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'CPT'!$A$1:$Z$66</definedName>
    <definedName name="_xlnm.Print_Area" localSheetId="7">'DC1'!$A$1:$Z$66</definedName>
    <definedName name="_xlnm.Print_Area" localSheetId="13">'DC2'!$A$1:$Z$66</definedName>
    <definedName name="_xlnm.Print_Area" localSheetId="18">'DC3'!$A$1:$Z$66</definedName>
    <definedName name="_xlnm.Print_Area" localSheetId="26">'DC4'!$A$1:$Z$66</definedName>
    <definedName name="_xlnm.Print_Area" localSheetId="30">'DC5'!$A$1:$Z$66</definedName>
    <definedName name="_xlnm.Print_Area" localSheetId="0">'Summary'!$A$1:$Z$66</definedName>
    <definedName name="_xlnm.Print_Area" localSheetId="2">'WC011'!$A$1:$Z$66</definedName>
    <definedName name="_xlnm.Print_Area" localSheetId="3">'WC012'!$A$1:$Z$66</definedName>
    <definedName name="_xlnm.Print_Area" localSheetId="4">'WC013'!$A$1:$Z$66</definedName>
    <definedName name="_xlnm.Print_Area" localSheetId="5">'WC014'!$A$1:$Z$66</definedName>
    <definedName name="_xlnm.Print_Area" localSheetId="6">'WC015'!$A$1:$Z$66</definedName>
    <definedName name="_xlnm.Print_Area" localSheetId="8">'WC022'!$A$1:$Z$66</definedName>
    <definedName name="_xlnm.Print_Area" localSheetId="9">'WC023'!$A$1:$Z$66</definedName>
    <definedName name="_xlnm.Print_Area" localSheetId="10">'WC024'!$A$1:$Z$66</definedName>
    <definedName name="_xlnm.Print_Area" localSheetId="11">'WC025'!$A$1:$Z$66</definedName>
    <definedName name="_xlnm.Print_Area" localSheetId="12">'WC026'!$A$1:$Z$66</definedName>
    <definedName name="_xlnm.Print_Area" localSheetId="14">'WC031'!$A$1:$Z$66</definedName>
    <definedName name="_xlnm.Print_Area" localSheetId="15">'WC032'!$A$1:$Z$66</definedName>
    <definedName name="_xlnm.Print_Area" localSheetId="16">'WC033'!$A$1:$Z$66</definedName>
    <definedName name="_xlnm.Print_Area" localSheetId="17">'WC034'!$A$1:$Z$66</definedName>
    <definedName name="_xlnm.Print_Area" localSheetId="19">'WC041'!$A$1:$Z$66</definedName>
    <definedName name="_xlnm.Print_Area" localSheetId="20">'WC042'!$A$1:$Z$66</definedName>
    <definedName name="_xlnm.Print_Area" localSheetId="21">'WC043'!$A$1:$Z$66</definedName>
    <definedName name="_xlnm.Print_Area" localSheetId="22">'WC044'!$A$1:$Z$66</definedName>
    <definedName name="_xlnm.Print_Area" localSheetId="23">'WC045'!$A$1:$Z$66</definedName>
    <definedName name="_xlnm.Print_Area" localSheetId="24">'WC047'!$A$1:$Z$66</definedName>
    <definedName name="_xlnm.Print_Area" localSheetId="25">'WC048'!$A$1:$Z$66</definedName>
    <definedName name="_xlnm.Print_Area" localSheetId="27">'WC051'!$A$1:$Z$66</definedName>
    <definedName name="_xlnm.Print_Area" localSheetId="28">'WC052'!$A$1:$Z$66</definedName>
    <definedName name="_xlnm.Print_Area" localSheetId="29">'WC053'!$A$1:$Z$66</definedName>
  </definedNames>
  <calcPr fullCalcOnLoad="1"/>
</workbook>
</file>

<file path=xl/sharedStrings.xml><?xml version="1.0" encoding="utf-8"?>
<sst xmlns="http://schemas.openxmlformats.org/spreadsheetml/2006/main" count="3441" uniqueCount="121">
  <si>
    <t>Western Cape: Cape Town(CPT)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</si>
  <si>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</si>
  <si>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</si>
  <si>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</si>
  <si>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</si>
  <si>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</si>
  <si>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</si>
  <si>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</si>
  <si>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</si>
  <si>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</si>
  <si>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</si>
  <si>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</si>
  <si>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</si>
  <si>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</si>
  <si>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</si>
  <si>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</si>
  <si>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</si>
  <si>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</si>
  <si>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</si>
  <si>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</si>
  <si>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</si>
  <si>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</si>
  <si>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</si>
  <si>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</si>
  <si>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</si>
  <si>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</si>
  <si>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</si>
  <si>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</si>
  <si>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</si>
  <si>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</si>
  <si>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</si>
  <si>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</si>
  <si>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</si>
  <si>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</si>
  <si>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</si>
  <si>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</si>
  <si>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</si>
  <si>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</si>
  <si>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</si>
  <si>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</si>
  <si>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</si>
  <si>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</si>
  <si>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</si>
  <si>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</si>
  <si>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</si>
  <si>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</si>
  <si>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</si>
  <si>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</si>
  <si>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</si>
  <si>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</si>
  <si>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</si>
  <si>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</si>
  <si>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</si>
  <si>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</si>
  <si>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</si>
  <si>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</si>
  <si>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</si>
  <si>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</si>
  <si>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</si>
  <si>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</si>
  <si>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</si>
  <si>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</si>
  <si>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</si>
  <si>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</si>
  <si>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</si>
  <si>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</si>
  <si>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Matzikama(WC011) - Table C1 Schedule Quarterly Budget Statement Summary for 2nd Quarter ended 31 December 2016 (Figures Finalised as at 2017/01/30)</t>
  </si>
  <si>
    <t>Western Cape: Cederberg(WC012) - Table C1 Schedule Quarterly Budget Statement Summary for 2nd Quarter ended 31 December 2016 (Figures Finalised as at 2017/01/30)</t>
  </si>
  <si>
    <t>Western Cape: Bergrivier(WC013) - Table C1 Schedule Quarterly Budget Statement Summary for 2nd Quarter ended 31 December 2016 (Figures Finalised as at 2017/01/30)</t>
  </si>
  <si>
    <t>Western Cape: Saldanha Bay(WC014) - Table C1 Schedule Quarterly Budget Statement Summary for 2nd Quarter ended 31 December 2016 (Figures Finalised as at 2017/01/30)</t>
  </si>
  <si>
    <t>Western Cape: Swartland(WC015) - Table C1 Schedule Quarterly Budget Statement Summary for 2nd Quarter ended 31 December 2016 (Figures Finalised as at 2017/01/30)</t>
  </si>
  <si>
    <t>Western Cape: West Coast(DC1) - Table C1 Schedule Quarterly Budget Statement Summary for 2nd Quarter ended 31 December 2016 (Figures Finalised as at 2017/01/30)</t>
  </si>
  <si>
    <t>Western Cape: Witzenberg(WC022) - Table C1 Schedule Quarterly Budget Statement Summary for 2nd Quarter ended 31 December 2016 (Figures Finalised as at 2017/01/30)</t>
  </si>
  <si>
    <t>Western Cape: Drakenstein(WC023) - Table C1 Schedule Quarterly Budget Statement Summary for 2nd Quarter ended 31 December 2016 (Figures Finalised as at 2017/01/30)</t>
  </si>
  <si>
    <t>Western Cape: Stellenbosch(WC024) - Table C1 Schedule Quarterly Budget Statement Summary for 2nd Quarter ended 31 December 2016 (Figures Finalised as at 2017/01/30)</t>
  </si>
  <si>
    <t>Western Cape: Breede Valley(WC025) - Table C1 Schedule Quarterly Budget Statement Summary for 2nd Quarter ended 31 December 2016 (Figures Finalised as at 2017/01/30)</t>
  </si>
  <si>
    <t>Western Cape: Langeberg(WC026) - Table C1 Schedule Quarterly Budget Statement Summary for 2nd Quarter ended 31 December 2016 (Figures Finalised as at 2017/01/30)</t>
  </si>
  <si>
    <t>Western Cape: Cape Winelands DM(DC2) - Table C1 Schedule Quarterly Budget Statement Summary for 2nd Quarter ended 31 December 2016 (Figures Finalised as at 2017/01/30)</t>
  </si>
  <si>
    <t>Western Cape: Theewaterskloof(WC031) - Table C1 Schedule Quarterly Budget Statement Summary for 2nd Quarter ended 31 December 2016 (Figures Finalised as at 2017/01/30)</t>
  </si>
  <si>
    <t>Western Cape: Overstrand(WC032) - Table C1 Schedule Quarterly Budget Statement Summary for 2nd Quarter ended 31 December 2016 (Figures Finalised as at 2017/01/30)</t>
  </si>
  <si>
    <t>Western Cape: Cape Agulhas(WC033) - Table C1 Schedule Quarterly Budget Statement Summary for 2nd Quarter ended 31 December 2016 (Figures Finalised as at 2017/01/30)</t>
  </si>
  <si>
    <t>Western Cape: Swellendam(WC034) - Table C1 Schedule Quarterly Budget Statement Summary for 2nd Quarter ended 31 December 2016 (Figures Finalised as at 2017/01/30)</t>
  </si>
  <si>
    <t>Western Cape: Overberg(DC3) - Table C1 Schedule Quarterly Budget Statement Summary for 2nd Quarter ended 31 December 2016 (Figures Finalised as at 2017/01/30)</t>
  </si>
  <si>
    <t>Western Cape: Kannaland(WC041) - Table C1 Schedule Quarterly Budget Statement Summary for 2nd Quarter ended 31 December 2016 (Figures Finalised as at 2017/01/30)</t>
  </si>
  <si>
    <t>Western Cape: Hessequa(WC042) - Table C1 Schedule Quarterly Budget Statement Summary for 2nd Quarter ended 31 December 2016 (Figures Finalised as at 2017/01/30)</t>
  </si>
  <si>
    <t>Western Cape: Mossel Bay(WC043) - Table C1 Schedule Quarterly Budget Statement Summary for 2nd Quarter ended 31 December 2016 (Figures Finalised as at 2017/01/30)</t>
  </si>
  <si>
    <t>Western Cape: George(WC044) - Table C1 Schedule Quarterly Budget Statement Summary for 2nd Quarter ended 31 December 2016 (Figures Finalised as at 2017/01/30)</t>
  </si>
  <si>
    <t>Western Cape: Oudtshoorn(WC045) - Table C1 Schedule Quarterly Budget Statement Summary for 2nd Quarter ended 31 December 2016 (Figures Finalised as at 2017/01/30)</t>
  </si>
  <si>
    <t>Western Cape: Bitou(WC047) - Table C1 Schedule Quarterly Budget Statement Summary for 2nd Quarter ended 31 December 2016 (Figures Finalised as at 2017/01/30)</t>
  </si>
  <si>
    <t>Western Cape: Knysna(WC048) - Table C1 Schedule Quarterly Budget Statement Summary for 2nd Quarter ended 31 December 2016 (Figures Finalised as at 2017/01/30)</t>
  </si>
  <si>
    <t>Western Cape: Eden(DC4) - Table C1 Schedule Quarterly Budget Statement Summary for 2nd Quarter ended 31 December 2016 (Figures Finalised as at 2017/01/30)</t>
  </si>
  <si>
    <t>Western Cape: Laingsburg(WC051) - Table C1 Schedule Quarterly Budget Statement Summary for 2nd Quarter ended 31 December 2016 (Figures Finalised as at 2017/01/30)</t>
  </si>
  <si>
    <t>Western Cape: Prince Albert(WC052) - Table C1 Schedule Quarterly Budget Statement Summary for 2nd Quarter ended 31 December 2016 (Figures Finalised as at 2017/01/30)</t>
  </si>
  <si>
    <t>Western Cape: Beaufort West(WC053) - Table C1 Schedule Quarterly Budget Statement Summary for 2nd Quarter ended 31 December 2016 (Figures Finalised as at 2017/01/30)</t>
  </si>
  <si>
    <t>Western Cape: Central Karoo(DC5) - Table C1 Schedule Quarterly Budget Statement Summary for 2nd Quarter ended 31 December 2016 (Figures Finalised as at 2017/01/30)</t>
  </si>
  <si>
    <t>Summary - Table C1 Schedule Quarterly Budget Statement Summary for 2nd Quarter ended 31 December 2016 (Figures Finalised as at 2017/01/30)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</si>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</sst>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8489006811</v>
      </c>
      <c r="C5" s="18">
        <v>0</v>
      </c>
      <c r="D5" s="58">
        <v>9262815551</v>
      </c>
      <c r="E5" s="59">
        <v>9258770574</v>
      </c>
      <c r="F5" s="59">
        <v>2006219818</v>
      </c>
      <c r="G5" s="59">
        <v>792262164</v>
      </c>
      <c r="H5" s="59">
        <v>774751345</v>
      </c>
      <c r="I5" s="59">
        <v>3573233327</v>
      </c>
      <c r="J5" s="59">
        <v>772347579</v>
      </c>
      <c r="K5" s="59">
        <v>725197202</v>
      </c>
      <c r="L5" s="59">
        <v>794326149</v>
      </c>
      <c r="M5" s="59">
        <v>2291870930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5865104257</v>
      </c>
      <c r="W5" s="59">
        <v>5030341420</v>
      </c>
      <c r="X5" s="59">
        <v>834762837</v>
      </c>
      <c r="Y5" s="60">
        <v>16.59</v>
      </c>
      <c r="Z5" s="61">
        <v>9258770574</v>
      </c>
    </row>
    <row r="6" spans="1:26" ht="13.5">
      <c r="A6" s="57" t="s">
        <v>32</v>
      </c>
      <c r="B6" s="18">
        <v>24413748538</v>
      </c>
      <c r="C6" s="18">
        <v>0</v>
      </c>
      <c r="D6" s="58">
        <v>26791965403</v>
      </c>
      <c r="E6" s="59">
        <v>26767292913</v>
      </c>
      <c r="F6" s="59">
        <v>2678841161</v>
      </c>
      <c r="G6" s="59">
        <v>2176771703</v>
      </c>
      <c r="H6" s="59">
        <v>2241457738</v>
      </c>
      <c r="I6" s="59">
        <v>7097070602</v>
      </c>
      <c r="J6" s="59">
        <v>2192734045</v>
      </c>
      <c r="K6" s="59">
        <v>2151329466</v>
      </c>
      <c r="L6" s="59">
        <v>2149373982</v>
      </c>
      <c r="M6" s="59">
        <v>6493437493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13590508095</v>
      </c>
      <c r="W6" s="59">
        <v>13227670496</v>
      </c>
      <c r="X6" s="59">
        <v>362837599</v>
      </c>
      <c r="Y6" s="60">
        <v>2.74</v>
      </c>
      <c r="Z6" s="61">
        <v>26767292913</v>
      </c>
    </row>
    <row r="7" spans="1:26" ht="13.5">
      <c r="A7" s="57" t="s">
        <v>33</v>
      </c>
      <c r="B7" s="18">
        <v>966274402</v>
      </c>
      <c r="C7" s="18">
        <v>0</v>
      </c>
      <c r="D7" s="58">
        <v>881370086</v>
      </c>
      <c r="E7" s="59">
        <v>881370086</v>
      </c>
      <c r="F7" s="59">
        <v>83227010</v>
      </c>
      <c r="G7" s="59">
        <v>83950896</v>
      </c>
      <c r="H7" s="59">
        <v>81332740</v>
      </c>
      <c r="I7" s="59">
        <v>248510646</v>
      </c>
      <c r="J7" s="59">
        <v>83113435</v>
      </c>
      <c r="K7" s="59">
        <v>93478754</v>
      </c>
      <c r="L7" s="59">
        <v>97732724</v>
      </c>
      <c r="M7" s="59">
        <v>274324913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522835559</v>
      </c>
      <c r="W7" s="59">
        <v>379822481</v>
      </c>
      <c r="X7" s="59">
        <v>143013078</v>
      </c>
      <c r="Y7" s="60">
        <v>37.65</v>
      </c>
      <c r="Z7" s="61">
        <v>881370086</v>
      </c>
    </row>
    <row r="8" spans="1:26" ht="13.5">
      <c r="A8" s="57" t="s">
        <v>34</v>
      </c>
      <c r="B8" s="18">
        <v>6087604587</v>
      </c>
      <c r="C8" s="18">
        <v>0</v>
      </c>
      <c r="D8" s="58">
        <v>6792047711</v>
      </c>
      <c r="E8" s="59">
        <v>7254471532</v>
      </c>
      <c r="F8" s="59">
        <v>1503091332</v>
      </c>
      <c r="G8" s="59">
        <v>165659165</v>
      </c>
      <c r="H8" s="59">
        <v>248015041</v>
      </c>
      <c r="I8" s="59">
        <v>1916765538</v>
      </c>
      <c r="J8" s="59">
        <v>152096785</v>
      </c>
      <c r="K8" s="59">
        <v>271426419</v>
      </c>
      <c r="L8" s="59">
        <v>1335441710</v>
      </c>
      <c r="M8" s="59">
        <v>1758964914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3675730452</v>
      </c>
      <c r="W8" s="59">
        <v>3695939832</v>
      </c>
      <c r="X8" s="59">
        <v>-20209380</v>
      </c>
      <c r="Y8" s="60">
        <v>-0.55</v>
      </c>
      <c r="Z8" s="61">
        <v>7254471532</v>
      </c>
    </row>
    <row r="9" spans="1:26" ht="13.5">
      <c r="A9" s="57" t="s">
        <v>35</v>
      </c>
      <c r="B9" s="18">
        <v>6389038096</v>
      </c>
      <c r="C9" s="18">
        <v>0</v>
      </c>
      <c r="D9" s="58">
        <v>6680849621</v>
      </c>
      <c r="E9" s="59">
        <v>6680090488</v>
      </c>
      <c r="F9" s="59">
        <v>242751674</v>
      </c>
      <c r="G9" s="59">
        <v>1041071018</v>
      </c>
      <c r="H9" s="59">
        <v>306143080</v>
      </c>
      <c r="I9" s="59">
        <v>1589965772</v>
      </c>
      <c r="J9" s="59">
        <v>298127041</v>
      </c>
      <c r="K9" s="59">
        <v>327195607</v>
      </c>
      <c r="L9" s="59">
        <v>966088967</v>
      </c>
      <c r="M9" s="59">
        <v>1591411615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3181377387</v>
      </c>
      <c r="W9" s="59">
        <v>3393575217</v>
      </c>
      <c r="X9" s="59">
        <v>-212197830</v>
      </c>
      <c r="Y9" s="60">
        <v>-6.25</v>
      </c>
      <c r="Z9" s="61">
        <v>6680090488</v>
      </c>
    </row>
    <row r="10" spans="1:26" ht="25.5">
      <c r="A10" s="62" t="s">
        <v>105</v>
      </c>
      <c r="B10" s="63">
        <f>SUM(B5:B9)</f>
        <v>46345672434</v>
      </c>
      <c r="C10" s="63">
        <f>SUM(C5:C9)</f>
        <v>0</v>
      </c>
      <c r="D10" s="64">
        <f aca="true" t="shared" si="0" ref="D10:Z10">SUM(D5:D9)</f>
        <v>50409048372</v>
      </c>
      <c r="E10" s="65">
        <f t="shared" si="0"/>
        <v>50841995593</v>
      </c>
      <c r="F10" s="65">
        <f t="shared" si="0"/>
        <v>6514130995</v>
      </c>
      <c r="G10" s="65">
        <f t="shared" si="0"/>
        <v>4259714946</v>
      </c>
      <c r="H10" s="65">
        <f t="shared" si="0"/>
        <v>3651699944</v>
      </c>
      <c r="I10" s="65">
        <f t="shared" si="0"/>
        <v>14425545885</v>
      </c>
      <c r="J10" s="65">
        <f t="shared" si="0"/>
        <v>3498418885</v>
      </c>
      <c r="K10" s="65">
        <f t="shared" si="0"/>
        <v>3568627448</v>
      </c>
      <c r="L10" s="65">
        <f t="shared" si="0"/>
        <v>5342963532</v>
      </c>
      <c r="M10" s="65">
        <f t="shared" si="0"/>
        <v>12410009865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26835555750</v>
      </c>
      <c r="W10" s="65">
        <f t="shared" si="0"/>
        <v>25727349446</v>
      </c>
      <c r="X10" s="65">
        <f t="shared" si="0"/>
        <v>1108206304</v>
      </c>
      <c r="Y10" s="66">
        <f>+IF(W10&lt;&gt;0,(X10/W10)*100,0)</f>
        <v>4.307502824284529</v>
      </c>
      <c r="Z10" s="67">
        <f t="shared" si="0"/>
        <v>50841995593</v>
      </c>
    </row>
    <row r="11" spans="1:26" ht="13.5">
      <c r="A11" s="57" t="s">
        <v>36</v>
      </c>
      <c r="B11" s="18">
        <v>13182554256</v>
      </c>
      <c r="C11" s="18">
        <v>0</v>
      </c>
      <c r="D11" s="58">
        <v>15698329510</v>
      </c>
      <c r="E11" s="59">
        <v>15443461873</v>
      </c>
      <c r="F11" s="59">
        <v>1116807154</v>
      </c>
      <c r="G11" s="59">
        <v>1185750308</v>
      </c>
      <c r="H11" s="59">
        <v>1244668602</v>
      </c>
      <c r="I11" s="59">
        <v>3547226064</v>
      </c>
      <c r="J11" s="59">
        <v>1049131369</v>
      </c>
      <c r="K11" s="59">
        <v>1818152965</v>
      </c>
      <c r="L11" s="59">
        <v>1154717159</v>
      </c>
      <c r="M11" s="59">
        <v>4022001493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7569227557</v>
      </c>
      <c r="W11" s="59">
        <v>7972009558</v>
      </c>
      <c r="X11" s="59">
        <v>-402782001</v>
      </c>
      <c r="Y11" s="60">
        <v>-5.05</v>
      </c>
      <c r="Z11" s="61">
        <v>15443461873</v>
      </c>
    </row>
    <row r="12" spans="1:26" ht="13.5">
      <c r="A12" s="57" t="s">
        <v>37</v>
      </c>
      <c r="B12" s="18">
        <v>336563789</v>
      </c>
      <c r="C12" s="18">
        <v>0</v>
      </c>
      <c r="D12" s="58">
        <v>404415445</v>
      </c>
      <c r="E12" s="59">
        <v>403278997</v>
      </c>
      <c r="F12" s="59">
        <v>28661444</v>
      </c>
      <c r="G12" s="59">
        <v>25612908</v>
      </c>
      <c r="H12" s="59">
        <v>30831060</v>
      </c>
      <c r="I12" s="59">
        <v>85105412</v>
      </c>
      <c r="J12" s="59">
        <v>30156671</v>
      </c>
      <c r="K12" s="59">
        <v>31754640</v>
      </c>
      <c r="L12" s="59">
        <v>30445767</v>
      </c>
      <c r="M12" s="59">
        <v>92357078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177462490</v>
      </c>
      <c r="W12" s="59">
        <v>192946474</v>
      </c>
      <c r="X12" s="59">
        <v>-15483984</v>
      </c>
      <c r="Y12" s="60">
        <v>-8.03</v>
      </c>
      <c r="Z12" s="61">
        <v>403278997</v>
      </c>
    </row>
    <row r="13" spans="1:26" ht="13.5">
      <c r="A13" s="57" t="s">
        <v>106</v>
      </c>
      <c r="B13" s="18">
        <v>3300385119</v>
      </c>
      <c r="C13" s="18">
        <v>0</v>
      </c>
      <c r="D13" s="58">
        <v>3702142096</v>
      </c>
      <c r="E13" s="59">
        <v>3702142158</v>
      </c>
      <c r="F13" s="59">
        <v>209366108</v>
      </c>
      <c r="G13" s="59">
        <v>240113787</v>
      </c>
      <c r="H13" s="59">
        <v>202778018</v>
      </c>
      <c r="I13" s="59">
        <v>652257913</v>
      </c>
      <c r="J13" s="59">
        <v>208419263</v>
      </c>
      <c r="K13" s="59">
        <v>297236311</v>
      </c>
      <c r="L13" s="59">
        <v>507838249</v>
      </c>
      <c r="M13" s="59">
        <v>1013493823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1665751736</v>
      </c>
      <c r="W13" s="59">
        <v>1746088961</v>
      </c>
      <c r="X13" s="59">
        <v>-80337225</v>
      </c>
      <c r="Y13" s="60">
        <v>-4.6</v>
      </c>
      <c r="Z13" s="61">
        <v>3702142158</v>
      </c>
    </row>
    <row r="14" spans="1:26" ht="13.5">
      <c r="A14" s="57" t="s">
        <v>38</v>
      </c>
      <c r="B14" s="18">
        <v>1153291146</v>
      </c>
      <c r="C14" s="18">
        <v>0</v>
      </c>
      <c r="D14" s="58">
        <v>1320592793</v>
      </c>
      <c r="E14" s="59">
        <v>1320592804</v>
      </c>
      <c r="F14" s="59">
        <v>70359449</v>
      </c>
      <c r="G14" s="59">
        <v>74760870</v>
      </c>
      <c r="H14" s="59">
        <v>81787938</v>
      </c>
      <c r="I14" s="59">
        <v>226908257</v>
      </c>
      <c r="J14" s="59">
        <v>75285947</v>
      </c>
      <c r="K14" s="59">
        <v>74568350</v>
      </c>
      <c r="L14" s="59">
        <v>150079178</v>
      </c>
      <c r="M14" s="59">
        <v>299933475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526841732</v>
      </c>
      <c r="W14" s="59">
        <v>593135738</v>
      </c>
      <c r="X14" s="59">
        <v>-66294006</v>
      </c>
      <c r="Y14" s="60">
        <v>-11.18</v>
      </c>
      <c r="Z14" s="61">
        <v>1320592804</v>
      </c>
    </row>
    <row r="15" spans="1:26" ht="13.5">
      <c r="A15" s="57" t="s">
        <v>39</v>
      </c>
      <c r="B15" s="18">
        <v>11996337779</v>
      </c>
      <c r="C15" s="18">
        <v>0</v>
      </c>
      <c r="D15" s="58">
        <v>13252523164</v>
      </c>
      <c r="E15" s="59">
        <v>13342213542</v>
      </c>
      <c r="F15" s="59">
        <v>143812180</v>
      </c>
      <c r="G15" s="59">
        <v>1568944303</v>
      </c>
      <c r="H15" s="59">
        <v>1536613124</v>
      </c>
      <c r="I15" s="59">
        <v>3249369607</v>
      </c>
      <c r="J15" s="59">
        <v>967152844</v>
      </c>
      <c r="K15" s="59">
        <v>997229421</v>
      </c>
      <c r="L15" s="59">
        <v>962579712</v>
      </c>
      <c r="M15" s="59">
        <v>2926961977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6176331584</v>
      </c>
      <c r="W15" s="59">
        <v>6154261314</v>
      </c>
      <c r="X15" s="59">
        <v>22070270</v>
      </c>
      <c r="Y15" s="60">
        <v>0.36</v>
      </c>
      <c r="Z15" s="61">
        <v>13342213542</v>
      </c>
    </row>
    <row r="16" spans="1:26" ht="13.5">
      <c r="A16" s="68" t="s">
        <v>40</v>
      </c>
      <c r="B16" s="18">
        <v>257199208</v>
      </c>
      <c r="C16" s="18">
        <v>0</v>
      </c>
      <c r="D16" s="58">
        <v>280418566</v>
      </c>
      <c r="E16" s="59">
        <v>280781878</v>
      </c>
      <c r="F16" s="59">
        <v>13451241</v>
      </c>
      <c r="G16" s="59">
        <v>19819053</v>
      </c>
      <c r="H16" s="59">
        <v>30114857</v>
      </c>
      <c r="I16" s="59">
        <v>63385151</v>
      </c>
      <c r="J16" s="59">
        <v>13087128</v>
      </c>
      <c r="K16" s="59">
        <v>22098421</v>
      </c>
      <c r="L16" s="59">
        <v>23104402</v>
      </c>
      <c r="M16" s="59">
        <v>58289951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121675102</v>
      </c>
      <c r="W16" s="59">
        <v>154736452</v>
      </c>
      <c r="X16" s="59">
        <v>-33061350</v>
      </c>
      <c r="Y16" s="60">
        <v>-21.37</v>
      </c>
      <c r="Z16" s="61">
        <v>280781878</v>
      </c>
    </row>
    <row r="17" spans="1:26" ht="13.5">
      <c r="A17" s="57" t="s">
        <v>41</v>
      </c>
      <c r="B17" s="18">
        <v>13702052724</v>
      </c>
      <c r="C17" s="18">
        <v>0</v>
      </c>
      <c r="D17" s="58">
        <v>16775277642</v>
      </c>
      <c r="E17" s="59">
        <v>17156045724</v>
      </c>
      <c r="F17" s="59">
        <v>511134366</v>
      </c>
      <c r="G17" s="59">
        <v>991265424</v>
      </c>
      <c r="H17" s="59">
        <v>1074836496</v>
      </c>
      <c r="I17" s="59">
        <v>2577236286</v>
      </c>
      <c r="J17" s="59">
        <v>1072228346</v>
      </c>
      <c r="K17" s="59">
        <v>1236921220</v>
      </c>
      <c r="L17" s="59">
        <v>1156671221</v>
      </c>
      <c r="M17" s="59">
        <v>3465820787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6043057073</v>
      </c>
      <c r="W17" s="59">
        <v>6952491287</v>
      </c>
      <c r="X17" s="59">
        <v>-909434214</v>
      </c>
      <c r="Y17" s="60">
        <v>-13.08</v>
      </c>
      <c r="Z17" s="61">
        <v>17156045724</v>
      </c>
    </row>
    <row r="18" spans="1:26" ht="13.5">
      <c r="A18" s="69" t="s">
        <v>42</v>
      </c>
      <c r="B18" s="70">
        <f>SUM(B11:B17)</f>
        <v>43928384021</v>
      </c>
      <c r="C18" s="70">
        <f>SUM(C11:C17)</f>
        <v>0</v>
      </c>
      <c r="D18" s="71">
        <f aca="true" t="shared" si="1" ref="D18:Z18">SUM(D11:D17)</f>
        <v>51433699216</v>
      </c>
      <c r="E18" s="72">
        <f t="shared" si="1"/>
        <v>51648516976</v>
      </c>
      <c r="F18" s="72">
        <f t="shared" si="1"/>
        <v>2093591942</v>
      </c>
      <c r="G18" s="72">
        <f t="shared" si="1"/>
        <v>4106266653</v>
      </c>
      <c r="H18" s="72">
        <f t="shared" si="1"/>
        <v>4201630095</v>
      </c>
      <c r="I18" s="72">
        <f t="shared" si="1"/>
        <v>10401488690</v>
      </c>
      <c r="J18" s="72">
        <f t="shared" si="1"/>
        <v>3415461568</v>
      </c>
      <c r="K18" s="72">
        <f t="shared" si="1"/>
        <v>4477961328</v>
      </c>
      <c r="L18" s="72">
        <f t="shared" si="1"/>
        <v>3985435688</v>
      </c>
      <c r="M18" s="72">
        <f t="shared" si="1"/>
        <v>11878858584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22280347274</v>
      </c>
      <c r="W18" s="72">
        <f t="shared" si="1"/>
        <v>23765669784</v>
      </c>
      <c r="X18" s="72">
        <f t="shared" si="1"/>
        <v>-1485322510</v>
      </c>
      <c r="Y18" s="66">
        <f>+IF(W18&lt;&gt;0,(X18/W18)*100,0)</f>
        <v>-6.249865976846899</v>
      </c>
      <c r="Z18" s="73">
        <f t="shared" si="1"/>
        <v>51648516976</v>
      </c>
    </row>
    <row r="19" spans="1:26" ht="13.5">
      <c r="A19" s="69" t="s">
        <v>43</v>
      </c>
      <c r="B19" s="74">
        <f>+B10-B18</f>
        <v>2417288413</v>
      </c>
      <c r="C19" s="74">
        <f>+C10-C18</f>
        <v>0</v>
      </c>
      <c r="D19" s="75">
        <f aca="true" t="shared" si="2" ref="D19:Z19">+D10-D18</f>
        <v>-1024650844</v>
      </c>
      <c r="E19" s="76">
        <f t="shared" si="2"/>
        <v>-806521383</v>
      </c>
      <c r="F19" s="76">
        <f t="shared" si="2"/>
        <v>4420539053</v>
      </c>
      <c r="G19" s="76">
        <f t="shared" si="2"/>
        <v>153448293</v>
      </c>
      <c r="H19" s="76">
        <f t="shared" si="2"/>
        <v>-549930151</v>
      </c>
      <c r="I19" s="76">
        <f t="shared" si="2"/>
        <v>4024057195</v>
      </c>
      <c r="J19" s="76">
        <f t="shared" si="2"/>
        <v>82957317</v>
      </c>
      <c r="K19" s="76">
        <f t="shared" si="2"/>
        <v>-909333880</v>
      </c>
      <c r="L19" s="76">
        <f t="shared" si="2"/>
        <v>1357527844</v>
      </c>
      <c r="M19" s="76">
        <f t="shared" si="2"/>
        <v>531151281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4555208476</v>
      </c>
      <c r="W19" s="76">
        <f>IF(E10=E18,0,W10-W18)</f>
        <v>1961679662</v>
      </c>
      <c r="X19" s="76">
        <f t="shared" si="2"/>
        <v>2593528814</v>
      </c>
      <c r="Y19" s="77">
        <f>+IF(W19&lt;&gt;0,(X19/W19)*100,0)</f>
        <v>132.209598959486</v>
      </c>
      <c r="Z19" s="78">
        <f t="shared" si="2"/>
        <v>-806521383</v>
      </c>
    </row>
    <row r="20" spans="1:26" ht="13.5">
      <c r="A20" s="57" t="s">
        <v>44</v>
      </c>
      <c r="B20" s="18">
        <v>3018923207</v>
      </c>
      <c r="C20" s="18">
        <v>0</v>
      </c>
      <c r="D20" s="58">
        <v>3332090883</v>
      </c>
      <c r="E20" s="59">
        <v>3451712754</v>
      </c>
      <c r="F20" s="59">
        <v>35309362</v>
      </c>
      <c r="G20" s="59">
        <v>154025377</v>
      </c>
      <c r="H20" s="59">
        <v>238033748</v>
      </c>
      <c r="I20" s="59">
        <v>427368487</v>
      </c>
      <c r="J20" s="59">
        <v>187813035</v>
      </c>
      <c r="K20" s="59">
        <v>268412045</v>
      </c>
      <c r="L20" s="59">
        <v>294417700</v>
      </c>
      <c r="M20" s="59">
        <v>750642780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1178011267</v>
      </c>
      <c r="W20" s="59">
        <v>1146491683</v>
      </c>
      <c r="X20" s="59">
        <v>31519584</v>
      </c>
      <c r="Y20" s="60">
        <v>2.75</v>
      </c>
      <c r="Z20" s="61">
        <v>3451712754</v>
      </c>
    </row>
    <row r="21" spans="1:26" ht="13.5">
      <c r="A21" s="57" t="s">
        <v>107</v>
      </c>
      <c r="B21" s="79">
        <v>-24931738</v>
      </c>
      <c r="C21" s="79">
        <v>0</v>
      </c>
      <c r="D21" s="80">
        <v>19967490</v>
      </c>
      <c r="E21" s="81">
        <v>21821090</v>
      </c>
      <c r="F21" s="81">
        <v>78430</v>
      </c>
      <c r="G21" s="81">
        <v>-6462430</v>
      </c>
      <c r="H21" s="81">
        <v>-10029625</v>
      </c>
      <c r="I21" s="81">
        <v>-16413625</v>
      </c>
      <c r="J21" s="81">
        <v>0</v>
      </c>
      <c r="K21" s="81">
        <v>103728</v>
      </c>
      <c r="L21" s="81">
        <v>-81069</v>
      </c>
      <c r="M21" s="81">
        <v>22659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-16390966</v>
      </c>
      <c r="W21" s="81">
        <v>42462265</v>
      </c>
      <c r="X21" s="81">
        <v>-58853231</v>
      </c>
      <c r="Y21" s="82">
        <v>-138.6</v>
      </c>
      <c r="Z21" s="83">
        <v>21821090</v>
      </c>
    </row>
    <row r="22" spans="1:26" ht="25.5">
      <c r="A22" s="84" t="s">
        <v>108</v>
      </c>
      <c r="B22" s="85">
        <f>SUM(B19:B21)</f>
        <v>5411279882</v>
      </c>
      <c r="C22" s="85">
        <f>SUM(C19:C21)</f>
        <v>0</v>
      </c>
      <c r="D22" s="86">
        <f aca="true" t="shared" si="3" ref="D22:Z22">SUM(D19:D21)</f>
        <v>2327407529</v>
      </c>
      <c r="E22" s="87">
        <f t="shared" si="3"/>
        <v>2667012461</v>
      </c>
      <c r="F22" s="87">
        <f t="shared" si="3"/>
        <v>4455926845</v>
      </c>
      <c r="G22" s="87">
        <f t="shared" si="3"/>
        <v>301011240</v>
      </c>
      <c r="H22" s="87">
        <f t="shared" si="3"/>
        <v>-321926028</v>
      </c>
      <c r="I22" s="87">
        <f t="shared" si="3"/>
        <v>4435012057</v>
      </c>
      <c r="J22" s="87">
        <f t="shared" si="3"/>
        <v>270770352</v>
      </c>
      <c r="K22" s="87">
        <f t="shared" si="3"/>
        <v>-640818107</v>
      </c>
      <c r="L22" s="87">
        <f t="shared" si="3"/>
        <v>1651864475</v>
      </c>
      <c r="M22" s="87">
        <f t="shared" si="3"/>
        <v>1281816720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5716828777</v>
      </c>
      <c r="W22" s="87">
        <f t="shared" si="3"/>
        <v>3150633610</v>
      </c>
      <c r="X22" s="87">
        <f t="shared" si="3"/>
        <v>2566195167</v>
      </c>
      <c r="Y22" s="88">
        <f>+IF(W22&lt;&gt;0,(X22/W22)*100,0)</f>
        <v>81.45012986768715</v>
      </c>
      <c r="Z22" s="89">
        <f t="shared" si="3"/>
        <v>2667012461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1</v>
      </c>
      <c r="G23" s="59">
        <v>1</v>
      </c>
      <c r="H23" s="59">
        <v>1</v>
      </c>
      <c r="I23" s="59">
        <v>3</v>
      </c>
      <c r="J23" s="59">
        <v>1</v>
      </c>
      <c r="K23" s="59">
        <v>1</v>
      </c>
      <c r="L23" s="59">
        <v>1</v>
      </c>
      <c r="M23" s="59">
        <v>3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6</v>
      </c>
      <c r="W23" s="59"/>
      <c r="X23" s="59">
        <v>6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5411279882</v>
      </c>
      <c r="C24" s="74">
        <f>SUM(C22:C23)</f>
        <v>0</v>
      </c>
      <c r="D24" s="75">
        <f aca="true" t="shared" si="4" ref="D24:Z24">SUM(D22:D23)</f>
        <v>2327407529</v>
      </c>
      <c r="E24" s="76">
        <f t="shared" si="4"/>
        <v>2667012461</v>
      </c>
      <c r="F24" s="76">
        <f t="shared" si="4"/>
        <v>4455926846</v>
      </c>
      <c r="G24" s="76">
        <f t="shared" si="4"/>
        <v>301011241</v>
      </c>
      <c r="H24" s="76">
        <f t="shared" si="4"/>
        <v>-321926027</v>
      </c>
      <c r="I24" s="76">
        <f t="shared" si="4"/>
        <v>4435012060</v>
      </c>
      <c r="J24" s="76">
        <f t="shared" si="4"/>
        <v>270770353</v>
      </c>
      <c r="K24" s="76">
        <f t="shared" si="4"/>
        <v>-640818106</v>
      </c>
      <c r="L24" s="76">
        <f t="shared" si="4"/>
        <v>1651864476</v>
      </c>
      <c r="M24" s="76">
        <f t="shared" si="4"/>
        <v>1281816723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5716828783</v>
      </c>
      <c r="W24" s="76">
        <f t="shared" si="4"/>
        <v>3150633610</v>
      </c>
      <c r="X24" s="76">
        <f t="shared" si="4"/>
        <v>2566195173</v>
      </c>
      <c r="Y24" s="77">
        <f>+IF(W24&lt;&gt;0,(X24/W24)*100,0)</f>
        <v>81.45013005812504</v>
      </c>
      <c r="Z24" s="78">
        <f t="shared" si="4"/>
        <v>2667012461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7718191280</v>
      </c>
      <c r="C27" s="21">
        <v>0</v>
      </c>
      <c r="D27" s="98">
        <v>9657949185</v>
      </c>
      <c r="E27" s="99">
        <v>10253303329</v>
      </c>
      <c r="F27" s="99">
        <v>112967158</v>
      </c>
      <c r="G27" s="99">
        <v>420520235</v>
      </c>
      <c r="H27" s="99">
        <v>606599793</v>
      </c>
      <c r="I27" s="99">
        <v>1140087186</v>
      </c>
      <c r="J27" s="99">
        <v>630816998</v>
      </c>
      <c r="K27" s="99">
        <v>685228587</v>
      </c>
      <c r="L27" s="99">
        <v>745852678</v>
      </c>
      <c r="M27" s="99">
        <v>2061898263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3201985449</v>
      </c>
      <c r="W27" s="99">
        <v>5126651670</v>
      </c>
      <c r="X27" s="99">
        <v>-1924666221</v>
      </c>
      <c r="Y27" s="100">
        <v>-37.54</v>
      </c>
      <c r="Z27" s="101">
        <v>10253303329</v>
      </c>
    </row>
    <row r="28" spans="1:26" ht="13.5">
      <c r="A28" s="102" t="s">
        <v>44</v>
      </c>
      <c r="B28" s="18">
        <v>3038731902</v>
      </c>
      <c r="C28" s="18">
        <v>0</v>
      </c>
      <c r="D28" s="58">
        <v>3307870122</v>
      </c>
      <c r="E28" s="59">
        <v>3398996815</v>
      </c>
      <c r="F28" s="59">
        <v>29661083</v>
      </c>
      <c r="G28" s="59">
        <v>172973991</v>
      </c>
      <c r="H28" s="59">
        <v>282613921</v>
      </c>
      <c r="I28" s="59">
        <v>485248995</v>
      </c>
      <c r="J28" s="59">
        <v>230838506</v>
      </c>
      <c r="K28" s="59">
        <v>250056187</v>
      </c>
      <c r="L28" s="59">
        <v>309949825</v>
      </c>
      <c r="M28" s="59">
        <v>790844518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1276093513</v>
      </c>
      <c r="W28" s="59">
        <v>1699498413</v>
      </c>
      <c r="X28" s="59">
        <v>-423404900</v>
      </c>
      <c r="Y28" s="60">
        <v>-24.91</v>
      </c>
      <c r="Z28" s="61">
        <v>3398996815</v>
      </c>
    </row>
    <row r="29" spans="1:26" ht="13.5">
      <c r="A29" s="57" t="s">
        <v>110</v>
      </c>
      <c r="B29" s="18">
        <v>219333647</v>
      </c>
      <c r="C29" s="18">
        <v>0</v>
      </c>
      <c r="D29" s="58">
        <v>111630346</v>
      </c>
      <c r="E29" s="59">
        <v>113483945</v>
      </c>
      <c r="F29" s="59">
        <v>3348130</v>
      </c>
      <c r="G29" s="59">
        <v>7659276</v>
      </c>
      <c r="H29" s="59">
        <v>10962845</v>
      </c>
      <c r="I29" s="59">
        <v>21970251</v>
      </c>
      <c r="J29" s="59">
        <v>5081627</v>
      </c>
      <c r="K29" s="59">
        <v>6970144</v>
      </c>
      <c r="L29" s="59">
        <v>5855963</v>
      </c>
      <c r="M29" s="59">
        <v>17907734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39877985</v>
      </c>
      <c r="W29" s="59">
        <v>56741974</v>
      </c>
      <c r="X29" s="59">
        <v>-16863989</v>
      </c>
      <c r="Y29" s="60">
        <v>-29.72</v>
      </c>
      <c r="Z29" s="61">
        <v>113483945</v>
      </c>
    </row>
    <row r="30" spans="1:26" ht="13.5">
      <c r="A30" s="57" t="s">
        <v>48</v>
      </c>
      <c r="B30" s="18">
        <v>2843424076</v>
      </c>
      <c r="C30" s="18">
        <v>0</v>
      </c>
      <c r="D30" s="58">
        <v>3932218442</v>
      </c>
      <c r="E30" s="59">
        <v>4237863139</v>
      </c>
      <c r="F30" s="59">
        <v>63574781</v>
      </c>
      <c r="G30" s="59">
        <v>164261056</v>
      </c>
      <c r="H30" s="59">
        <v>195801998</v>
      </c>
      <c r="I30" s="59">
        <v>423637835</v>
      </c>
      <c r="J30" s="59">
        <v>271262125</v>
      </c>
      <c r="K30" s="59">
        <v>296919555</v>
      </c>
      <c r="L30" s="59">
        <v>307093545</v>
      </c>
      <c r="M30" s="59">
        <v>875275225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1298913060</v>
      </c>
      <c r="W30" s="59">
        <v>2118931573</v>
      </c>
      <c r="X30" s="59">
        <v>-820018513</v>
      </c>
      <c r="Y30" s="60">
        <v>-38.7</v>
      </c>
      <c r="Z30" s="61">
        <v>4237863139</v>
      </c>
    </row>
    <row r="31" spans="1:26" ht="13.5">
      <c r="A31" s="57" t="s">
        <v>49</v>
      </c>
      <c r="B31" s="18">
        <v>1616701642</v>
      </c>
      <c r="C31" s="18">
        <v>0</v>
      </c>
      <c r="D31" s="58">
        <v>2306230275</v>
      </c>
      <c r="E31" s="59">
        <v>2502959432</v>
      </c>
      <c r="F31" s="59">
        <v>16383165</v>
      </c>
      <c r="G31" s="59">
        <v>75625916</v>
      </c>
      <c r="H31" s="59">
        <v>117221036</v>
      </c>
      <c r="I31" s="59">
        <v>209230117</v>
      </c>
      <c r="J31" s="59">
        <v>123634737</v>
      </c>
      <c r="K31" s="59">
        <v>131282697</v>
      </c>
      <c r="L31" s="59">
        <v>122953346</v>
      </c>
      <c r="M31" s="59">
        <v>377870780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587100897</v>
      </c>
      <c r="W31" s="59">
        <v>1251479719</v>
      </c>
      <c r="X31" s="59">
        <v>-664378822</v>
      </c>
      <c r="Y31" s="60">
        <v>-53.09</v>
      </c>
      <c r="Z31" s="61">
        <v>2502959432</v>
      </c>
    </row>
    <row r="32" spans="1:26" ht="13.5">
      <c r="A32" s="69" t="s">
        <v>50</v>
      </c>
      <c r="B32" s="21">
        <f>SUM(B28:B31)</f>
        <v>7718191267</v>
      </c>
      <c r="C32" s="21">
        <f>SUM(C28:C31)</f>
        <v>0</v>
      </c>
      <c r="D32" s="98">
        <f aca="true" t="shared" si="5" ref="D32:Z32">SUM(D28:D31)</f>
        <v>9657949185</v>
      </c>
      <c r="E32" s="99">
        <f t="shared" si="5"/>
        <v>10253303331</v>
      </c>
      <c r="F32" s="99">
        <f t="shared" si="5"/>
        <v>112967159</v>
      </c>
      <c r="G32" s="99">
        <f t="shared" si="5"/>
        <v>420520239</v>
      </c>
      <c r="H32" s="99">
        <f t="shared" si="5"/>
        <v>606599800</v>
      </c>
      <c r="I32" s="99">
        <f t="shared" si="5"/>
        <v>1140087198</v>
      </c>
      <c r="J32" s="99">
        <f t="shared" si="5"/>
        <v>630816995</v>
      </c>
      <c r="K32" s="99">
        <f t="shared" si="5"/>
        <v>685228583</v>
      </c>
      <c r="L32" s="99">
        <f t="shared" si="5"/>
        <v>745852679</v>
      </c>
      <c r="M32" s="99">
        <f t="shared" si="5"/>
        <v>2061898257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3201985455</v>
      </c>
      <c r="W32" s="99">
        <f t="shared" si="5"/>
        <v>5126651679</v>
      </c>
      <c r="X32" s="99">
        <f t="shared" si="5"/>
        <v>-1924666224</v>
      </c>
      <c r="Y32" s="100">
        <f>+IF(W32&lt;&gt;0,(X32/W32)*100,0)</f>
        <v>-37.542363798264205</v>
      </c>
      <c r="Z32" s="101">
        <f t="shared" si="5"/>
        <v>10253303331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18994648149</v>
      </c>
      <c r="C35" s="18">
        <v>0</v>
      </c>
      <c r="D35" s="58">
        <v>15160113427</v>
      </c>
      <c r="E35" s="59">
        <v>17348858135</v>
      </c>
      <c r="F35" s="59">
        <v>23041850749</v>
      </c>
      <c r="G35" s="59">
        <v>23042073661</v>
      </c>
      <c r="H35" s="59">
        <v>18763470672</v>
      </c>
      <c r="I35" s="59">
        <v>18763470672</v>
      </c>
      <c r="J35" s="59">
        <v>18545858083</v>
      </c>
      <c r="K35" s="59">
        <v>18575422434</v>
      </c>
      <c r="L35" s="59">
        <v>18740268128</v>
      </c>
      <c r="M35" s="59">
        <v>18740268128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18740268128</v>
      </c>
      <c r="W35" s="59">
        <v>8674429075</v>
      </c>
      <c r="X35" s="59">
        <v>10065839053</v>
      </c>
      <c r="Y35" s="60">
        <v>116.04</v>
      </c>
      <c r="Z35" s="61">
        <v>17348858135</v>
      </c>
    </row>
    <row r="36" spans="1:26" ht="13.5">
      <c r="A36" s="57" t="s">
        <v>53</v>
      </c>
      <c r="B36" s="18">
        <v>75377885778</v>
      </c>
      <c r="C36" s="18">
        <v>0</v>
      </c>
      <c r="D36" s="58">
        <v>82354329441</v>
      </c>
      <c r="E36" s="59">
        <v>82565183855</v>
      </c>
      <c r="F36" s="59">
        <v>69963558250</v>
      </c>
      <c r="G36" s="59">
        <v>71842466696</v>
      </c>
      <c r="H36" s="59">
        <v>76492303006</v>
      </c>
      <c r="I36" s="59">
        <v>76492303006</v>
      </c>
      <c r="J36" s="59">
        <v>77231081475</v>
      </c>
      <c r="K36" s="59">
        <v>76497552147</v>
      </c>
      <c r="L36" s="59">
        <v>77219388236</v>
      </c>
      <c r="M36" s="59">
        <v>77219388236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77219388236</v>
      </c>
      <c r="W36" s="59">
        <v>41282591934</v>
      </c>
      <c r="X36" s="59">
        <v>35936796302</v>
      </c>
      <c r="Y36" s="60">
        <v>87.05</v>
      </c>
      <c r="Z36" s="61">
        <v>82565183855</v>
      </c>
    </row>
    <row r="37" spans="1:26" ht="13.5">
      <c r="A37" s="57" t="s">
        <v>54</v>
      </c>
      <c r="B37" s="18">
        <v>12172240398</v>
      </c>
      <c r="C37" s="18">
        <v>0</v>
      </c>
      <c r="D37" s="58">
        <v>11384864241</v>
      </c>
      <c r="E37" s="59">
        <v>13754440869</v>
      </c>
      <c r="F37" s="59">
        <v>8169134955</v>
      </c>
      <c r="G37" s="59">
        <v>8317851966</v>
      </c>
      <c r="H37" s="59">
        <v>8321507467</v>
      </c>
      <c r="I37" s="59">
        <v>8321507467</v>
      </c>
      <c r="J37" s="59">
        <v>8348177161</v>
      </c>
      <c r="K37" s="59">
        <v>8441089173</v>
      </c>
      <c r="L37" s="59">
        <v>7906982054</v>
      </c>
      <c r="M37" s="59">
        <v>7906982054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7906982054</v>
      </c>
      <c r="W37" s="59">
        <v>6877220443</v>
      </c>
      <c r="X37" s="59">
        <v>1029761611</v>
      </c>
      <c r="Y37" s="60">
        <v>14.97</v>
      </c>
      <c r="Z37" s="61">
        <v>13754440869</v>
      </c>
    </row>
    <row r="38" spans="1:26" ht="13.5">
      <c r="A38" s="57" t="s">
        <v>55</v>
      </c>
      <c r="B38" s="18">
        <v>18278675839</v>
      </c>
      <c r="C38" s="18">
        <v>0</v>
      </c>
      <c r="D38" s="58">
        <v>21597856147</v>
      </c>
      <c r="E38" s="59">
        <v>21575924028</v>
      </c>
      <c r="F38" s="59">
        <v>18241056543</v>
      </c>
      <c r="G38" s="59">
        <v>18626569931</v>
      </c>
      <c r="H38" s="59">
        <v>18322570100</v>
      </c>
      <c r="I38" s="59">
        <v>18322570100</v>
      </c>
      <c r="J38" s="59">
        <v>18407669362</v>
      </c>
      <c r="K38" s="59">
        <v>18582918817</v>
      </c>
      <c r="L38" s="59">
        <v>18395408179</v>
      </c>
      <c r="M38" s="59">
        <v>18395408179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18395408179</v>
      </c>
      <c r="W38" s="59">
        <v>10787962020</v>
      </c>
      <c r="X38" s="59">
        <v>7607446159</v>
      </c>
      <c r="Y38" s="60">
        <v>70.52</v>
      </c>
      <c r="Z38" s="61">
        <v>21575924028</v>
      </c>
    </row>
    <row r="39" spans="1:26" ht="13.5">
      <c r="A39" s="57" t="s">
        <v>56</v>
      </c>
      <c r="B39" s="18">
        <v>63921617690</v>
      </c>
      <c r="C39" s="18">
        <v>0</v>
      </c>
      <c r="D39" s="58">
        <v>64531722477</v>
      </c>
      <c r="E39" s="59">
        <v>64583677090</v>
      </c>
      <c r="F39" s="59">
        <v>66595217502</v>
      </c>
      <c r="G39" s="59">
        <v>67940118461</v>
      </c>
      <c r="H39" s="59">
        <v>68611696110</v>
      </c>
      <c r="I39" s="59">
        <v>68611696110</v>
      </c>
      <c r="J39" s="59">
        <v>69021093033</v>
      </c>
      <c r="K39" s="59">
        <v>68048966591</v>
      </c>
      <c r="L39" s="59">
        <v>69657266131</v>
      </c>
      <c r="M39" s="59">
        <v>69657266131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69657266131</v>
      </c>
      <c r="W39" s="59">
        <v>32291838551</v>
      </c>
      <c r="X39" s="59">
        <v>37365427580</v>
      </c>
      <c r="Y39" s="60">
        <v>115.71</v>
      </c>
      <c r="Z39" s="61">
        <v>64583677090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8191693821</v>
      </c>
      <c r="C42" s="18">
        <v>0</v>
      </c>
      <c r="D42" s="58">
        <v>6138795175</v>
      </c>
      <c r="E42" s="59">
        <v>5724326084</v>
      </c>
      <c r="F42" s="59">
        <v>551725445</v>
      </c>
      <c r="G42" s="59">
        <v>859488252</v>
      </c>
      <c r="H42" s="59">
        <v>-285003047</v>
      </c>
      <c r="I42" s="59">
        <v>1126210650</v>
      </c>
      <c r="J42" s="59">
        <v>450832395</v>
      </c>
      <c r="K42" s="59">
        <v>-241372156</v>
      </c>
      <c r="L42" s="59">
        <v>1485615891</v>
      </c>
      <c r="M42" s="59">
        <v>1695076130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2821286780</v>
      </c>
      <c r="W42" s="59">
        <v>3670168566</v>
      </c>
      <c r="X42" s="59">
        <v>-848881786</v>
      </c>
      <c r="Y42" s="60">
        <v>-23.13</v>
      </c>
      <c r="Z42" s="61">
        <v>5724326084</v>
      </c>
    </row>
    <row r="43" spans="1:26" ht="13.5">
      <c r="A43" s="57" t="s">
        <v>59</v>
      </c>
      <c r="B43" s="18">
        <v>-7623153895</v>
      </c>
      <c r="C43" s="18">
        <v>0</v>
      </c>
      <c r="D43" s="58">
        <v>-8939288399</v>
      </c>
      <c r="E43" s="59">
        <v>-9501060908</v>
      </c>
      <c r="F43" s="59">
        <v>-901798021</v>
      </c>
      <c r="G43" s="59">
        <v>-206016007</v>
      </c>
      <c r="H43" s="59">
        <v>-86597937</v>
      </c>
      <c r="I43" s="59">
        <v>-1194411965</v>
      </c>
      <c r="J43" s="59">
        <v>-439836462</v>
      </c>
      <c r="K43" s="59">
        <v>-444085252</v>
      </c>
      <c r="L43" s="59">
        <v>-789854827</v>
      </c>
      <c r="M43" s="59">
        <v>-1673776541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-2868188506</v>
      </c>
      <c r="W43" s="59">
        <v>-3735281464</v>
      </c>
      <c r="X43" s="59">
        <v>867092958</v>
      </c>
      <c r="Y43" s="60">
        <v>-23.21</v>
      </c>
      <c r="Z43" s="61">
        <v>-9501060908</v>
      </c>
    </row>
    <row r="44" spans="1:26" ht="13.5">
      <c r="A44" s="57" t="s">
        <v>60</v>
      </c>
      <c r="B44" s="18">
        <v>3798520</v>
      </c>
      <c r="C44" s="18">
        <v>0</v>
      </c>
      <c r="D44" s="58">
        <v>2913885347</v>
      </c>
      <c r="E44" s="59">
        <v>2926487592</v>
      </c>
      <c r="F44" s="59">
        <v>56764753</v>
      </c>
      <c r="G44" s="59">
        <v>89132911</v>
      </c>
      <c r="H44" s="59">
        <v>-122673855</v>
      </c>
      <c r="I44" s="59">
        <v>23223809</v>
      </c>
      <c r="J44" s="59">
        <v>55262343</v>
      </c>
      <c r="K44" s="59">
        <v>2221964</v>
      </c>
      <c r="L44" s="59">
        <v>-146181155</v>
      </c>
      <c r="M44" s="59">
        <v>-88696848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-65473039</v>
      </c>
      <c r="W44" s="59">
        <v>90193947</v>
      </c>
      <c r="X44" s="59">
        <v>-155666986</v>
      </c>
      <c r="Y44" s="60">
        <v>-172.59</v>
      </c>
      <c r="Z44" s="61">
        <v>2926487592</v>
      </c>
    </row>
    <row r="45" spans="1:26" ht="13.5">
      <c r="A45" s="69" t="s">
        <v>61</v>
      </c>
      <c r="B45" s="21">
        <v>6453713400</v>
      </c>
      <c r="C45" s="21">
        <v>0</v>
      </c>
      <c r="D45" s="98">
        <v>5152196247</v>
      </c>
      <c r="E45" s="99">
        <v>6655106533</v>
      </c>
      <c r="F45" s="99">
        <v>5328596070</v>
      </c>
      <c r="G45" s="99">
        <v>6071201226</v>
      </c>
      <c r="H45" s="99">
        <v>5576926387</v>
      </c>
      <c r="I45" s="99">
        <v>5576926387</v>
      </c>
      <c r="J45" s="99">
        <v>5643184663</v>
      </c>
      <c r="K45" s="99">
        <v>4959949219</v>
      </c>
      <c r="L45" s="99">
        <v>5509529128</v>
      </c>
      <c r="M45" s="99">
        <v>5509529128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5509529128</v>
      </c>
      <c r="W45" s="99">
        <v>7530434814</v>
      </c>
      <c r="X45" s="99">
        <v>-2020905686</v>
      </c>
      <c r="Y45" s="100">
        <v>-26.84</v>
      </c>
      <c r="Z45" s="101">
        <v>6655106533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2700055581</v>
      </c>
      <c r="C49" s="51">
        <v>0</v>
      </c>
      <c r="D49" s="128">
        <v>357909021</v>
      </c>
      <c r="E49" s="53">
        <v>184593264</v>
      </c>
      <c r="F49" s="53">
        <v>0</v>
      </c>
      <c r="G49" s="53">
        <v>0</v>
      </c>
      <c r="H49" s="53">
        <v>0</v>
      </c>
      <c r="I49" s="53">
        <v>473252100</v>
      </c>
      <c r="J49" s="53">
        <v>0</v>
      </c>
      <c r="K49" s="53">
        <v>0</v>
      </c>
      <c r="L49" s="53">
        <v>0</v>
      </c>
      <c r="M49" s="53">
        <v>395483748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382930889</v>
      </c>
      <c r="W49" s="53">
        <v>1104075288</v>
      </c>
      <c r="X49" s="53">
        <v>4420093588</v>
      </c>
      <c r="Y49" s="53">
        <v>10018393479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592670745</v>
      </c>
      <c r="C51" s="51">
        <v>0</v>
      </c>
      <c r="D51" s="128">
        <v>10129427</v>
      </c>
      <c r="E51" s="53">
        <v>6592523</v>
      </c>
      <c r="F51" s="53">
        <v>0</v>
      </c>
      <c r="G51" s="53">
        <v>0</v>
      </c>
      <c r="H51" s="53">
        <v>0</v>
      </c>
      <c r="I51" s="53">
        <v>7203060</v>
      </c>
      <c r="J51" s="53">
        <v>0</v>
      </c>
      <c r="K51" s="53">
        <v>0</v>
      </c>
      <c r="L51" s="53">
        <v>0</v>
      </c>
      <c r="M51" s="53">
        <v>5359132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26021965</v>
      </c>
      <c r="W51" s="53">
        <v>14585461</v>
      </c>
      <c r="X51" s="53">
        <v>31630774</v>
      </c>
      <c r="Y51" s="53">
        <v>694193087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98.45697066323575</v>
      </c>
      <c r="C58" s="5">
        <f>IF(C67=0,0,+(C76/C67)*100)</f>
        <v>0</v>
      </c>
      <c r="D58" s="6">
        <f aca="true" t="shared" si="6" ref="D58:Z58">IF(D67=0,0,+(D76/D67)*100)</f>
        <v>93.93774834459695</v>
      </c>
      <c r="E58" s="7">
        <f t="shared" si="6"/>
        <v>94.01277706619877</v>
      </c>
      <c r="F58" s="7">
        <f t="shared" si="6"/>
        <v>65.4195047057654</v>
      </c>
      <c r="G58" s="7">
        <f t="shared" si="6"/>
        <v>105.08121296543322</v>
      </c>
      <c r="H58" s="7">
        <f t="shared" si="6"/>
        <v>109.08953678579888</v>
      </c>
      <c r="I58" s="7">
        <f t="shared" si="6"/>
        <v>88.83530081535011</v>
      </c>
      <c r="J58" s="7">
        <f t="shared" si="6"/>
        <v>99.22363872603255</v>
      </c>
      <c r="K58" s="7">
        <f t="shared" si="6"/>
        <v>107.36386478970535</v>
      </c>
      <c r="L58" s="7">
        <f t="shared" si="6"/>
        <v>94.80463413972694</v>
      </c>
      <c r="M58" s="7">
        <f t="shared" si="6"/>
        <v>100.40677572125665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94.06782971548692</v>
      </c>
      <c r="W58" s="7">
        <f t="shared" si="6"/>
        <v>96.63441977956684</v>
      </c>
      <c r="X58" s="7">
        <f t="shared" si="6"/>
        <v>0</v>
      </c>
      <c r="Y58" s="7">
        <f t="shared" si="6"/>
        <v>0</v>
      </c>
      <c r="Z58" s="8">
        <f t="shared" si="6"/>
        <v>94.01277706619877</v>
      </c>
    </row>
    <row r="59" spans="1:26" ht="13.5">
      <c r="A59" s="36" t="s">
        <v>31</v>
      </c>
      <c r="B59" s="9">
        <f aca="true" t="shared" si="7" ref="B59:Z66">IF(B68=0,0,+(B77/B68)*100)</f>
        <v>99.86858391225391</v>
      </c>
      <c r="C59" s="9">
        <f t="shared" si="7"/>
        <v>0</v>
      </c>
      <c r="D59" s="2">
        <f t="shared" si="7"/>
        <v>98.1266023957281</v>
      </c>
      <c r="E59" s="10">
        <f t="shared" si="7"/>
        <v>98.16212321766263</v>
      </c>
      <c r="F59" s="10">
        <f t="shared" si="7"/>
        <v>46.58441616107302</v>
      </c>
      <c r="G59" s="10">
        <f t="shared" si="7"/>
        <v>117.14818426933617</v>
      </c>
      <c r="H59" s="10">
        <f t="shared" si="7"/>
        <v>141.9622467279306</v>
      </c>
      <c r="I59" s="10">
        <f t="shared" si="7"/>
        <v>82.8730816613996</v>
      </c>
      <c r="J59" s="10">
        <f t="shared" si="7"/>
        <v>107.90519631163589</v>
      </c>
      <c r="K59" s="10">
        <f t="shared" si="7"/>
        <v>130.7020301056044</v>
      </c>
      <c r="L59" s="10">
        <f t="shared" si="7"/>
        <v>94.38534434870608</v>
      </c>
      <c r="M59" s="10">
        <f t="shared" si="7"/>
        <v>110.43017433248362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93.63654203036265</v>
      </c>
      <c r="W59" s="10">
        <f t="shared" si="7"/>
        <v>101.28910041360939</v>
      </c>
      <c r="X59" s="10">
        <f t="shared" si="7"/>
        <v>0</v>
      </c>
      <c r="Y59" s="10">
        <f t="shared" si="7"/>
        <v>0</v>
      </c>
      <c r="Z59" s="11">
        <f t="shared" si="7"/>
        <v>98.16212321766263</v>
      </c>
    </row>
    <row r="60" spans="1:26" ht="13.5">
      <c r="A60" s="37" t="s">
        <v>32</v>
      </c>
      <c r="B60" s="12">
        <f t="shared" si="7"/>
        <v>98.65459854930205</v>
      </c>
      <c r="C60" s="12">
        <f t="shared" si="7"/>
        <v>0</v>
      </c>
      <c r="D60" s="3">
        <f t="shared" si="7"/>
        <v>93.4921679325371</v>
      </c>
      <c r="E60" s="13">
        <f t="shared" si="7"/>
        <v>93.58216412999433</v>
      </c>
      <c r="F60" s="13">
        <f t="shared" si="7"/>
        <v>80.00156684168554</v>
      </c>
      <c r="G60" s="13">
        <f t="shared" si="7"/>
        <v>101.84679242865002</v>
      </c>
      <c r="H60" s="13">
        <f t="shared" si="7"/>
        <v>98.99709083874772</v>
      </c>
      <c r="I60" s="13">
        <f t="shared" si="7"/>
        <v>92.7011351859171</v>
      </c>
      <c r="J60" s="13">
        <f t="shared" si="7"/>
        <v>97.32584760410377</v>
      </c>
      <c r="K60" s="13">
        <f t="shared" si="7"/>
        <v>100.80368591948621</v>
      </c>
      <c r="L60" s="13">
        <f t="shared" si="7"/>
        <v>96.18310588631662</v>
      </c>
      <c r="M60" s="13">
        <f t="shared" si="7"/>
        <v>98.09982852482969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95.28058824941232</v>
      </c>
      <c r="W60" s="13">
        <f t="shared" si="7"/>
        <v>95.92419525295077</v>
      </c>
      <c r="X60" s="13">
        <f t="shared" si="7"/>
        <v>0</v>
      </c>
      <c r="Y60" s="13">
        <f t="shared" si="7"/>
        <v>0</v>
      </c>
      <c r="Z60" s="14">
        <f t="shared" si="7"/>
        <v>93.58216412999433</v>
      </c>
    </row>
    <row r="61" spans="1:26" ht="13.5">
      <c r="A61" s="38" t="s">
        <v>113</v>
      </c>
      <c r="B61" s="12">
        <f t="shared" si="7"/>
        <v>98.14299956695424</v>
      </c>
      <c r="C61" s="12">
        <f t="shared" si="7"/>
        <v>0</v>
      </c>
      <c r="D61" s="3">
        <f t="shared" si="7"/>
        <v>98.46043753979272</v>
      </c>
      <c r="E61" s="13">
        <f t="shared" si="7"/>
        <v>98.30707497290263</v>
      </c>
      <c r="F61" s="13">
        <f t="shared" si="7"/>
        <v>95.5441800212742</v>
      </c>
      <c r="G61" s="13">
        <f t="shared" si="7"/>
        <v>102.57934964723012</v>
      </c>
      <c r="H61" s="13">
        <f t="shared" si="7"/>
        <v>98.9070378160102</v>
      </c>
      <c r="I61" s="13">
        <f t="shared" si="7"/>
        <v>99.05321690980193</v>
      </c>
      <c r="J61" s="13">
        <f t="shared" si="7"/>
        <v>101.29009583567795</v>
      </c>
      <c r="K61" s="13">
        <f t="shared" si="7"/>
        <v>103.18216541573733</v>
      </c>
      <c r="L61" s="13">
        <f t="shared" si="7"/>
        <v>103.43877912579896</v>
      </c>
      <c r="M61" s="13">
        <f t="shared" si="7"/>
        <v>102.59757578261339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100.76991130263994</v>
      </c>
      <c r="W61" s="13">
        <f t="shared" si="7"/>
        <v>100.07806228718337</v>
      </c>
      <c r="X61" s="13">
        <f t="shared" si="7"/>
        <v>0</v>
      </c>
      <c r="Y61" s="13">
        <f t="shared" si="7"/>
        <v>0</v>
      </c>
      <c r="Z61" s="14">
        <f t="shared" si="7"/>
        <v>98.30707497290263</v>
      </c>
    </row>
    <row r="62" spans="1:26" ht="13.5">
      <c r="A62" s="38" t="s">
        <v>114</v>
      </c>
      <c r="B62" s="12">
        <f t="shared" si="7"/>
        <v>96.99322471597343</v>
      </c>
      <c r="C62" s="12">
        <f t="shared" si="7"/>
        <v>0</v>
      </c>
      <c r="D62" s="3">
        <f t="shared" si="7"/>
        <v>82.40722804671348</v>
      </c>
      <c r="E62" s="13">
        <f t="shared" si="7"/>
        <v>82.04377317264685</v>
      </c>
      <c r="F62" s="13">
        <f t="shared" si="7"/>
        <v>79.08297549224837</v>
      </c>
      <c r="G62" s="13">
        <f t="shared" si="7"/>
        <v>89.93206835833513</v>
      </c>
      <c r="H62" s="13">
        <f t="shared" si="7"/>
        <v>88.26957259246775</v>
      </c>
      <c r="I62" s="13">
        <f t="shared" si="7"/>
        <v>85.65567109397593</v>
      </c>
      <c r="J62" s="13">
        <f t="shared" si="7"/>
        <v>89.16190419296989</v>
      </c>
      <c r="K62" s="13">
        <f t="shared" si="7"/>
        <v>91.64079655726808</v>
      </c>
      <c r="L62" s="13">
        <f t="shared" si="7"/>
        <v>75.32887810334311</v>
      </c>
      <c r="M62" s="13">
        <f t="shared" si="7"/>
        <v>84.82649200181567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85.21300568795127</v>
      </c>
      <c r="W62" s="13">
        <f t="shared" si="7"/>
        <v>91.96606643361532</v>
      </c>
      <c r="X62" s="13">
        <f t="shared" si="7"/>
        <v>0</v>
      </c>
      <c r="Y62" s="13">
        <f t="shared" si="7"/>
        <v>0</v>
      </c>
      <c r="Z62" s="14">
        <f t="shared" si="7"/>
        <v>82.04377317264685</v>
      </c>
    </row>
    <row r="63" spans="1:26" ht="13.5">
      <c r="A63" s="38" t="s">
        <v>115</v>
      </c>
      <c r="B63" s="12">
        <f t="shared" si="7"/>
        <v>97.24431448523542</v>
      </c>
      <c r="C63" s="12">
        <f t="shared" si="7"/>
        <v>0</v>
      </c>
      <c r="D63" s="3">
        <f t="shared" si="7"/>
        <v>90.94584450531026</v>
      </c>
      <c r="E63" s="13">
        <f t="shared" si="7"/>
        <v>90.14419137710232</v>
      </c>
      <c r="F63" s="13">
        <f t="shared" si="7"/>
        <v>55.20771112436008</v>
      </c>
      <c r="G63" s="13">
        <f t="shared" si="7"/>
        <v>96.69771734634561</v>
      </c>
      <c r="H63" s="13">
        <f t="shared" si="7"/>
        <v>108.11248279383801</v>
      </c>
      <c r="I63" s="13">
        <f t="shared" si="7"/>
        <v>74.86020777658473</v>
      </c>
      <c r="J63" s="13">
        <f t="shared" si="7"/>
        <v>102.13851820956275</v>
      </c>
      <c r="K63" s="13">
        <f t="shared" si="7"/>
        <v>111.0899711167848</v>
      </c>
      <c r="L63" s="13">
        <f t="shared" si="7"/>
        <v>94.33300480928925</v>
      </c>
      <c r="M63" s="13">
        <f t="shared" si="7"/>
        <v>102.29441297219253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85.7263991988694</v>
      </c>
      <c r="W63" s="13">
        <f t="shared" si="7"/>
        <v>90.41270056906313</v>
      </c>
      <c r="X63" s="13">
        <f t="shared" si="7"/>
        <v>0</v>
      </c>
      <c r="Y63" s="13">
        <f t="shared" si="7"/>
        <v>0</v>
      </c>
      <c r="Z63" s="14">
        <f t="shared" si="7"/>
        <v>90.14419137710232</v>
      </c>
    </row>
    <row r="64" spans="1:26" ht="13.5">
      <c r="A64" s="38" t="s">
        <v>116</v>
      </c>
      <c r="B64" s="12">
        <f t="shared" si="7"/>
        <v>89.11810068548667</v>
      </c>
      <c r="C64" s="12">
        <f t="shared" si="7"/>
        <v>0</v>
      </c>
      <c r="D64" s="3">
        <f t="shared" si="7"/>
        <v>74.69880750925154</v>
      </c>
      <c r="E64" s="13">
        <f t="shared" si="7"/>
        <v>74.88706062903294</v>
      </c>
      <c r="F64" s="13">
        <f t="shared" si="7"/>
        <v>41.335369192584125</v>
      </c>
      <c r="G64" s="13">
        <f t="shared" si="7"/>
        <v>86.04004707410209</v>
      </c>
      <c r="H64" s="13">
        <f t="shared" si="7"/>
        <v>93.75368715733138</v>
      </c>
      <c r="I64" s="13">
        <f t="shared" si="7"/>
        <v>61.98016505965271</v>
      </c>
      <c r="J64" s="13">
        <f t="shared" si="7"/>
        <v>90.17908329138574</v>
      </c>
      <c r="K64" s="13">
        <f t="shared" si="7"/>
        <v>96.86318606320445</v>
      </c>
      <c r="L64" s="13">
        <f t="shared" si="7"/>
        <v>87.14244764613707</v>
      </c>
      <c r="M64" s="13">
        <f t="shared" si="7"/>
        <v>91.34412321434185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73.45965160831771</v>
      </c>
      <c r="W64" s="13">
        <f t="shared" si="7"/>
        <v>71.37648904143369</v>
      </c>
      <c r="X64" s="13">
        <f t="shared" si="7"/>
        <v>0</v>
      </c>
      <c r="Y64" s="13">
        <f t="shared" si="7"/>
        <v>0</v>
      </c>
      <c r="Z64" s="14">
        <f t="shared" si="7"/>
        <v>74.88706062903294</v>
      </c>
    </row>
    <row r="65" spans="1:26" ht="13.5">
      <c r="A65" s="38" t="s">
        <v>117</v>
      </c>
      <c r="B65" s="12">
        <f t="shared" si="7"/>
        <v>155.85312198582017</v>
      </c>
      <c r="C65" s="12">
        <f t="shared" si="7"/>
        <v>0</v>
      </c>
      <c r="D65" s="3">
        <f t="shared" si="7"/>
        <v>100.45571117022271</v>
      </c>
      <c r="E65" s="13">
        <f t="shared" si="7"/>
        <v>117.82008604359267</v>
      </c>
      <c r="F65" s="13">
        <f t="shared" si="7"/>
        <v>165.0149471274156</v>
      </c>
      <c r="G65" s="13">
        <f t="shared" si="7"/>
        <v>246.9566574512848</v>
      </c>
      <c r="H65" s="13">
        <f t="shared" si="7"/>
        <v>164.08231121828533</v>
      </c>
      <c r="I65" s="13">
        <f t="shared" si="7"/>
        <v>189.9677681660132</v>
      </c>
      <c r="J65" s="13">
        <f t="shared" si="7"/>
        <v>40.168028311818006</v>
      </c>
      <c r="K65" s="13">
        <f t="shared" si="7"/>
        <v>81.24663176266822</v>
      </c>
      <c r="L65" s="13">
        <f t="shared" si="7"/>
        <v>120.1213694686015</v>
      </c>
      <c r="M65" s="13">
        <f t="shared" si="7"/>
        <v>80.20107852911302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130.73288604149366</v>
      </c>
      <c r="W65" s="13">
        <f t="shared" si="7"/>
        <v>104.37060009758972</v>
      </c>
      <c r="X65" s="13">
        <f t="shared" si="7"/>
        <v>0</v>
      </c>
      <c r="Y65" s="13">
        <f t="shared" si="7"/>
        <v>0</v>
      </c>
      <c r="Z65" s="14">
        <f t="shared" si="7"/>
        <v>117.82008604359267</v>
      </c>
    </row>
    <row r="66" spans="1:26" ht="13.5">
      <c r="A66" s="39" t="s">
        <v>118</v>
      </c>
      <c r="B66" s="15">
        <f t="shared" si="7"/>
        <v>44.16364123239179</v>
      </c>
      <c r="C66" s="15">
        <f t="shared" si="7"/>
        <v>0</v>
      </c>
      <c r="D66" s="4">
        <f t="shared" si="7"/>
        <v>22.103685873518206</v>
      </c>
      <c r="E66" s="16">
        <f t="shared" si="7"/>
        <v>22.098621700879214</v>
      </c>
      <c r="F66" s="16">
        <f t="shared" si="7"/>
        <v>19.661317861440423</v>
      </c>
      <c r="G66" s="16">
        <f t="shared" si="7"/>
        <v>17.56036260093079</v>
      </c>
      <c r="H66" s="16">
        <f t="shared" si="7"/>
        <v>18.04198990855345</v>
      </c>
      <c r="I66" s="16">
        <f t="shared" si="7"/>
        <v>18.411439153925908</v>
      </c>
      <c r="J66" s="16">
        <f t="shared" si="7"/>
        <v>16.76112637124343</v>
      </c>
      <c r="K66" s="16">
        <f t="shared" si="7"/>
        <v>17.668069446928055</v>
      </c>
      <c r="L66" s="16">
        <f t="shared" si="7"/>
        <v>17.40811777552486</v>
      </c>
      <c r="M66" s="16">
        <f t="shared" si="7"/>
        <v>17.284524486542516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17.82321154144953</v>
      </c>
      <c r="W66" s="16">
        <f t="shared" si="7"/>
        <v>18.772338369877424</v>
      </c>
      <c r="X66" s="16">
        <f t="shared" si="7"/>
        <v>0</v>
      </c>
      <c r="Y66" s="16">
        <f t="shared" si="7"/>
        <v>0</v>
      </c>
      <c r="Z66" s="17">
        <f t="shared" si="7"/>
        <v>22.098621700879214</v>
      </c>
    </row>
    <row r="67" spans="1:26" ht="13.5" hidden="1">
      <c r="A67" s="40" t="s">
        <v>119</v>
      </c>
      <c r="B67" s="23">
        <v>33186200599</v>
      </c>
      <c r="C67" s="23"/>
      <c r="D67" s="24">
        <v>36403412782</v>
      </c>
      <c r="E67" s="25">
        <v>36374695315</v>
      </c>
      <c r="F67" s="25">
        <v>4712099752</v>
      </c>
      <c r="G67" s="25">
        <v>2996181936</v>
      </c>
      <c r="H67" s="25">
        <v>3044393213</v>
      </c>
      <c r="I67" s="25">
        <v>10752674901</v>
      </c>
      <c r="J67" s="25">
        <v>2994023244</v>
      </c>
      <c r="K67" s="25">
        <v>2905695258</v>
      </c>
      <c r="L67" s="25">
        <v>2976154888</v>
      </c>
      <c r="M67" s="25">
        <v>8875873390</v>
      </c>
      <c r="N67" s="25"/>
      <c r="O67" s="25"/>
      <c r="P67" s="25"/>
      <c r="Q67" s="25"/>
      <c r="R67" s="25"/>
      <c r="S67" s="25"/>
      <c r="T67" s="25"/>
      <c r="U67" s="25"/>
      <c r="V67" s="25">
        <v>19628548291</v>
      </c>
      <c r="W67" s="25">
        <v>18425533649</v>
      </c>
      <c r="X67" s="25"/>
      <c r="Y67" s="24"/>
      <c r="Z67" s="26">
        <v>36374695315</v>
      </c>
    </row>
    <row r="68" spans="1:26" ht="13.5" hidden="1">
      <c r="A68" s="36" t="s">
        <v>31</v>
      </c>
      <c r="B68" s="18">
        <v>8463536079</v>
      </c>
      <c r="C68" s="18"/>
      <c r="D68" s="19">
        <v>9238888990</v>
      </c>
      <c r="E68" s="20">
        <v>9234844013</v>
      </c>
      <c r="F68" s="20">
        <v>2004791486</v>
      </c>
      <c r="G68" s="20">
        <v>790820345</v>
      </c>
      <c r="H68" s="20">
        <v>772489493</v>
      </c>
      <c r="I68" s="20">
        <v>3568101324</v>
      </c>
      <c r="J68" s="20">
        <v>770622507</v>
      </c>
      <c r="K68" s="20">
        <v>723468817</v>
      </c>
      <c r="L68" s="20">
        <v>792794354</v>
      </c>
      <c r="M68" s="20">
        <v>2286885678</v>
      </c>
      <c r="N68" s="20"/>
      <c r="O68" s="20"/>
      <c r="P68" s="20"/>
      <c r="Q68" s="20"/>
      <c r="R68" s="20"/>
      <c r="S68" s="20"/>
      <c r="T68" s="20"/>
      <c r="U68" s="20"/>
      <c r="V68" s="20">
        <v>5854987002</v>
      </c>
      <c r="W68" s="20">
        <v>5018508358</v>
      </c>
      <c r="X68" s="20"/>
      <c r="Y68" s="19"/>
      <c r="Z68" s="22">
        <v>9234844013</v>
      </c>
    </row>
    <row r="69" spans="1:26" ht="13.5" hidden="1">
      <c r="A69" s="37" t="s">
        <v>32</v>
      </c>
      <c r="B69" s="18">
        <v>24413748538</v>
      </c>
      <c r="C69" s="18"/>
      <c r="D69" s="19">
        <v>26791965403</v>
      </c>
      <c r="E69" s="20">
        <v>26767292913</v>
      </c>
      <c r="F69" s="20">
        <v>2678841161</v>
      </c>
      <c r="G69" s="20">
        <v>2176771703</v>
      </c>
      <c r="H69" s="20">
        <v>2241457738</v>
      </c>
      <c r="I69" s="20">
        <v>7097070602</v>
      </c>
      <c r="J69" s="20">
        <v>2192734045</v>
      </c>
      <c r="K69" s="20">
        <v>2151329466</v>
      </c>
      <c r="L69" s="20">
        <v>2149373982</v>
      </c>
      <c r="M69" s="20">
        <v>6493437493</v>
      </c>
      <c r="N69" s="20"/>
      <c r="O69" s="20"/>
      <c r="P69" s="20"/>
      <c r="Q69" s="20"/>
      <c r="R69" s="20"/>
      <c r="S69" s="20"/>
      <c r="T69" s="20"/>
      <c r="U69" s="20"/>
      <c r="V69" s="20">
        <v>13590508095</v>
      </c>
      <c r="W69" s="20">
        <v>13227670496</v>
      </c>
      <c r="X69" s="20"/>
      <c r="Y69" s="19"/>
      <c r="Z69" s="22">
        <v>26767292913</v>
      </c>
    </row>
    <row r="70" spans="1:26" ht="13.5" hidden="1">
      <c r="A70" s="38" t="s">
        <v>113</v>
      </c>
      <c r="B70" s="18">
        <v>15804145426</v>
      </c>
      <c r="C70" s="18"/>
      <c r="D70" s="19">
        <v>17446931381</v>
      </c>
      <c r="E70" s="20">
        <v>17473364577</v>
      </c>
      <c r="F70" s="20">
        <v>1448087295</v>
      </c>
      <c r="G70" s="20">
        <v>1504847900</v>
      </c>
      <c r="H70" s="20">
        <v>1538535390</v>
      </c>
      <c r="I70" s="20">
        <v>4491470585</v>
      </c>
      <c r="J70" s="20">
        <v>1484151446</v>
      </c>
      <c r="K70" s="20">
        <v>1402363522</v>
      </c>
      <c r="L70" s="20">
        <v>1332247531</v>
      </c>
      <c r="M70" s="20">
        <v>4218762499</v>
      </c>
      <c r="N70" s="20"/>
      <c r="O70" s="20"/>
      <c r="P70" s="20"/>
      <c r="Q70" s="20"/>
      <c r="R70" s="20"/>
      <c r="S70" s="20"/>
      <c r="T70" s="20"/>
      <c r="U70" s="20"/>
      <c r="V70" s="20">
        <v>8710233084</v>
      </c>
      <c r="W70" s="20">
        <v>8763920770</v>
      </c>
      <c r="X70" s="20"/>
      <c r="Y70" s="19"/>
      <c r="Z70" s="22">
        <v>17473364577</v>
      </c>
    </row>
    <row r="71" spans="1:26" ht="13.5" hidden="1">
      <c r="A71" s="38" t="s">
        <v>114</v>
      </c>
      <c r="B71" s="18">
        <v>4225356736</v>
      </c>
      <c r="C71" s="18"/>
      <c r="D71" s="19">
        <v>4499798810</v>
      </c>
      <c r="E71" s="20">
        <v>4524126309</v>
      </c>
      <c r="F71" s="20">
        <v>355228914</v>
      </c>
      <c r="G71" s="20">
        <v>330963590</v>
      </c>
      <c r="H71" s="20">
        <v>351765256</v>
      </c>
      <c r="I71" s="20">
        <v>1037957760</v>
      </c>
      <c r="J71" s="20">
        <v>359133917</v>
      </c>
      <c r="K71" s="20">
        <v>387592421</v>
      </c>
      <c r="L71" s="20">
        <v>442023271</v>
      </c>
      <c r="M71" s="20">
        <v>1188749609</v>
      </c>
      <c r="N71" s="20"/>
      <c r="O71" s="20"/>
      <c r="P71" s="20"/>
      <c r="Q71" s="20"/>
      <c r="R71" s="20"/>
      <c r="S71" s="20"/>
      <c r="T71" s="20"/>
      <c r="U71" s="20"/>
      <c r="V71" s="20">
        <v>2226707369</v>
      </c>
      <c r="W71" s="20">
        <v>1994604258</v>
      </c>
      <c r="X71" s="20"/>
      <c r="Y71" s="19"/>
      <c r="Z71" s="22">
        <v>4524126309</v>
      </c>
    </row>
    <row r="72" spans="1:26" ht="13.5" hidden="1">
      <c r="A72" s="38" t="s">
        <v>115</v>
      </c>
      <c r="B72" s="18">
        <v>2173429322</v>
      </c>
      <c r="C72" s="18"/>
      <c r="D72" s="19">
        <v>2378062406</v>
      </c>
      <c r="E72" s="20">
        <v>2399725330</v>
      </c>
      <c r="F72" s="20">
        <v>472695891</v>
      </c>
      <c r="G72" s="20">
        <v>171379394</v>
      </c>
      <c r="H72" s="20">
        <v>166820323</v>
      </c>
      <c r="I72" s="20">
        <v>810895608</v>
      </c>
      <c r="J72" s="20">
        <v>167656744</v>
      </c>
      <c r="K72" s="20">
        <v>174581672</v>
      </c>
      <c r="L72" s="20">
        <v>189590385</v>
      </c>
      <c r="M72" s="20">
        <v>531828801</v>
      </c>
      <c r="N72" s="20"/>
      <c r="O72" s="20"/>
      <c r="P72" s="20"/>
      <c r="Q72" s="20"/>
      <c r="R72" s="20"/>
      <c r="S72" s="20"/>
      <c r="T72" s="20"/>
      <c r="U72" s="20"/>
      <c r="V72" s="20">
        <v>1342724409</v>
      </c>
      <c r="W72" s="20">
        <v>1203200764</v>
      </c>
      <c r="X72" s="20"/>
      <c r="Y72" s="19"/>
      <c r="Z72" s="22">
        <v>2399725330</v>
      </c>
    </row>
    <row r="73" spans="1:26" ht="13.5" hidden="1">
      <c r="A73" s="38" t="s">
        <v>116</v>
      </c>
      <c r="B73" s="18">
        <v>1622611852</v>
      </c>
      <c r="C73" s="18"/>
      <c r="D73" s="19">
        <v>1860705337</v>
      </c>
      <c r="E73" s="20">
        <v>1852990664</v>
      </c>
      <c r="F73" s="20">
        <v>361471616</v>
      </c>
      <c r="G73" s="20">
        <v>129784313</v>
      </c>
      <c r="H73" s="20">
        <v>136588964</v>
      </c>
      <c r="I73" s="20">
        <v>627844893</v>
      </c>
      <c r="J73" s="20">
        <v>132617844</v>
      </c>
      <c r="K73" s="20">
        <v>132761365</v>
      </c>
      <c r="L73" s="20">
        <v>137614917</v>
      </c>
      <c r="M73" s="20">
        <v>402994126</v>
      </c>
      <c r="N73" s="20"/>
      <c r="O73" s="20"/>
      <c r="P73" s="20"/>
      <c r="Q73" s="20"/>
      <c r="R73" s="20"/>
      <c r="S73" s="20"/>
      <c r="T73" s="20"/>
      <c r="U73" s="20"/>
      <c r="V73" s="20">
        <v>1030839019</v>
      </c>
      <c r="W73" s="20">
        <v>987161248</v>
      </c>
      <c r="X73" s="20"/>
      <c r="Y73" s="19"/>
      <c r="Z73" s="22">
        <v>1852990664</v>
      </c>
    </row>
    <row r="74" spans="1:26" ht="13.5" hidden="1">
      <c r="A74" s="38" t="s">
        <v>117</v>
      </c>
      <c r="B74" s="18">
        <v>588205202</v>
      </c>
      <c r="C74" s="18"/>
      <c r="D74" s="19">
        <v>606467469</v>
      </c>
      <c r="E74" s="20">
        <v>517086033</v>
      </c>
      <c r="F74" s="20">
        <v>41357445</v>
      </c>
      <c r="G74" s="20">
        <v>39796506</v>
      </c>
      <c r="H74" s="20">
        <v>47747805</v>
      </c>
      <c r="I74" s="20">
        <v>128901756</v>
      </c>
      <c r="J74" s="20">
        <v>49174094</v>
      </c>
      <c r="K74" s="20">
        <v>54030486</v>
      </c>
      <c r="L74" s="20">
        <v>47897878</v>
      </c>
      <c r="M74" s="20">
        <v>151102458</v>
      </c>
      <c r="N74" s="20"/>
      <c r="O74" s="20"/>
      <c r="P74" s="20"/>
      <c r="Q74" s="20"/>
      <c r="R74" s="20"/>
      <c r="S74" s="20"/>
      <c r="T74" s="20"/>
      <c r="U74" s="20"/>
      <c r="V74" s="20">
        <v>280004214</v>
      </c>
      <c r="W74" s="20">
        <v>278783456</v>
      </c>
      <c r="X74" s="20"/>
      <c r="Y74" s="19"/>
      <c r="Z74" s="22">
        <v>517086033</v>
      </c>
    </row>
    <row r="75" spans="1:26" ht="13.5" hidden="1">
      <c r="A75" s="39" t="s">
        <v>118</v>
      </c>
      <c r="B75" s="27">
        <v>308915982</v>
      </c>
      <c r="C75" s="27"/>
      <c r="D75" s="28">
        <v>372558389</v>
      </c>
      <c r="E75" s="29">
        <v>372558389</v>
      </c>
      <c r="F75" s="29">
        <v>28467105</v>
      </c>
      <c r="G75" s="29">
        <v>28589888</v>
      </c>
      <c r="H75" s="29">
        <v>30445982</v>
      </c>
      <c r="I75" s="29">
        <v>87502975</v>
      </c>
      <c r="J75" s="29">
        <v>30666692</v>
      </c>
      <c r="K75" s="29">
        <v>30896975</v>
      </c>
      <c r="L75" s="29">
        <v>33986552</v>
      </c>
      <c r="M75" s="29">
        <v>95550219</v>
      </c>
      <c r="N75" s="29"/>
      <c r="O75" s="29"/>
      <c r="P75" s="29"/>
      <c r="Q75" s="29"/>
      <c r="R75" s="29"/>
      <c r="S75" s="29"/>
      <c r="T75" s="29"/>
      <c r="U75" s="29"/>
      <c r="V75" s="29">
        <v>183053194</v>
      </c>
      <c r="W75" s="29">
        <v>179354795</v>
      </c>
      <c r="X75" s="29"/>
      <c r="Y75" s="28"/>
      <c r="Z75" s="30">
        <v>372558389</v>
      </c>
    </row>
    <row r="76" spans="1:26" ht="13.5" hidden="1">
      <c r="A76" s="41" t="s">
        <v>120</v>
      </c>
      <c r="B76" s="31">
        <v>32674127788</v>
      </c>
      <c r="C76" s="31"/>
      <c r="D76" s="32">
        <v>34196546288</v>
      </c>
      <c r="E76" s="33">
        <v>34196861215</v>
      </c>
      <c r="F76" s="33">
        <v>3082632319</v>
      </c>
      <c r="G76" s="33">
        <v>3148424321</v>
      </c>
      <c r="H76" s="33">
        <v>3321114454</v>
      </c>
      <c r="I76" s="33">
        <v>9552171094</v>
      </c>
      <c r="J76" s="33">
        <v>2970778807</v>
      </c>
      <c r="K76" s="33">
        <v>3119666728</v>
      </c>
      <c r="L76" s="33">
        <v>2821532753</v>
      </c>
      <c r="M76" s="33">
        <v>8911978288</v>
      </c>
      <c r="N76" s="33"/>
      <c r="O76" s="33"/>
      <c r="P76" s="33"/>
      <c r="Q76" s="33"/>
      <c r="R76" s="33"/>
      <c r="S76" s="33"/>
      <c r="T76" s="33"/>
      <c r="U76" s="33"/>
      <c r="V76" s="33">
        <v>18464149382</v>
      </c>
      <c r="W76" s="33">
        <v>17805407533</v>
      </c>
      <c r="X76" s="33"/>
      <c r="Y76" s="32"/>
      <c r="Z76" s="34">
        <v>34196861215</v>
      </c>
    </row>
    <row r="77" spans="1:26" ht="13.5" hidden="1">
      <c r="A77" s="36" t="s">
        <v>31</v>
      </c>
      <c r="B77" s="18">
        <v>8452413631</v>
      </c>
      <c r="C77" s="18"/>
      <c r="D77" s="19">
        <v>9065807865</v>
      </c>
      <c r="E77" s="20">
        <v>9065118959</v>
      </c>
      <c r="F77" s="20">
        <v>933920409</v>
      </c>
      <c r="G77" s="20">
        <v>926431675</v>
      </c>
      <c r="H77" s="20">
        <v>1096643440</v>
      </c>
      <c r="I77" s="20">
        <v>2956995524</v>
      </c>
      <c r="J77" s="20">
        <v>831541729</v>
      </c>
      <c r="K77" s="20">
        <v>945588431</v>
      </c>
      <c r="L77" s="20">
        <v>748281681</v>
      </c>
      <c r="M77" s="20">
        <v>2525411841</v>
      </c>
      <c r="N77" s="20"/>
      <c r="O77" s="20"/>
      <c r="P77" s="20"/>
      <c r="Q77" s="20"/>
      <c r="R77" s="20"/>
      <c r="S77" s="20"/>
      <c r="T77" s="20"/>
      <c r="U77" s="20"/>
      <c r="V77" s="20">
        <v>5482407365</v>
      </c>
      <c r="W77" s="20">
        <v>5083201970</v>
      </c>
      <c r="X77" s="20"/>
      <c r="Y77" s="19"/>
      <c r="Z77" s="22">
        <v>9065118959</v>
      </c>
    </row>
    <row r="78" spans="1:26" ht="13.5" hidden="1">
      <c r="A78" s="37" t="s">
        <v>32</v>
      </c>
      <c r="B78" s="18">
        <v>24085285611</v>
      </c>
      <c r="C78" s="18"/>
      <c r="D78" s="19">
        <v>25048389287</v>
      </c>
      <c r="E78" s="20">
        <v>25049411987</v>
      </c>
      <c r="F78" s="20">
        <v>2143114902</v>
      </c>
      <c r="G78" s="20">
        <v>2216972158</v>
      </c>
      <c r="H78" s="20">
        <v>2218977953</v>
      </c>
      <c r="I78" s="20">
        <v>6579065013</v>
      </c>
      <c r="J78" s="20">
        <v>2134096995</v>
      </c>
      <c r="K78" s="20">
        <v>2168619398</v>
      </c>
      <c r="L78" s="20">
        <v>2067334653</v>
      </c>
      <c r="M78" s="20">
        <v>6370051046</v>
      </c>
      <c r="N78" s="20"/>
      <c r="O78" s="20"/>
      <c r="P78" s="20"/>
      <c r="Q78" s="20"/>
      <c r="R78" s="20"/>
      <c r="S78" s="20"/>
      <c r="T78" s="20"/>
      <c r="U78" s="20"/>
      <c r="V78" s="20">
        <v>12949116059</v>
      </c>
      <c r="W78" s="20">
        <v>12688536474</v>
      </c>
      <c r="X78" s="20"/>
      <c r="Y78" s="19"/>
      <c r="Z78" s="22">
        <v>25049411987</v>
      </c>
    </row>
    <row r="79" spans="1:26" ht="13.5" hidden="1">
      <c r="A79" s="38" t="s">
        <v>113</v>
      </c>
      <c r="B79" s="18">
        <v>15510662377</v>
      </c>
      <c r="C79" s="18"/>
      <c r="D79" s="19">
        <v>17178324975</v>
      </c>
      <c r="E79" s="20">
        <v>17177553615</v>
      </c>
      <c r="F79" s="20">
        <v>1383563132</v>
      </c>
      <c r="G79" s="20">
        <v>1543663189</v>
      </c>
      <c r="H79" s="20">
        <v>1521719780</v>
      </c>
      <c r="I79" s="20">
        <v>4448946101</v>
      </c>
      <c r="J79" s="20">
        <v>1503298422</v>
      </c>
      <c r="K79" s="20">
        <v>1446989049</v>
      </c>
      <c r="L79" s="20">
        <v>1378060581</v>
      </c>
      <c r="M79" s="20">
        <v>4328348052</v>
      </c>
      <c r="N79" s="20"/>
      <c r="O79" s="20"/>
      <c r="P79" s="20"/>
      <c r="Q79" s="20"/>
      <c r="R79" s="20"/>
      <c r="S79" s="20"/>
      <c r="T79" s="20"/>
      <c r="U79" s="20"/>
      <c r="V79" s="20">
        <v>8777294153</v>
      </c>
      <c r="W79" s="20">
        <v>8770762087</v>
      </c>
      <c r="X79" s="20"/>
      <c r="Y79" s="19"/>
      <c r="Z79" s="22">
        <v>17177553615</v>
      </c>
    </row>
    <row r="80" spans="1:26" ht="13.5" hidden="1">
      <c r="A80" s="38" t="s">
        <v>114</v>
      </c>
      <c r="B80" s="18">
        <v>4098309754</v>
      </c>
      <c r="C80" s="18"/>
      <c r="D80" s="19">
        <v>3708159467</v>
      </c>
      <c r="E80" s="20">
        <v>3711763927</v>
      </c>
      <c r="F80" s="20">
        <v>280925595</v>
      </c>
      <c r="G80" s="20">
        <v>297642402</v>
      </c>
      <c r="H80" s="20">
        <v>310501688</v>
      </c>
      <c r="I80" s="20">
        <v>889069685</v>
      </c>
      <c r="J80" s="20">
        <v>320210639</v>
      </c>
      <c r="K80" s="20">
        <v>355192782</v>
      </c>
      <c r="L80" s="20">
        <v>332971171</v>
      </c>
      <c r="M80" s="20">
        <v>1008374592</v>
      </c>
      <c r="N80" s="20"/>
      <c r="O80" s="20"/>
      <c r="P80" s="20"/>
      <c r="Q80" s="20"/>
      <c r="R80" s="20"/>
      <c r="S80" s="20"/>
      <c r="T80" s="20"/>
      <c r="U80" s="20"/>
      <c r="V80" s="20">
        <v>1897444277</v>
      </c>
      <c r="W80" s="20">
        <v>1834359077</v>
      </c>
      <c r="X80" s="20"/>
      <c r="Y80" s="19"/>
      <c r="Z80" s="22">
        <v>3711763927</v>
      </c>
    </row>
    <row r="81" spans="1:26" ht="13.5" hidden="1">
      <c r="A81" s="38" t="s">
        <v>115</v>
      </c>
      <c r="B81" s="18">
        <v>2113536445</v>
      </c>
      <c r="C81" s="18"/>
      <c r="D81" s="19">
        <v>2162748938</v>
      </c>
      <c r="E81" s="20">
        <v>2163212994</v>
      </c>
      <c r="F81" s="20">
        <v>260964582</v>
      </c>
      <c r="G81" s="20">
        <v>165719962</v>
      </c>
      <c r="H81" s="20">
        <v>180353593</v>
      </c>
      <c r="I81" s="20">
        <v>607038137</v>
      </c>
      <c r="J81" s="20">
        <v>171242114</v>
      </c>
      <c r="K81" s="20">
        <v>193942729</v>
      </c>
      <c r="L81" s="20">
        <v>178846307</v>
      </c>
      <c r="M81" s="20">
        <v>544031150</v>
      </c>
      <c r="N81" s="20"/>
      <c r="O81" s="20"/>
      <c r="P81" s="20"/>
      <c r="Q81" s="20"/>
      <c r="R81" s="20"/>
      <c r="S81" s="20"/>
      <c r="T81" s="20"/>
      <c r="U81" s="20"/>
      <c r="V81" s="20">
        <v>1151069287</v>
      </c>
      <c r="W81" s="20">
        <v>1087846304</v>
      </c>
      <c r="X81" s="20"/>
      <c r="Y81" s="19"/>
      <c r="Z81" s="22">
        <v>2163212994</v>
      </c>
    </row>
    <row r="82" spans="1:26" ht="13.5" hidden="1">
      <c r="A82" s="38" t="s">
        <v>116</v>
      </c>
      <c r="B82" s="18">
        <v>1446040864</v>
      </c>
      <c r="C82" s="18"/>
      <c r="D82" s="19">
        <v>1389924698</v>
      </c>
      <c r="E82" s="20">
        <v>1387650242</v>
      </c>
      <c r="F82" s="20">
        <v>149415627</v>
      </c>
      <c r="G82" s="20">
        <v>111666484</v>
      </c>
      <c r="H82" s="20">
        <v>128057190</v>
      </c>
      <c r="I82" s="20">
        <v>389139301</v>
      </c>
      <c r="J82" s="20">
        <v>119593556</v>
      </c>
      <c r="K82" s="20">
        <v>128596888</v>
      </c>
      <c r="L82" s="20">
        <v>119921007</v>
      </c>
      <c r="M82" s="20">
        <v>368111451</v>
      </c>
      <c r="N82" s="20"/>
      <c r="O82" s="20"/>
      <c r="P82" s="20"/>
      <c r="Q82" s="20"/>
      <c r="R82" s="20"/>
      <c r="S82" s="20"/>
      <c r="T82" s="20"/>
      <c r="U82" s="20"/>
      <c r="V82" s="20">
        <v>757250752</v>
      </c>
      <c r="W82" s="20">
        <v>704601040</v>
      </c>
      <c r="X82" s="20"/>
      <c r="Y82" s="19"/>
      <c r="Z82" s="22">
        <v>1387650242</v>
      </c>
    </row>
    <row r="83" spans="1:26" ht="13.5" hidden="1">
      <c r="A83" s="38" t="s">
        <v>117</v>
      </c>
      <c r="B83" s="18">
        <v>916736171</v>
      </c>
      <c r="C83" s="18"/>
      <c r="D83" s="19">
        <v>609231209</v>
      </c>
      <c r="E83" s="20">
        <v>609231209</v>
      </c>
      <c r="F83" s="20">
        <v>68245966</v>
      </c>
      <c r="G83" s="20">
        <v>98280121</v>
      </c>
      <c r="H83" s="20">
        <v>78345702</v>
      </c>
      <c r="I83" s="20">
        <v>244871789</v>
      </c>
      <c r="J83" s="20">
        <v>19752264</v>
      </c>
      <c r="K83" s="20">
        <v>43897950</v>
      </c>
      <c r="L83" s="20">
        <v>57535587</v>
      </c>
      <c r="M83" s="20">
        <v>121185801</v>
      </c>
      <c r="N83" s="20"/>
      <c r="O83" s="20"/>
      <c r="P83" s="20"/>
      <c r="Q83" s="20"/>
      <c r="R83" s="20"/>
      <c r="S83" s="20"/>
      <c r="T83" s="20"/>
      <c r="U83" s="20"/>
      <c r="V83" s="20">
        <v>366057590</v>
      </c>
      <c r="W83" s="20">
        <v>290967966</v>
      </c>
      <c r="X83" s="20"/>
      <c r="Y83" s="19"/>
      <c r="Z83" s="22">
        <v>609231209</v>
      </c>
    </row>
    <row r="84" spans="1:26" ht="13.5" hidden="1">
      <c r="A84" s="39" t="s">
        <v>118</v>
      </c>
      <c r="B84" s="27">
        <v>136428546</v>
      </c>
      <c r="C84" s="27"/>
      <c r="D84" s="28">
        <v>82349136</v>
      </c>
      <c r="E84" s="29">
        <v>82330269</v>
      </c>
      <c r="F84" s="29">
        <v>5597008</v>
      </c>
      <c r="G84" s="29">
        <v>5020488</v>
      </c>
      <c r="H84" s="29">
        <v>5493061</v>
      </c>
      <c r="I84" s="29">
        <v>16110557</v>
      </c>
      <c r="J84" s="29">
        <v>5140083</v>
      </c>
      <c r="K84" s="29">
        <v>5458899</v>
      </c>
      <c r="L84" s="29">
        <v>5916419</v>
      </c>
      <c r="M84" s="29">
        <v>16515401</v>
      </c>
      <c r="N84" s="29"/>
      <c r="O84" s="29"/>
      <c r="P84" s="29"/>
      <c r="Q84" s="29"/>
      <c r="R84" s="29"/>
      <c r="S84" s="29"/>
      <c r="T84" s="29"/>
      <c r="U84" s="29"/>
      <c r="V84" s="29">
        <v>32625958</v>
      </c>
      <c r="W84" s="29">
        <v>33669089</v>
      </c>
      <c r="X84" s="29"/>
      <c r="Y84" s="28"/>
      <c r="Z84" s="30">
        <v>82330269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211021337</v>
      </c>
      <c r="C5" s="18">
        <v>0</v>
      </c>
      <c r="D5" s="58">
        <v>225046190</v>
      </c>
      <c r="E5" s="59">
        <v>225046190</v>
      </c>
      <c r="F5" s="59">
        <v>246187344</v>
      </c>
      <c r="G5" s="59">
        <v>-293042</v>
      </c>
      <c r="H5" s="59">
        <v>-8804614</v>
      </c>
      <c r="I5" s="59">
        <v>237089688</v>
      </c>
      <c r="J5" s="59">
        <v>-272200</v>
      </c>
      <c r="K5" s="59">
        <v>-366555</v>
      </c>
      <c r="L5" s="59">
        <v>-503430</v>
      </c>
      <c r="M5" s="59">
        <v>-1142185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235947503</v>
      </c>
      <c r="W5" s="59">
        <v>227357187</v>
      </c>
      <c r="X5" s="59">
        <v>8590316</v>
      </c>
      <c r="Y5" s="60">
        <v>3.78</v>
      </c>
      <c r="Z5" s="61">
        <v>225046190</v>
      </c>
    </row>
    <row r="6" spans="1:26" ht="13.5">
      <c r="A6" s="57" t="s">
        <v>32</v>
      </c>
      <c r="B6" s="18">
        <v>1251577595</v>
      </c>
      <c r="C6" s="18">
        <v>0</v>
      </c>
      <c r="D6" s="58">
        <v>1404527143</v>
      </c>
      <c r="E6" s="59">
        <v>1404527143</v>
      </c>
      <c r="F6" s="59">
        <v>267968717</v>
      </c>
      <c r="G6" s="59">
        <v>130547886</v>
      </c>
      <c r="H6" s="59">
        <v>109089188</v>
      </c>
      <c r="I6" s="59">
        <v>507605791</v>
      </c>
      <c r="J6" s="59">
        <v>95482581</v>
      </c>
      <c r="K6" s="59">
        <v>92634284</v>
      </c>
      <c r="L6" s="59">
        <v>96763896</v>
      </c>
      <c r="M6" s="59">
        <v>284880761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792486552</v>
      </c>
      <c r="W6" s="59">
        <v>838501639</v>
      </c>
      <c r="X6" s="59">
        <v>-46015087</v>
      </c>
      <c r="Y6" s="60">
        <v>-5.49</v>
      </c>
      <c r="Z6" s="61">
        <v>1404527143</v>
      </c>
    </row>
    <row r="7" spans="1:26" ht="13.5">
      <c r="A7" s="57" t="s">
        <v>33</v>
      </c>
      <c r="B7" s="18">
        <v>19261074</v>
      </c>
      <c r="C7" s="18">
        <v>0</v>
      </c>
      <c r="D7" s="58">
        <v>15384880</v>
      </c>
      <c r="E7" s="59">
        <v>15384880</v>
      </c>
      <c r="F7" s="59">
        <v>1592780</v>
      </c>
      <c r="G7" s="59">
        <v>2658157</v>
      </c>
      <c r="H7" s="59">
        <v>2348298</v>
      </c>
      <c r="I7" s="59">
        <v>6599235</v>
      </c>
      <c r="J7" s="59">
        <v>2032011</v>
      </c>
      <c r="K7" s="59">
        <v>2103944</v>
      </c>
      <c r="L7" s="59">
        <v>319343</v>
      </c>
      <c r="M7" s="59">
        <v>4455298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11054533</v>
      </c>
      <c r="W7" s="59">
        <v>4576151</v>
      </c>
      <c r="X7" s="59">
        <v>6478382</v>
      </c>
      <c r="Y7" s="60">
        <v>141.57</v>
      </c>
      <c r="Z7" s="61">
        <v>15384880</v>
      </c>
    </row>
    <row r="8" spans="1:26" ht="13.5">
      <c r="A8" s="57" t="s">
        <v>34</v>
      </c>
      <c r="B8" s="18">
        <v>146254560</v>
      </c>
      <c r="C8" s="18">
        <v>0</v>
      </c>
      <c r="D8" s="58">
        <v>182601418</v>
      </c>
      <c r="E8" s="59">
        <v>182601418</v>
      </c>
      <c r="F8" s="59">
        <v>5377133</v>
      </c>
      <c r="G8" s="59">
        <v>6216996</v>
      </c>
      <c r="H8" s="59">
        <v>7480763</v>
      </c>
      <c r="I8" s="59">
        <v>19074892</v>
      </c>
      <c r="J8" s="59">
        <v>6293284</v>
      </c>
      <c r="K8" s="59">
        <v>27594291</v>
      </c>
      <c r="L8" s="59">
        <v>12403476</v>
      </c>
      <c r="M8" s="59">
        <v>46291051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65365943</v>
      </c>
      <c r="W8" s="59">
        <v>83250808</v>
      </c>
      <c r="X8" s="59">
        <v>-17884865</v>
      </c>
      <c r="Y8" s="60">
        <v>-21.48</v>
      </c>
      <c r="Z8" s="61">
        <v>182601418</v>
      </c>
    </row>
    <row r="9" spans="1:26" ht="13.5">
      <c r="A9" s="57" t="s">
        <v>35</v>
      </c>
      <c r="B9" s="18">
        <v>158658074</v>
      </c>
      <c r="C9" s="18">
        <v>0</v>
      </c>
      <c r="D9" s="58">
        <v>126881397</v>
      </c>
      <c r="E9" s="59">
        <v>126881397</v>
      </c>
      <c r="F9" s="59">
        <v>5568653</v>
      </c>
      <c r="G9" s="59">
        <v>6353790</v>
      </c>
      <c r="H9" s="59">
        <v>7020643</v>
      </c>
      <c r="I9" s="59">
        <v>18943086</v>
      </c>
      <c r="J9" s="59">
        <v>6837133</v>
      </c>
      <c r="K9" s="59">
        <v>7110534</v>
      </c>
      <c r="L9" s="59">
        <v>7388685</v>
      </c>
      <c r="M9" s="59">
        <v>21336352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40279438</v>
      </c>
      <c r="W9" s="59">
        <v>59241138</v>
      </c>
      <c r="X9" s="59">
        <v>-18961700</v>
      </c>
      <c r="Y9" s="60">
        <v>-32.01</v>
      </c>
      <c r="Z9" s="61">
        <v>126881397</v>
      </c>
    </row>
    <row r="10" spans="1:26" ht="25.5">
      <c r="A10" s="62" t="s">
        <v>105</v>
      </c>
      <c r="B10" s="63">
        <f>SUM(B5:B9)</f>
        <v>1786772640</v>
      </c>
      <c r="C10" s="63">
        <f>SUM(C5:C9)</f>
        <v>0</v>
      </c>
      <c r="D10" s="64">
        <f aca="true" t="shared" si="0" ref="D10:Z10">SUM(D5:D9)</f>
        <v>1954441028</v>
      </c>
      <c r="E10" s="65">
        <f t="shared" si="0"/>
        <v>1954441028</v>
      </c>
      <c r="F10" s="65">
        <f t="shared" si="0"/>
        <v>526694627</v>
      </c>
      <c r="G10" s="65">
        <f t="shared" si="0"/>
        <v>145483787</v>
      </c>
      <c r="H10" s="65">
        <f t="shared" si="0"/>
        <v>117134278</v>
      </c>
      <c r="I10" s="65">
        <f t="shared" si="0"/>
        <v>789312692</v>
      </c>
      <c r="J10" s="65">
        <f t="shared" si="0"/>
        <v>110372809</v>
      </c>
      <c r="K10" s="65">
        <f t="shared" si="0"/>
        <v>129076498</v>
      </c>
      <c r="L10" s="65">
        <f t="shared" si="0"/>
        <v>116371970</v>
      </c>
      <c r="M10" s="65">
        <f t="shared" si="0"/>
        <v>355821277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1145133969</v>
      </c>
      <c r="W10" s="65">
        <f t="shared" si="0"/>
        <v>1212926923</v>
      </c>
      <c r="X10" s="65">
        <f t="shared" si="0"/>
        <v>-67792954</v>
      </c>
      <c r="Y10" s="66">
        <f>+IF(W10&lt;&gt;0,(X10/W10)*100,0)</f>
        <v>-5.589203497299235</v>
      </c>
      <c r="Z10" s="67">
        <f t="shared" si="0"/>
        <v>1954441028</v>
      </c>
    </row>
    <row r="11" spans="1:26" ht="13.5">
      <c r="A11" s="57" t="s">
        <v>36</v>
      </c>
      <c r="B11" s="18">
        <v>425943375</v>
      </c>
      <c r="C11" s="18">
        <v>0</v>
      </c>
      <c r="D11" s="58">
        <v>477652266</v>
      </c>
      <c r="E11" s="59">
        <v>477652266</v>
      </c>
      <c r="F11" s="59">
        <v>33452807</v>
      </c>
      <c r="G11" s="59">
        <v>33991436</v>
      </c>
      <c r="H11" s="59">
        <v>34037958</v>
      </c>
      <c r="I11" s="59">
        <v>101482201</v>
      </c>
      <c r="J11" s="59">
        <v>34541513</v>
      </c>
      <c r="K11" s="59">
        <v>54433884</v>
      </c>
      <c r="L11" s="59">
        <v>35595296</v>
      </c>
      <c r="M11" s="59">
        <v>124570693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226052894</v>
      </c>
      <c r="W11" s="59">
        <v>251845162</v>
      </c>
      <c r="X11" s="59">
        <v>-25792268</v>
      </c>
      <c r="Y11" s="60">
        <v>-10.24</v>
      </c>
      <c r="Z11" s="61">
        <v>477652266</v>
      </c>
    </row>
    <row r="12" spans="1:26" ht="13.5">
      <c r="A12" s="57" t="s">
        <v>37</v>
      </c>
      <c r="B12" s="18">
        <v>21053960</v>
      </c>
      <c r="C12" s="18">
        <v>0</v>
      </c>
      <c r="D12" s="58">
        <v>23967168</v>
      </c>
      <c r="E12" s="59">
        <v>23967168</v>
      </c>
      <c r="F12" s="59">
        <v>1789137</v>
      </c>
      <c r="G12" s="59">
        <v>1732565</v>
      </c>
      <c r="H12" s="59">
        <v>1855357</v>
      </c>
      <c r="I12" s="59">
        <v>5377059</v>
      </c>
      <c r="J12" s="59">
        <v>1856269</v>
      </c>
      <c r="K12" s="59">
        <v>1848424</v>
      </c>
      <c r="L12" s="59">
        <v>1850365</v>
      </c>
      <c r="M12" s="59">
        <v>5555058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10932117</v>
      </c>
      <c r="W12" s="59">
        <v>11126863</v>
      </c>
      <c r="X12" s="59">
        <v>-194746</v>
      </c>
      <c r="Y12" s="60">
        <v>-1.75</v>
      </c>
      <c r="Z12" s="61">
        <v>23967168</v>
      </c>
    </row>
    <row r="13" spans="1:26" ht="13.5">
      <c r="A13" s="57" t="s">
        <v>106</v>
      </c>
      <c r="B13" s="18">
        <v>257532342</v>
      </c>
      <c r="C13" s="18">
        <v>0</v>
      </c>
      <c r="D13" s="58">
        <v>190506431</v>
      </c>
      <c r="E13" s="59">
        <v>190506431</v>
      </c>
      <c r="F13" s="59">
        <v>2123215</v>
      </c>
      <c r="G13" s="59">
        <v>0</v>
      </c>
      <c r="H13" s="59">
        <v>0</v>
      </c>
      <c r="I13" s="59">
        <v>2123215</v>
      </c>
      <c r="J13" s="59">
        <v>378</v>
      </c>
      <c r="K13" s="59">
        <v>0</v>
      </c>
      <c r="L13" s="59">
        <v>94248879</v>
      </c>
      <c r="M13" s="59">
        <v>94249257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96372472</v>
      </c>
      <c r="W13" s="59">
        <v>93107442</v>
      </c>
      <c r="X13" s="59">
        <v>3265030</v>
      </c>
      <c r="Y13" s="60">
        <v>3.51</v>
      </c>
      <c r="Z13" s="61">
        <v>190506431</v>
      </c>
    </row>
    <row r="14" spans="1:26" ht="13.5">
      <c r="A14" s="57" t="s">
        <v>38</v>
      </c>
      <c r="B14" s="18">
        <v>76579561</v>
      </c>
      <c r="C14" s="18">
        <v>0</v>
      </c>
      <c r="D14" s="58">
        <v>89108928</v>
      </c>
      <c r="E14" s="59">
        <v>89108928</v>
      </c>
      <c r="F14" s="59">
        <v>7914682</v>
      </c>
      <c r="G14" s="59">
        <v>7992454</v>
      </c>
      <c r="H14" s="59">
        <v>8131416</v>
      </c>
      <c r="I14" s="59">
        <v>24038552</v>
      </c>
      <c r="J14" s="59">
        <v>8092135</v>
      </c>
      <c r="K14" s="59">
        <v>8150114</v>
      </c>
      <c r="L14" s="59">
        <v>7914682</v>
      </c>
      <c r="M14" s="59">
        <v>24156931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48195483</v>
      </c>
      <c r="W14" s="59">
        <v>41039544</v>
      </c>
      <c r="X14" s="59">
        <v>7155939</v>
      </c>
      <c r="Y14" s="60">
        <v>17.44</v>
      </c>
      <c r="Z14" s="61">
        <v>89108928</v>
      </c>
    </row>
    <row r="15" spans="1:26" ht="13.5">
      <c r="A15" s="57" t="s">
        <v>39</v>
      </c>
      <c r="B15" s="18">
        <v>592626886</v>
      </c>
      <c r="C15" s="18">
        <v>0</v>
      </c>
      <c r="D15" s="58">
        <v>629717315</v>
      </c>
      <c r="E15" s="59">
        <v>629717315</v>
      </c>
      <c r="F15" s="59">
        <v>0</v>
      </c>
      <c r="G15" s="59">
        <v>75524741</v>
      </c>
      <c r="H15" s="59">
        <v>73543973</v>
      </c>
      <c r="I15" s="59">
        <v>149068714</v>
      </c>
      <c r="J15" s="59">
        <v>44316585</v>
      </c>
      <c r="K15" s="59">
        <v>44017591</v>
      </c>
      <c r="L15" s="59">
        <v>45608479</v>
      </c>
      <c r="M15" s="59">
        <v>133942655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283011369</v>
      </c>
      <c r="W15" s="59">
        <v>268961468</v>
      </c>
      <c r="X15" s="59">
        <v>14049901</v>
      </c>
      <c r="Y15" s="60">
        <v>5.22</v>
      </c>
      <c r="Z15" s="61">
        <v>629717315</v>
      </c>
    </row>
    <row r="16" spans="1:26" ht="13.5">
      <c r="A16" s="68" t="s">
        <v>40</v>
      </c>
      <c r="B16" s="18">
        <v>492500</v>
      </c>
      <c r="C16" s="18">
        <v>0</v>
      </c>
      <c r="D16" s="58">
        <v>736170</v>
      </c>
      <c r="E16" s="59">
        <v>736170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736170</v>
      </c>
    </row>
    <row r="17" spans="1:26" ht="13.5">
      <c r="A17" s="57" t="s">
        <v>41</v>
      </c>
      <c r="B17" s="18">
        <v>442769353</v>
      </c>
      <c r="C17" s="18">
        <v>0</v>
      </c>
      <c r="D17" s="58">
        <v>636218216</v>
      </c>
      <c r="E17" s="59">
        <v>636218216</v>
      </c>
      <c r="F17" s="59">
        <v>33393720</v>
      </c>
      <c r="G17" s="59">
        <v>33879109</v>
      </c>
      <c r="H17" s="59">
        <v>39890097</v>
      </c>
      <c r="I17" s="59">
        <v>107162926</v>
      </c>
      <c r="J17" s="59">
        <v>45250130</v>
      </c>
      <c r="K17" s="59">
        <v>45802634</v>
      </c>
      <c r="L17" s="59">
        <v>42807727</v>
      </c>
      <c r="M17" s="59">
        <v>133860491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241023417</v>
      </c>
      <c r="W17" s="59">
        <v>307285419</v>
      </c>
      <c r="X17" s="59">
        <v>-66262002</v>
      </c>
      <c r="Y17" s="60">
        <v>-21.56</v>
      </c>
      <c r="Z17" s="61">
        <v>636218216</v>
      </c>
    </row>
    <row r="18" spans="1:26" ht="13.5">
      <c r="A18" s="69" t="s">
        <v>42</v>
      </c>
      <c r="B18" s="70">
        <f>SUM(B11:B17)</f>
        <v>1816997977</v>
      </c>
      <c r="C18" s="70">
        <f>SUM(C11:C17)</f>
        <v>0</v>
      </c>
      <c r="D18" s="71">
        <f aca="true" t="shared" si="1" ref="D18:Z18">SUM(D11:D17)</f>
        <v>2047906494</v>
      </c>
      <c r="E18" s="72">
        <f t="shared" si="1"/>
        <v>2047906494</v>
      </c>
      <c r="F18" s="72">
        <f t="shared" si="1"/>
        <v>78673561</v>
      </c>
      <c r="G18" s="72">
        <f t="shared" si="1"/>
        <v>153120305</v>
      </c>
      <c r="H18" s="72">
        <f t="shared" si="1"/>
        <v>157458801</v>
      </c>
      <c r="I18" s="72">
        <f t="shared" si="1"/>
        <v>389252667</v>
      </c>
      <c r="J18" s="72">
        <f t="shared" si="1"/>
        <v>134057010</v>
      </c>
      <c r="K18" s="72">
        <f t="shared" si="1"/>
        <v>154252647</v>
      </c>
      <c r="L18" s="72">
        <f t="shared" si="1"/>
        <v>228025428</v>
      </c>
      <c r="M18" s="72">
        <f t="shared" si="1"/>
        <v>516335085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905587752</v>
      </c>
      <c r="W18" s="72">
        <f t="shared" si="1"/>
        <v>973365898</v>
      </c>
      <c r="X18" s="72">
        <f t="shared" si="1"/>
        <v>-67778146</v>
      </c>
      <c r="Y18" s="66">
        <f>+IF(W18&lt;&gt;0,(X18/W18)*100,0)</f>
        <v>-6.9632751814364475</v>
      </c>
      <c r="Z18" s="73">
        <f t="shared" si="1"/>
        <v>2047906494</v>
      </c>
    </row>
    <row r="19" spans="1:26" ht="13.5">
      <c r="A19" s="69" t="s">
        <v>43</v>
      </c>
      <c r="B19" s="74">
        <f>+B10-B18</f>
        <v>-30225337</v>
      </c>
      <c r="C19" s="74">
        <f>+C10-C18</f>
        <v>0</v>
      </c>
      <c r="D19" s="75">
        <f aca="true" t="shared" si="2" ref="D19:Z19">+D10-D18</f>
        <v>-93465466</v>
      </c>
      <c r="E19" s="76">
        <f t="shared" si="2"/>
        <v>-93465466</v>
      </c>
      <c r="F19" s="76">
        <f t="shared" si="2"/>
        <v>448021066</v>
      </c>
      <c r="G19" s="76">
        <f t="shared" si="2"/>
        <v>-7636518</v>
      </c>
      <c r="H19" s="76">
        <f t="shared" si="2"/>
        <v>-40324523</v>
      </c>
      <c r="I19" s="76">
        <f t="shared" si="2"/>
        <v>400060025</v>
      </c>
      <c r="J19" s="76">
        <f t="shared" si="2"/>
        <v>-23684201</v>
      </c>
      <c r="K19" s="76">
        <f t="shared" si="2"/>
        <v>-25176149</v>
      </c>
      <c r="L19" s="76">
        <f t="shared" si="2"/>
        <v>-111653458</v>
      </c>
      <c r="M19" s="76">
        <f t="shared" si="2"/>
        <v>-160513808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239546217</v>
      </c>
      <c r="W19" s="76">
        <f>IF(E10=E18,0,W10-W18)</f>
        <v>239561025</v>
      </c>
      <c r="X19" s="76">
        <f t="shared" si="2"/>
        <v>-14808</v>
      </c>
      <c r="Y19" s="77">
        <f>+IF(W19&lt;&gt;0,(X19/W19)*100,0)</f>
        <v>-0.006181305994996474</v>
      </c>
      <c r="Z19" s="78">
        <f t="shared" si="2"/>
        <v>-93465466</v>
      </c>
    </row>
    <row r="20" spans="1:26" ht="13.5">
      <c r="A20" s="57" t="s">
        <v>44</v>
      </c>
      <c r="B20" s="18">
        <v>73721765</v>
      </c>
      <c r="C20" s="18">
        <v>0</v>
      </c>
      <c r="D20" s="58">
        <v>57546082</v>
      </c>
      <c r="E20" s="59">
        <v>72465826</v>
      </c>
      <c r="F20" s="59">
        <v>0</v>
      </c>
      <c r="G20" s="59">
        <v>5600000</v>
      </c>
      <c r="H20" s="59">
        <v>0</v>
      </c>
      <c r="I20" s="59">
        <v>5600000</v>
      </c>
      <c r="J20" s="59">
        <v>0</v>
      </c>
      <c r="K20" s="59">
        <v>23665726</v>
      </c>
      <c r="L20" s="59">
        <v>64617914</v>
      </c>
      <c r="M20" s="59">
        <v>88283640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93883640</v>
      </c>
      <c r="W20" s="59">
        <v>33314736</v>
      </c>
      <c r="X20" s="59">
        <v>60568904</v>
      </c>
      <c r="Y20" s="60">
        <v>181.81</v>
      </c>
      <c r="Z20" s="61">
        <v>72465826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43496428</v>
      </c>
      <c r="C22" s="85">
        <f>SUM(C19:C21)</f>
        <v>0</v>
      </c>
      <c r="D22" s="86">
        <f aca="true" t="shared" si="3" ref="D22:Z22">SUM(D19:D21)</f>
        <v>-35919384</v>
      </c>
      <c r="E22" s="87">
        <f t="shared" si="3"/>
        <v>-20999640</v>
      </c>
      <c r="F22" s="87">
        <f t="shared" si="3"/>
        <v>448021066</v>
      </c>
      <c r="G22" s="87">
        <f t="shared" si="3"/>
        <v>-2036518</v>
      </c>
      <c r="H22" s="87">
        <f t="shared" si="3"/>
        <v>-40324523</v>
      </c>
      <c r="I22" s="87">
        <f t="shared" si="3"/>
        <v>405660025</v>
      </c>
      <c r="J22" s="87">
        <f t="shared" si="3"/>
        <v>-23684201</v>
      </c>
      <c r="K22" s="87">
        <f t="shared" si="3"/>
        <v>-1510423</v>
      </c>
      <c r="L22" s="87">
        <f t="shared" si="3"/>
        <v>-47035544</v>
      </c>
      <c r="M22" s="87">
        <f t="shared" si="3"/>
        <v>-72230168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333429857</v>
      </c>
      <c r="W22" s="87">
        <f t="shared" si="3"/>
        <v>272875761</v>
      </c>
      <c r="X22" s="87">
        <f t="shared" si="3"/>
        <v>60554096</v>
      </c>
      <c r="Y22" s="88">
        <f>+IF(W22&lt;&gt;0,(X22/W22)*100,0)</f>
        <v>22.191086440982936</v>
      </c>
      <c r="Z22" s="89">
        <f t="shared" si="3"/>
        <v>-20999640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43496428</v>
      </c>
      <c r="C24" s="74">
        <f>SUM(C22:C23)</f>
        <v>0</v>
      </c>
      <c r="D24" s="75">
        <f aca="true" t="shared" si="4" ref="D24:Z24">SUM(D22:D23)</f>
        <v>-35919384</v>
      </c>
      <c r="E24" s="76">
        <f t="shared" si="4"/>
        <v>-20999640</v>
      </c>
      <c r="F24" s="76">
        <f t="shared" si="4"/>
        <v>448021066</v>
      </c>
      <c r="G24" s="76">
        <f t="shared" si="4"/>
        <v>-2036518</v>
      </c>
      <c r="H24" s="76">
        <f t="shared" si="4"/>
        <v>-40324523</v>
      </c>
      <c r="I24" s="76">
        <f t="shared" si="4"/>
        <v>405660025</v>
      </c>
      <c r="J24" s="76">
        <f t="shared" si="4"/>
        <v>-23684201</v>
      </c>
      <c r="K24" s="76">
        <f t="shared" si="4"/>
        <v>-1510423</v>
      </c>
      <c r="L24" s="76">
        <f t="shared" si="4"/>
        <v>-47035544</v>
      </c>
      <c r="M24" s="76">
        <f t="shared" si="4"/>
        <v>-72230168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333429857</v>
      </c>
      <c r="W24" s="76">
        <f t="shared" si="4"/>
        <v>272875761</v>
      </c>
      <c r="X24" s="76">
        <f t="shared" si="4"/>
        <v>60554096</v>
      </c>
      <c r="Y24" s="77">
        <f>+IF(W24&lt;&gt;0,(X24/W24)*100,0)</f>
        <v>22.191086440982936</v>
      </c>
      <c r="Z24" s="78">
        <f t="shared" si="4"/>
        <v>-20999640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317052333</v>
      </c>
      <c r="C27" s="21">
        <v>0</v>
      </c>
      <c r="D27" s="98">
        <v>592474442</v>
      </c>
      <c r="E27" s="99">
        <v>813022229</v>
      </c>
      <c r="F27" s="99">
        <v>762151</v>
      </c>
      <c r="G27" s="99">
        <v>24003037</v>
      </c>
      <c r="H27" s="99">
        <v>34458428</v>
      </c>
      <c r="I27" s="99">
        <v>59223616</v>
      </c>
      <c r="J27" s="99">
        <v>35091096</v>
      </c>
      <c r="K27" s="99">
        <v>47254799</v>
      </c>
      <c r="L27" s="99">
        <v>53081268</v>
      </c>
      <c r="M27" s="99">
        <v>135427163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194650779</v>
      </c>
      <c r="W27" s="99">
        <v>406511115</v>
      </c>
      <c r="X27" s="99">
        <v>-211860336</v>
      </c>
      <c r="Y27" s="100">
        <v>-52.12</v>
      </c>
      <c r="Z27" s="101">
        <v>813022229</v>
      </c>
    </row>
    <row r="28" spans="1:26" ht="13.5">
      <c r="A28" s="102" t="s">
        <v>44</v>
      </c>
      <c r="B28" s="18">
        <v>74046765</v>
      </c>
      <c r="C28" s="18">
        <v>0</v>
      </c>
      <c r="D28" s="58">
        <v>50552704</v>
      </c>
      <c r="E28" s="59">
        <v>65472448</v>
      </c>
      <c r="F28" s="59">
        <v>24278</v>
      </c>
      <c r="G28" s="59">
        <v>1506378</v>
      </c>
      <c r="H28" s="59">
        <v>7801158</v>
      </c>
      <c r="I28" s="59">
        <v>9331814</v>
      </c>
      <c r="J28" s="59">
        <v>9255185</v>
      </c>
      <c r="K28" s="59">
        <v>10936920</v>
      </c>
      <c r="L28" s="59">
        <v>6161161</v>
      </c>
      <c r="M28" s="59">
        <v>26353266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35685080</v>
      </c>
      <c r="W28" s="59">
        <v>32736224</v>
      </c>
      <c r="X28" s="59">
        <v>2948856</v>
      </c>
      <c r="Y28" s="60">
        <v>9.01</v>
      </c>
      <c r="Z28" s="61">
        <v>65472448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226107988</v>
      </c>
      <c r="C30" s="18">
        <v>0</v>
      </c>
      <c r="D30" s="58">
        <v>506921738</v>
      </c>
      <c r="E30" s="59">
        <v>693178839</v>
      </c>
      <c r="F30" s="59">
        <v>670704</v>
      </c>
      <c r="G30" s="59">
        <v>21982744</v>
      </c>
      <c r="H30" s="59">
        <v>25499338</v>
      </c>
      <c r="I30" s="59">
        <v>48152786</v>
      </c>
      <c r="J30" s="59">
        <v>23602680</v>
      </c>
      <c r="K30" s="59">
        <v>34870856</v>
      </c>
      <c r="L30" s="59">
        <v>45668228</v>
      </c>
      <c r="M30" s="59">
        <v>104141764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152294550</v>
      </c>
      <c r="W30" s="59">
        <v>346589420</v>
      </c>
      <c r="X30" s="59">
        <v>-194294870</v>
      </c>
      <c r="Y30" s="60">
        <v>-56.06</v>
      </c>
      <c r="Z30" s="61">
        <v>693178839</v>
      </c>
    </row>
    <row r="31" spans="1:26" ht="13.5">
      <c r="A31" s="57" t="s">
        <v>49</v>
      </c>
      <c r="B31" s="18">
        <v>16897582</v>
      </c>
      <c r="C31" s="18">
        <v>0</v>
      </c>
      <c r="D31" s="58">
        <v>35000000</v>
      </c>
      <c r="E31" s="59">
        <v>54370942</v>
      </c>
      <c r="F31" s="59">
        <v>67169</v>
      </c>
      <c r="G31" s="59">
        <v>513916</v>
      </c>
      <c r="H31" s="59">
        <v>1157931</v>
      </c>
      <c r="I31" s="59">
        <v>1739016</v>
      </c>
      <c r="J31" s="59">
        <v>2233228</v>
      </c>
      <c r="K31" s="59">
        <v>1447023</v>
      </c>
      <c r="L31" s="59">
        <v>1251878</v>
      </c>
      <c r="M31" s="59">
        <v>4932129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6671145</v>
      </c>
      <c r="W31" s="59">
        <v>27185471</v>
      </c>
      <c r="X31" s="59">
        <v>-20514326</v>
      </c>
      <c r="Y31" s="60">
        <v>-75.46</v>
      </c>
      <c r="Z31" s="61">
        <v>54370942</v>
      </c>
    </row>
    <row r="32" spans="1:26" ht="13.5">
      <c r="A32" s="69" t="s">
        <v>50</v>
      </c>
      <c r="B32" s="21">
        <f>SUM(B28:B31)</f>
        <v>317052335</v>
      </c>
      <c r="C32" s="21">
        <f>SUM(C28:C31)</f>
        <v>0</v>
      </c>
      <c r="D32" s="98">
        <f aca="true" t="shared" si="5" ref="D32:Z32">SUM(D28:D31)</f>
        <v>592474442</v>
      </c>
      <c r="E32" s="99">
        <f t="shared" si="5"/>
        <v>813022229</v>
      </c>
      <c r="F32" s="99">
        <f t="shared" si="5"/>
        <v>762151</v>
      </c>
      <c r="G32" s="99">
        <f t="shared" si="5"/>
        <v>24003038</v>
      </c>
      <c r="H32" s="99">
        <f t="shared" si="5"/>
        <v>34458427</v>
      </c>
      <c r="I32" s="99">
        <f t="shared" si="5"/>
        <v>59223616</v>
      </c>
      <c r="J32" s="99">
        <f t="shared" si="5"/>
        <v>35091093</v>
      </c>
      <c r="K32" s="99">
        <f t="shared" si="5"/>
        <v>47254799</v>
      </c>
      <c r="L32" s="99">
        <f t="shared" si="5"/>
        <v>53081267</v>
      </c>
      <c r="M32" s="99">
        <f t="shared" si="5"/>
        <v>135427159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194650775</v>
      </c>
      <c r="W32" s="99">
        <f t="shared" si="5"/>
        <v>406511115</v>
      </c>
      <c r="X32" s="99">
        <f t="shared" si="5"/>
        <v>-211860340</v>
      </c>
      <c r="Y32" s="100">
        <f>+IF(W32&lt;&gt;0,(X32/W32)*100,0)</f>
        <v>-52.11673978459359</v>
      </c>
      <c r="Z32" s="101">
        <f t="shared" si="5"/>
        <v>813022229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632329259</v>
      </c>
      <c r="C35" s="18">
        <v>0</v>
      </c>
      <c r="D35" s="58">
        <v>455018944</v>
      </c>
      <c r="E35" s="59">
        <v>455018944</v>
      </c>
      <c r="F35" s="59">
        <v>1104312282</v>
      </c>
      <c r="G35" s="59">
        <v>1031119324</v>
      </c>
      <c r="H35" s="59">
        <v>964353511</v>
      </c>
      <c r="I35" s="59">
        <v>964353511</v>
      </c>
      <c r="J35" s="59">
        <v>911263462</v>
      </c>
      <c r="K35" s="59">
        <v>825950455</v>
      </c>
      <c r="L35" s="59">
        <v>657558248</v>
      </c>
      <c r="M35" s="59">
        <v>657558248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657558248</v>
      </c>
      <c r="W35" s="59">
        <v>227509472</v>
      </c>
      <c r="X35" s="59">
        <v>430048776</v>
      </c>
      <c r="Y35" s="60">
        <v>189.02</v>
      </c>
      <c r="Z35" s="61">
        <v>455018944</v>
      </c>
    </row>
    <row r="36" spans="1:26" ht="13.5">
      <c r="A36" s="57" t="s">
        <v>53</v>
      </c>
      <c r="B36" s="18">
        <v>4691103319</v>
      </c>
      <c r="C36" s="18">
        <v>0</v>
      </c>
      <c r="D36" s="58">
        <v>5252538929</v>
      </c>
      <c r="E36" s="59">
        <v>5252538929</v>
      </c>
      <c r="F36" s="59">
        <v>4934435518</v>
      </c>
      <c r="G36" s="59">
        <v>4958390095</v>
      </c>
      <c r="H36" s="59">
        <v>4992810742</v>
      </c>
      <c r="I36" s="59">
        <v>4992810742</v>
      </c>
      <c r="J36" s="59">
        <v>5027867664</v>
      </c>
      <c r="K36" s="59">
        <v>4832542577</v>
      </c>
      <c r="L36" s="59">
        <v>4791340915</v>
      </c>
      <c r="M36" s="59">
        <v>4791340915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4791340915</v>
      </c>
      <c r="W36" s="59">
        <v>2626269465</v>
      </c>
      <c r="X36" s="59">
        <v>2165071450</v>
      </c>
      <c r="Y36" s="60">
        <v>82.44</v>
      </c>
      <c r="Z36" s="61">
        <v>5252538929</v>
      </c>
    </row>
    <row r="37" spans="1:26" ht="13.5">
      <c r="A37" s="57" t="s">
        <v>54</v>
      </c>
      <c r="B37" s="18">
        <v>496216275</v>
      </c>
      <c r="C37" s="18">
        <v>0</v>
      </c>
      <c r="D37" s="58">
        <v>362847695</v>
      </c>
      <c r="E37" s="59">
        <v>362847695</v>
      </c>
      <c r="F37" s="59">
        <v>547482459</v>
      </c>
      <c r="G37" s="59">
        <v>510438027</v>
      </c>
      <c r="H37" s="59">
        <v>526408048</v>
      </c>
      <c r="I37" s="59">
        <v>526408048</v>
      </c>
      <c r="J37" s="59">
        <v>542246010</v>
      </c>
      <c r="K37" s="59">
        <v>556352409</v>
      </c>
      <c r="L37" s="59">
        <v>403970271</v>
      </c>
      <c r="M37" s="59">
        <v>403970271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403970271</v>
      </c>
      <c r="W37" s="59">
        <v>181423848</v>
      </c>
      <c r="X37" s="59">
        <v>222546423</v>
      </c>
      <c r="Y37" s="60">
        <v>122.67</v>
      </c>
      <c r="Z37" s="61">
        <v>362847695</v>
      </c>
    </row>
    <row r="38" spans="1:26" ht="13.5">
      <c r="A38" s="57" t="s">
        <v>55</v>
      </c>
      <c r="B38" s="18">
        <v>1050502689</v>
      </c>
      <c r="C38" s="18">
        <v>0</v>
      </c>
      <c r="D38" s="58">
        <v>1450256670</v>
      </c>
      <c r="E38" s="59">
        <v>1450256670</v>
      </c>
      <c r="F38" s="59">
        <v>1020621394</v>
      </c>
      <c r="G38" s="59">
        <v>1010194000</v>
      </c>
      <c r="H38" s="59">
        <v>999766607</v>
      </c>
      <c r="I38" s="59">
        <v>999766607</v>
      </c>
      <c r="J38" s="59">
        <v>989301573</v>
      </c>
      <c r="K38" s="59">
        <v>998112973</v>
      </c>
      <c r="L38" s="59">
        <v>987944702</v>
      </c>
      <c r="M38" s="59">
        <v>987944702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987944702</v>
      </c>
      <c r="W38" s="59">
        <v>725128335</v>
      </c>
      <c r="X38" s="59">
        <v>262816367</v>
      </c>
      <c r="Y38" s="60">
        <v>36.24</v>
      </c>
      <c r="Z38" s="61">
        <v>1450256670</v>
      </c>
    </row>
    <row r="39" spans="1:26" ht="13.5">
      <c r="A39" s="57" t="s">
        <v>56</v>
      </c>
      <c r="B39" s="18">
        <v>3776713614</v>
      </c>
      <c r="C39" s="18">
        <v>0</v>
      </c>
      <c r="D39" s="58">
        <v>3894453506</v>
      </c>
      <c r="E39" s="59">
        <v>3894453506</v>
      </c>
      <c r="F39" s="59">
        <v>4470643947</v>
      </c>
      <c r="G39" s="59">
        <v>4468877392</v>
      </c>
      <c r="H39" s="59">
        <v>4430989598</v>
      </c>
      <c r="I39" s="59">
        <v>4430989598</v>
      </c>
      <c r="J39" s="59">
        <v>4407583543</v>
      </c>
      <c r="K39" s="59">
        <v>4104027650</v>
      </c>
      <c r="L39" s="59">
        <v>4056984190</v>
      </c>
      <c r="M39" s="59">
        <v>4056984190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4056984190</v>
      </c>
      <c r="W39" s="59">
        <v>1947226753</v>
      </c>
      <c r="X39" s="59">
        <v>2109757437</v>
      </c>
      <c r="Y39" s="60">
        <v>108.35</v>
      </c>
      <c r="Z39" s="61">
        <v>3894453506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-173444482</v>
      </c>
      <c r="C42" s="18">
        <v>0</v>
      </c>
      <c r="D42" s="58">
        <v>241685298</v>
      </c>
      <c r="E42" s="59">
        <v>241685298</v>
      </c>
      <c r="F42" s="59">
        <v>245999814</v>
      </c>
      <c r="G42" s="59">
        <v>-25830253</v>
      </c>
      <c r="H42" s="59">
        <v>31249881</v>
      </c>
      <c r="I42" s="59">
        <v>251419442</v>
      </c>
      <c r="J42" s="59">
        <v>43677636</v>
      </c>
      <c r="K42" s="59">
        <v>5971196</v>
      </c>
      <c r="L42" s="59">
        <v>-30671365</v>
      </c>
      <c r="M42" s="59">
        <v>18977467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270396909</v>
      </c>
      <c r="W42" s="59">
        <v>266819127</v>
      </c>
      <c r="X42" s="59">
        <v>3577782</v>
      </c>
      <c r="Y42" s="60">
        <v>1.34</v>
      </c>
      <c r="Z42" s="61">
        <v>241685298</v>
      </c>
    </row>
    <row r="43" spans="1:26" ht="13.5">
      <c r="A43" s="57" t="s">
        <v>59</v>
      </c>
      <c r="B43" s="18">
        <v>74243396</v>
      </c>
      <c r="C43" s="18">
        <v>0</v>
      </c>
      <c r="D43" s="58">
        <v>-574436209</v>
      </c>
      <c r="E43" s="59">
        <v>-794983997</v>
      </c>
      <c r="F43" s="59">
        <v>-762151</v>
      </c>
      <c r="G43" s="59">
        <v>-24003037</v>
      </c>
      <c r="H43" s="59">
        <v>-34458427</v>
      </c>
      <c r="I43" s="59">
        <v>-59223615</v>
      </c>
      <c r="J43" s="59">
        <v>-35091097</v>
      </c>
      <c r="K43" s="59">
        <v>-47254798</v>
      </c>
      <c r="L43" s="59">
        <v>-53081266</v>
      </c>
      <c r="M43" s="59">
        <v>-135427161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-194650776</v>
      </c>
      <c r="W43" s="59">
        <v>-309770547</v>
      </c>
      <c r="X43" s="59">
        <v>115119771</v>
      </c>
      <c r="Y43" s="60">
        <v>-37.16</v>
      </c>
      <c r="Z43" s="61">
        <v>-794983997</v>
      </c>
    </row>
    <row r="44" spans="1:26" ht="13.5">
      <c r="A44" s="57" t="s">
        <v>60</v>
      </c>
      <c r="B44" s="18">
        <v>164380480</v>
      </c>
      <c r="C44" s="18">
        <v>0</v>
      </c>
      <c r="D44" s="58">
        <v>377737022</v>
      </c>
      <c r="E44" s="59">
        <v>377737022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-65289252</v>
      </c>
      <c r="M44" s="59">
        <v>-65289252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-65289252</v>
      </c>
      <c r="W44" s="59">
        <v>-64337492</v>
      </c>
      <c r="X44" s="59">
        <v>-951760</v>
      </c>
      <c r="Y44" s="60">
        <v>1.48</v>
      </c>
      <c r="Z44" s="61">
        <v>377737022</v>
      </c>
    </row>
    <row r="45" spans="1:26" ht="13.5">
      <c r="A45" s="69" t="s">
        <v>61</v>
      </c>
      <c r="B45" s="21">
        <v>324705060</v>
      </c>
      <c r="C45" s="21">
        <v>0</v>
      </c>
      <c r="D45" s="98">
        <v>185974798</v>
      </c>
      <c r="E45" s="99">
        <v>185974798</v>
      </c>
      <c r="F45" s="99">
        <v>386226351</v>
      </c>
      <c r="G45" s="99">
        <v>336393061</v>
      </c>
      <c r="H45" s="99">
        <v>333184515</v>
      </c>
      <c r="I45" s="99">
        <v>333184515</v>
      </c>
      <c r="J45" s="99">
        <v>341771054</v>
      </c>
      <c r="K45" s="99">
        <v>300487452</v>
      </c>
      <c r="L45" s="99">
        <v>151445569</v>
      </c>
      <c r="M45" s="99">
        <v>151445569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151445569</v>
      </c>
      <c r="W45" s="99">
        <v>254247563</v>
      </c>
      <c r="X45" s="99">
        <v>-102801994</v>
      </c>
      <c r="Y45" s="100">
        <v>-40.43</v>
      </c>
      <c r="Z45" s="101">
        <v>185974798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107831211</v>
      </c>
      <c r="C49" s="51">
        <v>0</v>
      </c>
      <c r="D49" s="128">
        <v>14682057</v>
      </c>
      <c r="E49" s="53">
        <v>9243703</v>
      </c>
      <c r="F49" s="53">
        <v>0</v>
      </c>
      <c r="G49" s="53">
        <v>0</v>
      </c>
      <c r="H49" s="53">
        <v>0</v>
      </c>
      <c r="I49" s="53">
        <v>138875852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270632823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124174</v>
      </c>
      <c r="C51" s="51">
        <v>0</v>
      </c>
      <c r="D51" s="128">
        <v>13699</v>
      </c>
      <c r="E51" s="53">
        <v>13004</v>
      </c>
      <c r="F51" s="53">
        <v>0</v>
      </c>
      <c r="G51" s="53">
        <v>0</v>
      </c>
      <c r="H51" s="53">
        <v>0</v>
      </c>
      <c r="I51" s="53">
        <v>2913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153790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94.58808954767221</v>
      </c>
      <c r="C58" s="5">
        <f>IF(C67=0,0,+(C76/C67)*100)</f>
        <v>0</v>
      </c>
      <c r="D58" s="6">
        <f aca="true" t="shared" si="6" ref="D58:Z58">IF(D67=0,0,+(D76/D67)*100)</f>
        <v>96.79999991952035</v>
      </c>
      <c r="E58" s="7">
        <f t="shared" si="6"/>
        <v>96.79999991952035</v>
      </c>
      <c r="F58" s="7">
        <f t="shared" si="6"/>
        <v>49.57542707546465</v>
      </c>
      <c r="G58" s="7">
        <f t="shared" si="6"/>
        <v>79.92217516060836</v>
      </c>
      <c r="H58" s="7">
        <f t="shared" si="6"/>
        <v>163.0671898597724</v>
      </c>
      <c r="I58" s="7">
        <f t="shared" si="6"/>
        <v>70.29837639215154</v>
      </c>
      <c r="J58" s="7">
        <f t="shared" si="6"/>
        <v>153.02082048250534</v>
      </c>
      <c r="K58" s="7">
        <f t="shared" si="6"/>
        <v>140.8292729977849</v>
      </c>
      <c r="L58" s="7">
        <f t="shared" si="6"/>
        <v>133.96237180203266</v>
      </c>
      <c r="M58" s="7">
        <f t="shared" si="6"/>
        <v>142.59233582998945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90.3554851459344</v>
      </c>
      <c r="W58" s="7">
        <f t="shared" si="6"/>
        <v>83.34491376648239</v>
      </c>
      <c r="X58" s="7">
        <f t="shared" si="6"/>
        <v>0</v>
      </c>
      <c r="Y58" s="7">
        <f t="shared" si="6"/>
        <v>0</v>
      </c>
      <c r="Z58" s="8">
        <f t="shared" si="6"/>
        <v>96.79999991952035</v>
      </c>
    </row>
    <row r="59" spans="1:26" ht="13.5">
      <c r="A59" s="36" t="s">
        <v>31</v>
      </c>
      <c r="B59" s="9">
        <f aca="true" t="shared" si="7" ref="B59:Z66">IF(B68=0,0,+(B77/B68)*100)</f>
        <v>99.82850594580802</v>
      </c>
      <c r="C59" s="9">
        <f t="shared" si="7"/>
        <v>0</v>
      </c>
      <c r="D59" s="2">
        <f t="shared" si="7"/>
        <v>96.80000033635365</v>
      </c>
      <c r="E59" s="10">
        <f t="shared" si="7"/>
        <v>96.80000033635365</v>
      </c>
      <c r="F59" s="10">
        <f t="shared" si="7"/>
        <v>36.22174668965864</v>
      </c>
      <c r="G59" s="10">
        <f t="shared" si="7"/>
        <v>-1776.0007097958653</v>
      </c>
      <c r="H59" s="10">
        <f t="shared" si="7"/>
        <v>-328.90559427136725</v>
      </c>
      <c r="I59" s="10">
        <f t="shared" si="7"/>
        <v>52.029209819947866</v>
      </c>
      <c r="J59" s="10">
        <f t="shared" si="7"/>
        <v>-10004.253490080824</v>
      </c>
      <c r="K59" s="10">
        <f t="shared" si="7"/>
        <v>-5552.921662506308</v>
      </c>
      <c r="L59" s="10">
        <f t="shared" si="7"/>
        <v>-3435.5209264445903</v>
      </c>
      <c r="M59" s="10">
        <f t="shared" si="7"/>
        <v>-5680.474966839873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79.79368872600934</v>
      </c>
      <c r="W59" s="10">
        <f t="shared" si="7"/>
        <v>69.61485345988282</v>
      </c>
      <c r="X59" s="10">
        <f t="shared" si="7"/>
        <v>0</v>
      </c>
      <c r="Y59" s="10">
        <f t="shared" si="7"/>
        <v>0</v>
      </c>
      <c r="Z59" s="11">
        <f t="shared" si="7"/>
        <v>96.80000033635365</v>
      </c>
    </row>
    <row r="60" spans="1:26" ht="13.5">
      <c r="A60" s="37" t="s">
        <v>32</v>
      </c>
      <c r="B60" s="12">
        <f t="shared" si="7"/>
        <v>93.66138445455313</v>
      </c>
      <c r="C60" s="12">
        <f t="shared" si="7"/>
        <v>0</v>
      </c>
      <c r="D60" s="3">
        <f t="shared" si="7"/>
        <v>96.79999975621688</v>
      </c>
      <c r="E60" s="13">
        <f t="shared" si="7"/>
        <v>96.79999975621688</v>
      </c>
      <c r="F60" s="13">
        <f t="shared" si="7"/>
        <v>61.61891949499464</v>
      </c>
      <c r="G60" s="13">
        <f t="shared" si="7"/>
        <v>75.55523419199604</v>
      </c>
      <c r="H60" s="13">
        <f t="shared" si="7"/>
        <v>124.02670647800586</v>
      </c>
      <c r="I60" s="13">
        <f t="shared" si="7"/>
        <v>78.61512281289163</v>
      </c>
      <c r="J60" s="13">
        <f t="shared" si="7"/>
        <v>124.74922520161033</v>
      </c>
      <c r="K60" s="13">
        <f t="shared" si="7"/>
        <v>118.78502563910357</v>
      </c>
      <c r="L60" s="13">
        <f t="shared" si="7"/>
        <v>115.81510111994663</v>
      </c>
      <c r="M60" s="13">
        <f t="shared" si="7"/>
        <v>119.77524940689133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93.41124541883708</v>
      </c>
      <c r="W60" s="13">
        <f t="shared" si="7"/>
        <v>87.26000880243956</v>
      </c>
      <c r="X60" s="13">
        <f t="shared" si="7"/>
        <v>0</v>
      </c>
      <c r="Y60" s="13">
        <f t="shared" si="7"/>
        <v>0</v>
      </c>
      <c r="Z60" s="14">
        <f t="shared" si="7"/>
        <v>96.79999975621688</v>
      </c>
    </row>
    <row r="61" spans="1:26" ht="13.5">
      <c r="A61" s="38" t="s">
        <v>113</v>
      </c>
      <c r="B61" s="12">
        <f t="shared" si="7"/>
        <v>92.32306161325506</v>
      </c>
      <c r="C61" s="12">
        <f t="shared" si="7"/>
        <v>0</v>
      </c>
      <c r="D61" s="3">
        <f t="shared" si="7"/>
        <v>96.80000003992976</v>
      </c>
      <c r="E61" s="13">
        <f t="shared" si="7"/>
        <v>96.80000003992976</v>
      </c>
      <c r="F61" s="13">
        <f t="shared" si="7"/>
        <v>99.81442062213155</v>
      </c>
      <c r="G61" s="13">
        <f t="shared" si="7"/>
        <v>73.73322478967886</v>
      </c>
      <c r="H61" s="13">
        <f t="shared" si="7"/>
        <v>100.10511568615293</v>
      </c>
      <c r="I61" s="13">
        <f t="shared" si="7"/>
        <v>89.27691640160636</v>
      </c>
      <c r="J61" s="13">
        <f t="shared" si="7"/>
        <v>100</v>
      </c>
      <c r="K61" s="13">
        <f t="shared" si="7"/>
        <v>100.00029203021612</v>
      </c>
      <c r="L61" s="13">
        <f t="shared" si="7"/>
        <v>100</v>
      </c>
      <c r="M61" s="13">
        <f t="shared" si="7"/>
        <v>100.00009676384477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94.18829122159654</v>
      </c>
      <c r="W61" s="13">
        <f t="shared" si="7"/>
        <v>88.5466421858875</v>
      </c>
      <c r="X61" s="13">
        <f t="shared" si="7"/>
        <v>0</v>
      </c>
      <c r="Y61" s="13">
        <f t="shared" si="7"/>
        <v>0</v>
      </c>
      <c r="Z61" s="14">
        <f t="shared" si="7"/>
        <v>96.80000003992976</v>
      </c>
    </row>
    <row r="62" spans="1:26" ht="13.5">
      <c r="A62" s="38" t="s">
        <v>114</v>
      </c>
      <c r="B62" s="12">
        <f t="shared" si="7"/>
        <v>100.0468226442416</v>
      </c>
      <c r="C62" s="12">
        <f t="shared" si="7"/>
        <v>0</v>
      </c>
      <c r="D62" s="3">
        <f t="shared" si="7"/>
        <v>96.8000002375673</v>
      </c>
      <c r="E62" s="13">
        <f t="shared" si="7"/>
        <v>96.8000002375673</v>
      </c>
      <c r="F62" s="13">
        <f t="shared" si="7"/>
        <v>106.54749933669667</v>
      </c>
      <c r="G62" s="13">
        <f t="shared" si="7"/>
        <v>76.31455222068837</v>
      </c>
      <c r="H62" s="13">
        <f t="shared" si="7"/>
        <v>107.97845970856699</v>
      </c>
      <c r="I62" s="13">
        <f t="shared" si="7"/>
        <v>96.8250054920372</v>
      </c>
      <c r="J62" s="13">
        <f t="shared" si="7"/>
        <v>100</v>
      </c>
      <c r="K62" s="13">
        <f t="shared" si="7"/>
        <v>100.00162788936926</v>
      </c>
      <c r="L62" s="13">
        <f t="shared" si="7"/>
        <v>99.99999459403939</v>
      </c>
      <c r="M62" s="13">
        <f t="shared" si="7"/>
        <v>100.00046595196261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98.55983153959133</v>
      </c>
      <c r="W62" s="13">
        <f t="shared" si="7"/>
        <v>124.29602220166514</v>
      </c>
      <c r="X62" s="13">
        <f t="shared" si="7"/>
        <v>0</v>
      </c>
      <c r="Y62" s="13">
        <f t="shared" si="7"/>
        <v>0</v>
      </c>
      <c r="Z62" s="14">
        <f t="shared" si="7"/>
        <v>96.8000002375673</v>
      </c>
    </row>
    <row r="63" spans="1:26" ht="13.5">
      <c r="A63" s="38" t="s">
        <v>115</v>
      </c>
      <c r="B63" s="12">
        <f t="shared" si="7"/>
        <v>118.38784362602759</v>
      </c>
      <c r="C63" s="12">
        <f t="shared" si="7"/>
        <v>0</v>
      </c>
      <c r="D63" s="3">
        <f t="shared" si="7"/>
        <v>96.80000031499213</v>
      </c>
      <c r="E63" s="13">
        <f t="shared" si="7"/>
        <v>96.80000031499213</v>
      </c>
      <c r="F63" s="13">
        <f t="shared" si="7"/>
        <v>45.56899206384713</v>
      </c>
      <c r="G63" s="13">
        <f t="shared" si="7"/>
        <v>75.83821650132887</v>
      </c>
      <c r="H63" s="13">
        <f t="shared" si="7"/>
        <v>2224.2295329411786</v>
      </c>
      <c r="I63" s="13">
        <f t="shared" si="7"/>
        <v>60.509775780836705</v>
      </c>
      <c r="J63" s="13">
        <f t="shared" si="7"/>
        <v>2480.085806220951</v>
      </c>
      <c r="K63" s="13">
        <f t="shared" si="7"/>
        <v>1543.7112728663762</v>
      </c>
      <c r="L63" s="13">
        <f t="shared" si="7"/>
        <v>7028.520323316704</v>
      </c>
      <c r="M63" s="13">
        <f t="shared" si="7"/>
        <v>2436.7473512931015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91.16120015330547</v>
      </c>
      <c r="W63" s="13">
        <f t="shared" si="7"/>
        <v>68.97351045210458</v>
      </c>
      <c r="X63" s="13">
        <f t="shared" si="7"/>
        <v>0</v>
      </c>
      <c r="Y63" s="13">
        <f t="shared" si="7"/>
        <v>0</v>
      </c>
      <c r="Z63" s="14">
        <f t="shared" si="7"/>
        <v>96.80000031499213</v>
      </c>
    </row>
    <row r="64" spans="1:26" ht="13.5">
      <c r="A64" s="38" t="s">
        <v>116</v>
      </c>
      <c r="B64" s="12">
        <f t="shared" si="7"/>
        <v>75.18895084743201</v>
      </c>
      <c r="C64" s="12">
        <f t="shared" si="7"/>
        <v>0</v>
      </c>
      <c r="D64" s="3">
        <f t="shared" si="7"/>
        <v>96.7999996807151</v>
      </c>
      <c r="E64" s="13">
        <f t="shared" si="7"/>
        <v>96.7999996807151</v>
      </c>
      <c r="F64" s="13">
        <f t="shared" si="7"/>
        <v>42.76896426346184</v>
      </c>
      <c r="G64" s="13">
        <f t="shared" si="7"/>
        <v>328.3660311355241</v>
      </c>
      <c r="H64" s="13">
        <f t="shared" si="7"/>
        <v>1878.5121466410758</v>
      </c>
      <c r="I64" s="13">
        <f t="shared" si="7"/>
        <v>58.287851903205954</v>
      </c>
      <c r="J64" s="13">
        <f t="shared" si="7"/>
        <v>1719.039840438538</v>
      </c>
      <c r="K64" s="13">
        <f t="shared" si="7"/>
        <v>1575.489231184593</v>
      </c>
      <c r="L64" s="13">
        <f t="shared" si="7"/>
        <v>2179.79977150335</v>
      </c>
      <c r="M64" s="13">
        <f t="shared" si="7"/>
        <v>1768.1271536061765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87.44429517984472</v>
      </c>
      <c r="W64" s="13">
        <f t="shared" si="7"/>
        <v>72.11743445366838</v>
      </c>
      <c r="X64" s="13">
        <f t="shared" si="7"/>
        <v>0</v>
      </c>
      <c r="Y64" s="13">
        <f t="shared" si="7"/>
        <v>0</v>
      </c>
      <c r="Z64" s="14">
        <f t="shared" si="7"/>
        <v>96.7999996807151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96.78953922789539</v>
      </c>
      <c r="E65" s="13">
        <f t="shared" si="7"/>
        <v>96.78953922789539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101.33085731971525</v>
      </c>
      <c r="X65" s="13">
        <f t="shared" si="7"/>
        <v>0</v>
      </c>
      <c r="Y65" s="13">
        <f t="shared" si="7"/>
        <v>0</v>
      </c>
      <c r="Z65" s="14">
        <f t="shared" si="7"/>
        <v>96.78953922789539</v>
      </c>
    </row>
    <row r="66" spans="1:26" ht="13.5">
      <c r="A66" s="39" t="s">
        <v>118</v>
      </c>
      <c r="B66" s="15">
        <f t="shared" si="7"/>
        <v>99.93685829246743</v>
      </c>
      <c r="C66" s="15">
        <f t="shared" si="7"/>
        <v>0</v>
      </c>
      <c r="D66" s="4">
        <f t="shared" si="7"/>
        <v>96.80001120618967</v>
      </c>
      <c r="E66" s="16">
        <f t="shared" si="7"/>
        <v>96.80001120618967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99.99990930799278</v>
      </c>
      <c r="L66" s="16">
        <f t="shared" si="7"/>
        <v>100</v>
      </c>
      <c r="M66" s="16">
        <f t="shared" si="7"/>
        <v>99.99997176905279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99.99998604170153</v>
      </c>
      <c r="W66" s="16">
        <f t="shared" si="7"/>
        <v>56.609903724346054</v>
      </c>
      <c r="X66" s="16">
        <f t="shared" si="7"/>
        <v>0</v>
      </c>
      <c r="Y66" s="16">
        <f t="shared" si="7"/>
        <v>0</v>
      </c>
      <c r="Z66" s="17">
        <f t="shared" si="7"/>
        <v>96.80001120618967</v>
      </c>
    </row>
    <row r="67" spans="1:26" ht="13.5" hidden="1">
      <c r="A67" s="40" t="s">
        <v>119</v>
      </c>
      <c r="B67" s="23">
        <v>1472673591</v>
      </c>
      <c r="C67" s="23"/>
      <c r="D67" s="24">
        <v>1640166115</v>
      </c>
      <c r="E67" s="25">
        <v>1640166115</v>
      </c>
      <c r="F67" s="25">
        <v>515196536</v>
      </c>
      <c r="G67" s="25">
        <v>131561338</v>
      </c>
      <c r="H67" s="25">
        <v>101437881</v>
      </c>
      <c r="I67" s="25">
        <v>748195755</v>
      </c>
      <c r="J67" s="25">
        <v>96443202</v>
      </c>
      <c r="K67" s="25">
        <v>93370362</v>
      </c>
      <c r="L67" s="25">
        <v>97467224</v>
      </c>
      <c r="M67" s="25">
        <v>287280788</v>
      </c>
      <c r="N67" s="25"/>
      <c r="O67" s="25"/>
      <c r="P67" s="25"/>
      <c r="Q67" s="25"/>
      <c r="R67" s="25"/>
      <c r="S67" s="25"/>
      <c r="T67" s="25"/>
      <c r="U67" s="25"/>
      <c r="V67" s="25">
        <v>1035476543</v>
      </c>
      <c r="W67" s="25">
        <v>1071416458</v>
      </c>
      <c r="X67" s="25"/>
      <c r="Y67" s="24"/>
      <c r="Z67" s="26">
        <v>1640166115</v>
      </c>
    </row>
    <row r="68" spans="1:26" ht="13.5" hidden="1">
      <c r="A68" s="36" t="s">
        <v>31</v>
      </c>
      <c r="B68" s="18">
        <v>209944888</v>
      </c>
      <c r="C68" s="18"/>
      <c r="D68" s="19">
        <v>223574211</v>
      </c>
      <c r="E68" s="20">
        <v>223574211</v>
      </c>
      <c r="F68" s="20">
        <v>246065635</v>
      </c>
      <c r="G68" s="20">
        <v>-293042</v>
      </c>
      <c r="H68" s="20">
        <v>-8804614</v>
      </c>
      <c r="I68" s="20">
        <v>236967979</v>
      </c>
      <c r="J68" s="20">
        <v>-272200</v>
      </c>
      <c r="K68" s="20">
        <v>-366555</v>
      </c>
      <c r="L68" s="20">
        <v>-503430</v>
      </c>
      <c r="M68" s="20">
        <v>-1142185</v>
      </c>
      <c r="N68" s="20"/>
      <c r="O68" s="20"/>
      <c r="P68" s="20"/>
      <c r="Q68" s="20"/>
      <c r="R68" s="20"/>
      <c r="S68" s="20"/>
      <c r="T68" s="20"/>
      <c r="U68" s="20"/>
      <c r="V68" s="20">
        <v>235825794</v>
      </c>
      <c r="W68" s="20">
        <v>226388143</v>
      </c>
      <c r="X68" s="20"/>
      <c r="Y68" s="19"/>
      <c r="Z68" s="22">
        <v>223574211</v>
      </c>
    </row>
    <row r="69" spans="1:26" ht="13.5" hidden="1">
      <c r="A69" s="37" t="s">
        <v>32</v>
      </c>
      <c r="B69" s="18">
        <v>1251577595</v>
      </c>
      <c r="C69" s="18"/>
      <c r="D69" s="19">
        <v>1404527143</v>
      </c>
      <c r="E69" s="20">
        <v>1404527143</v>
      </c>
      <c r="F69" s="20">
        <v>267968717</v>
      </c>
      <c r="G69" s="20">
        <v>130547886</v>
      </c>
      <c r="H69" s="20">
        <v>109089188</v>
      </c>
      <c r="I69" s="20">
        <v>507605791</v>
      </c>
      <c r="J69" s="20">
        <v>95482581</v>
      </c>
      <c r="K69" s="20">
        <v>92634284</v>
      </c>
      <c r="L69" s="20">
        <v>96763896</v>
      </c>
      <c r="M69" s="20">
        <v>284880761</v>
      </c>
      <c r="N69" s="20"/>
      <c r="O69" s="20"/>
      <c r="P69" s="20"/>
      <c r="Q69" s="20"/>
      <c r="R69" s="20"/>
      <c r="S69" s="20"/>
      <c r="T69" s="20"/>
      <c r="U69" s="20"/>
      <c r="V69" s="20">
        <v>792486552</v>
      </c>
      <c r="W69" s="20">
        <v>838501639</v>
      </c>
      <c r="X69" s="20"/>
      <c r="Y69" s="19"/>
      <c r="Z69" s="22">
        <v>1404527143</v>
      </c>
    </row>
    <row r="70" spans="1:26" ht="13.5" hidden="1">
      <c r="A70" s="38" t="s">
        <v>113</v>
      </c>
      <c r="B70" s="18">
        <v>908328913</v>
      </c>
      <c r="C70" s="18"/>
      <c r="D70" s="19">
        <v>1021794294</v>
      </c>
      <c r="E70" s="20">
        <v>1021794294</v>
      </c>
      <c r="F70" s="20">
        <v>70160274</v>
      </c>
      <c r="G70" s="20">
        <v>114212726</v>
      </c>
      <c r="H70" s="20">
        <v>95673637</v>
      </c>
      <c r="I70" s="20">
        <v>280046637</v>
      </c>
      <c r="J70" s="20">
        <v>80474189</v>
      </c>
      <c r="K70" s="20">
        <v>78416543</v>
      </c>
      <c r="L70" s="20">
        <v>77767909</v>
      </c>
      <c r="M70" s="20">
        <v>236658641</v>
      </c>
      <c r="N70" s="20"/>
      <c r="O70" s="20"/>
      <c r="P70" s="20"/>
      <c r="Q70" s="20"/>
      <c r="R70" s="20"/>
      <c r="S70" s="20"/>
      <c r="T70" s="20"/>
      <c r="U70" s="20"/>
      <c r="V70" s="20">
        <v>516705278</v>
      </c>
      <c r="W70" s="20">
        <v>561001752</v>
      </c>
      <c r="X70" s="20"/>
      <c r="Y70" s="19"/>
      <c r="Z70" s="22">
        <v>1021794294</v>
      </c>
    </row>
    <row r="71" spans="1:26" ht="13.5" hidden="1">
      <c r="A71" s="38" t="s">
        <v>114</v>
      </c>
      <c r="B71" s="18">
        <v>166690714</v>
      </c>
      <c r="C71" s="18"/>
      <c r="D71" s="19">
        <v>178475732</v>
      </c>
      <c r="E71" s="20">
        <v>178475732</v>
      </c>
      <c r="F71" s="20">
        <v>12833495</v>
      </c>
      <c r="G71" s="20">
        <v>12666005</v>
      </c>
      <c r="H71" s="20">
        <v>12104943</v>
      </c>
      <c r="I71" s="20">
        <v>37604443</v>
      </c>
      <c r="J71" s="20">
        <v>13762540</v>
      </c>
      <c r="K71" s="20">
        <v>13022998</v>
      </c>
      <c r="L71" s="20">
        <v>18498100</v>
      </c>
      <c r="M71" s="20">
        <v>45283638</v>
      </c>
      <c r="N71" s="20"/>
      <c r="O71" s="20"/>
      <c r="P71" s="20"/>
      <c r="Q71" s="20"/>
      <c r="R71" s="20"/>
      <c r="S71" s="20"/>
      <c r="T71" s="20"/>
      <c r="U71" s="20"/>
      <c r="V71" s="20">
        <v>82888081</v>
      </c>
      <c r="W71" s="20">
        <v>72508075</v>
      </c>
      <c r="X71" s="20"/>
      <c r="Y71" s="19"/>
      <c r="Z71" s="22">
        <v>178475732</v>
      </c>
    </row>
    <row r="72" spans="1:26" ht="13.5" hidden="1">
      <c r="A72" s="38" t="s">
        <v>115</v>
      </c>
      <c r="B72" s="18">
        <v>79059167</v>
      </c>
      <c r="C72" s="18"/>
      <c r="D72" s="19">
        <v>93970603</v>
      </c>
      <c r="E72" s="20">
        <v>93970603</v>
      </c>
      <c r="F72" s="20">
        <v>82209354</v>
      </c>
      <c r="G72" s="20">
        <v>2884398</v>
      </c>
      <c r="H72" s="20">
        <v>547233</v>
      </c>
      <c r="I72" s="20">
        <v>85640985</v>
      </c>
      <c r="J72" s="20">
        <v>461505</v>
      </c>
      <c r="K72" s="20">
        <v>554198</v>
      </c>
      <c r="L72" s="20">
        <v>103428</v>
      </c>
      <c r="M72" s="20">
        <v>1119131</v>
      </c>
      <c r="N72" s="20"/>
      <c r="O72" s="20"/>
      <c r="P72" s="20"/>
      <c r="Q72" s="20"/>
      <c r="R72" s="20"/>
      <c r="S72" s="20"/>
      <c r="T72" s="20"/>
      <c r="U72" s="20"/>
      <c r="V72" s="20">
        <v>86760116</v>
      </c>
      <c r="W72" s="20">
        <v>96591456</v>
      </c>
      <c r="X72" s="20"/>
      <c r="Y72" s="19"/>
      <c r="Z72" s="22">
        <v>93970603</v>
      </c>
    </row>
    <row r="73" spans="1:26" ht="13.5" hidden="1">
      <c r="A73" s="38" t="s">
        <v>116</v>
      </c>
      <c r="B73" s="18">
        <v>97464633</v>
      </c>
      <c r="C73" s="18"/>
      <c r="D73" s="19">
        <v>110246364</v>
      </c>
      <c r="E73" s="20">
        <v>110246364</v>
      </c>
      <c r="F73" s="20">
        <v>102762388</v>
      </c>
      <c r="G73" s="20">
        <v>781551</v>
      </c>
      <c r="H73" s="20">
        <v>760169</v>
      </c>
      <c r="I73" s="20">
        <v>104304108</v>
      </c>
      <c r="J73" s="20">
        <v>781141</v>
      </c>
      <c r="K73" s="20">
        <v>637071</v>
      </c>
      <c r="L73" s="20">
        <v>391253</v>
      </c>
      <c r="M73" s="20">
        <v>1809465</v>
      </c>
      <c r="N73" s="20"/>
      <c r="O73" s="20"/>
      <c r="P73" s="20"/>
      <c r="Q73" s="20"/>
      <c r="R73" s="20"/>
      <c r="S73" s="20"/>
      <c r="T73" s="20"/>
      <c r="U73" s="20"/>
      <c r="V73" s="20">
        <v>106113573</v>
      </c>
      <c r="W73" s="20">
        <v>108380970</v>
      </c>
      <c r="X73" s="20"/>
      <c r="Y73" s="19"/>
      <c r="Z73" s="22">
        <v>110246364</v>
      </c>
    </row>
    <row r="74" spans="1:26" ht="13.5" hidden="1">
      <c r="A74" s="38" t="s">
        <v>117</v>
      </c>
      <c r="B74" s="18">
        <v>34168</v>
      </c>
      <c r="C74" s="18"/>
      <c r="D74" s="19">
        <v>40150</v>
      </c>
      <c r="E74" s="20">
        <v>40150</v>
      </c>
      <c r="F74" s="20">
        <v>3206</v>
      </c>
      <c r="G74" s="20">
        <v>3206</v>
      </c>
      <c r="H74" s="20">
        <v>3206</v>
      </c>
      <c r="I74" s="20">
        <v>9618</v>
      </c>
      <c r="J74" s="20">
        <v>3206</v>
      </c>
      <c r="K74" s="20">
        <v>3474</v>
      </c>
      <c r="L74" s="20">
        <v>3206</v>
      </c>
      <c r="M74" s="20">
        <v>9886</v>
      </c>
      <c r="N74" s="20"/>
      <c r="O74" s="20"/>
      <c r="P74" s="20"/>
      <c r="Q74" s="20"/>
      <c r="R74" s="20"/>
      <c r="S74" s="20"/>
      <c r="T74" s="20"/>
      <c r="U74" s="20"/>
      <c r="V74" s="20">
        <v>19504</v>
      </c>
      <c r="W74" s="20">
        <v>19386</v>
      </c>
      <c r="X74" s="20"/>
      <c r="Y74" s="19"/>
      <c r="Z74" s="22">
        <v>40150</v>
      </c>
    </row>
    <row r="75" spans="1:26" ht="13.5" hidden="1">
      <c r="A75" s="39" t="s">
        <v>118</v>
      </c>
      <c r="B75" s="27">
        <v>11151108</v>
      </c>
      <c r="C75" s="27"/>
      <c r="D75" s="28">
        <v>12064761</v>
      </c>
      <c r="E75" s="29">
        <v>12064761</v>
      </c>
      <c r="F75" s="29">
        <v>1162184</v>
      </c>
      <c r="G75" s="29">
        <v>1306494</v>
      </c>
      <c r="H75" s="29">
        <v>1153307</v>
      </c>
      <c r="I75" s="29">
        <v>3621985</v>
      </c>
      <c r="J75" s="29">
        <v>1232821</v>
      </c>
      <c r="K75" s="29">
        <v>1102633</v>
      </c>
      <c r="L75" s="29">
        <v>1206758</v>
      </c>
      <c r="M75" s="29">
        <v>3542212</v>
      </c>
      <c r="N75" s="29"/>
      <c r="O75" s="29"/>
      <c r="P75" s="29"/>
      <c r="Q75" s="29"/>
      <c r="R75" s="29"/>
      <c r="S75" s="29"/>
      <c r="T75" s="29"/>
      <c r="U75" s="29"/>
      <c r="V75" s="29">
        <v>7164197</v>
      </c>
      <c r="W75" s="29">
        <v>6526676</v>
      </c>
      <c r="X75" s="29"/>
      <c r="Y75" s="28"/>
      <c r="Z75" s="30">
        <v>12064761</v>
      </c>
    </row>
    <row r="76" spans="1:26" ht="13.5" hidden="1">
      <c r="A76" s="41" t="s">
        <v>120</v>
      </c>
      <c r="B76" s="31">
        <v>1392973815</v>
      </c>
      <c r="C76" s="31"/>
      <c r="D76" s="32">
        <v>1587680798</v>
      </c>
      <c r="E76" s="33">
        <v>1587680798</v>
      </c>
      <c r="F76" s="33">
        <v>255410883</v>
      </c>
      <c r="G76" s="33">
        <v>105146683</v>
      </c>
      <c r="H76" s="33">
        <v>165411902</v>
      </c>
      <c r="I76" s="33">
        <v>525969468</v>
      </c>
      <c r="J76" s="33">
        <v>147578179</v>
      </c>
      <c r="K76" s="33">
        <v>131492802</v>
      </c>
      <c r="L76" s="33">
        <v>130569405</v>
      </c>
      <c r="M76" s="33">
        <v>409640386</v>
      </c>
      <c r="N76" s="33"/>
      <c r="O76" s="33"/>
      <c r="P76" s="33"/>
      <c r="Q76" s="33"/>
      <c r="R76" s="33"/>
      <c r="S76" s="33"/>
      <c r="T76" s="33"/>
      <c r="U76" s="33"/>
      <c r="V76" s="33">
        <v>935609854</v>
      </c>
      <c r="W76" s="33">
        <v>892971123</v>
      </c>
      <c r="X76" s="33"/>
      <c r="Y76" s="32"/>
      <c r="Z76" s="34">
        <v>1587680798</v>
      </c>
    </row>
    <row r="77" spans="1:26" ht="13.5" hidden="1">
      <c r="A77" s="36" t="s">
        <v>31</v>
      </c>
      <c r="B77" s="18">
        <v>209584845</v>
      </c>
      <c r="C77" s="18"/>
      <c r="D77" s="19">
        <v>216419837</v>
      </c>
      <c r="E77" s="20">
        <v>216419837</v>
      </c>
      <c r="F77" s="20">
        <v>89129271</v>
      </c>
      <c r="G77" s="20">
        <v>5204428</v>
      </c>
      <c r="H77" s="20">
        <v>28958868</v>
      </c>
      <c r="I77" s="20">
        <v>123292567</v>
      </c>
      <c r="J77" s="20">
        <v>27231578</v>
      </c>
      <c r="K77" s="20">
        <v>20354512</v>
      </c>
      <c r="L77" s="20">
        <v>17295443</v>
      </c>
      <c r="M77" s="20">
        <v>64881533</v>
      </c>
      <c r="N77" s="20"/>
      <c r="O77" s="20"/>
      <c r="P77" s="20"/>
      <c r="Q77" s="20"/>
      <c r="R77" s="20"/>
      <c r="S77" s="20"/>
      <c r="T77" s="20"/>
      <c r="U77" s="20"/>
      <c r="V77" s="20">
        <v>188174100</v>
      </c>
      <c r="W77" s="20">
        <v>157599774</v>
      </c>
      <c r="X77" s="20"/>
      <c r="Y77" s="19"/>
      <c r="Z77" s="22">
        <v>216419837</v>
      </c>
    </row>
    <row r="78" spans="1:26" ht="13.5" hidden="1">
      <c r="A78" s="37" t="s">
        <v>32</v>
      </c>
      <c r="B78" s="18">
        <v>1172244903</v>
      </c>
      <c r="C78" s="18"/>
      <c r="D78" s="19">
        <v>1359582271</v>
      </c>
      <c r="E78" s="20">
        <v>1359582271</v>
      </c>
      <c r="F78" s="20">
        <v>165119428</v>
      </c>
      <c r="G78" s="20">
        <v>98635761</v>
      </c>
      <c r="H78" s="20">
        <v>135299727</v>
      </c>
      <c r="I78" s="20">
        <v>399054916</v>
      </c>
      <c r="J78" s="20">
        <v>119113780</v>
      </c>
      <c r="K78" s="20">
        <v>110035658</v>
      </c>
      <c r="L78" s="20">
        <v>112067204</v>
      </c>
      <c r="M78" s="20">
        <v>341216642</v>
      </c>
      <c r="N78" s="20"/>
      <c r="O78" s="20"/>
      <c r="P78" s="20"/>
      <c r="Q78" s="20"/>
      <c r="R78" s="20"/>
      <c r="S78" s="20"/>
      <c r="T78" s="20"/>
      <c r="U78" s="20"/>
      <c r="V78" s="20">
        <v>740271558</v>
      </c>
      <c r="W78" s="20">
        <v>731676604</v>
      </c>
      <c r="X78" s="20"/>
      <c r="Y78" s="19"/>
      <c r="Z78" s="22">
        <v>1359582271</v>
      </c>
    </row>
    <row r="79" spans="1:26" ht="13.5" hidden="1">
      <c r="A79" s="38" t="s">
        <v>113</v>
      </c>
      <c r="B79" s="18">
        <v>838597062</v>
      </c>
      <c r="C79" s="18"/>
      <c r="D79" s="19">
        <v>989096877</v>
      </c>
      <c r="E79" s="20">
        <v>989096877</v>
      </c>
      <c r="F79" s="20">
        <v>70030071</v>
      </c>
      <c r="G79" s="20">
        <v>84212726</v>
      </c>
      <c r="H79" s="20">
        <v>95774205</v>
      </c>
      <c r="I79" s="20">
        <v>250017002</v>
      </c>
      <c r="J79" s="20">
        <v>80474189</v>
      </c>
      <c r="K79" s="20">
        <v>78416772</v>
      </c>
      <c r="L79" s="20">
        <v>77767909</v>
      </c>
      <c r="M79" s="20">
        <v>236658870</v>
      </c>
      <c r="N79" s="20"/>
      <c r="O79" s="20"/>
      <c r="P79" s="20"/>
      <c r="Q79" s="20"/>
      <c r="R79" s="20"/>
      <c r="S79" s="20"/>
      <c r="T79" s="20"/>
      <c r="U79" s="20"/>
      <c r="V79" s="20">
        <v>486675872</v>
      </c>
      <c r="W79" s="20">
        <v>496748214</v>
      </c>
      <c r="X79" s="20"/>
      <c r="Y79" s="19"/>
      <c r="Z79" s="22">
        <v>989096877</v>
      </c>
    </row>
    <row r="80" spans="1:26" ht="13.5" hidden="1">
      <c r="A80" s="38" t="s">
        <v>114</v>
      </c>
      <c r="B80" s="18">
        <v>166768763</v>
      </c>
      <c r="C80" s="18"/>
      <c r="D80" s="19">
        <v>172764509</v>
      </c>
      <c r="E80" s="20">
        <v>172764509</v>
      </c>
      <c r="F80" s="20">
        <v>13673768</v>
      </c>
      <c r="G80" s="20">
        <v>9666005</v>
      </c>
      <c r="H80" s="20">
        <v>13070731</v>
      </c>
      <c r="I80" s="20">
        <v>36410504</v>
      </c>
      <c r="J80" s="20">
        <v>13762540</v>
      </c>
      <c r="K80" s="20">
        <v>13023210</v>
      </c>
      <c r="L80" s="20">
        <v>18498099</v>
      </c>
      <c r="M80" s="20">
        <v>45283849</v>
      </c>
      <c r="N80" s="20"/>
      <c r="O80" s="20"/>
      <c r="P80" s="20"/>
      <c r="Q80" s="20"/>
      <c r="R80" s="20"/>
      <c r="S80" s="20"/>
      <c r="T80" s="20"/>
      <c r="U80" s="20"/>
      <c r="V80" s="20">
        <v>81694353</v>
      </c>
      <c r="W80" s="20">
        <v>90124653</v>
      </c>
      <c r="X80" s="20"/>
      <c r="Y80" s="19"/>
      <c r="Z80" s="22">
        <v>172764509</v>
      </c>
    </row>
    <row r="81" spans="1:26" ht="13.5" hidden="1">
      <c r="A81" s="38" t="s">
        <v>115</v>
      </c>
      <c r="B81" s="18">
        <v>93596443</v>
      </c>
      <c r="C81" s="18"/>
      <c r="D81" s="19">
        <v>90963544</v>
      </c>
      <c r="E81" s="20">
        <v>90963544</v>
      </c>
      <c r="F81" s="20">
        <v>37461974</v>
      </c>
      <c r="G81" s="20">
        <v>2187476</v>
      </c>
      <c r="H81" s="20">
        <v>12171718</v>
      </c>
      <c r="I81" s="20">
        <v>51821168</v>
      </c>
      <c r="J81" s="20">
        <v>11445720</v>
      </c>
      <c r="K81" s="20">
        <v>8555217</v>
      </c>
      <c r="L81" s="20">
        <v>7269458</v>
      </c>
      <c r="M81" s="20">
        <v>27270395</v>
      </c>
      <c r="N81" s="20"/>
      <c r="O81" s="20"/>
      <c r="P81" s="20"/>
      <c r="Q81" s="20"/>
      <c r="R81" s="20"/>
      <c r="S81" s="20"/>
      <c r="T81" s="20"/>
      <c r="U81" s="20"/>
      <c r="V81" s="20">
        <v>79091563</v>
      </c>
      <c r="W81" s="20">
        <v>66622518</v>
      </c>
      <c r="X81" s="20"/>
      <c r="Y81" s="19"/>
      <c r="Z81" s="22">
        <v>90963544</v>
      </c>
    </row>
    <row r="82" spans="1:26" ht="13.5" hidden="1">
      <c r="A82" s="38" t="s">
        <v>116</v>
      </c>
      <c r="B82" s="18">
        <v>73282635</v>
      </c>
      <c r="C82" s="18"/>
      <c r="D82" s="19">
        <v>106718480</v>
      </c>
      <c r="E82" s="20">
        <v>106718480</v>
      </c>
      <c r="F82" s="20">
        <v>43950409</v>
      </c>
      <c r="G82" s="20">
        <v>2566348</v>
      </c>
      <c r="H82" s="20">
        <v>14279867</v>
      </c>
      <c r="I82" s="20">
        <v>60796624</v>
      </c>
      <c r="J82" s="20">
        <v>13428125</v>
      </c>
      <c r="K82" s="20">
        <v>10036985</v>
      </c>
      <c r="L82" s="20">
        <v>8528532</v>
      </c>
      <c r="M82" s="20">
        <v>31993642</v>
      </c>
      <c r="N82" s="20"/>
      <c r="O82" s="20"/>
      <c r="P82" s="20"/>
      <c r="Q82" s="20"/>
      <c r="R82" s="20"/>
      <c r="S82" s="20"/>
      <c r="T82" s="20"/>
      <c r="U82" s="20"/>
      <c r="V82" s="20">
        <v>92790266</v>
      </c>
      <c r="W82" s="20">
        <v>78161575</v>
      </c>
      <c r="X82" s="20"/>
      <c r="Y82" s="19"/>
      <c r="Z82" s="22">
        <v>106718480</v>
      </c>
    </row>
    <row r="83" spans="1:26" ht="13.5" hidden="1">
      <c r="A83" s="38" t="s">
        <v>117</v>
      </c>
      <c r="B83" s="18"/>
      <c r="C83" s="18"/>
      <c r="D83" s="19">
        <v>38861</v>
      </c>
      <c r="E83" s="20">
        <v>38861</v>
      </c>
      <c r="F83" s="20">
        <v>3206</v>
      </c>
      <c r="G83" s="20">
        <v>3206</v>
      </c>
      <c r="H83" s="20">
        <v>3206</v>
      </c>
      <c r="I83" s="20">
        <v>9618</v>
      </c>
      <c r="J83" s="20">
        <v>3206</v>
      </c>
      <c r="K83" s="20">
        <v>3474</v>
      </c>
      <c r="L83" s="20">
        <v>3206</v>
      </c>
      <c r="M83" s="20">
        <v>9886</v>
      </c>
      <c r="N83" s="20"/>
      <c r="O83" s="20"/>
      <c r="P83" s="20"/>
      <c r="Q83" s="20"/>
      <c r="R83" s="20"/>
      <c r="S83" s="20"/>
      <c r="T83" s="20"/>
      <c r="U83" s="20"/>
      <c r="V83" s="20">
        <v>19504</v>
      </c>
      <c r="W83" s="20">
        <v>19644</v>
      </c>
      <c r="X83" s="20"/>
      <c r="Y83" s="19"/>
      <c r="Z83" s="22">
        <v>38861</v>
      </c>
    </row>
    <row r="84" spans="1:26" ht="13.5" hidden="1">
      <c r="A84" s="39" t="s">
        <v>118</v>
      </c>
      <c r="B84" s="27">
        <v>11144067</v>
      </c>
      <c r="C84" s="27"/>
      <c r="D84" s="28">
        <v>11678690</v>
      </c>
      <c r="E84" s="29">
        <v>11678690</v>
      </c>
      <c r="F84" s="29">
        <v>1162184</v>
      </c>
      <c r="G84" s="29">
        <v>1306494</v>
      </c>
      <c r="H84" s="29">
        <v>1153307</v>
      </c>
      <c r="I84" s="29">
        <v>3621985</v>
      </c>
      <c r="J84" s="29">
        <v>1232821</v>
      </c>
      <c r="K84" s="29">
        <v>1102632</v>
      </c>
      <c r="L84" s="29">
        <v>1206758</v>
      </c>
      <c r="M84" s="29">
        <v>3542211</v>
      </c>
      <c r="N84" s="29"/>
      <c r="O84" s="29"/>
      <c r="P84" s="29"/>
      <c r="Q84" s="29"/>
      <c r="R84" s="29"/>
      <c r="S84" s="29"/>
      <c r="T84" s="29"/>
      <c r="U84" s="29"/>
      <c r="V84" s="29">
        <v>7164196</v>
      </c>
      <c r="W84" s="29">
        <v>3694745</v>
      </c>
      <c r="X84" s="29"/>
      <c r="Y84" s="28"/>
      <c r="Z84" s="30">
        <v>11678690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286996974</v>
      </c>
      <c r="E5" s="59">
        <v>286996974</v>
      </c>
      <c r="F5" s="59">
        <v>288776747</v>
      </c>
      <c r="G5" s="59">
        <v>-690578</v>
      </c>
      <c r="H5" s="59">
        <v>897552</v>
      </c>
      <c r="I5" s="59">
        <v>288983721</v>
      </c>
      <c r="J5" s="59">
        <v>-584039</v>
      </c>
      <c r="K5" s="59">
        <v>84910</v>
      </c>
      <c r="L5" s="59">
        <v>-274829</v>
      </c>
      <c r="M5" s="59">
        <v>-773958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288209763</v>
      </c>
      <c r="W5" s="59">
        <v>80359154</v>
      </c>
      <c r="X5" s="59">
        <v>207850609</v>
      </c>
      <c r="Y5" s="60">
        <v>258.65</v>
      </c>
      <c r="Z5" s="61">
        <v>286996974</v>
      </c>
    </row>
    <row r="6" spans="1:26" ht="13.5">
      <c r="A6" s="57" t="s">
        <v>32</v>
      </c>
      <c r="B6" s="18">
        <v>0</v>
      </c>
      <c r="C6" s="18">
        <v>0</v>
      </c>
      <c r="D6" s="58">
        <v>727523100</v>
      </c>
      <c r="E6" s="59">
        <v>727523100</v>
      </c>
      <c r="F6" s="59">
        <v>151561831</v>
      </c>
      <c r="G6" s="59">
        <v>16170652</v>
      </c>
      <c r="H6" s="59">
        <v>64267992</v>
      </c>
      <c r="I6" s="59">
        <v>232000475</v>
      </c>
      <c r="J6" s="59">
        <v>54059934</v>
      </c>
      <c r="K6" s="59">
        <v>62368709</v>
      </c>
      <c r="L6" s="59">
        <v>59369861</v>
      </c>
      <c r="M6" s="59">
        <v>175798504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407798979</v>
      </c>
      <c r="W6" s="59">
        <v>203706472</v>
      </c>
      <c r="X6" s="59">
        <v>204092507</v>
      </c>
      <c r="Y6" s="60">
        <v>100.19</v>
      </c>
      <c r="Z6" s="61">
        <v>727523100</v>
      </c>
    </row>
    <row r="7" spans="1:26" ht="13.5">
      <c r="A7" s="57" t="s">
        <v>33</v>
      </c>
      <c r="B7" s="18">
        <v>0</v>
      </c>
      <c r="C7" s="18">
        <v>0</v>
      </c>
      <c r="D7" s="58">
        <v>36877070</v>
      </c>
      <c r="E7" s="59">
        <v>36877070</v>
      </c>
      <c r="F7" s="59">
        <v>433466</v>
      </c>
      <c r="G7" s="59">
        <v>4407676</v>
      </c>
      <c r="H7" s="59">
        <v>4410998</v>
      </c>
      <c r="I7" s="59">
        <v>9252140</v>
      </c>
      <c r="J7" s="59">
        <v>712494</v>
      </c>
      <c r="K7" s="59">
        <v>4531457</v>
      </c>
      <c r="L7" s="59">
        <v>12604569</v>
      </c>
      <c r="M7" s="59">
        <v>17848520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27100660</v>
      </c>
      <c r="W7" s="59">
        <v>10325581</v>
      </c>
      <c r="X7" s="59">
        <v>16775079</v>
      </c>
      <c r="Y7" s="60">
        <v>162.46</v>
      </c>
      <c r="Z7" s="61">
        <v>36877070</v>
      </c>
    </row>
    <row r="8" spans="1:26" ht="13.5">
      <c r="A8" s="57" t="s">
        <v>34</v>
      </c>
      <c r="B8" s="18">
        <v>0</v>
      </c>
      <c r="C8" s="18">
        <v>0</v>
      </c>
      <c r="D8" s="58">
        <v>112721000</v>
      </c>
      <c r="E8" s="59">
        <v>113001000</v>
      </c>
      <c r="F8" s="59">
        <v>39992000</v>
      </c>
      <c r="G8" s="59">
        <v>5996000</v>
      </c>
      <c r="H8" s="59">
        <v>0</v>
      </c>
      <c r="I8" s="59">
        <v>45988000</v>
      </c>
      <c r="J8" s="59">
        <v>0</v>
      </c>
      <c r="K8" s="59">
        <v>2267754</v>
      </c>
      <c r="L8" s="59">
        <v>31994000</v>
      </c>
      <c r="M8" s="59">
        <v>34261754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80249754</v>
      </c>
      <c r="W8" s="59">
        <v>30953997</v>
      </c>
      <c r="X8" s="59">
        <v>49295757</v>
      </c>
      <c r="Y8" s="60">
        <v>159.25</v>
      </c>
      <c r="Z8" s="61">
        <v>113001000</v>
      </c>
    </row>
    <row r="9" spans="1:26" ht="13.5">
      <c r="A9" s="57" t="s">
        <v>35</v>
      </c>
      <c r="B9" s="18">
        <v>0</v>
      </c>
      <c r="C9" s="18">
        <v>0</v>
      </c>
      <c r="D9" s="58">
        <v>145958940</v>
      </c>
      <c r="E9" s="59">
        <v>145958940</v>
      </c>
      <c r="F9" s="59">
        <v>11302992</v>
      </c>
      <c r="G9" s="59">
        <v>7692603</v>
      </c>
      <c r="H9" s="59">
        <v>7061329</v>
      </c>
      <c r="I9" s="59">
        <v>26056924</v>
      </c>
      <c r="J9" s="59">
        <v>5804490</v>
      </c>
      <c r="K9" s="59">
        <v>8404647</v>
      </c>
      <c r="L9" s="59">
        <v>4892884</v>
      </c>
      <c r="M9" s="59">
        <v>19102021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45158945</v>
      </c>
      <c r="W9" s="59">
        <v>40868545</v>
      </c>
      <c r="X9" s="59">
        <v>4290400</v>
      </c>
      <c r="Y9" s="60">
        <v>10.5</v>
      </c>
      <c r="Z9" s="61">
        <v>145958940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1310077084</v>
      </c>
      <c r="E10" s="65">
        <f t="shared" si="0"/>
        <v>1310357084</v>
      </c>
      <c r="F10" s="65">
        <f t="shared" si="0"/>
        <v>492067036</v>
      </c>
      <c r="G10" s="65">
        <f t="shared" si="0"/>
        <v>33576353</v>
      </c>
      <c r="H10" s="65">
        <f t="shared" si="0"/>
        <v>76637871</v>
      </c>
      <c r="I10" s="65">
        <f t="shared" si="0"/>
        <v>602281260</v>
      </c>
      <c r="J10" s="65">
        <f t="shared" si="0"/>
        <v>59992879</v>
      </c>
      <c r="K10" s="65">
        <f t="shared" si="0"/>
        <v>77657477</v>
      </c>
      <c r="L10" s="65">
        <f t="shared" si="0"/>
        <v>108586485</v>
      </c>
      <c r="M10" s="65">
        <f t="shared" si="0"/>
        <v>246236841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848518101</v>
      </c>
      <c r="W10" s="65">
        <f t="shared" si="0"/>
        <v>366213749</v>
      </c>
      <c r="X10" s="65">
        <f t="shared" si="0"/>
        <v>482304352</v>
      </c>
      <c r="Y10" s="66">
        <f>+IF(W10&lt;&gt;0,(X10/W10)*100,0)</f>
        <v>131.70023062132492</v>
      </c>
      <c r="Z10" s="67">
        <f t="shared" si="0"/>
        <v>1310357084</v>
      </c>
    </row>
    <row r="11" spans="1:26" ht="13.5">
      <c r="A11" s="57" t="s">
        <v>36</v>
      </c>
      <c r="B11" s="18">
        <v>0</v>
      </c>
      <c r="C11" s="18">
        <v>0</v>
      </c>
      <c r="D11" s="58">
        <v>397313870</v>
      </c>
      <c r="E11" s="59">
        <v>397313870</v>
      </c>
      <c r="F11" s="59">
        <v>29545142</v>
      </c>
      <c r="G11" s="59">
        <v>27358531</v>
      </c>
      <c r="H11" s="59">
        <v>32580608</v>
      </c>
      <c r="I11" s="59">
        <v>89484281</v>
      </c>
      <c r="J11" s="59">
        <v>30888845</v>
      </c>
      <c r="K11" s="59">
        <v>45226619</v>
      </c>
      <c r="L11" s="59">
        <v>31071030</v>
      </c>
      <c r="M11" s="59">
        <v>107186494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196670775</v>
      </c>
      <c r="W11" s="59">
        <v>111248120</v>
      </c>
      <c r="X11" s="59">
        <v>85422655</v>
      </c>
      <c r="Y11" s="60">
        <v>76.79</v>
      </c>
      <c r="Z11" s="61">
        <v>397313870</v>
      </c>
    </row>
    <row r="12" spans="1:26" ht="13.5">
      <c r="A12" s="57" t="s">
        <v>37</v>
      </c>
      <c r="B12" s="18">
        <v>0</v>
      </c>
      <c r="C12" s="18">
        <v>0</v>
      </c>
      <c r="D12" s="58">
        <v>17026814</v>
      </c>
      <c r="E12" s="59">
        <v>17026814</v>
      </c>
      <c r="F12" s="59">
        <v>1259157</v>
      </c>
      <c r="G12" s="59">
        <v>1172002</v>
      </c>
      <c r="H12" s="59">
        <v>1271579</v>
      </c>
      <c r="I12" s="59">
        <v>3702738</v>
      </c>
      <c r="J12" s="59">
        <v>1250503</v>
      </c>
      <c r="K12" s="59">
        <v>1253130</v>
      </c>
      <c r="L12" s="59">
        <v>1253130</v>
      </c>
      <c r="M12" s="59">
        <v>3756763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7459501</v>
      </c>
      <c r="W12" s="59">
        <v>4767509</v>
      </c>
      <c r="X12" s="59">
        <v>2691992</v>
      </c>
      <c r="Y12" s="60">
        <v>56.47</v>
      </c>
      <c r="Z12" s="61">
        <v>17026814</v>
      </c>
    </row>
    <row r="13" spans="1:26" ht="13.5">
      <c r="A13" s="57" t="s">
        <v>106</v>
      </c>
      <c r="B13" s="18">
        <v>0</v>
      </c>
      <c r="C13" s="18">
        <v>0</v>
      </c>
      <c r="D13" s="58">
        <v>165199810</v>
      </c>
      <c r="E13" s="59">
        <v>165199810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77802220</v>
      </c>
      <c r="M13" s="59">
        <v>77802220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77802220</v>
      </c>
      <c r="W13" s="59">
        <v>46255976</v>
      </c>
      <c r="X13" s="59">
        <v>31546244</v>
      </c>
      <c r="Y13" s="60">
        <v>68.2</v>
      </c>
      <c r="Z13" s="61">
        <v>165199810</v>
      </c>
    </row>
    <row r="14" spans="1:26" ht="13.5">
      <c r="A14" s="57" t="s">
        <v>38</v>
      </c>
      <c r="B14" s="18">
        <v>0</v>
      </c>
      <c r="C14" s="18">
        <v>0</v>
      </c>
      <c r="D14" s="58">
        <v>31471544</v>
      </c>
      <c r="E14" s="59">
        <v>31471544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10107499</v>
      </c>
      <c r="M14" s="59">
        <v>10107499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10107499</v>
      </c>
      <c r="W14" s="59">
        <v>8812032</v>
      </c>
      <c r="X14" s="59">
        <v>1295467</v>
      </c>
      <c r="Y14" s="60">
        <v>14.7</v>
      </c>
      <c r="Z14" s="61">
        <v>31471544</v>
      </c>
    </row>
    <row r="15" spans="1:26" ht="13.5">
      <c r="A15" s="57" t="s">
        <v>39</v>
      </c>
      <c r="B15" s="18">
        <v>0</v>
      </c>
      <c r="C15" s="18">
        <v>0</v>
      </c>
      <c r="D15" s="58">
        <v>351285333</v>
      </c>
      <c r="E15" s="59">
        <v>351285333</v>
      </c>
      <c r="F15" s="59">
        <v>0</v>
      </c>
      <c r="G15" s="59">
        <v>41070287</v>
      </c>
      <c r="H15" s="59">
        <v>41187575</v>
      </c>
      <c r="I15" s="59">
        <v>82257862</v>
      </c>
      <c r="J15" s="59">
        <v>24445444</v>
      </c>
      <c r="K15" s="59">
        <v>25291031</v>
      </c>
      <c r="L15" s="59">
        <v>26231094</v>
      </c>
      <c r="M15" s="59">
        <v>75967569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158225431</v>
      </c>
      <c r="W15" s="59">
        <v>98359894</v>
      </c>
      <c r="X15" s="59">
        <v>59865537</v>
      </c>
      <c r="Y15" s="60">
        <v>60.86</v>
      </c>
      <c r="Z15" s="61">
        <v>351285333</v>
      </c>
    </row>
    <row r="16" spans="1:26" ht="13.5">
      <c r="A16" s="68" t="s">
        <v>40</v>
      </c>
      <c r="B16" s="18">
        <v>0</v>
      </c>
      <c r="C16" s="18">
        <v>0</v>
      </c>
      <c r="D16" s="58">
        <v>8702944</v>
      </c>
      <c r="E16" s="59">
        <v>8702944</v>
      </c>
      <c r="F16" s="59">
        <v>4551610</v>
      </c>
      <c r="G16" s="59">
        <v>2101786</v>
      </c>
      <c r="H16" s="59">
        <v>0</v>
      </c>
      <c r="I16" s="59">
        <v>6653396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6653396</v>
      </c>
      <c r="W16" s="59">
        <v>2209605</v>
      </c>
      <c r="X16" s="59">
        <v>4443791</v>
      </c>
      <c r="Y16" s="60">
        <v>201.11</v>
      </c>
      <c r="Z16" s="61">
        <v>8702944</v>
      </c>
    </row>
    <row r="17" spans="1:26" ht="13.5">
      <c r="A17" s="57" t="s">
        <v>41</v>
      </c>
      <c r="B17" s="18">
        <v>0</v>
      </c>
      <c r="C17" s="18">
        <v>0</v>
      </c>
      <c r="D17" s="58">
        <v>409138786</v>
      </c>
      <c r="E17" s="59">
        <v>409418786</v>
      </c>
      <c r="F17" s="59">
        <v>6818385</v>
      </c>
      <c r="G17" s="59">
        <v>13727616</v>
      </c>
      <c r="H17" s="59">
        <v>24676120</v>
      </c>
      <c r="I17" s="59">
        <v>45222121</v>
      </c>
      <c r="J17" s="59">
        <v>27648859</v>
      </c>
      <c r="K17" s="59">
        <v>24365130</v>
      </c>
      <c r="L17" s="59">
        <v>26604993</v>
      </c>
      <c r="M17" s="59">
        <v>78618982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123841103</v>
      </c>
      <c r="W17" s="59">
        <v>113237068</v>
      </c>
      <c r="X17" s="59">
        <v>10604035</v>
      </c>
      <c r="Y17" s="60">
        <v>9.36</v>
      </c>
      <c r="Z17" s="61">
        <v>409418786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1380139101</v>
      </c>
      <c r="E18" s="72">
        <f t="shared" si="1"/>
        <v>1380419101</v>
      </c>
      <c r="F18" s="72">
        <f t="shared" si="1"/>
        <v>42174294</v>
      </c>
      <c r="G18" s="72">
        <f t="shared" si="1"/>
        <v>85430222</v>
      </c>
      <c r="H18" s="72">
        <f t="shared" si="1"/>
        <v>99715882</v>
      </c>
      <c r="I18" s="72">
        <f t="shared" si="1"/>
        <v>227320398</v>
      </c>
      <c r="J18" s="72">
        <f t="shared" si="1"/>
        <v>84233651</v>
      </c>
      <c r="K18" s="72">
        <f t="shared" si="1"/>
        <v>96135910</v>
      </c>
      <c r="L18" s="72">
        <f t="shared" si="1"/>
        <v>173069966</v>
      </c>
      <c r="M18" s="72">
        <f t="shared" si="1"/>
        <v>353439527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580759925</v>
      </c>
      <c r="W18" s="72">
        <f t="shared" si="1"/>
        <v>384890204</v>
      </c>
      <c r="X18" s="72">
        <f t="shared" si="1"/>
        <v>195869721</v>
      </c>
      <c r="Y18" s="66">
        <f>+IF(W18&lt;&gt;0,(X18/W18)*100,0)</f>
        <v>50.88976517573308</v>
      </c>
      <c r="Z18" s="73">
        <f t="shared" si="1"/>
        <v>1380419101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-70062017</v>
      </c>
      <c r="E19" s="76">
        <f t="shared" si="2"/>
        <v>-70062017</v>
      </c>
      <c r="F19" s="76">
        <f t="shared" si="2"/>
        <v>449892742</v>
      </c>
      <c r="G19" s="76">
        <f t="shared" si="2"/>
        <v>-51853869</v>
      </c>
      <c r="H19" s="76">
        <f t="shared" si="2"/>
        <v>-23078011</v>
      </c>
      <c r="I19" s="76">
        <f t="shared" si="2"/>
        <v>374960862</v>
      </c>
      <c r="J19" s="76">
        <f t="shared" si="2"/>
        <v>-24240772</v>
      </c>
      <c r="K19" s="76">
        <f t="shared" si="2"/>
        <v>-18478433</v>
      </c>
      <c r="L19" s="76">
        <f t="shared" si="2"/>
        <v>-64483481</v>
      </c>
      <c r="M19" s="76">
        <f t="shared" si="2"/>
        <v>-107202686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267758176</v>
      </c>
      <c r="W19" s="76">
        <f>IF(E10=E18,0,W10-W18)</f>
        <v>-18676455</v>
      </c>
      <c r="X19" s="76">
        <f t="shared" si="2"/>
        <v>286434631</v>
      </c>
      <c r="Y19" s="77">
        <f>+IF(W19&lt;&gt;0,(X19/W19)*100,0)</f>
        <v>-1533.6670208559387</v>
      </c>
      <c r="Z19" s="78">
        <f t="shared" si="2"/>
        <v>-70062017</v>
      </c>
    </row>
    <row r="20" spans="1:26" ht="13.5">
      <c r="A20" s="57" t="s">
        <v>44</v>
      </c>
      <c r="B20" s="18">
        <v>0</v>
      </c>
      <c r="C20" s="18">
        <v>0</v>
      </c>
      <c r="D20" s="58">
        <v>126560320</v>
      </c>
      <c r="E20" s="59">
        <v>130560320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36044771</v>
      </c>
      <c r="X20" s="59">
        <v>-36044771</v>
      </c>
      <c r="Y20" s="60">
        <v>-100</v>
      </c>
      <c r="Z20" s="61">
        <v>130560320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56498303</v>
      </c>
      <c r="E22" s="87">
        <f t="shared" si="3"/>
        <v>60498303</v>
      </c>
      <c r="F22" s="87">
        <f t="shared" si="3"/>
        <v>449892742</v>
      </c>
      <c r="G22" s="87">
        <f t="shared" si="3"/>
        <v>-51853869</v>
      </c>
      <c r="H22" s="87">
        <f t="shared" si="3"/>
        <v>-23078011</v>
      </c>
      <c r="I22" s="87">
        <f t="shared" si="3"/>
        <v>374960862</v>
      </c>
      <c r="J22" s="87">
        <f t="shared" si="3"/>
        <v>-24240772</v>
      </c>
      <c r="K22" s="87">
        <f t="shared" si="3"/>
        <v>-18478433</v>
      </c>
      <c r="L22" s="87">
        <f t="shared" si="3"/>
        <v>-64483481</v>
      </c>
      <c r="M22" s="87">
        <f t="shared" si="3"/>
        <v>-107202686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267758176</v>
      </c>
      <c r="W22" s="87">
        <f t="shared" si="3"/>
        <v>17368316</v>
      </c>
      <c r="X22" s="87">
        <f t="shared" si="3"/>
        <v>250389860</v>
      </c>
      <c r="Y22" s="88">
        <f>+IF(W22&lt;&gt;0,(X22/W22)*100,0)</f>
        <v>1441.647307660685</v>
      </c>
      <c r="Z22" s="89">
        <f t="shared" si="3"/>
        <v>60498303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56498303</v>
      </c>
      <c r="E24" s="76">
        <f t="shared" si="4"/>
        <v>60498303</v>
      </c>
      <c r="F24" s="76">
        <f t="shared" si="4"/>
        <v>449892742</v>
      </c>
      <c r="G24" s="76">
        <f t="shared" si="4"/>
        <v>-51853869</v>
      </c>
      <c r="H24" s="76">
        <f t="shared" si="4"/>
        <v>-23078011</v>
      </c>
      <c r="I24" s="76">
        <f t="shared" si="4"/>
        <v>374960862</v>
      </c>
      <c r="J24" s="76">
        <f t="shared" si="4"/>
        <v>-24240772</v>
      </c>
      <c r="K24" s="76">
        <f t="shared" si="4"/>
        <v>-18478433</v>
      </c>
      <c r="L24" s="76">
        <f t="shared" si="4"/>
        <v>-64483481</v>
      </c>
      <c r="M24" s="76">
        <f t="shared" si="4"/>
        <v>-107202686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267758176</v>
      </c>
      <c r="W24" s="76">
        <f t="shared" si="4"/>
        <v>17368316</v>
      </c>
      <c r="X24" s="76">
        <f t="shared" si="4"/>
        <v>250389860</v>
      </c>
      <c r="Y24" s="77">
        <f>+IF(W24&lt;&gt;0,(X24/W24)*100,0)</f>
        <v>1441.647307660685</v>
      </c>
      <c r="Z24" s="78">
        <f t="shared" si="4"/>
        <v>60498303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463791713</v>
      </c>
      <c r="E27" s="99">
        <v>543200043</v>
      </c>
      <c r="F27" s="99">
        <v>65989</v>
      </c>
      <c r="G27" s="99">
        <v>8557668</v>
      </c>
      <c r="H27" s="99">
        <v>20690726</v>
      </c>
      <c r="I27" s="99">
        <v>29314383</v>
      </c>
      <c r="J27" s="99">
        <v>18545431</v>
      </c>
      <c r="K27" s="99">
        <v>24147940</v>
      </c>
      <c r="L27" s="99">
        <v>25905463</v>
      </c>
      <c r="M27" s="99">
        <v>68598834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97913217</v>
      </c>
      <c r="W27" s="99">
        <v>271600022</v>
      </c>
      <c r="X27" s="99">
        <v>-173686805</v>
      </c>
      <c r="Y27" s="100">
        <v>-63.95</v>
      </c>
      <c r="Z27" s="101">
        <v>543200043</v>
      </c>
    </row>
    <row r="28" spans="1:26" ht="13.5">
      <c r="A28" s="102" t="s">
        <v>44</v>
      </c>
      <c r="B28" s="18">
        <v>0</v>
      </c>
      <c r="C28" s="18">
        <v>0</v>
      </c>
      <c r="D28" s="58">
        <v>116536000</v>
      </c>
      <c r="E28" s="59">
        <v>120536000</v>
      </c>
      <c r="F28" s="59">
        <v>0</v>
      </c>
      <c r="G28" s="59">
        <v>6308429</v>
      </c>
      <c r="H28" s="59">
        <v>15225349</v>
      </c>
      <c r="I28" s="59">
        <v>21533778</v>
      </c>
      <c r="J28" s="59">
        <v>18753023</v>
      </c>
      <c r="K28" s="59">
        <v>16069706</v>
      </c>
      <c r="L28" s="59">
        <v>21491050</v>
      </c>
      <c r="M28" s="59">
        <v>56313779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77847557</v>
      </c>
      <c r="W28" s="59">
        <v>60268000</v>
      </c>
      <c r="X28" s="59">
        <v>17579557</v>
      </c>
      <c r="Y28" s="60">
        <v>29.17</v>
      </c>
      <c r="Z28" s="61">
        <v>120536000</v>
      </c>
    </row>
    <row r="29" spans="1:26" ht="13.5">
      <c r="A29" s="57" t="s">
        <v>110</v>
      </c>
      <c r="B29" s="18">
        <v>0</v>
      </c>
      <c r="C29" s="18">
        <v>0</v>
      </c>
      <c r="D29" s="58">
        <v>11024320</v>
      </c>
      <c r="E29" s="59">
        <v>11024320</v>
      </c>
      <c r="F29" s="59">
        <v>8989</v>
      </c>
      <c r="G29" s="59">
        <v>1114966</v>
      </c>
      <c r="H29" s="59">
        <v>2701987</v>
      </c>
      <c r="I29" s="59">
        <v>3825942</v>
      </c>
      <c r="J29" s="59">
        <v>-2028871</v>
      </c>
      <c r="K29" s="59">
        <v>-211309</v>
      </c>
      <c r="L29" s="59">
        <v>813130</v>
      </c>
      <c r="M29" s="59">
        <v>-1427050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2398892</v>
      </c>
      <c r="W29" s="59">
        <v>5512160</v>
      </c>
      <c r="X29" s="59">
        <v>-3113268</v>
      </c>
      <c r="Y29" s="60">
        <v>-56.48</v>
      </c>
      <c r="Z29" s="61">
        <v>11024320</v>
      </c>
    </row>
    <row r="30" spans="1:26" ht="13.5">
      <c r="A30" s="57" t="s">
        <v>48</v>
      </c>
      <c r="B30" s="18">
        <v>0</v>
      </c>
      <c r="C30" s="18">
        <v>0</v>
      </c>
      <c r="D30" s="58">
        <v>161000000</v>
      </c>
      <c r="E30" s="59">
        <v>161000000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80500000</v>
      </c>
      <c r="X30" s="59">
        <v>-80500000</v>
      </c>
      <c r="Y30" s="60">
        <v>-100</v>
      </c>
      <c r="Z30" s="61">
        <v>161000000</v>
      </c>
    </row>
    <row r="31" spans="1:26" ht="13.5">
      <c r="A31" s="57" t="s">
        <v>49</v>
      </c>
      <c r="B31" s="18">
        <v>0</v>
      </c>
      <c r="C31" s="18">
        <v>0</v>
      </c>
      <c r="D31" s="58">
        <v>175231393</v>
      </c>
      <c r="E31" s="59">
        <v>250639723</v>
      </c>
      <c r="F31" s="59">
        <v>57000</v>
      </c>
      <c r="G31" s="59">
        <v>1134273</v>
      </c>
      <c r="H31" s="59">
        <v>2763392</v>
      </c>
      <c r="I31" s="59">
        <v>3954665</v>
      </c>
      <c r="J31" s="59">
        <v>1821278</v>
      </c>
      <c r="K31" s="59">
        <v>8289543</v>
      </c>
      <c r="L31" s="59">
        <v>3601283</v>
      </c>
      <c r="M31" s="59">
        <v>13712104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17666769</v>
      </c>
      <c r="W31" s="59">
        <v>125319862</v>
      </c>
      <c r="X31" s="59">
        <v>-107653093</v>
      </c>
      <c r="Y31" s="60">
        <v>-85.9</v>
      </c>
      <c r="Z31" s="61">
        <v>250639723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463791713</v>
      </c>
      <c r="E32" s="99">
        <f t="shared" si="5"/>
        <v>543200043</v>
      </c>
      <c r="F32" s="99">
        <f t="shared" si="5"/>
        <v>65989</v>
      </c>
      <c r="G32" s="99">
        <f t="shared" si="5"/>
        <v>8557668</v>
      </c>
      <c r="H32" s="99">
        <f t="shared" si="5"/>
        <v>20690728</v>
      </c>
      <c r="I32" s="99">
        <f t="shared" si="5"/>
        <v>29314385</v>
      </c>
      <c r="J32" s="99">
        <f t="shared" si="5"/>
        <v>18545430</v>
      </c>
      <c r="K32" s="99">
        <f t="shared" si="5"/>
        <v>24147940</v>
      </c>
      <c r="L32" s="99">
        <f t="shared" si="5"/>
        <v>25905463</v>
      </c>
      <c r="M32" s="99">
        <f t="shared" si="5"/>
        <v>68598833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97913218</v>
      </c>
      <c r="W32" s="99">
        <f t="shared" si="5"/>
        <v>271600022</v>
      </c>
      <c r="X32" s="99">
        <f t="shared" si="5"/>
        <v>-173686804</v>
      </c>
      <c r="Y32" s="100">
        <f>+IF(W32&lt;&gt;0,(X32/W32)*100,0)</f>
        <v>-63.949480828834396</v>
      </c>
      <c r="Z32" s="101">
        <f t="shared" si="5"/>
        <v>543200043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878982411</v>
      </c>
      <c r="C35" s="18">
        <v>0</v>
      </c>
      <c r="D35" s="58">
        <v>563137299</v>
      </c>
      <c r="E35" s="59">
        <v>621548402</v>
      </c>
      <c r="F35" s="59">
        <v>1184987064</v>
      </c>
      <c r="G35" s="59">
        <v>956825546</v>
      </c>
      <c r="H35" s="59">
        <v>925206670</v>
      </c>
      <c r="I35" s="59">
        <v>925206670</v>
      </c>
      <c r="J35" s="59">
        <v>972667741</v>
      </c>
      <c r="K35" s="59">
        <v>950579968</v>
      </c>
      <c r="L35" s="59">
        <v>942256902</v>
      </c>
      <c r="M35" s="59">
        <v>942256902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942256902</v>
      </c>
      <c r="W35" s="59">
        <v>310774201</v>
      </c>
      <c r="X35" s="59">
        <v>631482701</v>
      </c>
      <c r="Y35" s="60">
        <v>203.2</v>
      </c>
      <c r="Z35" s="61">
        <v>621548402</v>
      </c>
    </row>
    <row r="36" spans="1:26" ht="13.5">
      <c r="A36" s="57" t="s">
        <v>53</v>
      </c>
      <c r="B36" s="18">
        <v>4603751813</v>
      </c>
      <c r="C36" s="18">
        <v>0</v>
      </c>
      <c r="D36" s="58">
        <v>5208327703</v>
      </c>
      <c r="E36" s="59">
        <v>5287736032</v>
      </c>
      <c r="F36" s="59">
        <v>4720825416</v>
      </c>
      <c r="G36" s="59">
        <v>4612375469</v>
      </c>
      <c r="H36" s="59">
        <v>4633066197</v>
      </c>
      <c r="I36" s="59">
        <v>4633066197</v>
      </c>
      <c r="J36" s="59">
        <v>4633066197</v>
      </c>
      <c r="K36" s="59">
        <v>4657214138</v>
      </c>
      <c r="L36" s="59">
        <v>4683119601</v>
      </c>
      <c r="M36" s="59">
        <v>4683119601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4683119601</v>
      </c>
      <c r="W36" s="59">
        <v>2643868016</v>
      </c>
      <c r="X36" s="59">
        <v>2039251585</v>
      </c>
      <c r="Y36" s="60">
        <v>77.13</v>
      </c>
      <c r="Z36" s="61">
        <v>5287736032</v>
      </c>
    </row>
    <row r="37" spans="1:26" ht="13.5">
      <c r="A37" s="57" t="s">
        <v>54</v>
      </c>
      <c r="B37" s="18">
        <v>323737829</v>
      </c>
      <c r="C37" s="18">
        <v>0</v>
      </c>
      <c r="D37" s="58">
        <v>256237271</v>
      </c>
      <c r="E37" s="59">
        <v>256237271</v>
      </c>
      <c r="F37" s="59">
        <v>247279895</v>
      </c>
      <c r="G37" s="59">
        <v>183167140</v>
      </c>
      <c r="H37" s="59">
        <v>171685859</v>
      </c>
      <c r="I37" s="59">
        <v>171685859</v>
      </c>
      <c r="J37" s="59">
        <v>171685859</v>
      </c>
      <c r="K37" s="59">
        <v>166171637</v>
      </c>
      <c r="L37" s="59">
        <v>166171637</v>
      </c>
      <c r="M37" s="59">
        <v>166171637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166171637</v>
      </c>
      <c r="W37" s="59">
        <v>128118636</v>
      </c>
      <c r="X37" s="59">
        <v>38053001</v>
      </c>
      <c r="Y37" s="60">
        <v>29.7</v>
      </c>
      <c r="Z37" s="61">
        <v>256237271</v>
      </c>
    </row>
    <row r="38" spans="1:26" ht="13.5">
      <c r="A38" s="57" t="s">
        <v>55</v>
      </c>
      <c r="B38" s="18">
        <v>470494796</v>
      </c>
      <c r="C38" s="18">
        <v>0</v>
      </c>
      <c r="D38" s="58">
        <v>590500949</v>
      </c>
      <c r="E38" s="59">
        <v>590500949</v>
      </c>
      <c r="F38" s="59">
        <v>470053500</v>
      </c>
      <c r="G38" s="59">
        <v>470494796</v>
      </c>
      <c r="H38" s="59">
        <v>470494796</v>
      </c>
      <c r="I38" s="59">
        <v>470494796</v>
      </c>
      <c r="J38" s="59">
        <v>470494796</v>
      </c>
      <c r="K38" s="59">
        <v>470494796</v>
      </c>
      <c r="L38" s="59">
        <v>470494796</v>
      </c>
      <c r="M38" s="59">
        <v>470494796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470494796</v>
      </c>
      <c r="W38" s="59">
        <v>295250475</v>
      </c>
      <c r="X38" s="59">
        <v>175244321</v>
      </c>
      <c r="Y38" s="60">
        <v>59.35</v>
      </c>
      <c r="Z38" s="61">
        <v>590500949</v>
      </c>
    </row>
    <row r="39" spans="1:26" ht="13.5">
      <c r="A39" s="57" t="s">
        <v>56</v>
      </c>
      <c r="B39" s="18">
        <v>4688501599</v>
      </c>
      <c r="C39" s="18">
        <v>0</v>
      </c>
      <c r="D39" s="58">
        <v>4924726782</v>
      </c>
      <c r="E39" s="59">
        <v>5062546214</v>
      </c>
      <c r="F39" s="59">
        <v>5188479085</v>
      </c>
      <c r="G39" s="59">
        <v>4915539078</v>
      </c>
      <c r="H39" s="59">
        <v>4916092212</v>
      </c>
      <c r="I39" s="59">
        <v>4916092212</v>
      </c>
      <c r="J39" s="59">
        <v>4963553283</v>
      </c>
      <c r="K39" s="59">
        <v>4971127673</v>
      </c>
      <c r="L39" s="59">
        <v>4988710070</v>
      </c>
      <c r="M39" s="59">
        <v>4988710070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4988710070</v>
      </c>
      <c r="W39" s="59">
        <v>2531273107</v>
      </c>
      <c r="X39" s="59">
        <v>2457436963</v>
      </c>
      <c r="Y39" s="60">
        <v>97.08</v>
      </c>
      <c r="Z39" s="61">
        <v>5062546214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223401495</v>
      </c>
      <c r="E42" s="59">
        <v>223401495</v>
      </c>
      <c r="F42" s="59">
        <v>81616276</v>
      </c>
      <c r="G42" s="59">
        <v>-27317314</v>
      </c>
      <c r="H42" s="59">
        <v>9303696</v>
      </c>
      <c r="I42" s="59">
        <v>63602658</v>
      </c>
      <c r="J42" s="59">
        <v>89400949</v>
      </c>
      <c r="K42" s="59">
        <v>4171118</v>
      </c>
      <c r="L42" s="59">
        <v>42398104</v>
      </c>
      <c r="M42" s="59">
        <v>135970171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199572829</v>
      </c>
      <c r="W42" s="59">
        <v>230287415</v>
      </c>
      <c r="X42" s="59">
        <v>-30714586</v>
      </c>
      <c r="Y42" s="60">
        <v>-13.34</v>
      </c>
      <c r="Z42" s="61">
        <v>223401495</v>
      </c>
    </row>
    <row r="43" spans="1:26" ht="13.5">
      <c r="A43" s="57" t="s">
        <v>59</v>
      </c>
      <c r="B43" s="18">
        <v>0</v>
      </c>
      <c r="C43" s="18">
        <v>0</v>
      </c>
      <c r="D43" s="58">
        <v>-458093459</v>
      </c>
      <c r="E43" s="59">
        <v>-533501789</v>
      </c>
      <c r="F43" s="59">
        <v>-57000</v>
      </c>
      <c r="G43" s="59">
        <v>-8557667</v>
      </c>
      <c r="H43" s="59">
        <v>-20690727</v>
      </c>
      <c r="I43" s="59">
        <v>-29305394</v>
      </c>
      <c r="J43" s="59">
        <v>-18545431</v>
      </c>
      <c r="K43" s="59">
        <v>-24147941</v>
      </c>
      <c r="L43" s="59">
        <v>-25905463</v>
      </c>
      <c r="M43" s="59">
        <v>-68598835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-97904229</v>
      </c>
      <c r="W43" s="59">
        <v>-130792471</v>
      </c>
      <c r="X43" s="59">
        <v>32888242</v>
      </c>
      <c r="Y43" s="60">
        <v>-25.15</v>
      </c>
      <c r="Z43" s="61">
        <v>-533501789</v>
      </c>
    </row>
    <row r="44" spans="1:26" ht="13.5">
      <c r="A44" s="57" t="s">
        <v>60</v>
      </c>
      <c r="B44" s="18">
        <v>0</v>
      </c>
      <c r="C44" s="18">
        <v>0</v>
      </c>
      <c r="D44" s="58">
        <v>150429319</v>
      </c>
      <c r="E44" s="59">
        <v>150429319</v>
      </c>
      <c r="F44" s="59">
        <v>27620</v>
      </c>
      <c r="G44" s="59">
        <v>0</v>
      </c>
      <c r="H44" s="59">
        <v>0</v>
      </c>
      <c r="I44" s="59">
        <v>27620</v>
      </c>
      <c r="J44" s="59">
        <v>0</v>
      </c>
      <c r="K44" s="59">
        <v>0</v>
      </c>
      <c r="L44" s="59">
        <v>-5660095</v>
      </c>
      <c r="M44" s="59">
        <v>-5660095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-5632475</v>
      </c>
      <c r="W44" s="59">
        <v>156994265</v>
      </c>
      <c r="X44" s="59">
        <v>-162626740</v>
      </c>
      <c r="Y44" s="60">
        <v>-103.59</v>
      </c>
      <c r="Z44" s="61">
        <v>150429319</v>
      </c>
    </row>
    <row r="45" spans="1:26" ht="13.5">
      <c r="A45" s="69" t="s">
        <v>61</v>
      </c>
      <c r="B45" s="21">
        <v>0</v>
      </c>
      <c r="C45" s="21">
        <v>0</v>
      </c>
      <c r="D45" s="98">
        <v>395725856</v>
      </c>
      <c r="E45" s="99">
        <v>454136959</v>
      </c>
      <c r="F45" s="99">
        <v>695394830</v>
      </c>
      <c r="G45" s="99">
        <v>659519849</v>
      </c>
      <c r="H45" s="99">
        <v>648132818</v>
      </c>
      <c r="I45" s="99">
        <v>648132818</v>
      </c>
      <c r="J45" s="99">
        <v>718988336</v>
      </c>
      <c r="K45" s="99">
        <v>699011513</v>
      </c>
      <c r="L45" s="99">
        <v>709844059</v>
      </c>
      <c r="M45" s="99">
        <v>709844059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709844059</v>
      </c>
      <c r="W45" s="99">
        <v>870297143</v>
      </c>
      <c r="X45" s="99">
        <v>-160453084</v>
      </c>
      <c r="Y45" s="100">
        <v>-18.44</v>
      </c>
      <c r="Z45" s="101">
        <v>454136959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52225407</v>
      </c>
      <c r="C49" s="51">
        <v>0</v>
      </c>
      <c r="D49" s="128">
        <v>5592748</v>
      </c>
      <c r="E49" s="53">
        <v>3354905</v>
      </c>
      <c r="F49" s="53">
        <v>0</v>
      </c>
      <c r="G49" s="53">
        <v>0</v>
      </c>
      <c r="H49" s="53">
        <v>0</v>
      </c>
      <c r="I49" s="53">
        <v>3288181</v>
      </c>
      <c r="J49" s="53">
        <v>0</v>
      </c>
      <c r="K49" s="53">
        <v>0</v>
      </c>
      <c r="L49" s="53">
        <v>0</v>
      </c>
      <c r="M49" s="53">
        <v>103221626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167682867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43215107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43215107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96.75131859368503</v>
      </c>
      <c r="E58" s="7">
        <f t="shared" si="6"/>
        <v>96.75131859368503</v>
      </c>
      <c r="F58" s="7">
        <f t="shared" si="6"/>
        <v>17.83617010118745</v>
      </c>
      <c r="G58" s="7">
        <f t="shared" si="6"/>
        <v>466.684650470353</v>
      </c>
      <c r="H58" s="7">
        <f t="shared" si="6"/>
        <v>125.95774734604784</v>
      </c>
      <c r="I58" s="7">
        <f t="shared" si="6"/>
        <v>45.04262211212738</v>
      </c>
      <c r="J58" s="7">
        <f t="shared" si="6"/>
        <v>184.9378629250493</v>
      </c>
      <c r="K58" s="7">
        <f t="shared" si="6"/>
        <v>138.35219979417482</v>
      </c>
      <c r="L58" s="7">
        <f t="shared" si="6"/>
        <v>99.22809598370796</v>
      </c>
      <c r="M58" s="7">
        <f t="shared" si="6"/>
        <v>139.36712153561268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68.83709522409139</v>
      </c>
      <c r="W58" s="7">
        <f t="shared" si="6"/>
        <v>168.63415354913175</v>
      </c>
      <c r="X58" s="7">
        <f t="shared" si="6"/>
        <v>0</v>
      </c>
      <c r="Y58" s="7">
        <f t="shared" si="6"/>
        <v>0</v>
      </c>
      <c r="Z58" s="8">
        <f t="shared" si="6"/>
        <v>96.75131859368503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98.00000016892955</v>
      </c>
      <c r="E59" s="10">
        <f t="shared" si="7"/>
        <v>98.00000016892955</v>
      </c>
      <c r="F59" s="10">
        <f t="shared" si="7"/>
        <v>9.269379782945283</v>
      </c>
      <c r="G59" s="10">
        <f t="shared" si="7"/>
        <v>-3520.407256069243</v>
      </c>
      <c r="H59" s="10">
        <f t="shared" si="7"/>
        <v>3514.9215879986336</v>
      </c>
      <c r="I59" s="10">
        <f t="shared" si="7"/>
        <v>28.902071893617777</v>
      </c>
      <c r="J59" s="10">
        <f t="shared" si="7"/>
        <v>-5031.59824415841</v>
      </c>
      <c r="K59" s="10">
        <f t="shared" si="7"/>
        <v>-27854.61681778661</v>
      </c>
      <c r="L59" s="10">
        <f t="shared" si="7"/>
        <v>-3913.735315282702</v>
      </c>
      <c r="M59" s="10">
        <f t="shared" si="7"/>
        <v>-5990.543358997616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58.00090690406403</v>
      </c>
      <c r="W59" s="10">
        <f t="shared" si="7"/>
        <v>177.60091513559078</v>
      </c>
      <c r="X59" s="10">
        <f t="shared" si="7"/>
        <v>0</v>
      </c>
      <c r="Y59" s="10">
        <f t="shared" si="7"/>
        <v>0</v>
      </c>
      <c r="Z59" s="11">
        <f t="shared" si="7"/>
        <v>98.00000016892955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96.33123030732632</v>
      </c>
      <c r="E60" s="13">
        <f t="shared" si="7"/>
        <v>96.33123030732632</v>
      </c>
      <c r="F60" s="13">
        <f t="shared" si="7"/>
        <v>34.21595771035519</v>
      </c>
      <c r="G60" s="13">
        <f t="shared" si="7"/>
        <v>271.47284475604323</v>
      </c>
      <c r="H60" s="13">
        <f t="shared" si="7"/>
        <v>86.3529017679594</v>
      </c>
      <c r="I60" s="13">
        <f t="shared" si="7"/>
        <v>65.19578763793479</v>
      </c>
      <c r="J60" s="13">
        <f t="shared" si="7"/>
        <v>103.41844109539609</v>
      </c>
      <c r="K60" s="13">
        <f t="shared" si="7"/>
        <v>102.55482761395622</v>
      </c>
      <c r="L60" s="13">
        <f t="shared" si="7"/>
        <v>68.59965361886226</v>
      </c>
      <c r="M60" s="13">
        <f t="shared" si="7"/>
        <v>91.3532131081161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76.47202054422014</v>
      </c>
      <c r="W60" s="13">
        <f t="shared" si="7"/>
        <v>166.69960834626795</v>
      </c>
      <c r="X60" s="13">
        <f t="shared" si="7"/>
        <v>0</v>
      </c>
      <c r="Y60" s="13">
        <f t="shared" si="7"/>
        <v>0</v>
      </c>
      <c r="Z60" s="14">
        <f t="shared" si="7"/>
        <v>96.33123030732632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96</v>
      </c>
      <c r="E61" s="13">
        <f t="shared" si="7"/>
        <v>96</v>
      </c>
      <c r="F61" s="13">
        <f t="shared" si="7"/>
        <v>86.43452479388706</v>
      </c>
      <c r="G61" s="13">
        <f t="shared" si="7"/>
        <v>164.31031622039924</v>
      </c>
      <c r="H61" s="13">
        <f t="shared" si="7"/>
        <v>79.43380930330378</v>
      </c>
      <c r="I61" s="13">
        <f t="shared" si="7"/>
        <v>95.67819124762693</v>
      </c>
      <c r="J61" s="13">
        <f t="shared" si="7"/>
        <v>88.10256314873368</v>
      </c>
      <c r="K61" s="13">
        <f t="shared" si="7"/>
        <v>95.0207110666352</v>
      </c>
      <c r="L61" s="13">
        <f t="shared" si="7"/>
        <v>61.532973035840165</v>
      </c>
      <c r="M61" s="13">
        <f t="shared" si="7"/>
        <v>82.51843345304528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88.42905528235137</v>
      </c>
      <c r="W61" s="13">
        <f t="shared" si="7"/>
        <v>173.53200002642538</v>
      </c>
      <c r="X61" s="13">
        <f t="shared" si="7"/>
        <v>0</v>
      </c>
      <c r="Y61" s="13">
        <f t="shared" si="7"/>
        <v>0</v>
      </c>
      <c r="Z61" s="14">
        <f t="shared" si="7"/>
        <v>96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96.99999992030668</v>
      </c>
      <c r="E62" s="13">
        <f t="shared" si="7"/>
        <v>96.99999992030668</v>
      </c>
      <c r="F62" s="13">
        <f t="shared" si="7"/>
        <v>122.75177465472271</v>
      </c>
      <c r="G62" s="13">
        <f t="shared" si="7"/>
        <v>-1660.7553721646757</v>
      </c>
      <c r="H62" s="13">
        <f t="shared" si="7"/>
        <v>57.340611387982875</v>
      </c>
      <c r="I62" s="13">
        <f t="shared" si="7"/>
        <v>123.08155356140689</v>
      </c>
      <c r="J62" s="13">
        <f t="shared" si="7"/>
        <v>78.18875094509472</v>
      </c>
      <c r="K62" s="13">
        <f t="shared" si="7"/>
        <v>79.16489587938288</v>
      </c>
      <c r="L62" s="13">
        <f t="shared" si="7"/>
        <v>56.27790982219587</v>
      </c>
      <c r="M62" s="13">
        <f t="shared" si="7"/>
        <v>69.74700500903074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89.03980425222895</v>
      </c>
      <c r="W62" s="13">
        <f t="shared" si="7"/>
        <v>141.30462631958974</v>
      </c>
      <c r="X62" s="13">
        <f t="shared" si="7"/>
        <v>0</v>
      </c>
      <c r="Y62" s="13">
        <f t="shared" si="7"/>
        <v>0</v>
      </c>
      <c r="Z62" s="14">
        <f t="shared" si="7"/>
        <v>96.99999992030668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97</v>
      </c>
      <c r="E63" s="13">
        <f t="shared" si="7"/>
        <v>97</v>
      </c>
      <c r="F63" s="13">
        <f t="shared" si="7"/>
        <v>9.234137388409456</v>
      </c>
      <c r="G63" s="13">
        <f t="shared" si="7"/>
        <v>193.89839398695707</v>
      </c>
      <c r="H63" s="13">
        <f t="shared" si="7"/>
        <v>262.6355355276749</v>
      </c>
      <c r="I63" s="13">
        <f t="shared" si="7"/>
        <v>24.771271006820626</v>
      </c>
      <c r="J63" s="13">
        <f t="shared" si="7"/>
        <v>271.067395356153</v>
      </c>
      <c r="K63" s="13">
        <f t="shared" si="7"/>
        <v>262.2634725623236</v>
      </c>
      <c r="L63" s="13">
        <f t="shared" si="7"/>
        <v>116.55910722434753</v>
      </c>
      <c r="M63" s="13">
        <f t="shared" si="7"/>
        <v>193.14760080976407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45.24403318511357</v>
      </c>
      <c r="W63" s="13">
        <f t="shared" si="7"/>
        <v>165.29478889015738</v>
      </c>
      <c r="X63" s="13">
        <f t="shared" si="7"/>
        <v>0</v>
      </c>
      <c r="Y63" s="13">
        <f t="shared" si="7"/>
        <v>0</v>
      </c>
      <c r="Z63" s="14">
        <f t="shared" si="7"/>
        <v>97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96.9999990479074</v>
      </c>
      <c r="E64" s="13">
        <f t="shared" si="7"/>
        <v>96.9999990479074</v>
      </c>
      <c r="F64" s="13">
        <f t="shared" si="7"/>
        <v>8.209595935710588</v>
      </c>
      <c r="G64" s="13">
        <f t="shared" si="7"/>
        <v>-120.32552985560791</v>
      </c>
      <c r="H64" s="13">
        <f t="shared" si="7"/>
        <v>-1355.8246046749368</v>
      </c>
      <c r="I64" s="13">
        <f t="shared" si="7"/>
        <v>24.78220203481333</v>
      </c>
      <c r="J64" s="13">
        <f t="shared" si="7"/>
        <v>62673.99769437684</v>
      </c>
      <c r="K64" s="13">
        <f t="shared" si="7"/>
        <v>-1042.459078309312</v>
      </c>
      <c r="L64" s="13">
        <f t="shared" si="7"/>
        <v>-59153.89394275571</v>
      </c>
      <c r="M64" s="13">
        <f t="shared" si="7"/>
        <v>-3631.9333519755014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50.04295471930879</v>
      </c>
      <c r="W64" s="13">
        <f t="shared" si="7"/>
        <v>165.8796629796315</v>
      </c>
      <c r="X64" s="13">
        <f t="shared" si="7"/>
        <v>0</v>
      </c>
      <c r="Y64" s="13">
        <f t="shared" si="7"/>
        <v>0</v>
      </c>
      <c r="Z64" s="14">
        <f t="shared" si="7"/>
        <v>96.9999990479074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90</v>
      </c>
      <c r="E66" s="16">
        <f t="shared" si="7"/>
        <v>90</v>
      </c>
      <c r="F66" s="16">
        <f t="shared" si="7"/>
        <v>-2.3864771697872316</v>
      </c>
      <c r="G66" s="16">
        <f t="shared" si="7"/>
        <v>0</v>
      </c>
      <c r="H66" s="16">
        <f t="shared" si="7"/>
        <v>100</v>
      </c>
      <c r="I66" s="16">
        <f t="shared" si="7"/>
        <v>33.1179754954415</v>
      </c>
      <c r="J66" s="16">
        <f t="shared" si="7"/>
        <v>100</v>
      </c>
      <c r="K66" s="16">
        <f t="shared" si="7"/>
        <v>99.99981804584881</v>
      </c>
      <c r="L66" s="16">
        <f t="shared" si="7"/>
        <v>100.00017324537089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68.20864619771608</v>
      </c>
      <c r="W66" s="16">
        <f t="shared" si="7"/>
        <v>12.07873996445425</v>
      </c>
      <c r="X66" s="16">
        <f t="shared" si="7"/>
        <v>0</v>
      </c>
      <c r="Y66" s="16">
        <f t="shared" si="7"/>
        <v>0</v>
      </c>
      <c r="Z66" s="17">
        <f t="shared" si="7"/>
        <v>90</v>
      </c>
    </row>
    <row r="67" spans="1:26" ht="13.5" hidden="1">
      <c r="A67" s="40" t="s">
        <v>119</v>
      </c>
      <c r="B67" s="23"/>
      <c r="C67" s="23"/>
      <c r="D67" s="24">
        <v>1018949594</v>
      </c>
      <c r="E67" s="25">
        <v>1018949594</v>
      </c>
      <c r="F67" s="25">
        <v>440678170</v>
      </c>
      <c r="G67" s="25">
        <v>15855007</v>
      </c>
      <c r="H67" s="25">
        <v>65552048</v>
      </c>
      <c r="I67" s="25">
        <v>522085225</v>
      </c>
      <c r="J67" s="25">
        <v>53802259</v>
      </c>
      <c r="K67" s="25">
        <v>62837788</v>
      </c>
      <c r="L67" s="25">
        <v>59494055</v>
      </c>
      <c r="M67" s="25">
        <v>176134102</v>
      </c>
      <c r="N67" s="25"/>
      <c r="O67" s="25"/>
      <c r="P67" s="25"/>
      <c r="Q67" s="25"/>
      <c r="R67" s="25"/>
      <c r="S67" s="25"/>
      <c r="T67" s="25"/>
      <c r="U67" s="25"/>
      <c r="V67" s="25">
        <v>698219327</v>
      </c>
      <c r="W67" s="25">
        <v>285305892</v>
      </c>
      <c r="X67" s="25"/>
      <c r="Y67" s="24"/>
      <c r="Z67" s="26">
        <v>1018949594</v>
      </c>
    </row>
    <row r="68" spans="1:26" ht="13.5" hidden="1">
      <c r="A68" s="36" t="s">
        <v>31</v>
      </c>
      <c r="B68" s="18"/>
      <c r="C68" s="18"/>
      <c r="D68" s="19">
        <v>284142124</v>
      </c>
      <c r="E68" s="20">
        <v>284142124</v>
      </c>
      <c r="F68" s="20">
        <v>288622892</v>
      </c>
      <c r="G68" s="20">
        <v>-854843</v>
      </c>
      <c r="H68" s="20">
        <v>755114</v>
      </c>
      <c r="I68" s="20">
        <v>288523163</v>
      </c>
      <c r="J68" s="20">
        <v>-854519</v>
      </c>
      <c r="K68" s="20">
        <v>-80510</v>
      </c>
      <c r="L68" s="20">
        <v>-453022</v>
      </c>
      <c r="M68" s="20">
        <v>-1388051</v>
      </c>
      <c r="N68" s="20"/>
      <c r="O68" s="20"/>
      <c r="P68" s="20"/>
      <c r="Q68" s="20"/>
      <c r="R68" s="20"/>
      <c r="S68" s="20"/>
      <c r="T68" s="20"/>
      <c r="U68" s="20"/>
      <c r="V68" s="20">
        <v>287135112</v>
      </c>
      <c r="W68" s="20">
        <v>79559795</v>
      </c>
      <c r="X68" s="20"/>
      <c r="Y68" s="19"/>
      <c r="Z68" s="22">
        <v>284142124</v>
      </c>
    </row>
    <row r="69" spans="1:26" ht="13.5" hidden="1">
      <c r="A69" s="37" t="s">
        <v>32</v>
      </c>
      <c r="B69" s="18"/>
      <c r="C69" s="18"/>
      <c r="D69" s="19">
        <v>727523100</v>
      </c>
      <c r="E69" s="20">
        <v>727523100</v>
      </c>
      <c r="F69" s="20">
        <v>151561831</v>
      </c>
      <c r="G69" s="20">
        <v>16170652</v>
      </c>
      <c r="H69" s="20">
        <v>64267992</v>
      </c>
      <c r="I69" s="20">
        <v>232000475</v>
      </c>
      <c r="J69" s="20">
        <v>54059934</v>
      </c>
      <c r="K69" s="20">
        <v>62368709</v>
      </c>
      <c r="L69" s="20">
        <v>59369861</v>
      </c>
      <c r="M69" s="20">
        <v>175798504</v>
      </c>
      <c r="N69" s="20"/>
      <c r="O69" s="20"/>
      <c r="P69" s="20"/>
      <c r="Q69" s="20"/>
      <c r="R69" s="20"/>
      <c r="S69" s="20"/>
      <c r="T69" s="20"/>
      <c r="U69" s="20"/>
      <c r="V69" s="20">
        <v>407798979</v>
      </c>
      <c r="W69" s="20">
        <v>203706472</v>
      </c>
      <c r="X69" s="20"/>
      <c r="Y69" s="19"/>
      <c r="Z69" s="22">
        <v>727523100</v>
      </c>
    </row>
    <row r="70" spans="1:26" ht="13.5" hidden="1">
      <c r="A70" s="38" t="s">
        <v>113</v>
      </c>
      <c r="B70" s="18"/>
      <c r="C70" s="18"/>
      <c r="D70" s="19">
        <v>486545350</v>
      </c>
      <c r="E70" s="20">
        <v>486545350</v>
      </c>
      <c r="F70" s="20">
        <v>38162209</v>
      </c>
      <c r="G70" s="20">
        <v>17014051</v>
      </c>
      <c r="H70" s="20">
        <v>50168221</v>
      </c>
      <c r="I70" s="20">
        <v>105344481</v>
      </c>
      <c r="J70" s="20">
        <v>40538303</v>
      </c>
      <c r="K70" s="20">
        <v>48801446</v>
      </c>
      <c r="L70" s="20">
        <v>39860949</v>
      </c>
      <c r="M70" s="20">
        <v>129200698</v>
      </c>
      <c r="N70" s="20"/>
      <c r="O70" s="20"/>
      <c r="P70" s="20"/>
      <c r="Q70" s="20"/>
      <c r="R70" s="20"/>
      <c r="S70" s="20"/>
      <c r="T70" s="20"/>
      <c r="U70" s="20"/>
      <c r="V70" s="20">
        <v>234545179</v>
      </c>
      <c r="W70" s="20">
        <v>136232700</v>
      </c>
      <c r="X70" s="20"/>
      <c r="Y70" s="19"/>
      <c r="Z70" s="22">
        <v>486545350</v>
      </c>
    </row>
    <row r="71" spans="1:26" ht="13.5" hidden="1">
      <c r="A71" s="38" t="s">
        <v>114</v>
      </c>
      <c r="B71" s="18"/>
      <c r="C71" s="18"/>
      <c r="D71" s="19">
        <v>125481030</v>
      </c>
      <c r="E71" s="20">
        <v>125481030</v>
      </c>
      <c r="F71" s="20">
        <v>9791623</v>
      </c>
      <c r="G71" s="20">
        <v>-457311</v>
      </c>
      <c r="H71" s="20">
        <v>12359713</v>
      </c>
      <c r="I71" s="20">
        <v>21694025</v>
      </c>
      <c r="J71" s="20">
        <v>11059738</v>
      </c>
      <c r="K71" s="20">
        <v>11939134</v>
      </c>
      <c r="L71" s="20">
        <v>15279791</v>
      </c>
      <c r="M71" s="20">
        <v>38278663</v>
      </c>
      <c r="N71" s="20"/>
      <c r="O71" s="20"/>
      <c r="P71" s="20"/>
      <c r="Q71" s="20"/>
      <c r="R71" s="20"/>
      <c r="S71" s="20"/>
      <c r="T71" s="20"/>
      <c r="U71" s="20"/>
      <c r="V71" s="20">
        <v>59972688</v>
      </c>
      <c r="W71" s="20">
        <v>35134689</v>
      </c>
      <c r="X71" s="20"/>
      <c r="Y71" s="19"/>
      <c r="Z71" s="22">
        <v>125481030</v>
      </c>
    </row>
    <row r="72" spans="1:26" ht="13.5" hidden="1">
      <c r="A72" s="38" t="s">
        <v>115</v>
      </c>
      <c r="B72" s="18"/>
      <c r="C72" s="18"/>
      <c r="D72" s="19">
        <v>73484000</v>
      </c>
      <c r="E72" s="20">
        <v>73484000</v>
      </c>
      <c r="F72" s="20">
        <v>57723865</v>
      </c>
      <c r="G72" s="20">
        <v>2508946</v>
      </c>
      <c r="H72" s="20">
        <v>1986564</v>
      </c>
      <c r="I72" s="20">
        <v>62219375</v>
      </c>
      <c r="J72" s="20">
        <v>2454086</v>
      </c>
      <c r="K72" s="20">
        <v>1924671</v>
      </c>
      <c r="L72" s="20">
        <v>4233628</v>
      </c>
      <c r="M72" s="20">
        <v>8612385</v>
      </c>
      <c r="N72" s="20"/>
      <c r="O72" s="20"/>
      <c r="P72" s="20"/>
      <c r="Q72" s="20"/>
      <c r="R72" s="20"/>
      <c r="S72" s="20"/>
      <c r="T72" s="20"/>
      <c r="U72" s="20"/>
      <c r="V72" s="20">
        <v>70831760</v>
      </c>
      <c r="W72" s="20">
        <v>20575521</v>
      </c>
      <c r="X72" s="20"/>
      <c r="Y72" s="19"/>
      <c r="Z72" s="22">
        <v>73484000</v>
      </c>
    </row>
    <row r="73" spans="1:26" ht="13.5" hidden="1">
      <c r="A73" s="38" t="s">
        <v>116</v>
      </c>
      <c r="B73" s="18"/>
      <c r="C73" s="18"/>
      <c r="D73" s="19">
        <v>42012720</v>
      </c>
      <c r="E73" s="20">
        <v>42012720</v>
      </c>
      <c r="F73" s="20">
        <v>45884134</v>
      </c>
      <c r="G73" s="20">
        <v>-2895034</v>
      </c>
      <c r="H73" s="20">
        <v>-246506</v>
      </c>
      <c r="I73" s="20">
        <v>42742594</v>
      </c>
      <c r="J73" s="20">
        <v>7807</v>
      </c>
      <c r="K73" s="20">
        <v>-296542</v>
      </c>
      <c r="L73" s="20">
        <v>-4507</v>
      </c>
      <c r="M73" s="20">
        <v>-293242</v>
      </c>
      <c r="N73" s="20"/>
      <c r="O73" s="20"/>
      <c r="P73" s="20"/>
      <c r="Q73" s="20"/>
      <c r="R73" s="20"/>
      <c r="S73" s="20"/>
      <c r="T73" s="20"/>
      <c r="U73" s="20"/>
      <c r="V73" s="20">
        <v>42449352</v>
      </c>
      <c r="W73" s="20">
        <v>11763562</v>
      </c>
      <c r="X73" s="20"/>
      <c r="Y73" s="19"/>
      <c r="Z73" s="22">
        <v>42012720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7284370</v>
      </c>
      <c r="E75" s="29">
        <v>7284370</v>
      </c>
      <c r="F75" s="29">
        <v>493447</v>
      </c>
      <c r="G75" s="29">
        <v>539198</v>
      </c>
      <c r="H75" s="29">
        <v>528942</v>
      </c>
      <c r="I75" s="29">
        <v>1561587</v>
      </c>
      <c r="J75" s="29">
        <v>596844</v>
      </c>
      <c r="K75" s="29">
        <v>549589</v>
      </c>
      <c r="L75" s="29">
        <v>577216</v>
      </c>
      <c r="M75" s="29">
        <v>1723649</v>
      </c>
      <c r="N75" s="29"/>
      <c r="O75" s="29"/>
      <c r="P75" s="29"/>
      <c r="Q75" s="29"/>
      <c r="R75" s="29"/>
      <c r="S75" s="29"/>
      <c r="T75" s="29"/>
      <c r="U75" s="29"/>
      <c r="V75" s="29">
        <v>3285236</v>
      </c>
      <c r="W75" s="29">
        <v>2039625</v>
      </c>
      <c r="X75" s="29"/>
      <c r="Y75" s="28"/>
      <c r="Z75" s="30">
        <v>7284370</v>
      </c>
    </row>
    <row r="76" spans="1:26" ht="13.5" hidden="1">
      <c r="A76" s="41" t="s">
        <v>120</v>
      </c>
      <c r="B76" s="31"/>
      <c r="C76" s="31"/>
      <c r="D76" s="32">
        <v>985847168</v>
      </c>
      <c r="E76" s="33">
        <v>985847168</v>
      </c>
      <c r="F76" s="33">
        <v>78600108</v>
      </c>
      <c r="G76" s="33">
        <v>73992884</v>
      </c>
      <c r="H76" s="33">
        <v>82567883</v>
      </c>
      <c r="I76" s="33">
        <v>235160875</v>
      </c>
      <c r="J76" s="33">
        <v>99500748</v>
      </c>
      <c r="K76" s="33">
        <v>86937462</v>
      </c>
      <c r="L76" s="33">
        <v>59034818</v>
      </c>
      <c r="M76" s="33">
        <v>245473028</v>
      </c>
      <c r="N76" s="33"/>
      <c r="O76" s="33"/>
      <c r="P76" s="33"/>
      <c r="Q76" s="33"/>
      <c r="R76" s="33"/>
      <c r="S76" s="33"/>
      <c r="T76" s="33"/>
      <c r="U76" s="33"/>
      <c r="V76" s="33">
        <v>480633903</v>
      </c>
      <c r="W76" s="33">
        <v>481123176</v>
      </c>
      <c r="X76" s="33"/>
      <c r="Y76" s="32"/>
      <c r="Z76" s="34">
        <v>985847168</v>
      </c>
    </row>
    <row r="77" spans="1:26" ht="13.5" hidden="1">
      <c r="A77" s="36" t="s">
        <v>31</v>
      </c>
      <c r="B77" s="18"/>
      <c r="C77" s="18"/>
      <c r="D77" s="19">
        <v>278459282</v>
      </c>
      <c r="E77" s="20">
        <v>278459282</v>
      </c>
      <c r="F77" s="20">
        <v>26753552</v>
      </c>
      <c r="G77" s="20">
        <v>30093955</v>
      </c>
      <c r="H77" s="20">
        <v>26541665</v>
      </c>
      <c r="I77" s="20">
        <v>83389172</v>
      </c>
      <c r="J77" s="20">
        <v>42995963</v>
      </c>
      <c r="K77" s="20">
        <v>22425752</v>
      </c>
      <c r="L77" s="20">
        <v>17730082</v>
      </c>
      <c r="M77" s="20">
        <v>83151797</v>
      </c>
      <c r="N77" s="20"/>
      <c r="O77" s="20"/>
      <c r="P77" s="20"/>
      <c r="Q77" s="20"/>
      <c r="R77" s="20"/>
      <c r="S77" s="20"/>
      <c r="T77" s="20"/>
      <c r="U77" s="20"/>
      <c r="V77" s="20">
        <v>166540969</v>
      </c>
      <c r="W77" s="20">
        <v>141298924</v>
      </c>
      <c r="X77" s="20"/>
      <c r="Y77" s="19"/>
      <c r="Z77" s="22">
        <v>278459282</v>
      </c>
    </row>
    <row r="78" spans="1:26" ht="13.5" hidden="1">
      <c r="A78" s="37" t="s">
        <v>32</v>
      </c>
      <c r="B78" s="18"/>
      <c r="C78" s="18"/>
      <c r="D78" s="19">
        <v>700831953</v>
      </c>
      <c r="E78" s="20">
        <v>700831953</v>
      </c>
      <c r="F78" s="20">
        <v>51858332</v>
      </c>
      <c r="G78" s="20">
        <v>43898929</v>
      </c>
      <c r="H78" s="20">
        <v>55497276</v>
      </c>
      <c r="I78" s="20">
        <v>151254537</v>
      </c>
      <c r="J78" s="20">
        <v>55907941</v>
      </c>
      <c r="K78" s="20">
        <v>63962122</v>
      </c>
      <c r="L78" s="20">
        <v>40727519</v>
      </c>
      <c r="M78" s="20">
        <v>160597582</v>
      </c>
      <c r="N78" s="20"/>
      <c r="O78" s="20"/>
      <c r="P78" s="20"/>
      <c r="Q78" s="20"/>
      <c r="R78" s="20"/>
      <c r="S78" s="20"/>
      <c r="T78" s="20"/>
      <c r="U78" s="20"/>
      <c r="V78" s="20">
        <v>311852119</v>
      </c>
      <c r="W78" s="20">
        <v>339577891</v>
      </c>
      <c r="X78" s="20"/>
      <c r="Y78" s="19"/>
      <c r="Z78" s="22">
        <v>700831953</v>
      </c>
    </row>
    <row r="79" spans="1:26" ht="13.5" hidden="1">
      <c r="A79" s="38" t="s">
        <v>113</v>
      </c>
      <c r="B79" s="18"/>
      <c r="C79" s="18"/>
      <c r="D79" s="19">
        <v>467083536</v>
      </c>
      <c r="E79" s="20">
        <v>467083536</v>
      </c>
      <c r="F79" s="20">
        <v>32985324</v>
      </c>
      <c r="G79" s="20">
        <v>27955841</v>
      </c>
      <c r="H79" s="20">
        <v>39850529</v>
      </c>
      <c r="I79" s="20">
        <v>100791694</v>
      </c>
      <c r="J79" s="20">
        <v>35715284</v>
      </c>
      <c r="K79" s="20">
        <v>46371481</v>
      </c>
      <c r="L79" s="20">
        <v>24527627</v>
      </c>
      <c r="M79" s="20">
        <v>106614392</v>
      </c>
      <c r="N79" s="20"/>
      <c r="O79" s="20"/>
      <c r="P79" s="20"/>
      <c r="Q79" s="20"/>
      <c r="R79" s="20"/>
      <c r="S79" s="20"/>
      <c r="T79" s="20"/>
      <c r="U79" s="20"/>
      <c r="V79" s="20">
        <v>207406086</v>
      </c>
      <c r="W79" s="20">
        <v>236407329</v>
      </c>
      <c r="X79" s="20"/>
      <c r="Y79" s="19"/>
      <c r="Z79" s="22">
        <v>467083536</v>
      </c>
    </row>
    <row r="80" spans="1:26" ht="13.5" hidden="1">
      <c r="A80" s="38" t="s">
        <v>114</v>
      </c>
      <c r="B80" s="18"/>
      <c r="C80" s="18"/>
      <c r="D80" s="19">
        <v>121716599</v>
      </c>
      <c r="E80" s="20">
        <v>121716599</v>
      </c>
      <c r="F80" s="20">
        <v>12019391</v>
      </c>
      <c r="G80" s="20">
        <v>7594817</v>
      </c>
      <c r="H80" s="20">
        <v>7087135</v>
      </c>
      <c r="I80" s="20">
        <v>26701343</v>
      </c>
      <c r="J80" s="20">
        <v>8647471</v>
      </c>
      <c r="K80" s="20">
        <v>9451603</v>
      </c>
      <c r="L80" s="20">
        <v>8599147</v>
      </c>
      <c r="M80" s="20">
        <v>26698221</v>
      </c>
      <c r="N80" s="20"/>
      <c r="O80" s="20"/>
      <c r="P80" s="20"/>
      <c r="Q80" s="20"/>
      <c r="R80" s="20"/>
      <c r="S80" s="20"/>
      <c r="T80" s="20"/>
      <c r="U80" s="20"/>
      <c r="V80" s="20">
        <v>53399564</v>
      </c>
      <c r="W80" s="20">
        <v>49646941</v>
      </c>
      <c r="X80" s="20"/>
      <c r="Y80" s="19"/>
      <c r="Z80" s="22">
        <v>121716599</v>
      </c>
    </row>
    <row r="81" spans="1:26" ht="13.5" hidden="1">
      <c r="A81" s="38" t="s">
        <v>115</v>
      </c>
      <c r="B81" s="18"/>
      <c r="C81" s="18"/>
      <c r="D81" s="19">
        <v>71279480</v>
      </c>
      <c r="E81" s="20">
        <v>71279480</v>
      </c>
      <c r="F81" s="20">
        <v>5330301</v>
      </c>
      <c r="G81" s="20">
        <v>4864806</v>
      </c>
      <c r="H81" s="20">
        <v>5217423</v>
      </c>
      <c r="I81" s="20">
        <v>15412530</v>
      </c>
      <c r="J81" s="20">
        <v>6652227</v>
      </c>
      <c r="K81" s="20">
        <v>5047709</v>
      </c>
      <c r="L81" s="20">
        <v>4934679</v>
      </c>
      <c r="M81" s="20">
        <v>16634615</v>
      </c>
      <c r="N81" s="20"/>
      <c r="O81" s="20"/>
      <c r="P81" s="20"/>
      <c r="Q81" s="20"/>
      <c r="R81" s="20"/>
      <c r="S81" s="20"/>
      <c r="T81" s="20"/>
      <c r="U81" s="20"/>
      <c r="V81" s="20">
        <v>32047145</v>
      </c>
      <c r="W81" s="20">
        <v>34010264</v>
      </c>
      <c r="X81" s="20"/>
      <c r="Y81" s="19"/>
      <c r="Z81" s="22">
        <v>71279480</v>
      </c>
    </row>
    <row r="82" spans="1:26" ht="13.5" hidden="1">
      <c r="A82" s="38" t="s">
        <v>116</v>
      </c>
      <c r="B82" s="18"/>
      <c r="C82" s="18"/>
      <c r="D82" s="19">
        <v>40752338</v>
      </c>
      <c r="E82" s="20">
        <v>40752338</v>
      </c>
      <c r="F82" s="20">
        <v>3766902</v>
      </c>
      <c r="G82" s="20">
        <v>3483465</v>
      </c>
      <c r="H82" s="20">
        <v>3342189</v>
      </c>
      <c r="I82" s="20">
        <v>10592556</v>
      </c>
      <c r="J82" s="20">
        <v>4892959</v>
      </c>
      <c r="K82" s="20">
        <v>3091329</v>
      </c>
      <c r="L82" s="20">
        <v>2666066</v>
      </c>
      <c r="M82" s="20">
        <v>10650354</v>
      </c>
      <c r="N82" s="20"/>
      <c r="O82" s="20"/>
      <c r="P82" s="20"/>
      <c r="Q82" s="20"/>
      <c r="R82" s="20"/>
      <c r="S82" s="20"/>
      <c r="T82" s="20"/>
      <c r="U82" s="20"/>
      <c r="V82" s="20">
        <v>21242910</v>
      </c>
      <c r="W82" s="20">
        <v>19513357</v>
      </c>
      <c r="X82" s="20"/>
      <c r="Y82" s="19"/>
      <c r="Z82" s="22">
        <v>40752338</v>
      </c>
    </row>
    <row r="83" spans="1:26" ht="13.5" hidden="1">
      <c r="A83" s="38" t="s">
        <v>117</v>
      </c>
      <c r="B83" s="18"/>
      <c r="C83" s="18"/>
      <c r="D83" s="19"/>
      <c r="E83" s="20"/>
      <c r="F83" s="20">
        <v>-2243586</v>
      </c>
      <c r="G83" s="20"/>
      <c r="H83" s="20"/>
      <c r="I83" s="20">
        <v>-2243586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-2243586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6555933</v>
      </c>
      <c r="E84" s="29">
        <v>6555933</v>
      </c>
      <c r="F84" s="29">
        <v>-11776</v>
      </c>
      <c r="G84" s="29"/>
      <c r="H84" s="29">
        <v>528942</v>
      </c>
      <c r="I84" s="29">
        <v>517166</v>
      </c>
      <c r="J84" s="29">
        <v>596844</v>
      </c>
      <c r="K84" s="29">
        <v>549588</v>
      </c>
      <c r="L84" s="29">
        <v>577217</v>
      </c>
      <c r="M84" s="29">
        <v>1723649</v>
      </c>
      <c r="N84" s="29"/>
      <c r="O84" s="29"/>
      <c r="P84" s="29"/>
      <c r="Q84" s="29"/>
      <c r="R84" s="29"/>
      <c r="S84" s="29"/>
      <c r="T84" s="29"/>
      <c r="U84" s="29"/>
      <c r="V84" s="29">
        <v>2240815</v>
      </c>
      <c r="W84" s="29">
        <v>246361</v>
      </c>
      <c r="X84" s="29"/>
      <c r="Y84" s="28"/>
      <c r="Z84" s="30">
        <v>6555933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104566494</v>
      </c>
      <c r="C5" s="18">
        <v>0</v>
      </c>
      <c r="D5" s="58">
        <v>113087258</v>
      </c>
      <c r="E5" s="59">
        <v>113087258</v>
      </c>
      <c r="F5" s="59">
        <v>10033594</v>
      </c>
      <c r="G5" s="59">
        <v>10001434</v>
      </c>
      <c r="H5" s="59">
        <v>10929231</v>
      </c>
      <c r="I5" s="59">
        <v>30964259</v>
      </c>
      <c r="J5" s="59">
        <v>10068656</v>
      </c>
      <c r="K5" s="59">
        <v>10221623</v>
      </c>
      <c r="L5" s="59">
        <v>10377424</v>
      </c>
      <c r="M5" s="59">
        <v>30667703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61631962</v>
      </c>
      <c r="W5" s="59">
        <v>61142478</v>
      </c>
      <c r="X5" s="59">
        <v>489484</v>
      </c>
      <c r="Y5" s="60">
        <v>0.8</v>
      </c>
      <c r="Z5" s="61">
        <v>113087258</v>
      </c>
    </row>
    <row r="6" spans="1:26" ht="13.5">
      <c r="A6" s="57" t="s">
        <v>32</v>
      </c>
      <c r="B6" s="18">
        <v>474857377</v>
      </c>
      <c r="C6" s="18">
        <v>0</v>
      </c>
      <c r="D6" s="58">
        <v>505249794</v>
      </c>
      <c r="E6" s="59">
        <v>505249794</v>
      </c>
      <c r="F6" s="59">
        <v>14446509</v>
      </c>
      <c r="G6" s="59">
        <v>46526373</v>
      </c>
      <c r="H6" s="59">
        <v>43225080</v>
      </c>
      <c r="I6" s="59">
        <v>104197962</v>
      </c>
      <c r="J6" s="59">
        <v>39729223</v>
      </c>
      <c r="K6" s="59">
        <v>43592691</v>
      </c>
      <c r="L6" s="59">
        <v>45244466</v>
      </c>
      <c r="M6" s="59">
        <v>128566380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232764342</v>
      </c>
      <c r="W6" s="59">
        <v>257260981</v>
      </c>
      <c r="X6" s="59">
        <v>-24496639</v>
      </c>
      <c r="Y6" s="60">
        <v>-9.52</v>
      </c>
      <c r="Z6" s="61">
        <v>505249794</v>
      </c>
    </row>
    <row r="7" spans="1:26" ht="13.5">
      <c r="A7" s="57" t="s">
        <v>33</v>
      </c>
      <c r="B7" s="18">
        <v>10918562</v>
      </c>
      <c r="C7" s="18">
        <v>0</v>
      </c>
      <c r="D7" s="58">
        <v>10000000</v>
      </c>
      <c r="E7" s="59">
        <v>10000000</v>
      </c>
      <c r="F7" s="59">
        <v>1203459</v>
      </c>
      <c r="G7" s="59">
        <v>1376784</v>
      </c>
      <c r="H7" s="59">
        <v>1278732</v>
      </c>
      <c r="I7" s="59">
        <v>3858975</v>
      </c>
      <c r="J7" s="59">
        <v>1250611</v>
      </c>
      <c r="K7" s="59">
        <v>1371186</v>
      </c>
      <c r="L7" s="59">
        <v>1033736</v>
      </c>
      <c r="M7" s="59">
        <v>3655533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7514508</v>
      </c>
      <c r="W7" s="59">
        <v>4207000</v>
      </c>
      <c r="X7" s="59">
        <v>3307508</v>
      </c>
      <c r="Y7" s="60">
        <v>78.62</v>
      </c>
      <c r="Z7" s="61">
        <v>10000000</v>
      </c>
    </row>
    <row r="8" spans="1:26" ht="13.5">
      <c r="A8" s="57" t="s">
        <v>34</v>
      </c>
      <c r="B8" s="18">
        <v>116147609</v>
      </c>
      <c r="C8" s="18">
        <v>0</v>
      </c>
      <c r="D8" s="58">
        <v>134048079</v>
      </c>
      <c r="E8" s="59">
        <v>141954287</v>
      </c>
      <c r="F8" s="59">
        <v>38371514</v>
      </c>
      <c r="G8" s="59">
        <v>7833718</v>
      </c>
      <c r="H8" s="59">
        <v>2302333</v>
      </c>
      <c r="I8" s="59">
        <v>48507565</v>
      </c>
      <c r="J8" s="59">
        <v>2047571</v>
      </c>
      <c r="K8" s="59">
        <v>4710535</v>
      </c>
      <c r="L8" s="59">
        <v>29964240</v>
      </c>
      <c r="M8" s="59">
        <v>36722346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85229911</v>
      </c>
      <c r="W8" s="59">
        <v>82959494</v>
      </c>
      <c r="X8" s="59">
        <v>2270417</v>
      </c>
      <c r="Y8" s="60">
        <v>2.74</v>
      </c>
      <c r="Z8" s="61">
        <v>141954287</v>
      </c>
    </row>
    <row r="9" spans="1:26" ht="13.5">
      <c r="A9" s="57" t="s">
        <v>35</v>
      </c>
      <c r="B9" s="18">
        <v>111576792</v>
      </c>
      <c r="C9" s="18">
        <v>0</v>
      </c>
      <c r="D9" s="58">
        <v>100337879</v>
      </c>
      <c r="E9" s="59">
        <v>100337879</v>
      </c>
      <c r="F9" s="59">
        <v>3291470</v>
      </c>
      <c r="G9" s="59">
        <v>5835111</v>
      </c>
      <c r="H9" s="59">
        <v>5233308</v>
      </c>
      <c r="I9" s="59">
        <v>14359889</v>
      </c>
      <c r="J9" s="59">
        <v>4135270</v>
      </c>
      <c r="K9" s="59">
        <v>4612888</v>
      </c>
      <c r="L9" s="59">
        <v>3919272</v>
      </c>
      <c r="M9" s="59">
        <v>12667430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27027319</v>
      </c>
      <c r="W9" s="59">
        <v>31150803</v>
      </c>
      <c r="X9" s="59">
        <v>-4123484</v>
      </c>
      <c r="Y9" s="60">
        <v>-13.24</v>
      </c>
      <c r="Z9" s="61">
        <v>100337879</v>
      </c>
    </row>
    <row r="10" spans="1:26" ht="25.5">
      <c r="A10" s="62" t="s">
        <v>105</v>
      </c>
      <c r="B10" s="63">
        <f>SUM(B5:B9)</f>
        <v>818066834</v>
      </c>
      <c r="C10" s="63">
        <f>SUM(C5:C9)</f>
        <v>0</v>
      </c>
      <c r="D10" s="64">
        <f aca="true" t="shared" si="0" ref="D10:Z10">SUM(D5:D9)</f>
        <v>862723010</v>
      </c>
      <c r="E10" s="65">
        <f t="shared" si="0"/>
        <v>870629218</v>
      </c>
      <c r="F10" s="65">
        <f t="shared" si="0"/>
        <v>67346546</v>
      </c>
      <c r="G10" s="65">
        <f t="shared" si="0"/>
        <v>71573420</v>
      </c>
      <c r="H10" s="65">
        <f t="shared" si="0"/>
        <v>62968684</v>
      </c>
      <c r="I10" s="65">
        <f t="shared" si="0"/>
        <v>201888650</v>
      </c>
      <c r="J10" s="65">
        <f t="shared" si="0"/>
        <v>57231331</v>
      </c>
      <c r="K10" s="65">
        <f t="shared" si="0"/>
        <v>64508923</v>
      </c>
      <c r="L10" s="65">
        <f t="shared" si="0"/>
        <v>90539138</v>
      </c>
      <c r="M10" s="65">
        <f t="shared" si="0"/>
        <v>212279392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414168042</v>
      </c>
      <c r="W10" s="65">
        <f t="shared" si="0"/>
        <v>436720756</v>
      </c>
      <c r="X10" s="65">
        <f t="shared" si="0"/>
        <v>-22552714</v>
      </c>
      <c r="Y10" s="66">
        <f>+IF(W10&lt;&gt;0,(X10/W10)*100,0)</f>
        <v>-5.1641039932620005</v>
      </c>
      <c r="Z10" s="67">
        <f t="shared" si="0"/>
        <v>870629218</v>
      </c>
    </row>
    <row r="11" spans="1:26" ht="13.5">
      <c r="A11" s="57" t="s">
        <v>36</v>
      </c>
      <c r="B11" s="18">
        <v>230802095</v>
      </c>
      <c r="C11" s="18">
        <v>0</v>
      </c>
      <c r="D11" s="58">
        <v>270803217</v>
      </c>
      <c r="E11" s="59">
        <v>270803217</v>
      </c>
      <c r="F11" s="59">
        <v>19043691</v>
      </c>
      <c r="G11" s="59">
        <v>18533751</v>
      </c>
      <c r="H11" s="59">
        <v>20487004</v>
      </c>
      <c r="I11" s="59">
        <v>58064446</v>
      </c>
      <c r="J11" s="59">
        <v>20382057</v>
      </c>
      <c r="K11" s="59">
        <v>19879596</v>
      </c>
      <c r="L11" s="59">
        <v>20806309</v>
      </c>
      <c r="M11" s="59">
        <v>61067962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119132408</v>
      </c>
      <c r="W11" s="59">
        <v>131808275</v>
      </c>
      <c r="X11" s="59">
        <v>-12675867</v>
      </c>
      <c r="Y11" s="60">
        <v>-9.62</v>
      </c>
      <c r="Z11" s="61">
        <v>270803217</v>
      </c>
    </row>
    <row r="12" spans="1:26" ht="13.5">
      <c r="A12" s="57" t="s">
        <v>37</v>
      </c>
      <c r="B12" s="18">
        <v>15309269</v>
      </c>
      <c r="C12" s="18">
        <v>0</v>
      </c>
      <c r="D12" s="58">
        <v>16167664</v>
      </c>
      <c r="E12" s="59">
        <v>16167664</v>
      </c>
      <c r="F12" s="59">
        <v>1275807</v>
      </c>
      <c r="G12" s="59">
        <v>370351</v>
      </c>
      <c r="H12" s="59">
        <v>2116530</v>
      </c>
      <c r="I12" s="59">
        <v>3762688</v>
      </c>
      <c r="J12" s="59">
        <v>1276575</v>
      </c>
      <c r="K12" s="59">
        <v>1276575</v>
      </c>
      <c r="L12" s="59">
        <v>1275303</v>
      </c>
      <c r="M12" s="59">
        <v>3828453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7591141</v>
      </c>
      <c r="W12" s="59">
        <v>7487420</v>
      </c>
      <c r="X12" s="59">
        <v>103721</v>
      </c>
      <c r="Y12" s="60">
        <v>1.39</v>
      </c>
      <c r="Z12" s="61">
        <v>16167664</v>
      </c>
    </row>
    <row r="13" spans="1:26" ht="13.5">
      <c r="A13" s="57" t="s">
        <v>106</v>
      </c>
      <c r="B13" s="18">
        <v>88158666</v>
      </c>
      <c r="C13" s="18">
        <v>0</v>
      </c>
      <c r="D13" s="58">
        <v>84094858</v>
      </c>
      <c r="E13" s="59">
        <v>84094921</v>
      </c>
      <c r="F13" s="59">
        <v>0</v>
      </c>
      <c r="G13" s="59">
        <v>14510988</v>
      </c>
      <c r="H13" s="59">
        <v>7058060</v>
      </c>
      <c r="I13" s="59">
        <v>21569048</v>
      </c>
      <c r="J13" s="59">
        <v>7273072</v>
      </c>
      <c r="K13" s="59">
        <v>7037454</v>
      </c>
      <c r="L13" s="59">
        <v>14307376</v>
      </c>
      <c r="M13" s="59">
        <v>28617902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50186950</v>
      </c>
      <c r="W13" s="59">
        <v>41984604</v>
      </c>
      <c r="X13" s="59">
        <v>8202346</v>
      </c>
      <c r="Y13" s="60">
        <v>19.54</v>
      </c>
      <c r="Z13" s="61">
        <v>84094921</v>
      </c>
    </row>
    <row r="14" spans="1:26" ht="13.5">
      <c r="A14" s="57" t="s">
        <v>38</v>
      </c>
      <c r="B14" s="18">
        <v>24301464</v>
      </c>
      <c r="C14" s="18">
        <v>0</v>
      </c>
      <c r="D14" s="58">
        <v>28411590</v>
      </c>
      <c r="E14" s="59">
        <v>28411602</v>
      </c>
      <c r="F14" s="59">
        <v>605111</v>
      </c>
      <c r="G14" s="59">
        <v>5060191</v>
      </c>
      <c r="H14" s="59">
        <v>1648214</v>
      </c>
      <c r="I14" s="59">
        <v>7313516</v>
      </c>
      <c r="J14" s="59">
        <v>2306541</v>
      </c>
      <c r="K14" s="59">
        <v>2306541</v>
      </c>
      <c r="L14" s="59">
        <v>0</v>
      </c>
      <c r="M14" s="59">
        <v>4613082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11926598</v>
      </c>
      <c r="W14" s="59">
        <v>14724888</v>
      </c>
      <c r="X14" s="59">
        <v>-2798290</v>
      </c>
      <c r="Y14" s="60">
        <v>-19</v>
      </c>
      <c r="Z14" s="61">
        <v>28411602</v>
      </c>
    </row>
    <row r="15" spans="1:26" ht="13.5">
      <c r="A15" s="57" t="s">
        <v>39</v>
      </c>
      <c r="B15" s="18">
        <v>305102771</v>
      </c>
      <c r="C15" s="18">
        <v>0</v>
      </c>
      <c r="D15" s="58">
        <v>331116544</v>
      </c>
      <c r="E15" s="59">
        <v>331116544</v>
      </c>
      <c r="F15" s="59">
        <v>438669</v>
      </c>
      <c r="G15" s="59">
        <v>35130364</v>
      </c>
      <c r="H15" s="59">
        <v>36956666</v>
      </c>
      <c r="I15" s="59">
        <v>72525699</v>
      </c>
      <c r="J15" s="59">
        <v>24252129</v>
      </c>
      <c r="K15" s="59">
        <v>25027522</v>
      </c>
      <c r="L15" s="59">
        <v>24617297</v>
      </c>
      <c r="M15" s="59">
        <v>73896948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146422647</v>
      </c>
      <c r="W15" s="59">
        <v>144366544</v>
      </c>
      <c r="X15" s="59">
        <v>2056103</v>
      </c>
      <c r="Y15" s="60">
        <v>1.42</v>
      </c>
      <c r="Z15" s="61">
        <v>331116544</v>
      </c>
    </row>
    <row r="16" spans="1:26" ht="13.5">
      <c r="A16" s="68" t="s">
        <v>40</v>
      </c>
      <c r="B16" s="18">
        <v>279600</v>
      </c>
      <c r="C16" s="18">
        <v>0</v>
      </c>
      <c r="D16" s="58">
        <v>737600</v>
      </c>
      <c r="E16" s="59">
        <v>737600</v>
      </c>
      <c r="F16" s="59">
        <v>61800</v>
      </c>
      <c r="G16" s="59">
        <v>1800</v>
      </c>
      <c r="H16" s="59">
        <v>1800</v>
      </c>
      <c r="I16" s="59">
        <v>65400</v>
      </c>
      <c r="J16" s="59">
        <v>1800</v>
      </c>
      <c r="K16" s="59">
        <v>1800</v>
      </c>
      <c r="L16" s="59">
        <v>1800</v>
      </c>
      <c r="M16" s="59">
        <v>5400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70800</v>
      </c>
      <c r="W16" s="59">
        <v>287610</v>
      </c>
      <c r="X16" s="59">
        <v>-216810</v>
      </c>
      <c r="Y16" s="60">
        <v>-75.38</v>
      </c>
      <c r="Z16" s="61">
        <v>737600</v>
      </c>
    </row>
    <row r="17" spans="1:26" ht="13.5">
      <c r="A17" s="57" t="s">
        <v>41</v>
      </c>
      <c r="B17" s="18">
        <v>204866880</v>
      </c>
      <c r="C17" s="18">
        <v>0</v>
      </c>
      <c r="D17" s="58">
        <v>182468844</v>
      </c>
      <c r="E17" s="59">
        <v>190375052</v>
      </c>
      <c r="F17" s="59">
        <v>5688189</v>
      </c>
      <c r="G17" s="59">
        <v>18586260</v>
      </c>
      <c r="H17" s="59">
        <v>12850047</v>
      </c>
      <c r="I17" s="59">
        <v>37124496</v>
      </c>
      <c r="J17" s="59">
        <v>15322594</v>
      </c>
      <c r="K17" s="59">
        <v>15407178</v>
      </c>
      <c r="L17" s="59">
        <v>11479839</v>
      </c>
      <c r="M17" s="59">
        <v>42209611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79334107</v>
      </c>
      <c r="W17" s="59">
        <v>128505238</v>
      </c>
      <c r="X17" s="59">
        <v>-49171131</v>
      </c>
      <c r="Y17" s="60">
        <v>-38.26</v>
      </c>
      <c r="Z17" s="61">
        <v>190375052</v>
      </c>
    </row>
    <row r="18" spans="1:26" ht="13.5">
      <c r="A18" s="69" t="s">
        <v>42</v>
      </c>
      <c r="B18" s="70">
        <f>SUM(B11:B17)</f>
        <v>868820745</v>
      </c>
      <c r="C18" s="70">
        <f>SUM(C11:C17)</f>
        <v>0</v>
      </c>
      <c r="D18" s="71">
        <f aca="true" t="shared" si="1" ref="D18:Z18">SUM(D11:D17)</f>
        <v>913800317</v>
      </c>
      <c r="E18" s="72">
        <f t="shared" si="1"/>
        <v>921706600</v>
      </c>
      <c r="F18" s="72">
        <f t="shared" si="1"/>
        <v>27113267</v>
      </c>
      <c r="G18" s="72">
        <f t="shared" si="1"/>
        <v>92193705</v>
      </c>
      <c r="H18" s="72">
        <f t="shared" si="1"/>
        <v>81118321</v>
      </c>
      <c r="I18" s="72">
        <f t="shared" si="1"/>
        <v>200425293</v>
      </c>
      <c r="J18" s="72">
        <f t="shared" si="1"/>
        <v>70814768</v>
      </c>
      <c r="K18" s="72">
        <f t="shared" si="1"/>
        <v>70936666</v>
      </c>
      <c r="L18" s="72">
        <f t="shared" si="1"/>
        <v>72487924</v>
      </c>
      <c r="M18" s="72">
        <f t="shared" si="1"/>
        <v>214239358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414664651</v>
      </c>
      <c r="W18" s="72">
        <f t="shared" si="1"/>
        <v>469164579</v>
      </c>
      <c r="X18" s="72">
        <f t="shared" si="1"/>
        <v>-54499928</v>
      </c>
      <c r="Y18" s="66">
        <f>+IF(W18&lt;&gt;0,(X18/W18)*100,0)</f>
        <v>-11.616377373620953</v>
      </c>
      <c r="Z18" s="73">
        <f t="shared" si="1"/>
        <v>921706600</v>
      </c>
    </row>
    <row r="19" spans="1:26" ht="13.5">
      <c r="A19" s="69" t="s">
        <v>43</v>
      </c>
      <c r="B19" s="74">
        <f>+B10-B18</f>
        <v>-50753911</v>
      </c>
      <c r="C19" s="74">
        <f>+C10-C18</f>
        <v>0</v>
      </c>
      <c r="D19" s="75">
        <f aca="true" t="shared" si="2" ref="D19:Z19">+D10-D18</f>
        <v>-51077307</v>
      </c>
      <c r="E19" s="76">
        <f t="shared" si="2"/>
        <v>-51077382</v>
      </c>
      <c r="F19" s="76">
        <f t="shared" si="2"/>
        <v>40233279</v>
      </c>
      <c r="G19" s="76">
        <f t="shared" si="2"/>
        <v>-20620285</v>
      </c>
      <c r="H19" s="76">
        <f t="shared" si="2"/>
        <v>-18149637</v>
      </c>
      <c r="I19" s="76">
        <f t="shared" si="2"/>
        <v>1463357</v>
      </c>
      <c r="J19" s="76">
        <f t="shared" si="2"/>
        <v>-13583437</v>
      </c>
      <c r="K19" s="76">
        <f t="shared" si="2"/>
        <v>-6427743</v>
      </c>
      <c r="L19" s="76">
        <f t="shared" si="2"/>
        <v>18051214</v>
      </c>
      <c r="M19" s="76">
        <f t="shared" si="2"/>
        <v>-1959966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-496609</v>
      </c>
      <c r="W19" s="76">
        <f>IF(E10=E18,0,W10-W18)</f>
        <v>-32443823</v>
      </c>
      <c r="X19" s="76">
        <f t="shared" si="2"/>
        <v>31947214</v>
      </c>
      <c r="Y19" s="77">
        <f>+IF(W19&lt;&gt;0,(X19/W19)*100,0)</f>
        <v>-98.46932650322991</v>
      </c>
      <c r="Z19" s="78">
        <f t="shared" si="2"/>
        <v>-51077382</v>
      </c>
    </row>
    <row r="20" spans="1:26" ht="13.5">
      <c r="A20" s="57" t="s">
        <v>44</v>
      </c>
      <c r="B20" s="18">
        <v>40049100</v>
      </c>
      <c r="C20" s="18">
        <v>0</v>
      </c>
      <c r="D20" s="58">
        <v>51959537</v>
      </c>
      <c r="E20" s="59">
        <v>51959537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19410210</v>
      </c>
      <c r="X20" s="59">
        <v>-19410210</v>
      </c>
      <c r="Y20" s="60">
        <v>-100</v>
      </c>
      <c r="Z20" s="61">
        <v>51959537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-10704811</v>
      </c>
      <c r="C22" s="85">
        <f>SUM(C19:C21)</f>
        <v>0</v>
      </c>
      <c r="D22" s="86">
        <f aca="true" t="shared" si="3" ref="D22:Z22">SUM(D19:D21)</f>
        <v>882230</v>
      </c>
      <c r="E22" s="87">
        <f t="shared" si="3"/>
        <v>882155</v>
      </c>
      <c r="F22" s="87">
        <f t="shared" si="3"/>
        <v>40233279</v>
      </c>
      <c r="G22" s="87">
        <f t="shared" si="3"/>
        <v>-20620285</v>
      </c>
      <c r="H22" s="87">
        <f t="shared" si="3"/>
        <v>-18149637</v>
      </c>
      <c r="I22" s="87">
        <f t="shared" si="3"/>
        <v>1463357</v>
      </c>
      <c r="J22" s="87">
        <f t="shared" si="3"/>
        <v>-13583437</v>
      </c>
      <c r="K22" s="87">
        <f t="shared" si="3"/>
        <v>-6427743</v>
      </c>
      <c r="L22" s="87">
        <f t="shared" si="3"/>
        <v>18051214</v>
      </c>
      <c r="M22" s="87">
        <f t="shared" si="3"/>
        <v>-1959966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-496609</v>
      </c>
      <c r="W22" s="87">
        <f t="shared" si="3"/>
        <v>-13033613</v>
      </c>
      <c r="X22" s="87">
        <f t="shared" si="3"/>
        <v>12537004</v>
      </c>
      <c r="Y22" s="88">
        <f>+IF(W22&lt;&gt;0,(X22/W22)*100,0)</f>
        <v>-96.1897825261499</v>
      </c>
      <c r="Z22" s="89">
        <f t="shared" si="3"/>
        <v>882155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-10704811</v>
      </c>
      <c r="C24" s="74">
        <f>SUM(C22:C23)</f>
        <v>0</v>
      </c>
      <c r="D24" s="75">
        <f aca="true" t="shared" si="4" ref="D24:Z24">SUM(D22:D23)</f>
        <v>882230</v>
      </c>
      <c r="E24" s="76">
        <f t="shared" si="4"/>
        <v>882155</v>
      </c>
      <c r="F24" s="76">
        <f t="shared" si="4"/>
        <v>40233279</v>
      </c>
      <c r="G24" s="76">
        <f t="shared" si="4"/>
        <v>-20620285</v>
      </c>
      <c r="H24" s="76">
        <f t="shared" si="4"/>
        <v>-18149637</v>
      </c>
      <c r="I24" s="76">
        <f t="shared" si="4"/>
        <v>1463357</v>
      </c>
      <c r="J24" s="76">
        <f t="shared" si="4"/>
        <v>-13583437</v>
      </c>
      <c r="K24" s="76">
        <f t="shared" si="4"/>
        <v>-6427743</v>
      </c>
      <c r="L24" s="76">
        <f t="shared" si="4"/>
        <v>18051214</v>
      </c>
      <c r="M24" s="76">
        <f t="shared" si="4"/>
        <v>-1959966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-496609</v>
      </c>
      <c r="W24" s="76">
        <f t="shared" si="4"/>
        <v>-13033613</v>
      </c>
      <c r="X24" s="76">
        <f t="shared" si="4"/>
        <v>12537004</v>
      </c>
      <c r="Y24" s="77">
        <f>+IF(W24&lt;&gt;0,(X24/W24)*100,0)</f>
        <v>-96.1897825261499</v>
      </c>
      <c r="Z24" s="78">
        <f t="shared" si="4"/>
        <v>882155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83570396</v>
      </c>
      <c r="C27" s="21">
        <v>0</v>
      </c>
      <c r="D27" s="98">
        <v>88478107</v>
      </c>
      <c r="E27" s="99">
        <v>109309937</v>
      </c>
      <c r="F27" s="99">
        <v>2918524</v>
      </c>
      <c r="G27" s="99">
        <v>2967398</v>
      </c>
      <c r="H27" s="99">
        <v>2176483</v>
      </c>
      <c r="I27" s="99">
        <v>8062405</v>
      </c>
      <c r="J27" s="99">
        <v>3254318</v>
      </c>
      <c r="K27" s="99">
        <v>6050396</v>
      </c>
      <c r="L27" s="99">
        <v>9212330</v>
      </c>
      <c r="M27" s="99">
        <v>18517044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26579449</v>
      </c>
      <c r="W27" s="99">
        <v>54654969</v>
      </c>
      <c r="X27" s="99">
        <v>-28075520</v>
      </c>
      <c r="Y27" s="100">
        <v>-51.37</v>
      </c>
      <c r="Z27" s="101">
        <v>109309937</v>
      </c>
    </row>
    <row r="28" spans="1:26" ht="13.5">
      <c r="A28" s="102" t="s">
        <v>44</v>
      </c>
      <c r="B28" s="18">
        <v>38080772</v>
      </c>
      <c r="C28" s="18">
        <v>0</v>
      </c>
      <c r="D28" s="58">
        <v>51959537</v>
      </c>
      <c r="E28" s="59">
        <v>51959537</v>
      </c>
      <c r="F28" s="59">
        <v>67692</v>
      </c>
      <c r="G28" s="59">
        <v>302368</v>
      </c>
      <c r="H28" s="59">
        <v>1245334</v>
      </c>
      <c r="I28" s="59">
        <v>1615394</v>
      </c>
      <c r="J28" s="59">
        <v>1814735</v>
      </c>
      <c r="K28" s="59">
        <v>3445500</v>
      </c>
      <c r="L28" s="59">
        <v>7317480</v>
      </c>
      <c r="M28" s="59">
        <v>12577715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14193109</v>
      </c>
      <c r="W28" s="59">
        <v>25979769</v>
      </c>
      <c r="X28" s="59">
        <v>-11786660</v>
      </c>
      <c r="Y28" s="60">
        <v>-45.37</v>
      </c>
      <c r="Z28" s="61">
        <v>51959537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23296855</v>
      </c>
      <c r="C30" s="18">
        <v>0</v>
      </c>
      <c r="D30" s="58">
        <v>20227500</v>
      </c>
      <c r="E30" s="59">
        <v>37300493</v>
      </c>
      <c r="F30" s="59">
        <v>1163652</v>
      </c>
      <c r="G30" s="59">
        <v>2423652</v>
      </c>
      <c r="H30" s="59">
        <v>827810</v>
      </c>
      <c r="I30" s="59">
        <v>4415114</v>
      </c>
      <c r="J30" s="59">
        <v>1182613</v>
      </c>
      <c r="K30" s="59">
        <v>1269186</v>
      </c>
      <c r="L30" s="59">
        <v>558325</v>
      </c>
      <c r="M30" s="59">
        <v>3010124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7425238</v>
      </c>
      <c r="W30" s="59">
        <v>18650247</v>
      </c>
      <c r="X30" s="59">
        <v>-11225009</v>
      </c>
      <c r="Y30" s="60">
        <v>-60.19</v>
      </c>
      <c r="Z30" s="61">
        <v>37300493</v>
      </c>
    </row>
    <row r="31" spans="1:26" ht="13.5">
      <c r="A31" s="57" t="s">
        <v>49</v>
      </c>
      <c r="B31" s="18">
        <v>22192770</v>
      </c>
      <c r="C31" s="18">
        <v>0</v>
      </c>
      <c r="D31" s="58">
        <v>16291070</v>
      </c>
      <c r="E31" s="59">
        <v>20049907</v>
      </c>
      <c r="F31" s="59">
        <v>1687180</v>
      </c>
      <c r="G31" s="59">
        <v>241378</v>
      </c>
      <c r="H31" s="59">
        <v>103339</v>
      </c>
      <c r="I31" s="59">
        <v>2031897</v>
      </c>
      <c r="J31" s="59">
        <v>256970</v>
      </c>
      <c r="K31" s="59">
        <v>1335710</v>
      </c>
      <c r="L31" s="59">
        <v>1336525</v>
      </c>
      <c r="M31" s="59">
        <v>2929205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4961102</v>
      </c>
      <c r="W31" s="59">
        <v>10024954</v>
      </c>
      <c r="X31" s="59">
        <v>-5063852</v>
      </c>
      <c r="Y31" s="60">
        <v>-50.51</v>
      </c>
      <c r="Z31" s="61">
        <v>20049907</v>
      </c>
    </row>
    <row r="32" spans="1:26" ht="13.5">
      <c r="A32" s="69" t="s">
        <v>50</v>
      </c>
      <c r="B32" s="21">
        <f>SUM(B28:B31)</f>
        <v>83570397</v>
      </c>
      <c r="C32" s="21">
        <f>SUM(C28:C31)</f>
        <v>0</v>
      </c>
      <c r="D32" s="98">
        <f aca="true" t="shared" si="5" ref="D32:Z32">SUM(D28:D31)</f>
        <v>88478107</v>
      </c>
      <c r="E32" s="99">
        <f t="shared" si="5"/>
        <v>109309937</v>
      </c>
      <c r="F32" s="99">
        <f t="shared" si="5"/>
        <v>2918524</v>
      </c>
      <c r="G32" s="99">
        <f t="shared" si="5"/>
        <v>2967398</v>
      </c>
      <c r="H32" s="99">
        <f t="shared" si="5"/>
        <v>2176483</v>
      </c>
      <c r="I32" s="99">
        <f t="shared" si="5"/>
        <v>8062405</v>
      </c>
      <c r="J32" s="99">
        <f t="shared" si="5"/>
        <v>3254318</v>
      </c>
      <c r="K32" s="99">
        <f t="shared" si="5"/>
        <v>6050396</v>
      </c>
      <c r="L32" s="99">
        <f t="shared" si="5"/>
        <v>9212330</v>
      </c>
      <c r="M32" s="99">
        <f t="shared" si="5"/>
        <v>18517044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26579449</v>
      </c>
      <c r="W32" s="99">
        <f t="shared" si="5"/>
        <v>54654970</v>
      </c>
      <c r="X32" s="99">
        <f t="shared" si="5"/>
        <v>-28075521</v>
      </c>
      <c r="Y32" s="100">
        <f>+IF(W32&lt;&gt;0,(X32/W32)*100,0)</f>
        <v>-51.368651377907625</v>
      </c>
      <c r="Z32" s="101">
        <f t="shared" si="5"/>
        <v>109309937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296287408</v>
      </c>
      <c r="C35" s="18">
        <v>0</v>
      </c>
      <c r="D35" s="58">
        <v>233382209</v>
      </c>
      <c r="E35" s="59">
        <v>233382209</v>
      </c>
      <c r="F35" s="59">
        <v>296767816</v>
      </c>
      <c r="G35" s="59">
        <v>313032755</v>
      </c>
      <c r="H35" s="59">
        <v>278058533</v>
      </c>
      <c r="I35" s="59">
        <v>278058533</v>
      </c>
      <c r="J35" s="59">
        <v>273077177</v>
      </c>
      <c r="K35" s="59">
        <v>277173814</v>
      </c>
      <c r="L35" s="59">
        <v>311507209</v>
      </c>
      <c r="M35" s="59">
        <v>311507209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311507209</v>
      </c>
      <c r="W35" s="59">
        <v>116691105</v>
      </c>
      <c r="X35" s="59">
        <v>194816104</v>
      </c>
      <c r="Y35" s="60">
        <v>166.95</v>
      </c>
      <c r="Z35" s="61">
        <v>233382209</v>
      </c>
    </row>
    <row r="36" spans="1:26" ht="13.5">
      <c r="A36" s="57" t="s">
        <v>53</v>
      </c>
      <c r="B36" s="18">
        <v>1965296168</v>
      </c>
      <c r="C36" s="18">
        <v>0</v>
      </c>
      <c r="D36" s="58">
        <v>1980345233</v>
      </c>
      <c r="E36" s="59">
        <v>1980345233</v>
      </c>
      <c r="F36" s="59">
        <v>1976581649</v>
      </c>
      <c r="G36" s="59">
        <v>1956754178</v>
      </c>
      <c r="H36" s="59">
        <v>1963802174</v>
      </c>
      <c r="I36" s="59">
        <v>1963802174</v>
      </c>
      <c r="J36" s="59">
        <v>1962218413</v>
      </c>
      <c r="K36" s="59">
        <v>1962350956</v>
      </c>
      <c r="L36" s="59">
        <v>1960887788</v>
      </c>
      <c r="M36" s="59">
        <v>1960887788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1960887788</v>
      </c>
      <c r="W36" s="59">
        <v>990172617</v>
      </c>
      <c r="X36" s="59">
        <v>970715171</v>
      </c>
      <c r="Y36" s="60">
        <v>98.03</v>
      </c>
      <c r="Z36" s="61">
        <v>1980345233</v>
      </c>
    </row>
    <row r="37" spans="1:26" ht="13.5">
      <c r="A37" s="57" t="s">
        <v>54</v>
      </c>
      <c r="B37" s="18">
        <v>141088078</v>
      </c>
      <c r="C37" s="18">
        <v>0</v>
      </c>
      <c r="D37" s="58">
        <v>154810307</v>
      </c>
      <c r="E37" s="59">
        <v>154810307</v>
      </c>
      <c r="F37" s="59">
        <v>157570049</v>
      </c>
      <c r="G37" s="59">
        <v>168338159</v>
      </c>
      <c r="H37" s="59">
        <v>164334194</v>
      </c>
      <c r="I37" s="59">
        <v>164334194</v>
      </c>
      <c r="J37" s="59">
        <v>148172112</v>
      </c>
      <c r="K37" s="59">
        <v>164197751</v>
      </c>
      <c r="L37" s="59">
        <v>179356129</v>
      </c>
      <c r="M37" s="59">
        <v>179356129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179356129</v>
      </c>
      <c r="W37" s="59">
        <v>77405154</v>
      </c>
      <c r="X37" s="59">
        <v>101950975</v>
      </c>
      <c r="Y37" s="60">
        <v>131.71</v>
      </c>
      <c r="Z37" s="61">
        <v>154810307</v>
      </c>
    </row>
    <row r="38" spans="1:26" ht="13.5">
      <c r="A38" s="57" t="s">
        <v>55</v>
      </c>
      <c r="B38" s="18">
        <v>464070713</v>
      </c>
      <c r="C38" s="18">
        <v>0</v>
      </c>
      <c r="D38" s="58">
        <v>459797296</v>
      </c>
      <c r="E38" s="59">
        <v>459797296</v>
      </c>
      <c r="F38" s="59">
        <v>452661410</v>
      </c>
      <c r="G38" s="59">
        <v>457327060</v>
      </c>
      <c r="H38" s="59">
        <v>445862853</v>
      </c>
      <c r="I38" s="59">
        <v>445862853</v>
      </c>
      <c r="J38" s="59">
        <v>453566835</v>
      </c>
      <c r="K38" s="59">
        <v>453916819</v>
      </c>
      <c r="L38" s="59">
        <v>471265636</v>
      </c>
      <c r="M38" s="59">
        <v>471265636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471265636</v>
      </c>
      <c r="W38" s="59">
        <v>229898648</v>
      </c>
      <c r="X38" s="59">
        <v>241366988</v>
      </c>
      <c r="Y38" s="60">
        <v>104.99</v>
      </c>
      <c r="Z38" s="61">
        <v>459797296</v>
      </c>
    </row>
    <row r="39" spans="1:26" ht="13.5">
      <c r="A39" s="57" t="s">
        <v>56</v>
      </c>
      <c r="B39" s="18">
        <v>1656424785</v>
      </c>
      <c r="C39" s="18">
        <v>0</v>
      </c>
      <c r="D39" s="58">
        <v>1599119839</v>
      </c>
      <c r="E39" s="59">
        <v>1599119839</v>
      </c>
      <c r="F39" s="59">
        <v>1663118006</v>
      </c>
      <c r="G39" s="59">
        <v>1644121714</v>
      </c>
      <c r="H39" s="59">
        <v>1631663660</v>
      </c>
      <c r="I39" s="59">
        <v>1631663660</v>
      </c>
      <c r="J39" s="59">
        <v>1633556643</v>
      </c>
      <c r="K39" s="59">
        <v>1621410200</v>
      </c>
      <c r="L39" s="59">
        <v>1621773232</v>
      </c>
      <c r="M39" s="59">
        <v>1621773232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1621773232</v>
      </c>
      <c r="W39" s="59">
        <v>799559920</v>
      </c>
      <c r="X39" s="59">
        <v>822213312</v>
      </c>
      <c r="Y39" s="60">
        <v>102.83</v>
      </c>
      <c r="Z39" s="61">
        <v>1599119839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75401625</v>
      </c>
      <c r="C42" s="18">
        <v>0</v>
      </c>
      <c r="D42" s="58">
        <v>85560027</v>
      </c>
      <c r="E42" s="59">
        <v>85560027</v>
      </c>
      <c r="F42" s="59">
        <v>23991000</v>
      </c>
      <c r="G42" s="59">
        <v>15714745</v>
      </c>
      <c r="H42" s="59">
        <v>-14176526</v>
      </c>
      <c r="I42" s="59">
        <v>25529219</v>
      </c>
      <c r="J42" s="59">
        <v>18987266</v>
      </c>
      <c r="K42" s="59">
        <v>8660840</v>
      </c>
      <c r="L42" s="59">
        <v>33284665</v>
      </c>
      <c r="M42" s="59">
        <v>60932771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86461990</v>
      </c>
      <c r="W42" s="59">
        <v>45321022</v>
      </c>
      <c r="X42" s="59">
        <v>41140968</v>
      </c>
      <c r="Y42" s="60">
        <v>90.78</v>
      </c>
      <c r="Z42" s="61">
        <v>85560027</v>
      </c>
    </row>
    <row r="43" spans="1:26" ht="13.5">
      <c r="A43" s="57" t="s">
        <v>59</v>
      </c>
      <c r="B43" s="18">
        <v>-130647886</v>
      </c>
      <c r="C43" s="18">
        <v>0</v>
      </c>
      <c r="D43" s="58">
        <v>-88428107</v>
      </c>
      <c r="E43" s="59">
        <v>-109259937</v>
      </c>
      <c r="F43" s="59">
        <v>-2919627</v>
      </c>
      <c r="G43" s="59">
        <v>-2960993</v>
      </c>
      <c r="H43" s="59">
        <v>-2156128</v>
      </c>
      <c r="I43" s="59">
        <v>-8036748</v>
      </c>
      <c r="J43" s="59">
        <v>-3219153</v>
      </c>
      <c r="K43" s="59">
        <v>-6053245</v>
      </c>
      <c r="L43" s="59">
        <v>-9244885</v>
      </c>
      <c r="M43" s="59">
        <v>-18517283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-26554031</v>
      </c>
      <c r="W43" s="59">
        <v>-66033032</v>
      </c>
      <c r="X43" s="59">
        <v>39479001</v>
      </c>
      <c r="Y43" s="60">
        <v>-59.79</v>
      </c>
      <c r="Z43" s="61">
        <v>-109259937</v>
      </c>
    </row>
    <row r="44" spans="1:26" ht="13.5">
      <c r="A44" s="57" t="s">
        <v>60</v>
      </c>
      <c r="B44" s="18">
        <v>35738481</v>
      </c>
      <c r="C44" s="18">
        <v>0</v>
      </c>
      <c r="D44" s="58">
        <v>-21673602</v>
      </c>
      <c r="E44" s="59">
        <v>-21673602</v>
      </c>
      <c r="F44" s="59">
        <v>7880</v>
      </c>
      <c r="G44" s="59">
        <v>27449</v>
      </c>
      <c r="H44" s="59">
        <v>-13847138</v>
      </c>
      <c r="I44" s="59">
        <v>-13811809</v>
      </c>
      <c r="J44" s="59">
        <v>12402</v>
      </c>
      <c r="K44" s="59">
        <v>8373</v>
      </c>
      <c r="L44" s="59">
        <v>16444</v>
      </c>
      <c r="M44" s="59">
        <v>37219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-13774590</v>
      </c>
      <c r="W44" s="59">
        <v>-13509507</v>
      </c>
      <c r="X44" s="59">
        <v>-265083</v>
      </c>
      <c r="Y44" s="60">
        <v>1.96</v>
      </c>
      <c r="Z44" s="61">
        <v>-21673602</v>
      </c>
    </row>
    <row r="45" spans="1:26" ht="13.5">
      <c r="A45" s="69" t="s">
        <v>61</v>
      </c>
      <c r="B45" s="21">
        <v>87422999</v>
      </c>
      <c r="C45" s="21">
        <v>0</v>
      </c>
      <c r="D45" s="98">
        <v>110052681</v>
      </c>
      <c r="E45" s="99">
        <v>110052681</v>
      </c>
      <c r="F45" s="99">
        <v>188709967</v>
      </c>
      <c r="G45" s="99">
        <v>201491168</v>
      </c>
      <c r="H45" s="99">
        <v>171311376</v>
      </c>
      <c r="I45" s="99">
        <v>171311376</v>
      </c>
      <c r="J45" s="99">
        <v>187091891</v>
      </c>
      <c r="K45" s="99">
        <v>189707859</v>
      </c>
      <c r="L45" s="99">
        <v>213764083</v>
      </c>
      <c r="M45" s="99">
        <v>213764083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213764083</v>
      </c>
      <c r="W45" s="99">
        <v>121204676</v>
      </c>
      <c r="X45" s="99">
        <v>92559407</v>
      </c>
      <c r="Y45" s="100">
        <v>76.37</v>
      </c>
      <c r="Z45" s="101">
        <v>110052681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64300818</v>
      </c>
      <c r="C49" s="51">
        <v>0</v>
      </c>
      <c r="D49" s="128">
        <v>135516</v>
      </c>
      <c r="E49" s="53">
        <v>4009428</v>
      </c>
      <c r="F49" s="53">
        <v>0</v>
      </c>
      <c r="G49" s="53">
        <v>0</v>
      </c>
      <c r="H49" s="53">
        <v>0</v>
      </c>
      <c r="I49" s="53">
        <v>13052497</v>
      </c>
      <c r="J49" s="53">
        <v>0</v>
      </c>
      <c r="K49" s="53">
        <v>0</v>
      </c>
      <c r="L49" s="53">
        <v>0</v>
      </c>
      <c r="M49" s="53">
        <v>79428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5196450</v>
      </c>
      <c r="W49" s="53">
        <v>11388857</v>
      </c>
      <c r="X49" s="53">
        <v>34744908</v>
      </c>
      <c r="Y49" s="53">
        <v>132907902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74603724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74603724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93.72968855907801</v>
      </c>
      <c r="C58" s="5">
        <f>IF(C67=0,0,+(C76/C67)*100)</f>
        <v>0</v>
      </c>
      <c r="D58" s="6">
        <f aca="true" t="shared" si="6" ref="D58:Z58">IF(D67=0,0,+(D76/D67)*100)</f>
        <v>98.67548430820234</v>
      </c>
      <c r="E58" s="7">
        <f t="shared" si="6"/>
        <v>98.67548430820234</v>
      </c>
      <c r="F58" s="7">
        <f t="shared" si="6"/>
        <v>171.068740371177</v>
      </c>
      <c r="G58" s="7">
        <f t="shared" si="6"/>
        <v>92.82681941876733</v>
      </c>
      <c r="H58" s="7">
        <f t="shared" si="6"/>
        <v>103.66557045375122</v>
      </c>
      <c r="I58" s="7">
        <f t="shared" si="6"/>
        <v>111.38323214160685</v>
      </c>
      <c r="J58" s="7">
        <f t="shared" si="6"/>
        <v>114.78607005748374</v>
      </c>
      <c r="K58" s="7">
        <f t="shared" si="6"/>
        <v>90.06683561624888</v>
      </c>
      <c r="L58" s="7">
        <f t="shared" si="6"/>
        <v>77.88099782726555</v>
      </c>
      <c r="M58" s="7">
        <f t="shared" si="6"/>
        <v>93.54779229104476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101.7390129249129</v>
      </c>
      <c r="W58" s="7">
        <f t="shared" si="6"/>
        <v>94.33285487650056</v>
      </c>
      <c r="X58" s="7">
        <f t="shared" si="6"/>
        <v>0</v>
      </c>
      <c r="Y58" s="7">
        <f t="shared" si="6"/>
        <v>0</v>
      </c>
      <c r="Z58" s="8">
        <f t="shared" si="6"/>
        <v>98.67548430820234</v>
      </c>
    </row>
    <row r="59" spans="1:26" ht="13.5">
      <c r="A59" s="36" t="s">
        <v>31</v>
      </c>
      <c r="B59" s="9">
        <f aca="true" t="shared" si="7" ref="B59:Z66">IF(B68=0,0,+(B77/B68)*100)</f>
        <v>93.004791897003</v>
      </c>
      <c r="C59" s="9">
        <f t="shared" si="7"/>
        <v>0</v>
      </c>
      <c r="D59" s="2">
        <f t="shared" si="7"/>
        <v>95.9999999287002</v>
      </c>
      <c r="E59" s="10">
        <f t="shared" si="7"/>
        <v>95.9999999287002</v>
      </c>
      <c r="F59" s="10">
        <f t="shared" si="7"/>
        <v>57.03595641384611</v>
      </c>
      <c r="G59" s="10">
        <f t="shared" si="7"/>
        <v>72.6159921265877</v>
      </c>
      <c r="H59" s="10">
        <f t="shared" si="7"/>
        <v>77.61668292585625</v>
      </c>
      <c r="I59" s="10">
        <f t="shared" si="7"/>
        <v>69.33269178967792</v>
      </c>
      <c r="J59" s="10">
        <f t="shared" si="7"/>
        <v>111.02951454729633</v>
      </c>
      <c r="K59" s="10">
        <f t="shared" si="7"/>
        <v>68.3153226281694</v>
      </c>
      <c r="L59" s="10">
        <f t="shared" si="7"/>
        <v>64.39049530255897</v>
      </c>
      <c r="M59" s="10">
        <f t="shared" si="7"/>
        <v>81.05305561891113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75.15593558513127</v>
      </c>
      <c r="W59" s="10">
        <f t="shared" si="7"/>
        <v>90.11208939013835</v>
      </c>
      <c r="X59" s="10">
        <f t="shared" si="7"/>
        <v>0</v>
      </c>
      <c r="Y59" s="10">
        <f t="shared" si="7"/>
        <v>0</v>
      </c>
      <c r="Z59" s="11">
        <f t="shared" si="7"/>
        <v>95.9999999287002</v>
      </c>
    </row>
    <row r="60" spans="1:26" ht="13.5">
      <c r="A60" s="37" t="s">
        <v>32</v>
      </c>
      <c r="B60" s="12">
        <f t="shared" si="7"/>
        <v>93.83708552978845</v>
      </c>
      <c r="C60" s="12">
        <f t="shared" si="7"/>
        <v>0</v>
      </c>
      <c r="D60" s="3">
        <f t="shared" si="7"/>
        <v>99.26220890255325</v>
      </c>
      <c r="E60" s="13">
        <f t="shared" si="7"/>
        <v>99.26220890255325</v>
      </c>
      <c r="F60" s="13">
        <f t="shared" si="7"/>
        <v>250.913213704432</v>
      </c>
      <c r="G60" s="13">
        <f t="shared" si="7"/>
        <v>97.08251704898639</v>
      </c>
      <c r="H60" s="13">
        <f t="shared" si="7"/>
        <v>110.21806553047443</v>
      </c>
      <c r="I60" s="13">
        <f t="shared" si="7"/>
        <v>123.85944842184149</v>
      </c>
      <c r="J60" s="13">
        <f t="shared" si="7"/>
        <v>115.85046100700234</v>
      </c>
      <c r="K60" s="13">
        <f t="shared" si="7"/>
        <v>95.02099560680941</v>
      </c>
      <c r="L60" s="13">
        <f t="shared" si="7"/>
        <v>80.76634609854827</v>
      </c>
      <c r="M60" s="13">
        <f t="shared" si="7"/>
        <v>96.44123059232126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108.71511410454787</v>
      </c>
      <c r="W60" s="13">
        <f t="shared" si="7"/>
        <v>95.26590431527585</v>
      </c>
      <c r="X60" s="13">
        <f t="shared" si="7"/>
        <v>0</v>
      </c>
      <c r="Y60" s="13">
        <f t="shared" si="7"/>
        <v>0</v>
      </c>
      <c r="Z60" s="14">
        <f t="shared" si="7"/>
        <v>99.26220890255325</v>
      </c>
    </row>
    <row r="61" spans="1:26" ht="13.5">
      <c r="A61" s="38" t="s">
        <v>113</v>
      </c>
      <c r="B61" s="12">
        <f t="shared" si="7"/>
        <v>93.58572200754925</v>
      </c>
      <c r="C61" s="12">
        <f t="shared" si="7"/>
        <v>0</v>
      </c>
      <c r="D61" s="3">
        <f t="shared" si="7"/>
        <v>95.14966110317225</v>
      </c>
      <c r="E61" s="13">
        <f t="shared" si="7"/>
        <v>95.14966110317225</v>
      </c>
      <c r="F61" s="13">
        <f t="shared" si="7"/>
        <v>345.68184897989914</v>
      </c>
      <c r="G61" s="13">
        <f t="shared" si="7"/>
        <v>94.30183464706053</v>
      </c>
      <c r="H61" s="13">
        <f t="shared" si="7"/>
        <v>104.34919598491541</v>
      </c>
      <c r="I61" s="13">
        <f t="shared" si="7"/>
        <v>123.69133843631126</v>
      </c>
      <c r="J61" s="13">
        <f t="shared" si="7"/>
        <v>118.51611149665355</v>
      </c>
      <c r="K61" s="13">
        <f t="shared" si="7"/>
        <v>102.92161078330247</v>
      </c>
      <c r="L61" s="13">
        <f t="shared" si="7"/>
        <v>92.7688224062482</v>
      </c>
      <c r="M61" s="13">
        <f t="shared" si="7"/>
        <v>104.88885334947685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113.78998927580857</v>
      </c>
      <c r="W61" s="13">
        <f t="shared" si="7"/>
        <v>88.55129749875475</v>
      </c>
      <c r="X61" s="13">
        <f t="shared" si="7"/>
        <v>0</v>
      </c>
      <c r="Y61" s="13">
        <f t="shared" si="7"/>
        <v>0</v>
      </c>
      <c r="Z61" s="14">
        <f t="shared" si="7"/>
        <v>95.14966110317225</v>
      </c>
    </row>
    <row r="62" spans="1:26" ht="13.5">
      <c r="A62" s="38" t="s">
        <v>114</v>
      </c>
      <c r="B62" s="12">
        <f t="shared" si="7"/>
        <v>77.88649571257005</v>
      </c>
      <c r="C62" s="12">
        <f t="shared" si="7"/>
        <v>0</v>
      </c>
      <c r="D62" s="3">
        <f t="shared" si="7"/>
        <v>91.19728006212866</v>
      </c>
      <c r="E62" s="13">
        <f t="shared" si="7"/>
        <v>91.19728006212866</v>
      </c>
      <c r="F62" s="13">
        <f t="shared" si="7"/>
        <v>-592.519370564054</v>
      </c>
      <c r="G62" s="13">
        <f t="shared" si="7"/>
        <v>86.8044657521394</v>
      </c>
      <c r="H62" s="13">
        <f t="shared" si="7"/>
        <v>139.17438653424935</v>
      </c>
      <c r="I62" s="13">
        <f t="shared" si="7"/>
        <v>167.44456733721688</v>
      </c>
      <c r="J62" s="13">
        <f t="shared" si="7"/>
        <v>99.08609714319522</v>
      </c>
      <c r="K62" s="13">
        <f t="shared" si="7"/>
        <v>75.07438791570539</v>
      </c>
      <c r="L62" s="13">
        <f t="shared" si="7"/>
        <v>49.59963884458336</v>
      </c>
      <c r="M62" s="13">
        <f t="shared" si="7"/>
        <v>69.48911789262307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95.97444446408562</v>
      </c>
      <c r="W62" s="13">
        <f t="shared" si="7"/>
        <v>107.46151951778941</v>
      </c>
      <c r="X62" s="13">
        <f t="shared" si="7"/>
        <v>0</v>
      </c>
      <c r="Y62" s="13">
        <f t="shared" si="7"/>
        <v>0</v>
      </c>
      <c r="Z62" s="14">
        <f t="shared" si="7"/>
        <v>91.19728006212866</v>
      </c>
    </row>
    <row r="63" spans="1:26" ht="13.5">
      <c r="A63" s="38" t="s">
        <v>115</v>
      </c>
      <c r="B63" s="12">
        <f t="shared" si="7"/>
        <v>85.87424996408652</v>
      </c>
      <c r="C63" s="12">
        <f t="shared" si="7"/>
        <v>0</v>
      </c>
      <c r="D63" s="3">
        <f t="shared" si="7"/>
        <v>94.53822254293193</v>
      </c>
      <c r="E63" s="13">
        <f t="shared" si="7"/>
        <v>94.53822254293193</v>
      </c>
      <c r="F63" s="13">
        <f t="shared" si="7"/>
        <v>68.54298260204381</v>
      </c>
      <c r="G63" s="13">
        <f t="shared" si="7"/>
        <v>116.44960425578444</v>
      </c>
      <c r="H63" s="13">
        <f t="shared" si="7"/>
        <v>121.78292500144705</v>
      </c>
      <c r="I63" s="13">
        <f t="shared" si="7"/>
        <v>98.51817146940512</v>
      </c>
      <c r="J63" s="13">
        <f t="shared" si="7"/>
        <v>106.51625947935892</v>
      </c>
      <c r="K63" s="13">
        <f t="shared" si="7"/>
        <v>80.67751309131883</v>
      </c>
      <c r="L63" s="13">
        <f t="shared" si="7"/>
        <v>69.37264696312995</v>
      </c>
      <c r="M63" s="13">
        <f t="shared" si="7"/>
        <v>83.14991525508776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90.31141147100023</v>
      </c>
      <c r="W63" s="13">
        <f t="shared" si="7"/>
        <v>93.06052259634039</v>
      </c>
      <c r="X63" s="13">
        <f t="shared" si="7"/>
        <v>0</v>
      </c>
      <c r="Y63" s="13">
        <f t="shared" si="7"/>
        <v>0</v>
      </c>
      <c r="Z63" s="14">
        <f t="shared" si="7"/>
        <v>94.53822254293193</v>
      </c>
    </row>
    <row r="64" spans="1:26" ht="13.5">
      <c r="A64" s="38" t="s">
        <v>116</v>
      </c>
      <c r="B64" s="12">
        <f t="shared" si="7"/>
        <v>64.64856555907983</v>
      </c>
      <c r="C64" s="12">
        <f t="shared" si="7"/>
        <v>0</v>
      </c>
      <c r="D64" s="3">
        <f t="shared" si="7"/>
        <v>91.38938548338227</v>
      </c>
      <c r="E64" s="13">
        <f t="shared" si="7"/>
        <v>91.38938548338227</v>
      </c>
      <c r="F64" s="13">
        <f t="shared" si="7"/>
        <v>59.37621189096083</v>
      </c>
      <c r="G64" s="13">
        <f t="shared" si="7"/>
        <v>83.79472038902396</v>
      </c>
      <c r="H64" s="13">
        <f t="shared" si="7"/>
        <v>94.4094464607462</v>
      </c>
      <c r="I64" s="13">
        <f t="shared" si="7"/>
        <v>78.36523821431399</v>
      </c>
      <c r="J64" s="13">
        <f t="shared" si="7"/>
        <v>76.4955116948303</v>
      </c>
      <c r="K64" s="13">
        <f t="shared" si="7"/>
        <v>75.03695384179643</v>
      </c>
      <c r="L64" s="13">
        <f t="shared" si="7"/>
        <v>66.67118174129259</v>
      </c>
      <c r="M64" s="13">
        <f t="shared" si="7"/>
        <v>72.592926728506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75.43302363230168</v>
      </c>
      <c r="W64" s="13">
        <f t="shared" si="7"/>
        <v>88.91193397582593</v>
      </c>
      <c r="X64" s="13">
        <f t="shared" si="7"/>
        <v>0</v>
      </c>
      <c r="Y64" s="13">
        <f t="shared" si="7"/>
        <v>0</v>
      </c>
      <c r="Z64" s="14">
        <f t="shared" si="7"/>
        <v>91.38938548338227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99.99966792633278</v>
      </c>
      <c r="H66" s="16">
        <f t="shared" si="7"/>
        <v>100</v>
      </c>
      <c r="I66" s="16">
        <f t="shared" si="7"/>
        <v>99.9998887071105</v>
      </c>
      <c r="J66" s="16">
        <f t="shared" si="7"/>
        <v>100</v>
      </c>
      <c r="K66" s="16">
        <f t="shared" si="7"/>
        <v>100.00030242911062</v>
      </c>
      <c r="L66" s="16">
        <f t="shared" si="7"/>
        <v>100</v>
      </c>
      <c r="M66" s="16">
        <f t="shared" si="7"/>
        <v>100.00010024017547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105.83568583018067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582262051</v>
      </c>
      <c r="C67" s="23"/>
      <c r="D67" s="24">
        <v>620285592</v>
      </c>
      <c r="E67" s="25">
        <v>620285592</v>
      </c>
      <c r="F67" s="25">
        <v>24668124</v>
      </c>
      <c r="G67" s="25">
        <v>56731222</v>
      </c>
      <c r="H67" s="25">
        <v>54369000</v>
      </c>
      <c r="I67" s="25">
        <v>135768346</v>
      </c>
      <c r="J67" s="25">
        <v>50028060</v>
      </c>
      <c r="K67" s="25">
        <v>54003093</v>
      </c>
      <c r="L67" s="25">
        <v>55820443</v>
      </c>
      <c r="M67" s="25">
        <v>159851596</v>
      </c>
      <c r="N67" s="25"/>
      <c r="O67" s="25"/>
      <c r="P67" s="25"/>
      <c r="Q67" s="25"/>
      <c r="R67" s="25"/>
      <c r="S67" s="25"/>
      <c r="T67" s="25"/>
      <c r="U67" s="25"/>
      <c r="V67" s="25">
        <v>295619942</v>
      </c>
      <c r="W67" s="25">
        <v>319369111</v>
      </c>
      <c r="X67" s="25"/>
      <c r="Y67" s="24"/>
      <c r="Z67" s="26">
        <v>620285592</v>
      </c>
    </row>
    <row r="68" spans="1:26" ht="13.5" hidden="1">
      <c r="A68" s="36" t="s">
        <v>31</v>
      </c>
      <c r="B68" s="18">
        <v>103565039</v>
      </c>
      <c r="C68" s="18"/>
      <c r="D68" s="19">
        <v>112202298</v>
      </c>
      <c r="E68" s="20">
        <v>112202298</v>
      </c>
      <c r="F68" s="20">
        <v>9939395</v>
      </c>
      <c r="G68" s="20">
        <v>9903711</v>
      </c>
      <c r="H68" s="20">
        <v>10828748</v>
      </c>
      <c r="I68" s="20">
        <v>30671854</v>
      </c>
      <c r="J68" s="20">
        <v>9972506</v>
      </c>
      <c r="K68" s="20">
        <v>10079746</v>
      </c>
      <c r="L68" s="20">
        <v>10235360</v>
      </c>
      <c r="M68" s="20">
        <v>30287612</v>
      </c>
      <c r="N68" s="20"/>
      <c r="O68" s="20"/>
      <c r="P68" s="20"/>
      <c r="Q68" s="20"/>
      <c r="R68" s="20"/>
      <c r="S68" s="20"/>
      <c r="T68" s="20"/>
      <c r="U68" s="20"/>
      <c r="V68" s="20">
        <v>60959466</v>
      </c>
      <c r="W68" s="20">
        <v>60702177</v>
      </c>
      <c r="X68" s="20"/>
      <c r="Y68" s="19"/>
      <c r="Z68" s="22">
        <v>112202298</v>
      </c>
    </row>
    <row r="69" spans="1:26" ht="13.5" hidden="1">
      <c r="A69" s="37" t="s">
        <v>32</v>
      </c>
      <c r="B69" s="18">
        <v>474857377</v>
      </c>
      <c r="C69" s="18"/>
      <c r="D69" s="19">
        <v>505249794</v>
      </c>
      <c r="E69" s="20">
        <v>505249794</v>
      </c>
      <c r="F69" s="20">
        <v>14446509</v>
      </c>
      <c r="G69" s="20">
        <v>46526373</v>
      </c>
      <c r="H69" s="20">
        <v>43225080</v>
      </c>
      <c r="I69" s="20">
        <v>104197962</v>
      </c>
      <c r="J69" s="20">
        <v>39729223</v>
      </c>
      <c r="K69" s="20">
        <v>43592691</v>
      </c>
      <c r="L69" s="20">
        <v>45244466</v>
      </c>
      <c r="M69" s="20">
        <v>128566380</v>
      </c>
      <c r="N69" s="20"/>
      <c r="O69" s="20"/>
      <c r="P69" s="20"/>
      <c r="Q69" s="20"/>
      <c r="R69" s="20"/>
      <c r="S69" s="20"/>
      <c r="T69" s="20"/>
      <c r="U69" s="20"/>
      <c r="V69" s="20">
        <v>232764342</v>
      </c>
      <c r="W69" s="20">
        <v>257260981</v>
      </c>
      <c r="X69" s="20"/>
      <c r="Y69" s="19"/>
      <c r="Z69" s="22">
        <v>505249794</v>
      </c>
    </row>
    <row r="70" spans="1:26" ht="13.5" hidden="1">
      <c r="A70" s="38" t="s">
        <v>113</v>
      </c>
      <c r="B70" s="18">
        <v>353171051</v>
      </c>
      <c r="C70" s="18"/>
      <c r="D70" s="19">
        <v>385043734</v>
      </c>
      <c r="E70" s="20">
        <v>385043734</v>
      </c>
      <c r="F70" s="20">
        <v>7969800</v>
      </c>
      <c r="G70" s="20">
        <v>37161698</v>
      </c>
      <c r="H70" s="20">
        <v>35004194</v>
      </c>
      <c r="I70" s="20">
        <v>80135692</v>
      </c>
      <c r="J70" s="20">
        <v>30058660</v>
      </c>
      <c r="K70" s="20">
        <v>30184445</v>
      </c>
      <c r="L70" s="20">
        <v>28897368</v>
      </c>
      <c r="M70" s="20">
        <v>89140473</v>
      </c>
      <c r="N70" s="20"/>
      <c r="O70" s="20"/>
      <c r="P70" s="20"/>
      <c r="Q70" s="20"/>
      <c r="R70" s="20"/>
      <c r="S70" s="20"/>
      <c r="T70" s="20"/>
      <c r="U70" s="20"/>
      <c r="V70" s="20">
        <v>169276165</v>
      </c>
      <c r="W70" s="20">
        <v>201578074</v>
      </c>
      <c r="X70" s="20"/>
      <c r="Y70" s="19"/>
      <c r="Z70" s="22">
        <v>385043734</v>
      </c>
    </row>
    <row r="71" spans="1:26" ht="13.5" hidden="1">
      <c r="A71" s="38" t="s">
        <v>114</v>
      </c>
      <c r="B71" s="18">
        <v>58331682</v>
      </c>
      <c r="C71" s="18"/>
      <c r="D71" s="19">
        <v>54158590</v>
      </c>
      <c r="E71" s="20">
        <v>54158590</v>
      </c>
      <c r="F71" s="20">
        <v>-547093</v>
      </c>
      <c r="G71" s="20">
        <v>4241973</v>
      </c>
      <c r="H71" s="20">
        <v>2606910</v>
      </c>
      <c r="I71" s="20">
        <v>6301790</v>
      </c>
      <c r="J71" s="20">
        <v>4208653</v>
      </c>
      <c r="K71" s="20">
        <v>5101299</v>
      </c>
      <c r="L71" s="20">
        <v>7695302</v>
      </c>
      <c r="M71" s="20">
        <v>17005254</v>
      </c>
      <c r="N71" s="20"/>
      <c r="O71" s="20"/>
      <c r="P71" s="20"/>
      <c r="Q71" s="20"/>
      <c r="R71" s="20"/>
      <c r="S71" s="20"/>
      <c r="T71" s="20"/>
      <c r="U71" s="20"/>
      <c r="V71" s="20">
        <v>23307044</v>
      </c>
      <c r="W71" s="20">
        <v>22682538</v>
      </c>
      <c r="X71" s="20"/>
      <c r="Y71" s="19"/>
      <c r="Z71" s="22">
        <v>54158590</v>
      </c>
    </row>
    <row r="72" spans="1:26" ht="13.5" hidden="1">
      <c r="A72" s="38" t="s">
        <v>115</v>
      </c>
      <c r="B72" s="18">
        <v>54582553</v>
      </c>
      <c r="C72" s="18"/>
      <c r="D72" s="19">
        <v>58398260</v>
      </c>
      <c r="E72" s="20">
        <v>58398260</v>
      </c>
      <c r="F72" s="20">
        <v>5188483</v>
      </c>
      <c r="G72" s="20">
        <v>3585144</v>
      </c>
      <c r="H72" s="20">
        <v>3921769</v>
      </c>
      <c r="I72" s="20">
        <v>12695396</v>
      </c>
      <c r="J72" s="20">
        <v>3801813</v>
      </c>
      <c r="K72" s="20">
        <v>5238777</v>
      </c>
      <c r="L72" s="20">
        <v>5507776</v>
      </c>
      <c r="M72" s="20">
        <v>14548366</v>
      </c>
      <c r="N72" s="20"/>
      <c r="O72" s="20"/>
      <c r="P72" s="20"/>
      <c r="Q72" s="20"/>
      <c r="R72" s="20"/>
      <c r="S72" s="20"/>
      <c r="T72" s="20"/>
      <c r="U72" s="20"/>
      <c r="V72" s="20">
        <v>27243762</v>
      </c>
      <c r="W72" s="20">
        <v>29257304</v>
      </c>
      <c r="X72" s="20"/>
      <c r="Y72" s="19"/>
      <c r="Z72" s="22">
        <v>58398260</v>
      </c>
    </row>
    <row r="73" spans="1:26" ht="13.5" hidden="1">
      <c r="A73" s="38" t="s">
        <v>116</v>
      </c>
      <c r="B73" s="18">
        <v>35220865</v>
      </c>
      <c r="C73" s="18"/>
      <c r="D73" s="19">
        <v>33433270</v>
      </c>
      <c r="E73" s="20">
        <v>33433270</v>
      </c>
      <c r="F73" s="20">
        <v>3200061</v>
      </c>
      <c r="G73" s="20">
        <v>2706260</v>
      </c>
      <c r="H73" s="20">
        <v>2871594</v>
      </c>
      <c r="I73" s="20">
        <v>8777915</v>
      </c>
      <c r="J73" s="20">
        <v>2852970</v>
      </c>
      <c r="K73" s="20">
        <v>3064634</v>
      </c>
      <c r="L73" s="20">
        <v>3145020</v>
      </c>
      <c r="M73" s="20">
        <v>9062624</v>
      </c>
      <c r="N73" s="20"/>
      <c r="O73" s="20"/>
      <c r="P73" s="20"/>
      <c r="Q73" s="20"/>
      <c r="R73" s="20"/>
      <c r="S73" s="20"/>
      <c r="T73" s="20"/>
      <c r="U73" s="20"/>
      <c r="V73" s="20">
        <v>17840539</v>
      </c>
      <c r="W73" s="20">
        <v>16848132</v>
      </c>
      <c r="X73" s="20"/>
      <c r="Y73" s="19"/>
      <c r="Z73" s="22">
        <v>33433270</v>
      </c>
    </row>
    <row r="74" spans="1:26" ht="13.5" hidden="1">
      <c r="A74" s="38" t="s">
        <v>117</v>
      </c>
      <c r="B74" s="18">
        <v>-26448774</v>
      </c>
      <c r="C74" s="18"/>
      <c r="D74" s="19">
        <v>-25784060</v>
      </c>
      <c r="E74" s="20">
        <v>-25784060</v>
      </c>
      <c r="F74" s="20">
        <v>-1364742</v>
      </c>
      <c r="G74" s="20">
        <v>-1168702</v>
      </c>
      <c r="H74" s="20">
        <v>-1179387</v>
      </c>
      <c r="I74" s="20">
        <v>-3712831</v>
      </c>
      <c r="J74" s="20">
        <v>-1192873</v>
      </c>
      <c r="K74" s="20">
        <v>3536</v>
      </c>
      <c r="L74" s="20">
        <v>-1000</v>
      </c>
      <c r="M74" s="20">
        <v>-1190337</v>
      </c>
      <c r="N74" s="20"/>
      <c r="O74" s="20"/>
      <c r="P74" s="20"/>
      <c r="Q74" s="20"/>
      <c r="R74" s="20"/>
      <c r="S74" s="20"/>
      <c r="T74" s="20"/>
      <c r="U74" s="20"/>
      <c r="V74" s="20">
        <v>-4903168</v>
      </c>
      <c r="W74" s="20">
        <v>-13105067</v>
      </c>
      <c r="X74" s="20"/>
      <c r="Y74" s="19"/>
      <c r="Z74" s="22">
        <v>-25784060</v>
      </c>
    </row>
    <row r="75" spans="1:26" ht="13.5" hidden="1">
      <c r="A75" s="39" t="s">
        <v>118</v>
      </c>
      <c r="B75" s="27">
        <v>3839635</v>
      </c>
      <c r="C75" s="27"/>
      <c r="D75" s="28">
        <v>2833500</v>
      </c>
      <c r="E75" s="29">
        <v>2833500</v>
      </c>
      <c r="F75" s="29">
        <v>282220</v>
      </c>
      <c r="G75" s="29">
        <v>301138</v>
      </c>
      <c r="H75" s="29">
        <v>315172</v>
      </c>
      <c r="I75" s="29">
        <v>898530</v>
      </c>
      <c r="J75" s="29">
        <v>326331</v>
      </c>
      <c r="K75" s="29">
        <v>330656</v>
      </c>
      <c r="L75" s="29">
        <v>340617</v>
      </c>
      <c r="M75" s="29">
        <v>997604</v>
      </c>
      <c r="N75" s="29"/>
      <c r="O75" s="29"/>
      <c r="P75" s="29"/>
      <c r="Q75" s="29"/>
      <c r="R75" s="29"/>
      <c r="S75" s="29"/>
      <c r="T75" s="29"/>
      <c r="U75" s="29"/>
      <c r="V75" s="29">
        <v>1896134</v>
      </c>
      <c r="W75" s="29">
        <v>1405953</v>
      </c>
      <c r="X75" s="29"/>
      <c r="Y75" s="28"/>
      <c r="Z75" s="30">
        <v>2833500</v>
      </c>
    </row>
    <row r="76" spans="1:26" ht="13.5" hidden="1">
      <c r="A76" s="41" t="s">
        <v>120</v>
      </c>
      <c r="B76" s="31">
        <v>545752407</v>
      </c>
      <c r="C76" s="31"/>
      <c r="D76" s="32">
        <v>612069812</v>
      </c>
      <c r="E76" s="33">
        <v>612069812</v>
      </c>
      <c r="F76" s="33">
        <v>42199449</v>
      </c>
      <c r="G76" s="33">
        <v>52661789</v>
      </c>
      <c r="H76" s="33">
        <v>56361934</v>
      </c>
      <c r="I76" s="33">
        <v>151223172</v>
      </c>
      <c r="J76" s="33">
        <v>57425244</v>
      </c>
      <c r="K76" s="33">
        <v>48638877</v>
      </c>
      <c r="L76" s="33">
        <v>43473518</v>
      </c>
      <c r="M76" s="33">
        <v>149537639</v>
      </c>
      <c r="N76" s="33"/>
      <c r="O76" s="33"/>
      <c r="P76" s="33"/>
      <c r="Q76" s="33"/>
      <c r="R76" s="33"/>
      <c r="S76" s="33"/>
      <c r="T76" s="33"/>
      <c r="U76" s="33"/>
      <c r="V76" s="33">
        <v>300760811</v>
      </c>
      <c r="W76" s="33">
        <v>301270000</v>
      </c>
      <c r="X76" s="33"/>
      <c r="Y76" s="32"/>
      <c r="Z76" s="34">
        <v>612069812</v>
      </c>
    </row>
    <row r="77" spans="1:26" ht="13.5" hidden="1">
      <c r="A77" s="36" t="s">
        <v>31</v>
      </c>
      <c r="B77" s="18">
        <v>96320449</v>
      </c>
      <c r="C77" s="18"/>
      <c r="D77" s="19">
        <v>107714206</v>
      </c>
      <c r="E77" s="20">
        <v>107714206</v>
      </c>
      <c r="F77" s="20">
        <v>5669029</v>
      </c>
      <c r="G77" s="20">
        <v>7191678</v>
      </c>
      <c r="H77" s="20">
        <v>8404915</v>
      </c>
      <c r="I77" s="20">
        <v>21265622</v>
      </c>
      <c r="J77" s="20">
        <v>11072425</v>
      </c>
      <c r="K77" s="20">
        <v>6886011</v>
      </c>
      <c r="L77" s="20">
        <v>6590599</v>
      </c>
      <c r="M77" s="20">
        <v>24549035</v>
      </c>
      <c r="N77" s="20"/>
      <c r="O77" s="20"/>
      <c r="P77" s="20"/>
      <c r="Q77" s="20"/>
      <c r="R77" s="20"/>
      <c r="S77" s="20"/>
      <c r="T77" s="20"/>
      <c r="U77" s="20"/>
      <c r="V77" s="20">
        <v>45814657</v>
      </c>
      <c r="W77" s="20">
        <v>54700000</v>
      </c>
      <c r="X77" s="20"/>
      <c r="Y77" s="19"/>
      <c r="Z77" s="22">
        <v>107714206</v>
      </c>
    </row>
    <row r="78" spans="1:26" ht="13.5" hidden="1">
      <c r="A78" s="37" t="s">
        <v>32</v>
      </c>
      <c r="B78" s="18">
        <v>445592323</v>
      </c>
      <c r="C78" s="18"/>
      <c r="D78" s="19">
        <v>501522106</v>
      </c>
      <c r="E78" s="20">
        <v>501522106</v>
      </c>
      <c r="F78" s="20">
        <v>36248200</v>
      </c>
      <c r="G78" s="20">
        <v>45168974</v>
      </c>
      <c r="H78" s="20">
        <v>47641847</v>
      </c>
      <c r="I78" s="20">
        <v>129059021</v>
      </c>
      <c r="J78" s="20">
        <v>46026488</v>
      </c>
      <c r="K78" s="20">
        <v>41422209</v>
      </c>
      <c r="L78" s="20">
        <v>36542302</v>
      </c>
      <c r="M78" s="20">
        <v>123990999</v>
      </c>
      <c r="N78" s="20"/>
      <c r="O78" s="20"/>
      <c r="P78" s="20"/>
      <c r="Q78" s="20"/>
      <c r="R78" s="20"/>
      <c r="S78" s="20"/>
      <c r="T78" s="20"/>
      <c r="U78" s="20"/>
      <c r="V78" s="20">
        <v>253050020</v>
      </c>
      <c r="W78" s="20">
        <v>245082000</v>
      </c>
      <c r="X78" s="20"/>
      <c r="Y78" s="19"/>
      <c r="Z78" s="22">
        <v>501522106</v>
      </c>
    </row>
    <row r="79" spans="1:26" ht="13.5" hidden="1">
      <c r="A79" s="38" t="s">
        <v>113</v>
      </c>
      <c r="B79" s="18">
        <v>330517678</v>
      </c>
      <c r="C79" s="18"/>
      <c r="D79" s="19">
        <v>366367808</v>
      </c>
      <c r="E79" s="20">
        <v>366367808</v>
      </c>
      <c r="F79" s="20">
        <v>27550152</v>
      </c>
      <c r="G79" s="20">
        <v>35044163</v>
      </c>
      <c r="H79" s="20">
        <v>36526595</v>
      </c>
      <c r="I79" s="20">
        <v>99120910</v>
      </c>
      <c r="J79" s="20">
        <v>35624355</v>
      </c>
      <c r="K79" s="20">
        <v>31066317</v>
      </c>
      <c r="L79" s="20">
        <v>26807748</v>
      </c>
      <c r="M79" s="20">
        <v>93498420</v>
      </c>
      <c r="N79" s="20"/>
      <c r="O79" s="20"/>
      <c r="P79" s="20"/>
      <c r="Q79" s="20"/>
      <c r="R79" s="20"/>
      <c r="S79" s="20"/>
      <c r="T79" s="20"/>
      <c r="U79" s="20"/>
      <c r="V79" s="20">
        <v>192619330</v>
      </c>
      <c r="W79" s="20">
        <v>178500000</v>
      </c>
      <c r="X79" s="20"/>
      <c r="Y79" s="19"/>
      <c r="Z79" s="22">
        <v>366367808</v>
      </c>
    </row>
    <row r="80" spans="1:26" ht="13.5" hidden="1">
      <c r="A80" s="38" t="s">
        <v>114</v>
      </c>
      <c r="B80" s="18">
        <v>45432503</v>
      </c>
      <c r="C80" s="18"/>
      <c r="D80" s="19">
        <v>49391161</v>
      </c>
      <c r="E80" s="20">
        <v>49391161</v>
      </c>
      <c r="F80" s="20">
        <v>3241632</v>
      </c>
      <c r="G80" s="20">
        <v>3682222</v>
      </c>
      <c r="H80" s="20">
        <v>3628151</v>
      </c>
      <c r="I80" s="20">
        <v>10552005</v>
      </c>
      <c r="J80" s="20">
        <v>4170190</v>
      </c>
      <c r="K80" s="20">
        <v>3829769</v>
      </c>
      <c r="L80" s="20">
        <v>3816842</v>
      </c>
      <c r="M80" s="20">
        <v>11816801</v>
      </c>
      <c r="N80" s="20"/>
      <c r="O80" s="20"/>
      <c r="P80" s="20"/>
      <c r="Q80" s="20"/>
      <c r="R80" s="20"/>
      <c r="S80" s="20"/>
      <c r="T80" s="20"/>
      <c r="U80" s="20"/>
      <c r="V80" s="20">
        <v>22368806</v>
      </c>
      <c r="W80" s="20">
        <v>24375000</v>
      </c>
      <c r="X80" s="20"/>
      <c r="Y80" s="19"/>
      <c r="Z80" s="22">
        <v>49391161</v>
      </c>
    </row>
    <row r="81" spans="1:26" ht="13.5" hidden="1">
      <c r="A81" s="38" t="s">
        <v>115</v>
      </c>
      <c r="B81" s="18">
        <v>46872358</v>
      </c>
      <c r="C81" s="18"/>
      <c r="D81" s="19">
        <v>55208677</v>
      </c>
      <c r="E81" s="20">
        <v>55208677</v>
      </c>
      <c r="F81" s="20">
        <v>3556341</v>
      </c>
      <c r="G81" s="20">
        <v>4174886</v>
      </c>
      <c r="H81" s="20">
        <v>4776045</v>
      </c>
      <c r="I81" s="20">
        <v>12507272</v>
      </c>
      <c r="J81" s="20">
        <v>4049549</v>
      </c>
      <c r="K81" s="20">
        <v>4226515</v>
      </c>
      <c r="L81" s="20">
        <v>3820890</v>
      </c>
      <c r="M81" s="20">
        <v>12096954</v>
      </c>
      <c r="N81" s="20"/>
      <c r="O81" s="20"/>
      <c r="P81" s="20"/>
      <c r="Q81" s="20"/>
      <c r="R81" s="20"/>
      <c r="S81" s="20"/>
      <c r="T81" s="20"/>
      <c r="U81" s="20"/>
      <c r="V81" s="20">
        <v>24604226</v>
      </c>
      <c r="W81" s="20">
        <v>27227000</v>
      </c>
      <c r="X81" s="20"/>
      <c r="Y81" s="19"/>
      <c r="Z81" s="22">
        <v>55208677</v>
      </c>
    </row>
    <row r="82" spans="1:26" ht="13.5" hidden="1">
      <c r="A82" s="38" t="s">
        <v>116</v>
      </c>
      <c r="B82" s="18">
        <v>22769784</v>
      </c>
      <c r="C82" s="18"/>
      <c r="D82" s="19">
        <v>30554460</v>
      </c>
      <c r="E82" s="20">
        <v>30554460</v>
      </c>
      <c r="F82" s="20">
        <v>1900075</v>
      </c>
      <c r="G82" s="20">
        <v>2267703</v>
      </c>
      <c r="H82" s="20">
        <v>2711056</v>
      </c>
      <c r="I82" s="20">
        <v>6878834</v>
      </c>
      <c r="J82" s="20">
        <v>2182394</v>
      </c>
      <c r="K82" s="20">
        <v>2299608</v>
      </c>
      <c r="L82" s="20">
        <v>2096822</v>
      </c>
      <c r="M82" s="20">
        <v>6578824</v>
      </c>
      <c r="N82" s="20"/>
      <c r="O82" s="20"/>
      <c r="P82" s="20"/>
      <c r="Q82" s="20"/>
      <c r="R82" s="20"/>
      <c r="S82" s="20"/>
      <c r="T82" s="20"/>
      <c r="U82" s="20"/>
      <c r="V82" s="20">
        <v>13457658</v>
      </c>
      <c r="W82" s="20">
        <v>14980000</v>
      </c>
      <c r="X82" s="20"/>
      <c r="Y82" s="19"/>
      <c r="Z82" s="22">
        <v>30554460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3839635</v>
      </c>
      <c r="C84" s="27"/>
      <c r="D84" s="28">
        <v>2833500</v>
      </c>
      <c r="E84" s="29">
        <v>2833500</v>
      </c>
      <c r="F84" s="29">
        <v>282220</v>
      </c>
      <c r="G84" s="29">
        <v>301137</v>
      </c>
      <c r="H84" s="29">
        <v>315172</v>
      </c>
      <c r="I84" s="29">
        <v>898529</v>
      </c>
      <c r="J84" s="29">
        <v>326331</v>
      </c>
      <c r="K84" s="29">
        <v>330657</v>
      </c>
      <c r="L84" s="29">
        <v>340617</v>
      </c>
      <c r="M84" s="29">
        <v>997605</v>
      </c>
      <c r="N84" s="29"/>
      <c r="O84" s="29"/>
      <c r="P84" s="29"/>
      <c r="Q84" s="29"/>
      <c r="R84" s="29"/>
      <c r="S84" s="29"/>
      <c r="T84" s="29"/>
      <c r="U84" s="29"/>
      <c r="V84" s="29">
        <v>1896134</v>
      </c>
      <c r="W84" s="29">
        <v>1488000</v>
      </c>
      <c r="X84" s="29"/>
      <c r="Y84" s="28"/>
      <c r="Z84" s="30">
        <v>2833500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40223616</v>
      </c>
      <c r="C5" s="18">
        <v>0</v>
      </c>
      <c r="D5" s="58">
        <v>43585290</v>
      </c>
      <c r="E5" s="59">
        <v>43585290</v>
      </c>
      <c r="F5" s="59">
        <v>43222622</v>
      </c>
      <c r="G5" s="59">
        <v>9329</v>
      </c>
      <c r="H5" s="59">
        <v>12703</v>
      </c>
      <c r="I5" s="59">
        <v>43244654</v>
      </c>
      <c r="J5" s="59">
        <v>-361721</v>
      </c>
      <c r="K5" s="59">
        <v>-59422</v>
      </c>
      <c r="L5" s="59">
        <v>128076</v>
      </c>
      <c r="M5" s="59">
        <v>-293067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42951587</v>
      </c>
      <c r="W5" s="59">
        <v>43324780</v>
      </c>
      <c r="X5" s="59">
        <v>-373193</v>
      </c>
      <c r="Y5" s="60">
        <v>-0.86</v>
      </c>
      <c r="Z5" s="61">
        <v>43585290</v>
      </c>
    </row>
    <row r="6" spans="1:26" ht="13.5">
      <c r="A6" s="57" t="s">
        <v>32</v>
      </c>
      <c r="B6" s="18">
        <v>375228931</v>
      </c>
      <c r="C6" s="18">
        <v>0</v>
      </c>
      <c r="D6" s="58">
        <v>396961030</v>
      </c>
      <c r="E6" s="59">
        <v>396961030</v>
      </c>
      <c r="F6" s="59">
        <v>30052480</v>
      </c>
      <c r="G6" s="59">
        <v>14891449</v>
      </c>
      <c r="H6" s="59">
        <v>29759716</v>
      </c>
      <c r="I6" s="59">
        <v>74703645</v>
      </c>
      <c r="J6" s="59">
        <v>26338315</v>
      </c>
      <c r="K6" s="59">
        <v>29271906</v>
      </c>
      <c r="L6" s="59">
        <v>35139268</v>
      </c>
      <c r="M6" s="59">
        <v>90749489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165453134</v>
      </c>
      <c r="W6" s="59">
        <v>199125070</v>
      </c>
      <c r="X6" s="59">
        <v>-33671936</v>
      </c>
      <c r="Y6" s="60">
        <v>-16.91</v>
      </c>
      <c r="Z6" s="61">
        <v>396961030</v>
      </c>
    </row>
    <row r="7" spans="1:26" ht="13.5">
      <c r="A7" s="57" t="s">
        <v>33</v>
      </c>
      <c r="B7" s="18">
        <v>4391659</v>
      </c>
      <c r="C7" s="18">
        <v>0</v>
      </c>
      <c r="D7" s="58">
        <v>4608860</v>
      </c>
      <c r="E7" s="59">
        <v>4608860</v>
      </c>
      <c r="F7" s="59">
        <v>464363</v>
      </c>
      <c r="G7" s="59">
        <v>248823</v>
      </c>
      <c r="H7" s="59">
        <v>522285</v>
      </c>
      <c r="I7" s="59">
        <v>1235471</v>
      </c>
      <c r="J7" s="59">
        <v>614892</v>
      </c>
      <c r="K7" s="59">
        <v>290381</v>
      </c>
      <c r="L7" s="59">
        <v>530547</v>
      </c>
      <c r="M7" s="59">
        <v>1435820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2671291</v>
      </c>
      <c r="W7" s="59">
        <v>2304480</v>
      </c>
      <c r="X7" s="59">
        <v>366811</v>
      </c>
      <c r="Y7" s="60">
        <v>15.92</v>
      </c>
      <c r="Z7" s="61">
        <v>4608860</v>
      </c>
    </row>
    <row r="8" spans="1:26" ht="13.5">
      <c r="A8" s="57" t="s">
        <v>34</v>
      </c>
      <c r="B8" s="18">
        <v>75817923</v>
      </c>
      <c r="C8" s="18">
        <v>0</v>
      </c>
      <c r="D8" s="58">
        <v>122459034</v>
      </c>
      <c r="E8" s="59">
        <v>122459034</v>
      </c>
      <c r="F8" s="59">
        <v>38915310</v>
      </c>
      <c r="G8" s="59">
        <v>-11528663</v>
      </c>
      <c r="H8" s="59">
        <v>1222230</v>
      </c>
      <c r="I8" s="59">
        <v>28608877</v>
      </c>
      <c r="J8" s="59">
        <v>1065993</v>
      </c>
      <c r="K8" s="59">
        <v>1051358</v>
      </c>
      <c r="L8" s="59">
        <v>21310696</v>
      </c>
      <c r="M8" s="59">
        <v>23428047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52036924</v>
      </c>
      <c r="W8" s="59">
        <v>61229820</v>
      </c>
      <c r="X8" s="59">
        <v>-9192896</v>
      </c>
      <c r="Y8" s="60">
        <v>-15.01</v>
      </c>
      <c r="Z8" s="61">
        <v>122459034</v>
      </c>
    </row>
    <row r="9" spans="1:26" ht="13.5">
      <c r="A9" s="57" t="s">
        <v>35</v>
      </c>
      <c r="B9" s="18">
        <v>59706832</v>
      </c>
      <c r="C9" s="18">
        <v>0</v>
      </c>
      <c r="D9" s="58">
        <v>55147300</v>
      </c>
      <c r="E9" s="59">
        <v>55147300</v>
      </c>
      <c r="F9" s="59">
        <v>3251657</v>
      </c>
      <c r="G9" s="59">
        <v>2113345</v>
      </c>
      <c r="H9" s="59">
        <v>2259798</v>
      </c>
      <c r="I9" s="59">
        <v>7624800</v>
      </c>
      <c r="J9" s="59">
        <v>2840382</v>
      </c>
      <c r="K9" s="59">
        <v>2414153</v>
      </c>
      <c r="L9" s="59">
        <v>1992660</v>
      </c>
      <c r="M9" s="59">
        <v>7247195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14871995</v>
      </c>
      <c r="W9" s="59">
        <v>27577140</v>
      </c>
      <c r="X9" s="59">
        <v>-12705145</v>
      </c>
      <c r="Y9" s="60">
        <v>-46.07</v>
      </c>
      <c r="Z9" s="61">
        <v>55147300</v>
      </c>
    </row>
    <row r="10" spans="1:26" ht="25.5">
      <c r="A10" s="62" t="s">
        <v>105</v>
      </c>
      <c r="B10" s="63">
        <f>SUM(B5:B9)</f>
        <v>555368961</v>
      </c>
      <c r="C10" s="63">
        <f>SUM(C5:C9)</f>
        <v>0</v>
      </c>
      <c r="D10" s="64">
        <f aca="true" t="shared" si="0" ref="D10:Z10">SUM(D5:D9)</f>
        <v>622761514</v>
      </c>
      <c r="E10" s="65">
        <f t="shared" si="0"/>
        <v>622761514</v>
      </c>
      <c r="F10" s="65">
        <f t="shared" si="0"/>
        <v>115906432</v>
      </c>
      <c r="G10" s="65">
        <f t="shared" si="0"/>
        <v>5734283</v>
      </c>
      <c r="H10" s="65">
        <f t="shared" si="0"/>
        <v>33776732</v>
      </c>
      <c r="I10" s="65">
        <f t="shared" si="0"/>
        <v>155417447</v>
      </c>
      <c r="J10" s="65">
        <f t="shared" si="0"/>
        <v>30497861</v>
      </c>
      <c r="K10" s="65">
        <f t="shared" si="0"/>
        <v>32968376</v>
      </c>
      <c r="L10" s="65">
        <f t="shared" si="0"/>
        <v>59101247</v>
      </c>
      <c r="M10" s="65">
        <f t="shared" si="0"/>
        <v>122567484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277984931</v>
      </c>
      <c r="W10" s="65">
        <f t="shared" si="0"/>
        <v>333561290</v>
      </c>
      <c r="X10" s="65">
        <f t="shared" si="0"/>
        <v>-55576359</v>
      </c>
      <c r="Y10" s="66">
        <f>+IF(W10&lt;&gt;0,(X10/W10)*100,0)</f>
        <v>-16.661513390837406</v>
      </c>
      <c r="Z10" s="67">
        <f t="shared" si="0"/>
        <v>622761514</v>
      </c>
    </row>
    <row r="11" spans="1:26" ht="13.5">
      <c r="A11" s="57" t="s">
        <v>36</v>
      </c>
      <c r="B11" s="18">
        <v>146026538</v>
      </c>
      <c r="C11" s="18">
        <v>0</v>
      </c>
      <c r="D11" s="58">
        <v>173828482</v>
      </c>
      <c r="E11" s="59">
        <v>173828482</v>
      </c>
      <c r="F11" s="59">
        <v>13118610</v>
      </c>
      <c r="G11" s="59">
        <v>12845292</v>
      </c>
      <c r="H11" s="59">
        <v>13338758</v>
      </c>
      <c r="I11" s="59">
        <v>39302660</v>
      </c>
      <c r="J11" s="59">
        <v>12936014</v>
      </c>
      <c r="K11" s="59">
        <v>13014221</v>
      </c>
      <c r="L11" s="59">
        <v>10479642</v>
      </c>
      <c r="M11" s="59">
        <v>36429877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75732537</v>
      </c>
      <c r="W11" s="59">
        <v>86924640</v>
      </c>
      <c r="X11" s="59">
        <v>-11192103</v>
      </c>
      <c r="Y11" s="60">
        <v>-12.88</v>
      </c>
      <c r="Z11" s="61">
        <v>173828482</v>
      </c>
    </row>
    <row r="12" spans="1:26" ht="13.5">
      <c r="A12" s="57" t="s">
        <v>37</v>
      </c>
      <c r="B12" s="18">
        <v>8740174</v>
      </c>
      <c r="C12" s="18">
        <v>0</v>
      </c>
      <c r="D12" s="58">
        <v>9471450</v>
      </c>
      <c r="E12" s="59">
        <v>9471450</v>
      </c>
      <c r="F12" s="59">
        <v>652377</v>
      </c>
      <c r="G12" s="59">
        <v>702327</v>
      </c>
      <c r="H12" s="59">
        <v>705278</v>
      </c>
      <c r="I12" s="59">
        <v>2059982</v>
      </c>
      <c r="J12" s="59">
        <v>705278</v>
      </c>
      <c r="K12" s="59">
        <v>705279</v>
      </c>
      <c r="L12" s="59">
        <v>805932</v>
      </c>
      <c r="M12" s="59">
        <v>2216489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4276471</v>
      </c>
      <c r="W12" s="59">
        <v>4735740</v>
      </c>
      <c r="X12" s="59">
        <v>-459269</v>
      </c>
      <c r="Y12" s="60">
        <v>-9.7</v>
      </c>
      <c r="Z12" s="61">
        <v>9471450</v>
      </c>
    </row>
    <row r="13" spans="1:26" ht="13.5">
      <c r="A13" s="57" t="s">
        <v>106</v>
      </c>
      <c r="B13" s="18">
        <v>31487932</v>
      </c>
      <c r="C13" s="18">
        <v>0</v>
      </c>
      <c r="D13" s="58">
        <v>27548133</v>
      </c>
      <c r="E13" s="59">
        <v>27548132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11154740</v>
      </c>
      <c r="M13" s="59">
        <v>11154740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11154740</v>
      </c>
      <c r="W13" s="59">
        <v>13775040</v>
      </c>
      <c r="X13" s="59">
        <v>-2620300</v>
      </c>
      <c r="Y13" s="60">
        <v>-19.02</v>
      </c>
      <c r="Z13" s="61">
        <v>27548132</v>
      </c>
    </row>
    <row r="14" spans="1:26" ht="13.5">
      <c r="A14" s="57" t="s">
        <v>38</v>
      </c>
      <c r="B14" s="18">
        <v>11429475</v>
      </c>
      <c r="C14" s="18">
        <v>0</v>
      </c>
      <c r="D14" s="58">
        <v>7945416</v>
      </c>
      <c r="E14" s="59">
        <v>7945415</v>
      </c>
      <c r="F14" s="59">
        <v>454322</v>
      </c>
      <c r="G14" s="59">
        <v>48341</v>
      </c>
      <c r="H14" s="59">
        <v>1285812</v>
      </c>
      <c r="I14" s="59">
        <v>1788475</v>
      </c>
      <c r="J14" s="59">
        <v>454321</v>
      </c>
      <c r="K14" s="59">
        <v>454321</v>
      </c>
      <c r="L14" s="59">
        <v>938019</v>
      </c>
      <c r="M14" s="59">
        <v>1846661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3635136</v>
      </c>
      <c r="W14" s="59">
        <v>3974760</v>
      </c>
      <c r="X14" s="59">
        <v>-339624</v>
      </c>
      <c r="Y14" s="60">
        <v>-8.54</v>
      </c>
      <c r="Z14" s="61">
        <v>7945415</v>
      </c>
    </row>
    <row r="15" spans="1:26" ht="13.5">
      <c r="A15" s="57" t="s">
        <v>39</v>
      </c>
      <c r="B15" s="18">
        <v>242031964</v>
      </c>
      <c r="C15" s="18">
        <v>0</v>
      </c>
      <c r="D15" s="58">
        <v>258735740</v>
      </c>
      <c r="E15" s="59">
        <v>258735740</v>
      </c>
      <c r="F15" s="59">
        <v>25234288</v>
      </c>
      <c r="G15" s="59">
        <v>25050393</v>
      </c>
      <c r="H15" s="59">
        <v>16548050</v>
      </c>
      <c r="I15" s="59">
        <v>66832731</v>
      </c>
      <c r="J15" s="59">
        <v>18182721</v>
      </c>
      <c r="K15" s="59">
        <v>20450249</v>
      </c>
      <c r="L15" s="59">
        <v>22705726</v>
      </c>
      <c r="M15" s="59">
        <v>61338696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128171427</v>
      </c>
      <c r="W15" s="59">
        <v>129368040</v>
      </c>
      <c r="X15" s="59">
        <v>-1196613</v>
      </c>
      <c r="Y15" s="60">
        <v>-0.92</v>
      </c>
      <c r="Z15" s="61">
        <v>258735740</v>
      </c>
    </row>
    <row r="16" spans="1:26" ht="13.5">
      <c r="A16" s="68" t="s">
        <v>40</v>
      </c>
      <c r="B16" s="18">
        <v>749000</v>
      </c>
      <c r="C16" s="18">
        <v>0</v>
      </c>
      <c r="D16" s="58">
        <v>134070</v>
      </c>
      <c r="E16" s="59">
        <v>134070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132500</v>
      </c>
      <c r="L16" s="59">
        <v>0</v>
      </c>
      <c r="M16" s="59">
        <v>132500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132500</v>
      </c>
      <c r="W16" s="59">
        <v>67080</v>
      </c>
      <c r="X16" s="59">
        <v>65420</v>
      </c>
      <c r="Y16" s="60">
        <v>97.53</v>
      </c>
      <c r="Z16" s="61">
        <v>134070</v>
      </c>
    </row>
    <row r="17" spans="1:26" ht="13.5">
      <c r="A17" s="57" t="s">
        <v>41</v>
      </c>
      <c r="B17" s="18">
        <v>107244773</v>
      </c>
      <c r="C17" s="18">
        <v>0</v>
      </c>
      <c r="D17" s="58">
        <v>166653028</v>
      </c>
      <c r="E17" s="59">
        <v>166653028</v>
      </c>
      <c r="F17" s="59">
        <v>17377394</v>
      </c>
      <c r="G17" s="59">
        <v>-3879325</v>
      </c>
      <c r="H17" s="59">
        <v>10068411</v>
      </c>
      <c r="I17" s="59">
        <v>23566480</v>
      </c>
      <c r="J17" s="59">
        <v>7876226</v>
      </c>
      <c r="K17" s="59">
        <v>8251750</v>
      </c>
      <c r="L17" s="59">
        <v>7351316</v>
      </c>
      <c r="M17" s="59">
        <v>23479292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47045772</v>
      </c>
      <c r="W17" s="59">
        <v>83337180</v>
      </c>
      <c r="X17" s="59">
        <v>-36291408</v>
      </c>
      <c r="Y17" s="60">
        <v>-43.55</v>
      </c>
      <c r="Z17" s="61">
        <v>166653028</v>
      </c>
    </row>
    <row r="18" spans="1:26" ht="13.5">
      <c r="A18" s="69" t="s">
        <v>42</v>
      </c>
      <c r="B18" s="70">
        <f>SUM(B11:B17)</f>
        <v>547709856</v>
      </c>
      <c r="C18" s="70">
        <f>SUM(C11:C17)</f>
        <v>0</v>
      </c>
      <c r="D18" s="71">
        <f aca="true" t="shared" si="1" ref="D18:Z18">SUM(D11:D17)</f>
        <v>644316319</v>
      </c>
      <c r="E18" s="72">
        <f t="shared" si="1"/>
        <v>644316317</v>
      </c>
      <c r="F18" s="72">
        <f t="shared" si="1"/>
        <v>56836991</v>
      </c>
      <c r="G18" s="72">
        <f t="shared" si="1"/>
        <v>34767028</v>
      </c>
      <c r="H18" s="72">
        <f t="shared" si="1"/>
        <v>41946309</v>
      </c>
      <c r="I18" s="72">
        <f t="shared" si="1"/>
        <v>133550328</v>
      </c>
      <c r="J18" s="72">
        <f t="shared" si="1"/>
        <v>40154560</v>
      </c>
      <c r="K18" s="72">
        <f t="shared" si="1"/>
        <v>43008320</v>
      </c>
      <c r="L18" s="72">
        <f t="shared" si="1"/>
        <v>53435375</v>
      </c>
      <c r="M18" s="72">
        <f t="shared" si="1"/>
        <v>136598255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270148583</v>
      </c>
      <c r="W18" s="72">
        <f t="shared" si="1"/>
        <v>322182480</v>
      </c>
      <c r="X18" s="72">
        <f t="shared" si="1"/>
        <v>-52033897</v>
      </c>
      <c r="Y18" s="66">
        <f>+IF(W18&lt;&gt;0,(X18/W18)*100,0)</f>
        <v>-16.15044275529818</v>
      </c>
      <c r="Z18" s="73">
        <f t="shared" si="1"/>
        <v>644316317</v>
      </c>
    </row>
    <row r="19" spans="1:26" ht="13.5">
      <c r="A19" s="69" t="s">
        <v>43</v>
      </c>
      <c r="B19" s="74">
        <f>+B10-B18</f>
        <v>7659105</v>
      </c>
      <c r="C19" s="74">
        <f>+C10-C18</f>
        <v>0</v>
      </c>
      <c r="D19" s="75">
        <f aca="true" t="shared" si="2" ref="D19:Z19">+D10-D18</f>
        <v>-21554805</v>
      </c>
      <c r="E19" s="76">
        <f t="shared" si="2"/>
        <v>-21554803</v>
      </c>
      <c r="F19" s="76">
        <f t="shared" si="2"/>
        <v>59069441</v>
      </c>
      <c r="G19" s="76">
        <f t="shared" si="2"/>
        <v>-29032745</v>
      </c>
      <c r="H19" s="76">
        <f t="shared" si="2"/>
        <v>-8169577</v>
      </c>
      <c r="I19" s="76">
        <f t="shared" si="2"/>
        <v>21867119</v>
      </c>
      <c r="J19" s="76">
        <f t="shared" si="2"/>
        <v>-9656699</v>
      </c>
      <c r="K19" s="76">
        <f t="shared" si="2"/>
        <v>-10039944</v>
      </c>
      <c r="L19" s="76">
        <f t="shared" si="2"/>
        <v>5665872</v>
      </c>
      <c r="M19" s="76">
        <f t="shared" si="2"/>
        <v>-14030771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7836348</v>
      </c>
      <c r="W19" s="76">
        <f>IF(E10=E18,0,W10-W18)</f>
        <v>11378810</v>
      </c>
      <c r="X19" s="76">
        <f t="shared" si="2"/>
        <v>-3542462</v>
      </c>
      <c r="Y19" s="77">
        <f>+IF(W19&lt;&gt;0,(X19/W19)*100,0)</f>
        <v>-31.132095535473393</v>
      </c>
      <c r="Z19" s="78">
        <f t="shared" si="2"/>
        <v>-21554803</v>
      </c>
    </row>
    <row r="20" spans="1:26" ht="13.5">
      <c r="A20" s="57" t="s">
        <v>44</v>
      </c>
      <c r="B20" s="18">
        <v>46347944</v>
      </c>
      <c r="C20" s="18">
        <v>0</v>
      </c>
      <c r="D20" s="58">
        <v>21819966</v>
      </c>
      <c r="E20" s="59">
        <v>21819966</v>
      </c>
      <c r="F20" s="59">
        <v>5550687</v>
      </c>
      <c r="G20" s="59">
        <v>71237</v>
      </c>
      <c r="H20" s="59">
        <v>1590148</v>
      </c>
      <c r="I20" s="59">
        <v>7212072</v>
      </c>
      <c r="J20" s="59">
        <v>1144392</v>
      </c>
      <c r="K20" s="59">
        <v>2462978</v>
      </c>
      <c r="L20" s="59">
        <v>1073087</v>
      </c>
      <c r="M20" s="59">
        <v>4680457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11892529</v>
      </c>
      <c r="W20" s="59">
        <v>10910100</v>
      </c>
      <c r="X20" s="59">
        <v>982429</v>
      </c>
      <c r="Y20" s="60">
        <v>9</v>
      </c>
      <c r="Z20" s="61">
        <v>21819966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54007049</v>
      </c>
      <c r="C22" s="85">
        <f>SUM(C19:C21)</f>
        <v>0</v>
      </c>
      <c r="D22" s="86">
        <f aca="true" t="shared" si="3" ref="D22:Z22">SUM(D19:D21)</f>
        <v>265161</v>
      </c>
      <c r="E22" s="87">
        <f t="shared" si="3"/>
        <v>265163</v>
      </c>
      <c r="F22" s="87">
        <f t="shared" si="3"/>
        <v>64620128</v>
      </c>
      <c r="G22" s="87">
        <f t="shared" si="3"/>
        <v>-28961508</v>
      </c>
      <c r="H22" s="87">
        <f t="shared" si="3"/>
        <v>-6579429</v>
      </c>
      <c r="I22" s="87">
        <f t="shared" si="3"/>
        <v>29079191</v>
      </c>
      <c r="J22" s="87">
        <f t="shared" si="3"/>
        <v>-8512307</v>
      </c>
      <c r="K22" s="87">
        <f t="shared" si="3"/>
        <v>-7576966</v>
      </c>
      <c r="L22" s="87">
        <f t="shared" si="3"/>
        <v>6738959</v>
      </c>
      <c r="M22" s="87">
        <f t="shared" si="3"/>
        <v>-9350314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19728877</v>
      </c>
      <c r="W22" s="87">
        <f t="shared" si="3"/>
        <v>22288910</v>
      </c>
      <c r="X22" s="87">
        <f t="shared" si="3"/>
        <v>-2560033</v>
      </c>
      <c r="Y22" s="88">
        <f>+IF(W22&lt;&gt;0,(X22/W22)*100,0)</f>
        <v>-11.485680546962593</v>
      </c>
      <c r="Z22" s="89">
        <f t="shared" si="3"/>
        <v>265163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54007049</v>
      </c>
      <c r="C24" s="74">
        <f>SUM(C22:C23)</f>
        <v>0</v>
      </c>
      <c r="D24" s="75">
        <f aca="true" t="shared" si="4" ref="D24:Z24">SUM(D22:D23)</f>
        <v>265161</v>
      </c>
      <c r="E24" s="76">
        <f t="shared" si="4"/>
        <v>265163</v>
      </c>
      <c r="F24" s="76">
        <f t="shared" si="4"/>
        <v>64620128</v>
      </c>
      <c r="G24" s="76">
        <f t="shared" si="4"/>
        <v>-28961508</v>
      </c>
      <c r="H24" s="76">
        <f t="shared" si="4"/>
        <v>-6579429</v>
      </c>
      <c r="I24" s="76">
        <f t="shared" si="4"/>
        <v>29079191</v>
      </c>
      <c r="J24" s="76">
        <f t="shared" si="4"/>
        <v>-8512307</v>
      </c>
      <c r="K24" s="76">
        <f t="shared" si="4"/>
        <v>-7576966</v>
      </c>
      <c r="L24" s="76">
        <f t="shared" si="4"/>
        <v>6738959</v>
      </c>
      <c r="M24" s="76">
        <f t="shared" si="4"/>
        <v>-9350314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19728877</v>
      </c>
      <c r="W24" s="76">
        <f t="shared" si="4"/>
        <v>22288910</v>
      </c>
      <c r="X24" s="76">
        <f t="shared" si="4"/>
        <v>-2560033</v>
      </c>
      <c r="Y24" s="77">
        <f>+IF(W24&lt;&gt;0,(X24/W24)*100,0)</f>
        <v>-11.485680546962593</v>
      </c>
      <c r="Z24" s="78">
        <f t="shared" si="4"/>
        <v>265163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74395343</v>
      </c>
      <c r="C27" s="21">
        <v>0</v>
      </c>
      <c r="D27" s="98">
        <v>53236130</v>
      </c>
      <c r="E27" s="99">
        <v>54726130</v>
      </c>
      <c r="F27" s="99">
        <v>5908732</v>
      </c>
      <c r="G27" s="99">
        <v>636238</v>
      </c>
      <c r="H27" s="99">
        <v>3248475</v>
      </c>
      <c r="I27" s="99">
        <v>9793445</v>
      </c>
      <c r="J27" s="99">
        <v>2175750</v>
      </c>
      <c r="K27" s="99">
        <v>3448314</v>
      </c>
      <c r="L27" s="99">
        <v>2542359</v>
      </c>
      <c r="M27" s="99">
        <v>8166423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17959868</v>
      </c>
      <c r="W27" s="99">
        <v>27363065</v>
      </c>
      <c r="X27" s="99">
        <v>-9403197</v>
      </c>
      <c r="Y27" s="100">
        <v>-34.36</v>
      </c>
      <c r="Z27" s="101">
        <v>54726130</v>
      </c>
    </row>
    <row r="28" spans="1:26" ht="13.5">
      <c r="A28" s="102" t="s">
        <v>44</v>
      </c>
      <c r="B28" s="18">
        <v>46347945</v>
      </c>
      <c r="C28" s="18">
        <v>0</v>
      </c>
      <c r="D28" s="58">
        <v>21820010</v>
      </c>
      <c r="E28" s="59">
        <v>21820010</v>
      </c>
      <c r="F28" s="59">
        <v>5752645</v>
      </c>
      <c r="G28" s="59">
        <v>390014</v>
      </c>
      <c r="H28" s="59">
        <v>1570115</v>
      </c>
      <c r="I28" s="59">
        <v>7712774</v>
      </c>
      <c r="J28" s="59">
        <v>1784265</v>
      </c>
      <c r="K28" s="59">
        <v>2172711</v>
      </c>
      <c r="L28" s="59">
        <v>2034149</v>
      </c>
      <c r="M28" s="59">
        <v>5991125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13703899</v>
      </c>
      <c r="W28" s="59">
        <v>10910005</v>
      </c>
      <c r="X28" s="59">
        <v>2793894</v>
      </c>
      <c r="Y28" s="60">
        <v>25.61</v>
      </c>
      <c r="Z28" s="61">
        <v>21820010</v>
      </c>
    </row>
    <row r="29" spans="1:26" ht="13.5">
      <c r="A29" s="57" t="s">
        <v>110</v>
      </c>
      <c r="B29" s="18">
        <v>72330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1841847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26133222</v>
      </c>
      <c r="C31" s="18">
        <v>0</v>
      </c>
      <c r="D31" s="58">
        <v>31416120</v>
      </c>
      <c r="E31" s="59">
        <v>32906120</v>
      </c>
      <c r="F31" s="59">
        <v>156087</v>
      </c>
      <c r="G31" s="59">
        <v>246224</v>
      </c>
      <c r="H31" s="59">
        <v>1678360</v>
      </c>
      <c r="I31" s="59">
        <v>2080671</v>
      </c>
      <c r="J31" s="59">
        <v>391485</v>
      </c>
      <c r="K31" s="59">
        <v>1275603</v>
      </c>
      <c r="L31" s="59">
        <v>508209</v>
      </c>
      <c r="M31" s="59">
        <v>2175297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4255968</v>
      </c>
      <c r="W31" s="59">
        <v>16453060</v>
      </c>
      <c r="X31" s="59">
        <v>-12197092</v>
      </c>
      <c r="Y31" s="60">
        <v>-74.13</v>
      </c>
      <c r="Z31" s="61">
        <v>32906120</v>
      </c>
    </row>
    <row r="32" spans="1:26" ht="13.5">
      <c r="A32" s="69" t="s">
        <v>50</v>
      </c>
      <c r="B32" s="21">
        <f>SUM(B28:B31)</f>
        <v>74395344</v>
      </c>
      <c r="C32" s="21">
        <f>SUM(C28:C31)</f>
        <v>0</v>
      </c>
      <c r="D32" s="98">
        <f aca="true" t="shared" si="5" ref="D32:Z32">SUM(D28:D31)</f>
        <v>53236130</v>
      </c>
      <c r="E32" s="99">
        <f t="shared" si="5"/>
        <v>54726130</v>
      </c>
      <c r="F32" s="99">
        <f t="shared" si="5"/>
        <v>5908732</v>
      </c>
      <c r="G32" s="99">
        <f t="shared" si="5"/>
        <v>636238</v>
      </c>
      <c r="H32" s="99">
        <f t="shared" si="5"/>
        <v>3248475</v>
      </c>
      <c r="I32" s="99">
        <f t="shared" si="5"/>
        <v>9793445</v>
      </c>
      <c r="J32" s="99">
        <f t="shared" si="5"/>
        <v>2175750</v>
      </c>
      <c r="K32" s="99">
        <f t="shared" si="5"/>
        <v>3448314</v>
      </c>
      <c r="L32" s="99">
        <f t="shared" si="5"/>
        <v>2542358</v>
      </c>
      <c r="M32" s="99">
        <f t="shared" si="5"/>
        <v>8166422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17959867</v>
      </c>
      <c r="W32" s="99">
        <f t="shared" si="5"/>
        <v>27363065</v>
      </c>
      <c r="X32" s="99">
        <f t="shared" si="5"/>
        <v>-9403198</v>
      </c>
      <c r="Y32" s="100">
        <f>+IF(W32&lt;&gt;0,(X32/W32)*100,0)</f>
        <v>-34.36456405742558</v>
      </c>
      <c r="Z32" s="101">
        <f t="shared" si="5"/>
        <v>54726130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170265147</v>
      </c>
      <c r="C35" s="18">
        <v>0</v>
      </c>
      <c r="D35" s="58">
        <v>177949464</v>
      </c>
      <c r="E35" s="59">
        <v>176459467</v>
      </c>
      <c r="F35" s="59">
        <v>202061052</v>
      </c>
      <c r="G35" s="59">
        <v>188320772</v>
      </c>
      <c r="H35" s="59">
        <v>167712808</v>
      </c>
      <c r="I35" s="59">
        <v>167712808</v>
      </c>
      <c r="J35" s="59">
        <v>159573824</v>
      </c>
      <c r="K35" s="59">
        <v>151090555</v>
      </c>
      <c r="L35" s="59">
        <v>172886417</v>
      </c>
      <c r="M35" s="59">
        <v>172886417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172886417</v>
      </c>
      <c r="W35" s="59">
        <v>88229734</v>
      </c>
      <c r="X35" s="59">
        <v>84656683</v>
      </c>
      <c r="Y35" s="60">
        <v>95.95</v>
      </c>
      <c r="Z35" s="61">
        <v>176459467</v>
      </c>
    </row>
    <row r="36" spans="1:26" ht="13.5">
      <c r="A36" s="57" t="s">
        <v>53</v>
      </c>
      <c r="B36" s="18">
        <v>625993177</v>
      </c>
      <c r="C36" s="18">
        <v>0</v>
      </c>
      <c r="D36" s="58">
        <v>622161963</v>
      </c>
      <c r="E36" s="59">
        <v>623651960</v>
      </c>
      <c r="F36" s="59">
        <v>604541291</v>
      </c>
      <c r="G36" s="59">
        <v>631476384</v>
      </c>
      <c r="H36" s="59">
        <v>634611382</v>
      </c>
      <c r="I36" s="59">
        <v>634611382</v>
      </c>
      <c r="J36" s="59">
        <v>637381855</v>
      </c>
      <c r="K36" s="59">
        <v>637262875</v>
      </c>
      <c r="L36" s="59">
        <v>626811351</v>
      </c>
      <c r="M36" s="59">
        <v>626811351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626811351</v>
      </c>
      <c r="W36" s="59">
        <v>311825980</v>
      </c>
      <c r="X36" s="59">
        <v>314985371</v>
      </c>
      <c r="Y36" s="60">
        <v>101.01</v>
      </c>
      <c r="Z36" s="61">
        <v>623651960</v>
      </c>
    </row>
    <row r="37" spans="1:26" ht="13.5">
      <c r="A37" s="57" t="s">
        <v>54</v>
      </c>
      <c r="B37" s="18">
        <v>111586219</v>
      </c>
      <c r="C37" s="18">
        <v>0</v>
      </c>
      <c r="D37" s="58">
        <v>99212446</v>
      </c>
      <c r="E37" s="59">
        <v>99212446</v>
      </c>
      <c r="F37" s="59">
        <v>89452084</v>
      </c>
      <c r="G37" s="59">
        <v>87547649</v>
      </c>
      <c r="H37" s="59">
        <v>77081619</v>
      </c>
      <c r="I37" s="59">
        <v>77081619</v>
      </c>
      <c r="J37" s="59">
        <v>78129451</v>
      </c>
      <c r="K37" s="59">
        <v>76657689</v>
      </c>
      <c r="L37" s="59">
        <v>81719771</v>
      </c>
      <c r="M37" s="59">
        <v>81719771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81719771</v>
      </c>
      <c r="W37" s="59">
        <v>49606223</v>
      </c>
      <c r="X37" s="59">
        <v>32113548</v>
      </c>
      <c r="Y37" s="60">
        <v>64.74</v>
      </c>
      <c r="Z37" s="61">
        <v>99212446</v>
      </c>
    </row>
    <row r="38" spans="1:26" ht="13.5">
      <c r="A38" s="57" t="s">
        <v>55</v>
      </c>
      <c r="B38" s="18">
        <v>129646827</v>
      </c>
      <c r="C38" s="18">
        <v>0</v>
      </c>
      <c r="D38" s="58">
        <v>127385848</v>
      </c>
      <c r="E38" s="59">
        <v>127385848</v>
      </c>
      <c r="F38" s="59">
        <v>143141605</v>
      </c>
      <c r="G38" s="59">
        <v>143089192</v>
      </c>
      <c r="H38" s="59">
        <v>142661681</v>
      </c>
      <c r="I38" s="59">
        <v>142661681</v>
      </c>
      <c r="J38" s="59">
        <v>143234056</v>
      </c>
      <c r="K38" s="59">
        <v>143680530</v>
      </c>
      <c r="L38" s="59">
        <v>143253963</v>
      </c>
      <c r="M38" s="59">
        <v>143253963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143253963</v>
      </c>
      <c r="W38" s="59">
        <v>63692924</v>
      </c>
      <c r="X38" s="59">
        <v>79561039</v>
      </c>
      <c r="Y38" s="60">
        <v>124.91</v>
      </c>
      <c r="Z38" s="61">
        <v>127385848</v>
      </c>
    </row>
    <row r="39" spans="1:26" ht="13.5">
      <c r="A39" s="57" t="s">
        <v>56</v>
      </c>
      <c r="B39" s="18">
        <v>555025278</v>
      </c>
      <c r="C39" s="18">
        <v>0</v>
      </c>
      <c r="D39" s="58">
        <v>573513133</v>
      </c>
      <c r="E39" s="59">
        <v>573513133</v>
      </c>
      <c r="F39" s="59">
        <v>574008654</v>
      </c>
      <c r="G39" s="59">
        <v>589160315</v>
      </c>
      <c r="H39" s="59">
        <v>582580890</v>
      </c>
      <c r="I39" s="59">
        <v>582580890</v>
      </c>
      <c r="J39" s="59">
        <v>575592172</v>
      </c>
      <c r="K39" s="59">
        <v>568015211</v>
      </c>
      <c r="L39" s="59">
        <v>574724034</v>
      </c>
      <c r="M39" s="59">
        <v>574724034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574724034</v>
      </c>
      <c r="W39" s="59">
        <v>286756567</v>
      </c>
      <c r="X39" s="59">
        <v>287967467</v>
      </c>
      <c r="Y39" s="60">
        <v>100.42</v>
      </c>
      <c r="Z39" s="61">
        <v>573513133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93149930</v>
      </c>
      <c r="C42" s="18">
        <v>0</v>
      </c>
      <c r="D42" s="58">
        <v>77278072</v>
      </c>
      <c r="E42" s="59">
        <v>77278068</v>
      </c>
      <c r="F42" s="59">
        <v>4906822</v>
      </c>
      <c r="G42" s="59">
        <v>1506133</v>
      </c>
      <c r="H42" s="59">
        <v>-11496785</v>
      </c>
      <c r="I42" s="59">
        <v>-5083830</v>
      </c>
      <c r="J42" s="59">
        <v>4802514</v>
      </c>
      <c r="K42" s="59">
        <v>-6382851</v>
      </c>
      <c r="L42" s="59">
        <v>19389673</v>
      </c>
      <c r="M42" s="59">
        <v>17809336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12725506</v>
      </c>
      <c r="W42" s="59">
        <v>13059518</v>
      </c>
      <c r="X42" s="59">
        <v>-334012</v>
      </c>
      <c r="Y42" s="60">
        <v>-2.56</v>
      </c>
      <c r="Z42" s="61">
        <v>77278068</v>
      </c>
    </row>
    <row r="43" spans="1:26" ht="13.5">
      <c r="A43" s="57" t="s">
        <v>59</v>
      </c>
      <c r="B43" s="18">
        <v>-68695097</v>
      </c>
      <c r="C43" s="18">
        <v>0</v>
      </c>
      <c r="D43" s="58">
        <v>-52686132</v>
      </c>
      <c r="E43" s="59">
        <v>-54176132</v>
      </c>
      <c r="F43" s="59">
        <v>-4259011</v>
      </c>
      <c r="G43" s="59">
        <v>-87753</v>
      </c>
      <c r="H43" s="59">
        <v>-1944338</v>
      </c>
      <c r="I43" s="59">
        <v>-6291102</v>
      </c>
      <c r="J43" s="59">
        <v>-1571660</v>
      </c>
      <c r="K43" s="59">
        <v>-3067280</v>
      </c>
      <c r="L43" s="59">
        <v>-2339343</v>
      </c>
      <c r="M43" s="59">
        <v>-6978283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-13269385</v>
      </c>
      <c r="W43" s="59">
        <v>-26211566</v>
      </c>
      <c r="X43" s="59">
        <v>12942181</v>
      </c>
      <c r="Y43" s="60">
        <v>-49.38</v>
      </c>
      <c r="Z43" s="61">
        <v>-54176132</v>
      </c>
    </row>
    <row r="44" spans="1:26" ht="13.5">
      <c r="A44" s="57" t="s">
        <v>60</v>
      </c>
      <c r="B44" s="18">
        <v>-3478281</v>
      </c>
      <c r="C44" s="18">
        <v>0</v>
      </c>
      <c r="D44" s="58">
        <v>-7909232</v>
      </c>
      <c r="E44" s="59">
        <v>-7909233</v>
      </c>
      <c r="F44" s="59">
        <v>44790</v>
      </c>
      <c r="G44" s="59">
        <v>214734</v>
      </c>
      <c r="H44" s="59">
        <v>-743164</v>
      </c>
      <c r="I44" s="59">
        <v>-483640</v>
      </c>
      <c r="J44" s="59">
        <v>62557</v>
      </c>
      <c r="K44" s="59">
        <v>63959</v>
      </c>
      <c r="L44" s="59">
        <v>-907755</v>
      </c>
      <c r="M44" s="59">
        <v>-781239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-1264879</v>
      </c>
      <c r="W44" s="59">
        <v>-3911674</v>
      </c>
      <c r="X44" s="59">
        <v>2646795</v>
      </c>
      <c r="Y44" s="60">
        <v>-67.66</v>
      </c>
      <c r="Z44" s="61">
        <v>-7909233</v>
      </c>
    </row>
    <row r="45" spans="1:26" ht="13.5">
      <c r="A45" s="69" t="s">
        <v>61</v>
      </c>
      <c r="B45" s="21">
        <v>103610078</v>
      </c>
      <c r="C45" s="21">
        <v>0</v>
      </c>
      <c r="D45" s="98">
        <v>102629072</v>
      </c>
      <c r="E45" s="99">
        <v>118802781</v>
      </c>
      <c r="F45" s="99">
        <v>104302679</v>
      </c>
      <c r="G45" s="99">
        <v>105935793</v>
      </c>
      <c r="H45" s="99">
        <v>91751506</v>
      </c>
      <c r="I45" s="99">
        <v>91751506</v>
      </c>
      <c r="J45" s="99">
        <v>95044917</v>
      </c>
      <c r="K45" s="99">
        <v>85658745</v>
      </c>
      <c r="L45" s="99">
        <v>101801320</v>
      </c>
      <c r="M45" s="99">
        <v>101801320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101801320</v>
      </c>
      <c r="W45" s="99">
        <v>86546356</v>
      </c>
      <c r="X45" s="99">
        <v>15254964</v>
      </c>
      <c r="Y45" s="100">
        <v>17.63</v>
      </c>
      <c r="Z45" s="101">
        <v>118802781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34098991</v>
      </c>
      <c r="C49" s="51">
        <v>0</v>
      </c>
      <c r="D49" s="128">
        <v>2067250</v>
      </c>
      <c r="E49" s="53">
        <v>1351869</v>
      </c>
      <c r="F49" s="53">
        <v>0</v>
      </c>
      <c r="G49" s="53">
        <v>0</v>
      </c>
      <c r="H49" s="53">
        <v>0</v>
      </c>
      <c r="I49" s="53">
        <v>2320623</v>
      </c>
      <c r="J49" s="53">
        <v>0</v>
      </c>
      <c r="K49" s="53">
        <v>0</v>
      </c>
      <c r="L49" s="53">
        <v>0</v>
      </c>
      <c r="M49" s="53">
        <v>1117982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632905</v>
      </c>
      <c r="W49" s="53">
        <v>10024414</v>
      </c>
      <c r="X49" s="53">
        <v>15686348</v>
      </c>
      <c r="Y49" s="53">
        <v>67300382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26291752</v>
      </c>
      <c r="C51" s="51">
        <v>0</v>
      </c>
      <c r="D51" s="128">
        <v>705456</v>
      </c>
      <c r="E51" s="53">
        <v>19026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27016234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92.86953100999462</v>
      </c>
      <c r="C58" s="5">
        <f>IF(C67=0,0,+(C76/C67)*100)</f>
        <v>0</v>
      </c>
      <c r="D58" s="6">
        <f aca="true" t="shared" si="6" ref="D58:Z58">IF(D67=0,0,+(D76/D67)*100)</f>
        <v>96.94438136361582</v>
      </c>
      <c r="E58" s="7">
        <f t="shared" si="6"/>
        <v>96.94438023166994</v>
      </c>
      <c r="F58" s="7">
        <f t="shared" si="6"/>
        <v>45.755700874415815</v>
      </c>
      <c r="G58" s="7">
        <f t="shared" si="6"/>
        <v>283.1046875410872</v>
      </c>
      <c r="H58" s="7">
        <f t="shared" si="6"/>
        <v>126.66766070881472</v>
      </c>
      <c r="I58" s="7">
        <f t="shared" si="6"/>
        <v>96.33740626312141</v>
      </c>
      <c r="J58" s="7">
        <f t="shared" si="6"/>
        <v>144.71929708195592</v>
      </c>
      <c r="K58" s="7">
        <f t="shared" si="6"/>
        <v>117.07871427593138</v>
      </c>
      <c r="L58" s="7">
        <f t="shared" si="6"/>
        <v>99.39956858204987</v>
      </c>
      <c r="M58" s="7">
        <f t="shared" si="6"/>
        <v>118.13101229074918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105.79687654672072</v>
      </c>
      <c r="W58" s="7">
        <f t="shared" si="6"/>
        <v>87.23197075914847</v>
      </c>
      <c r="X58" s="7">
        <f t="shared" si="6"/>
        <v>0</v>
      </c>
      <c r="Y58" s="7">
        <f t="shared" si="6"/>
        <v>0</v>
      </c>
      <c r="Z58" s="8">
        <f t="shared" si="6"/>
        <v>96.94438023166994</v>
      </c>
    </row>
    <row r="59" spans="1:26" ht="13.5">
      <c r="A59" s="36" t="s">
        <v>31</v>
      </c>
      <c r="B59" s="9">
        <f aca="true" t="shared" si="7" ref="B59:Z66">IF(B68=0,0,+(B77/B68)*100)</f>
        <v>96.1701423986137</v>
      </c>
      <c r="C59" s="9">
        <f t="shared" si="7"/>
        <v>0</v>
      </c>
      <c r="D59" s="2">
        <f t="shared" si="7"/>
        <v>96.94438961681915</v>
      </c>
      <c r="E59" s="10">
        <f t="shared" si="7"/>
        <v>96.94438729470795</v>
      </c>
      <c r="F59" s="10">
        <f t="shared" si="7"/>
        <v>7.538338057076745</v>
      </c>
      <c r="G59" s="10">
        <f t="shared" si="7"/>
        <v>-64502.911348137786</v>
      </c>
      <c r="H59" s="10">
        <f t="shared" si="7"/>
        <v>-35469.30066526042</v>
      </c>
      <c r="I59" s="10">
        <f t="shared" si="7"/>
        <v>34.754136592428864</v>
      </c>
      <c r="J59" s="10">
        <f t="shared" si="7"/>
        <v>-1190.6432025021404</v>
      </c>
      <c r="K59" s="10">
        <f t="shared" si="7"/>
        <v>-2941.4883303972565</v>
      </c>
      <c r="L59" s="10">
        <f t="shared" si="7"/>
        <v>2996.7979186471207</v>
      </c>
      <c r="M59" s="10">
        <f t="shared" si="7"/>
        <v>-2387.3074057588447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58.551482594096086</v>
      </c>
      <c r="W59" s="10">
        <f t="shared" si="7"/>
        <v>47.95612417350257</v>
      </c>
      <c r="X59" s="10">
        <f t="shared" si="7"/>
        <v>0</v>
      </c>
      <c r="Y59" s="10">
        <f t="shared" si="7"/>
        <v>0</v>
      </c>
      <c r="Z59" s="11">
        <f t="shared" si="7"/>
        <v>96.94438729470795</v>
      </c>
    </row>
    <row r="60" spans="1:26" ht="13.5">
      <c r="A60" s="37" t="s">
        <v>32</v>
      </c>
      <c r="B60" s="12">
        <f t="shared" si="7"/>
        <v>92.93524704255813</v>
      </c>
      <c r="C60" s="12">
        <f t="shared" si="7"/>
        <v>0</v>
      </c>
      <c r="D60" s="3">
        <f t="shared" si="7"/>
        <v>96.94437965358968</v>
      </c>
      <c r="E60" s="13">
        <f t="shared" si="7"/>
        <v>96.94437889784798</v>
      </c>
      <c r="F60" s="13">
        <f t="shared" si="7"/>
        <v>100.89917038460719</v>
      </c>
      <c r="G60" s="13">
        <f t="shared" si="7"/>
        <v>236.03134255101702</v>
      </c>
      <c r="H60" s="13">
        <f t="shared" si="7"/>
        <v>112.53742811255323</v>
      </c>
      <c r="I60" s="13">
        <f t="shared" si="7"/>
        <v>132.4727983487285</v>
      </c>
      <c r="J60" s="13">
        <f t="shared" si="7"/>
        <v>124.96055651244204</v>
      </c>
      <c r="K60" s="13">
        <f t="shared" si="7"/>
        <v>107.58154935315794</v>
      </c>
      <c r="L60" s="13">
        <f t="shared" si="7"/>
        <v>93.19038461472789</v>
      </c>
      <c r="M60" s="13">
        <f t="shared" si="7"/>
        <v>107.05304797914619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118.5303041766498</v>
      </c>
      <c r="W60" s="13">
        <f t="shared" si="7"/>
        <v>95.75344932709879</v>
      </c>
      <c r="X60" s="13">
        <f t="shared" si="7"/>
        <v>0</v>
      </c>
      <c r="Y60" s="13">
        <f t="shared" si="7"/>
        <v>0</v>
      </c>
      <c r="Z60" s="14">
        <f t="shared" si="7"/>
        <v>96.94437889784798</v>
      </c>
    </row>
    <row r="61" spans="1:26" ht="13.5">
      <c r="A61" s="38" t="s">
        <v>113</v>
      </c>
      <c r="B61" s="12">
        <f t="shared" si="7"/>
        <v>98.88982308960902</v>
      </c>
      <c r="C61" s="12">
        <f t="shared" si="7"/>
        <v>0</v>
      </c>
      <c r="D61" s="3">
        <f t="shared" si="7"/>
        <v>96.9443770794287</v>
      </c>
      <c r="E61" s="13">
        <f t="shared" si="7"/>
        <v>96.94437677151345</v>
      </c>
      <c r="F61" s="13">
        <f t="shared" si="7"/>
        <v>102.81902736993167</v>
      </c>
      <c r="G61" s="13">
        <f t="shared" si="7"/>
        <v>243.1651210691876</v>
      </c>
      <c r="H61" s="13">
        <f t="shared" si="7"/>
        <v>110.14452491264164</v>
      </c>
      <c r="I61" s="13">
        <f t="shared" si="7"/>
        <v>133.017317535519</v>
      </c>
      <c r="J61" s="13">
        <f t="shared" si="7"/>
        <v>121.1904884772382</v>
      </c>
      <c r="K61" s="13">
        <f t="shared" si="7"/>
        <v>106.23536155803252</v>
      </c>
      <c r="L61" s="13">
        <f t="shared" si="7"/>
        <v>92.03706475251812</v>
      </c>
      <c r="M61" s="13">
        <f t="shared" si="7"/>
        <v>105.15468299903429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117.54920853076575</v>
      </c>
      <c r="W61" s="13">
        <f t="shared" si="7"/>
        <v>96.09901601538391</v>
      </c>
      <c r="X61" s="13">
        <f t="shared" si="7"/>
        <v>0</v>
      </c>
      <c r="Y61" s="13">
        <f t="shared" si="7"/>
        <v>0</v>
      </c>
      <c r="Z61" s="14">
        <f t="shared" si="7"/>
        <v>96.94437677151345</v>
      </c>
    </row>
    <row r="62" spans="1:26" ht="13.5">
      <c r="A62" s="38" t="s">
        <v>114</v>
      </c>
      <c r="B62" s="12">
        <f t="shared" si="7"/>
        <v>86.71226033127407</v>
      </c>
      <c r="C62" s="12">
        <f t="shared" si="7"/>
        <v>0</v>
      </c>
      <c r="D62" s="3">
        <f t="shared" si="7"/>
        <v>96.94438135893078</v>
      </c>
      <c r="E62" s="13">
        <f t="shared" si="7"/>
        <v>96.94438135893078</v>
      </c>
      <c r="F62" s="13">
        <f t="shared" si="7"/>
        <v>91.89483455873277</v>
      </c>
      <c r="G62" s="13">
        <f t="shared" si="7"/>
        <v>645.1030805687203</v>
      </c>
      <c r="H62" s="13">
        <f t="shared" si="7"/>
        <v>128.54113344250175</v>
      </c>
      <c r="I62" s="13">
        <f t="shared" si="7"/>
        <v>152.1578044381382</v>
      </c>
      <c r="J62" s="13">
        <f t="shared" si="7"/>
        <v>204.2962332495398</v>
      </c>
      <c r="K62" s="13">
        <f t="shared" si="7"/>
        <v>114.2288639352748</v>
      </c>
      <c r="L62" s="13">
        <f t="shared" si="7"/>
        <v>89.8642041928776</v>
      </c>
      <c r="M62" s="13">
        <f t="shared" si="7"/>
        <v>121.11215876386443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135.3549241023599</v>
      </c>
      <c r="W62" s="13">
        <f t="shared" si="7"/>
        <v>92.10371258025548</v>
      </c>
      <c r="X62" s="13">
        <f t="shared" si="7"/>
        <v>0</v>
      </c>
      <c r="Y62" s="13">
        <f t="shared" si="7"/>
        <v>0</v>
      </c>
      <c r="Z62" s="14">
        <f t="shared" si="7"/>
        <v>96.94438135893078</v>
      </c>
    </row>
    <row r="63" spans="1:26" ht="13.5">
      <c r="A63" s="38" t="s">
        <v>115</v>
      </c>
      <c r="B63" s="12">
        <f t="shared" si="7"/>
        <v>77.16055334647191</v>
      </c>
      <c r="C63" s="12">
        <f t="shared" si="7"/>
        <v>0</v>
      </c>
      <c r="D63" s="3">
        <f t="shared" si="7"/>
        <v>96.94440713608682</v>
      </c>
      <c r="E63" s="13">
        <f t="shared" si="7"/>
        <v>96.94440074036837</v>
      </c>
      <c r="F63" s="13">
        <f t="shared" si="7"/>
        <v>79.72377572213722</v>
      </c>
      <c r="G63" s="13">
        <f t="shared" si="7"/>
        <v>106.39238007747392</v>
      </c>
      <c r="H63" s="13">
        <f t="shared" si="7"/>
        <v>100.06731056376321</v>
      </c>
      <c r="I63" s="13">
        <f t="shared" si="7"/>
        <v>95.32955771888383</v>
      </c>
      <c r="J63" s="13">
        <f t="shared" si="7"/>
        <v>98.73474084381809</v>
      </c>
      <c r="K63" s="13">
        <f t="shared" si="7"/>
        <v>96.22832212878755</v>
      </c>
      <c r="L63" s="13">
        <f t="shared" si="7"/>
        <v>88.56256160984398</v>
      </c>
      <c r="M63" s="13">
        <f t="shared" si="7"/>
        <v>94.48082471961295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94.9086385818747</v>
      </c>
      <c r="W63" s="13">
        <f t="shared" si="7"/>
        <v>95.99784337201449</v>
      </c>
      <c r="X63" s="13">
        <f t="shared" si="7"/>
        <v>0</v>
      </c>
      <c r="Y63" s="13">
        <f t="shared" si="7"/>
        <v>0</v>
      </c>
      <c r="Z63" s="14">
        <f t="shared" si="7"/>
        <v>96.94440074036837</v>
      </c>
    </row>
    <row r="64" spans="1:26" ht="13.5">
      <c r="A64" s="38" t="s">
        <v>116</v>
      </c>
      <c r="B64" s="12">
        <f t="shared" si="7"/>
        <v>4.183034118589521</v>
      </c>
      <c r="C64" s="12">
        <f t="shared" si="7"/>
        <v>0</v>
      </c>
      <c r="D64" s="3">
        <f t="shared" si="7"/>
        <v>96.94440284226116</v>
      </c>
      <c r="E64" s="13">
        <f t="shared" si="7"/>
        <v>96.94439590856395</v>
      </c>
      <c r="F64" s="13">
        <f t="shared" si="7"/>
        <v>81.6221222778185</v>
      </c>
      <c r="G64" s="13">
        <f t="shared" si="7"/>
        <v>111.17623730611044</v>
      </c>
      <c r="H64" s="13">
        <f t="shared" si="7"/>
        <v>105.79900980604558</v>
      </c>
      <c r="I64" s="13">
        <f t="shared" si="7"/>
        <v>99.45619192600785</v>
      </c>
      <c r="J64" s="13">
        <f t="shared" si="7"/>
        <v>104.10717621145773</v>
      </c>
      <c r="K64" s="13">
        <f t="shared" si="7"/>
        <v>100.87173779231178</v>
      </c>
      <c r="L64" s="13">
        <f t="shared" si="7"/>
        <v>93.146366103229</v>
      </c>
      <c r="M64" s="13">
        <f t="shared" si="7"/>
        <v>99.34536194006223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99.4012230059918</v>
      </c>
      <c r="W64" s="13">
        <f t="shared" si="7"/>
        <v>93.66670272159219</v>
      </c>
      <c r="X64" s="13">
        <f t="shared" si="7"/>
        <v>0</v>
      </c>
      <c r="Y64" s="13">
        <f t="shared" si="7"/>
        <v>0</v>
      </c>
      <c r="Z64" s="14">
        <f t="shared" si="7"/>
        <v>96.94439590856395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96.94457250257102</v>
      </c>
      <c r="E66" s="16">
        <f t="shared" si="7"/>
        <v>96.94451339882029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80.78427895981088</v>
      </c>
      <c r="X66" s="16">
        <f t="shared" si="7"/>
        <v>0</v>
      </c>
      <c r="Y66" s="16">
        <f t="shared" si="7"/>
        <v>0</v>
      </c>
      <c r="Z66" s="17">
        <f t="shared" si="7"/>
        <v>96.94451339882029</v>
      </c>
    </row>
    <row r="67" spans="1:26" ht="13.5" hidden="1">
      <c r="A67" s="40" t="s">
        <v>119</v>
      </c>
      <c r="B67" s="23">
        <v>416868905</v>
      </c>
      <c r="C67" s="23"/>
      <c r="D67" s="24">
        <v>441717230</v>
      </c>
      <c r="E67" s="25">
        <v>441717230</v>
      </c>
      <c r="F67" s="25">
        <v>73388654</v>
      </c>
      <c r="G67" s="25">
        <v>15021415</v>
      </c>
      <c r="H67" s="25">
        <v>29891422</v>
      </c>
      <c r="I67" s="25">
        <v>118301491</v>
      </c>
      <c r="J67" s="25">
        <v>26067221</v>
      </c>
      <c r="K67" s="25">
        <v>29307657</v>
      </c>
      <c r="L67" s="25">
        <v>35354579</v>
      </c>
      <c r="M67" s="25">
        <v>90729457</v>
      </c>
      <c r="N67" s="25"/>
      <c r="O67" s="25"/>
      <c r="P67" s="25"/>
      <c r="Q67" s="25"/>
      <c r="R67" s="25"/>
      <c r="S67" s="25"/>
      <c r="T67" s="25"/>
      <c r="U67" s="25"/>
      <c r="V67" s="25">
        <v>209030948</v>
      </c>
      <c r="W67" s="25">
        <v>243035330</v>
      </c>
      <c r="X67" s="25"/>
      <c r="Y67" s="24"/>
      <c r="Z67" s="26">
        <v>441717230</v>
      </c>
    </row>
    <row r="68" spans="1:26" ht="13.5" hidden="1">
      <c r="A68" s="36" t="s">
        <v>31</v>
      </c>
      <c r="B68" s="18">
        <v>39954462</v>
      </c>
      <c r="C68" s="18"/>
      <c r="D68" s="19">
        <v>43064260</v>
      </c>
      <c r="E68" s="20">
        <v>43064260</v>
      </c>
      <c r="F68" s="20">
        <v>43203024</v>
      </c>
      <c r="G68" s="20">
        <v>-11438</v>
      </c>
      <c r="H68" s="20">
        <v>-12326</v>
      </c>
      <c r="I68" s="20">
        <v>43179260</v>
      </c>
      <c r="J68" s="20">
        <v>-404134</v>
      </c>
      <c r="K68" s="20">
        <v>-95933</v>
      </c>
      <c r="L68" s="20">
        <v>79948</v>
      </c>
      <c r="M68" s="20">
        <v>-420119</v>
      </c>
      <c r="N68" s="20"/>
      <c r="O68" s="20"/>
      <c r="P68" s="20"/>
      <c r="Q68" s="20"/>
      <c r="R68" s="20"/>
      <c r="S68" s="20"/>
      <c r="T68" s="20"/>
      <c r="U68" s="20"/>
      <c r="V68" s="20">
        <v>42759141</v>
      </c>
      <c r="W68" s="20">
        <v>43064260</v>
      </c>
      <c r="X68" s="20"/>
      <c r="Y68" s="19"/>
      <c r="Z68" s="22">
        <v>43064260</v>
      </c>
    </row>
    <row r="69" spans="1:26" ht="13.5" hidden="1">
      <c r="A69" s="37" t="s">
        <v>32</v>
      </c>
      <c r="B69" s="18">
        <v>375228931</v>
      </c>
      <c r="C69" s="18"/>
      <c r="D69" s="19">
        <v>396961030</v>
      </c>
      <c r="E69" s="20">
        <v>396961030</v>
      </c>
      <c r="F69" s="20">
        <v>30052480</v>
      </c>
      <c r="G69" s="20">
        <v>14891449</v>
      </c>
      <c r="H69" s="20">
        <v>29759716</v>
      </c>
      <c r="I69" s="20">
        <v>74703645</v>
      </c>
      <c r="J69" s="20">
        <v>26338315</v>
      </c>
      <c r="K69" s="20">
        <v>29271906</v>
      </c>
      <c r="L69" s="20">
        <v>35139268</v>
      </c>
      <c r="M69" s="20">
        <v>90749489</v>
      </c>
      <c r="N69" s="20"/>
      <c r="O69" s="20"/>
      <c r="P69" s="20"/>
      <c r="Q69" s="20"/>
      <c r="R69" s="20"/>
      <c r="S69" s="20"/>
      <c r="T69" s="20"/>
      <c r="U69" s="20"/>
      <c r="V69" s="20">
        <v>165453134</v>
      </c>
      <c r="W69" s="20">
        <v>199125070</v>
      </c>
      <c r="X69" s="20"/>
      <c r="Y69" s="19"/>
      <c r="Z69" s="22">
        <v>396961030</v>
      </c>
    </row>
    <row r="70" spans="1:26" ht="13.5" hidden="1">
      <c r="A70" s="38" t="s">
        <v>113</v>
      </c>
      <c r="B70" s="18">
        <v>304339783</v>
      </c>
      <c r="C70" s="18"/>
      <c r="D70" s="19">
        <v>324764680</v>
      </c>
      <c r="E70" s="20">
        <v>324764680</v>
      </c>
      <c r="F70" s="20">
        <v>24182596</v>
      </c>
      <c r="G70" s="20">
        <v>11791233</v>
      </c>
      <c r="H70" s="20">
        <v>24855092</v>
      </c>
      <c r="I70" s="20">
        <v>60828921</v>
      </c>
      <c r="J70" s="20">
        <v>22362434</v>
      </c>
      <c r="K70" s="20">
        <v>24218339</v>
      </c>
      <c r="L70" s="20">
        <v>29332450</v>
      </c>
      <c r="M70" s="20">
        <v>75913223</v>
      </c>
      <c r="N70" s="20"/>
      <c r="O70" s="20"/>
      <c r="P70" s="20"/>
      <c r="Q70" s="20"/>
      <c r="R70" s="20"/>
      <c r="S70" s="20"/>
      <c r="T70" s="20"/>
      <c r="U70" s="20"/>
      <c r="V70" s="20">
        <v>136742144</v>
      </c>
      <c r="W70" s="20">
        <v>162382620</v>
      </c>
      <c r="X70" s="20"/>
      <c r="Y70" s="19"/>
      <c r="Z70" s="22">
        <v>324764680</v>
      </c>
    </row>
    <row r="71" spans="1:26" ht="13.5" hidden="1">
      <c r="A71" s="38" t="s">
        <v>114</v>
      </c>
      <c r="B71" s="18">
        <v>37493367</v>
      </c>
      <c r="C71" s="18"/>
      <c r="D71" s="19">
        <v>42138570</v>
      </c>
      <c r="E71" s="20">
        <v>42138570</v>
      </c>
      <c r="F71" s="20">
        <v>3240304</v>
      </c>
      <c r="G71" s="20">
        <v>506400</v>
      </c>
      <c r="H71" s="20">
        <v>2301643</v>
      </c>
      <c r="I71" s="20">
        <v>6048347</v>
      </c>
      <c r="J71" s="20">
        <v>1414588</v>
      </c>
      <c r="K71" s="20">
        <v>2507586</v>
      </c>
      <c r="L71" s="20">
        <v>3213354</v>
      </c>
      <c r="M71" s="20">
        <v>7135528</v>
      </c>
      <c r="N71" s="20"/>
      <c r="O71" s="20"/>
      <c r="P71" s="20"/>
      <c r="Q71" s="20"/>
      <c r="R71" s="20"/>
      <c r="S71" s="20"/>
      <c r="T71" s="20"/>
      <c r="U71" s="20"/>
      <c r="V71" s="20">
        <v>13183875</v>
      </c>
      <c r="W71" s="20">
        <v>21713470</v>
      </c>
      <c r="X71" s="20"/>
      <c r="Y71" s="19"/>
      <c r="Z71" s="22">
        <v>42138570</v>
      </c>
    </row>
    <row r="72" spans="1:26" ht="13.5" hidden="1">
      <c r="A72" s="38" t="s">
        <v>115</v>
      </c>
      <c r="B72" s="18">
        <v>18979212</v>
      </c>
      <c r="C72" s="18"/>
      <c r="D72" s="19">
        <v>15635460</v>
      </c>
      <c r="E72" s="20">
        <v>15635460</v>
      </c>
      <c r="F72" s="20">
        <v>1491614</v>
      </c>
      <c r="G72" s="20">
        <v>1471721</v>
      </c>
      <c r="H72" s="20">
        <v>1476737</v>
      </c>
      <c r="I72" s="20">
        <v>4440072</v>
      </c>
      <c r="J72" s="20">
        <v>1453062</v>
      </c>
      <c r="K72" s="20">
        <v>1444503</v>
      </c>
      <c r="L72" s="20">
        <v>1470950</v>
      </c>
      <c r="M72" s="20">
        <v>4368515</v>
      </c>
      <c r="N72" s="20"/>
      <c r="O72" s="20"/>
      <c r="P72" s="20"/>
      <c r="Q72" s="20"/>
      <c r="R72" s="20"/>
      <c r="S72" s="20"/>
      <c r="T72" s="20"/>
      <c r="U72" s="20"/>
      <c r="V72" s="20">
        <v>8808587</v>
      </c>
      <c r="W72" s="20">
        <v>7817760</v>
      </c>
      <c r="X72" s="20"/>
      <c r="Y72" s="19"/>
      <c r="Z72" s="22">
        <v>15635460</v>
      </c>
    </row>
    <row r="73" spans="1:26" ht="13.5" hidden="1">
      <c r="A73" s="38" t="s">
        <v>116</v>
      </c>
      <c r="B73" s="18">
        <v>14416569</v>
      </c>
      <c r="C73" s="18"/>
      <c r="D73" s="19">
        <v>14422320</v>
      </c>
      <c r="E73" s="20">
        <v>14422320</v>
      </c>
      <c r="F73" s="20">
        <v>1137966</v>
      </c>
      <c r="G73" s="20">
        <v>1122095</v>
      </c>
      <c r="H73" s="20">
        <v>1126244</v>
      </c>
      <c r="I73" s="20">
        <v>3386305</v>
      </c>
      <c r="J73" s="20">
        <v>1108231</v>
      </c>
      <c r="K73" s="20">
        <v>1101478</v>
      </c>
      <c r="L73" s="20">
        <v>1122514</v>
      </c>
      <c r="M73" s="20">
        <v>3332223</v>
      </c>
      <c r="N73" s="20"/>
      <c r="O73" s="20"/>
      <c r="P73" s="20"/>
      <c r="Q73" s="20"/>
      <c r="R73" s="20"/>
      <c r="S73" s="20"/>
      <c r="T73" s="20"/>
      <c r="U73" s="20"/>
      <c r="V73" s="20">
        <v>6718528</v>
      </c>
      <c r="W73" s="20">
        <v>7211220</v>
      </c>
      <c r="X73" s="20"/>
      <c r="Y73" s="19"/>
      <c r="Z73" s="22">
        <v>14422320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1685512</v>
      </c>
      <c r="C75" s="27"/>
      <c r="D75" s="28">
        <v>1691940</v>
      </c>
      <c r="E75" s="29">
        <v>1691940</v>
      </c>
      <c r="F75" s="29">
        <v>133150</v>
      </c>
      <c r="G75" s="29">
        <v>141404</v>
      </c>
      <c r="H75" s="29">
        <v>144032</v>
      </c>
      <c r="I75" s="29">
        <v>418586</v>
      </c>
      <c r="J75" s="29">
        <v>133040</v>
      </c>
      <c r="K75" s="29">
        <v>131684</v>
      </c>
      <c r="L75" s="29">
        <v>135363</v>
      </c>
      <c r="M75" s="29">
        <v>400087</v>
      </c>
      <c r="N75" s="29"/>
      <c r="O75" s="29"/>
      <c r="P75" s="29"/>
      <c r="Q75" s="29"/>
      <c r="R75" s="29"/>
      <c r="S75" s="29"/>
      <c r="T75" s="29"/>
      <c r="U75" s="29"/>
      <c r="V75" s="29">
        <v>818673</v>
      </c>
      <c r="W75" s="29">
        <v>846000</v>
      </c>
      <c r="X75" s="29"/>
      <c r="Y75" s="28"/>
      <c r="Z75" s="30">
        <v>1691940</v>
      </c>
    </row>
    <row r="76" spans="1:26" ht="13.5" hidden="1">
      <c r="A76" s="41" t="s">
        <v>120</v>
      </c>
      <c r="B76" s="31">
        <v>387144197</v>
      </c>
      <c r="C76" s="31"/>
      <c r="D76" s="32">
        <v>428220036</v>
      </c>
      <c r="E76" s="33">
        <v>428220031</v>
      </c>
      <c r="F76" s="33">
        <v>33579493</v>
      </c>
      <c r="G76" s="33">
        <v>42526330</v>
      </c>
      <c r="H76" s="33">
        <v>37862765</v>
      </c>
      <c r="I76" s="33">
        <v>113968588</v>
      </c>
      <c r="J76" s="33">
        <v>37724299</v>
      </c>
      <c r="K76" s="33">
        <v>34313028</v>
      </c>
      <c r="L76" s="33">
        <v>35142299</v>
      </c>
      <c r="M76" s="33">
        <v>107179626</v>
      </c>
      <c r="N76" s="33"/>
      <c r="O76" s="33"/>
      <c r="P76" s="33"/>
      <c r="Q76" s="33"/>
      <c r="R76" s="33"/>
      <c r="S76" s="33"/>
      <c r="T76" s="33"/>
      <c r="U76" s="33"/>
      <c r="V76" s="33">
        <v>221148214</v>
      </c>
      <c r="W76" s="33">
        <v>212004508</v>
      </c>
      <c r="X76" s="33"/>
      <c r="Y76" s="32"/>
      <c r="Z76" s="34">
        <v>428220031</v>
      </c>
    </row>
    <row r="77" spans="1:26" ht="13.5" hidden="1">
      <c r="A77" s="36" t="s">
        <v>31</v>
      </c>
      <c r="B77" s="18">
        <v>38424263</v>
      </c>
      <c r="C77" s="18"/>
      <c r="D77" s="19">
        <v>41748384</v>
      </c>
      <c r="E77" s="20">
        <v>41748383</v>
      </c>
      <c r="F77" s="20">
        <v>3256790</v>
      </c>
      <c r="G77" s="20">
        <v>7377843</v>
      </c>
      <c r="H77" s="20">
        <v>4371946</v>
      </c>
      <c r="I77" s="20">
        <v>15006579</v>
      </c>
      <c r="J77" s="20">
        <v>4811794</v>
      </c>
      <c r="K77" s="20">
        <v>2821858</v>
      </c>
      <c r="L77" s="20">
        <v>2395880</v>
      </c>
      <c r="M77" s="20">
        <v>10029532</v>
      </c>
      <c r="N77" s="20"/>
      <c r="O77" s="20"/>
      <c r="P77" s="20"/>
      <c r="Q77" s="20"/>
      <c r="R77" s="20"/>
      <c r="S77" s="20"/>
      <c r="T77" s="20"/>
      <c r="U77" s="20"/>
      <c r="V77" s="20">
        <v>25036111</v>
      </c>
      <c r="W77" s="20">
        <v>20651950</v>
      </c>
      <c r="X77" s="20"/>
      <c r="Y77" s="19"/>
      <c r="Z77" s="22">
        <v>41748383</v>
      </c>
    </row>
    <row r="78" spans="1:26" ht="13.5" hidden="1">
      <c r="A78" s="37" t="s">
        <v>32</v>
      </c>
      <c r="B78" s="18">
        <v>348719934</v>
      </c>
      <c r="C78" s="18"/>
      <c r="D78" s="19">
        <v>384831408</v>
      </c>
      <c r="E78" s="20">
        <v>384831405</v>
      </c>
      <c r="F78" s="20">
        <v>30322703</v>
      </c>
      <c r="G78" s="20">
        <v>35148487</v>
      </c>
      <c r="H78" s="20">
        <v>33490819</v>
      </c>
      <c r="I78" s="20">
        <v>98962009</v>
      </c>
      <c r="J78" s="20">
        <v>32912505</v>
      </c>
      <c r="K78" s="20">
        <v>31491170</v>
      </c>
      <c r="L78" s="20">
        <v>32746419</v>
      </c>
      <c r="M78" s="20">
        <v>97150094</v>
      </c>
      <c r="N78" s="20"/>
      <c r="O78" s="20"/>
      <c r="P78" s="20"/>
      <c r="Q78" s="20"/>
      <c r="R78" s="20"/>
      <c r="S78" s="20"/>
      <c r="T78" s="20"/>
      <c r="U78" s="20"/>
      <c r="V78" s="20">
        <v>196112103</v>
      </c>
      <c r="W78" s="20">
        <v>190669123</v>
      </c>
      <c r="X78" s="20"/>
      <c r="Y78" s="19"/>
      <c r="Z78" s="22">
        <v>384831405</v>
      </c>
    </row>
    <row r="79" spans="1:26" ht="13.5" hidden="1">
      <c r="A79" s="38" t="s">
        <v>113</v>
      </c>
      <c r="B79" s="18">
        <v>300961073</v>
      </c>
      <c r="C79" s="18"/>
      <c r="D79" s="19">
        <v>314841096</v>
      </c>
      <c r="E79" s="20">
        <v>314841095</v>
      </c>
      <c r="F79" s="20">
        <v>24864310</v>
      </c>
      <c r="G79" s="20">
        <v>28672166</v>
      </c>
      <c r="H79" s="20">
        <v>27376523</v>
      </c>
      <c r="I79" s="20">
        <v>80912999</v>
      </c>
      <c r="J79" s="20">
        <v>27101143</v>
      </c>
      <c r="K79" s="20">
        <v>25728440</v>
      </c>
      <c r="L79" s="20">
        <v>26996726</v>
      </c>
      <c r="M79" s="20">
        <v>79826309</v>
      </c>
      <c r="N79" s="20"/>
      <c r="O79" s="20"/>
      <c r="P79" s="20"/>
      <c r="Q79" s="20"/>
      <c r="R79" s="20"/>
      <c r="S79" s="20"/>
      <c r="T79" s="20"/>
      <c r="U79" s="20"/>
      <c r="V79" s="20">
        <v>160739308</v>
      </c>
      <c r="W79" s="20">
        <v>156048100</v>
      </c>
      <c r="X79" s="20"/>
      <c r="Y79" s="19"/>
      <c r="Z79" s="22">
        <v>314841095</v>
      </c>
    </row>
    <row r="80" spans="1:26" ht="13.5" hidden="1">
      <c r="A80" s="38" t="s">
        <v>114</v>
      </c>
      <c r="B80" s="18">
        <v>32511346</v>
      </c>
      <c r="C80" s="18"/>
      <c r="D80" s="19">
        <v>40850976</v>
      </c>
      <c r="E80" s="20">
        <v>40850976</v>
      </c>
      <c r="F80" s="20">
        <v>2977672</v>
      </c>
      <c r="G80" s="20">
        <v>3266802</v>
      </c>
      <c r="H80" s="20">
        <v>2958558</v>
      </c>
      <c r="I80" s="20">
        <v>9203032</v>
      </c>
      <c r="J80" s="20">
        <v>2889950</v>
      </c>
      <c r="K80" s="20">
        <v>2864387</v>
      </c>
      <c r="L80" s="20">
        <v>2887655</v>
      </c>
      <c r="M80" s="20">
        <v>8641992</v>
      </c>
      <c r="N80" s="20"/>
      <c r="O80" s="20"/>
      <c r="P80" s="20"/>
      <c r="Q80" s="20"/>
      <c r="R80" s="20"/>
      <c r="S80" s="20"/>
      <c r="T80" s="20"/>
      <c r="U80" s="20"/>
      <c r="V80" s="20">
        <v>17845024</v>
      </c>
      <c r="W80" s="20">
        <v>19998912</v>
      </c>
      <c r="X80" s="20"/>
      <c r="Y80" s="19"/>
      <c r="Z80" s="22">
        <v>40850976</v>
      </c>
    </row>
    <row r="81" spans="1:26" ht="13.5" hidden="1">
      <c r="A81" s="38" t="s">
        <v>115</v>
      </c>
      <c r="B81" s="18">
        <v>14644465</v>
      </c>
      <c r="C81" s="18"/>
      <c r="D81" s="19">
        <v>15157704</v>
      </c>
      <c r="E81" s="20">
        <v>15157703</v>
      </c>
      <c r="F81" s="20">
        <v>1189171</v>
      </c>
      <c r="G81" s="20">
        <v>1565799</v>
      </c>
      <c r="H81" s="20">
        <v>1477731</v>
      </c>
      <c r="I81" s="20">
        <v>4232701</v>
      </c>
      <c r="J81" s="20">
        <v>1434677</v>
      </c>
      <c r="K81" s="20">
        <v>1390021</v>
      </c>
      <c r="L81" s="20">
        <v>1302711</v>
      </c>
      <c r="M81" s="20">
        <v>4127409</v>
      </c>
      <c r="N81" s="20"/>
      <c r="O81" s="20"/>
      <c r="P81" s="20"/>
      <c r="Q81" s="20"/>
      <c r="R81" s="20"/>
      <c r="S81" s="20"/>
      <c r="T81" s="20"/>
      <c r="U81" s="20"/>
      <c r="V81" s="20">
        <v>8360110</v>
      </c>
      <c r="W81" s="20">
        <v>7504881</v>
      </c>
      <c r="X81" s="20"/>
      <c r="Y81" s="19"/>
      <c r="Z81" s="22">
        <v>15157703</v>
      </c>
    </row>
    <row r="82" spans="1:26" ht="13.5" hidden="1">
      <c r="A82" s="38" t="s">
        <v>116</v>
      </c>
      <c r="B82" s="18">
        <v>603050</v>
      </c>
      <c r="C82" s="18"/>
      <c r="D82" s="19">
        <v>13981632</v>
      </c>
      <c r="E82" s="20">
        <v>13981631</v>
      </c>
      <c r="F82" s="20">
        <v>928832</v>
      </c>
      <c r="G82" s="20">
        <v>1247503</v>
      </c>
      <c r="H82" s="20">
        <v>1191555</v>
      </c>
      <c r="I82" s="20">
        <v>3367890</v>
      </c>
      <c r="J82" s="20">
        <v>1153748</v>
      </c>
      <c r="K82" s="20">
        <v>1111080</v>
      </c>
      <c r="L82" s="20">
        <v>1045581</v>
      </c>
      <c r="M82" s="20">
        <v>3310409</v>
      </c>
      <c r="N82" s="20"/>
      <c r="O82" s="20"/>
      <c r="P82" s="20"/>
      <c r="Q82" s="20"/>
      <c r="R82" s="20"/>
      <c r="S82" s="20"/>
      <c r="T82" s="20"/>
      <c r="U82" s="20"/>
      <c r="V82" s="20">
        <v>6678299</v>
      </c>
      <c r="W82" s="20">
        <v>6754512</v>
      </c>
      <c r="X82" s="20"/>
      <c r="Y82" s="19"/>
      <c r="Z82" s="22">
        <v>13981631</v>
      </c>
    </row>
    <row r="83" spans="1:26" ht="13.5" hidden="1">
      <c r="A83" s="38" t="s">
        <v>117</v>
      </c>
      <c r="B83" s="18"/>
      <c r="C83" s="18"/>
      <c r="D83" s="19"/>
      <c r="E83" s="20"/>
      <c r="F83" s="20">
        <v>362718</v>
      </c>
      <c r="G83" s="20">
        <v>396217</v>
      </c>
      <c r="H83" s="20">
        <v>486452</v>
      </c>
      <c r="I83" s="20">
        <v>1245387</v>
      </c>
      <c r="J83" s="20">
        <v>332987</v>
      </c>
      <c r="K83" s="20">
        <v>397242</v>
      </c>
      <c r="L83" s="20">
        <v>513746</v>
      </c>
      <c r="M83" s="20">
        <v>1243975</v>
      </c>
      <c r="N83" s="20"/>
      <c r="O83" s="20"/>
      <c r="P83" s="20"/>
      <c r="Q83" s="20"/>
      <c r="R83" s="20"/>
      <c r="S83" s="20"/>
      <c r="T83" s="20"/>
      <c r="U83" s="20"/>
      <c r="V83" s="20">
        <v>2489362</v>
      </c>
      <c r="W83" s="20">
        <v>362718</v>
      </c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1640244</v>
      </c>
      <c r="E84" s="29">
        <v>1640243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683435</v>
      </c>
      <c r="X84" s="29"/>
      <c r="Y84" s="28"/>
      <c r="Z84" s="30">
        <v>1640243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2503212</v>
      </c>
      <c r="C6" s="18">
        <v>0</v>
      </c>
      <c r="D6" s="58">
        <v>170000</v>
      </c>
      <c r="E6" s="59">
        <v>170000</v>
      </c>
      <c r="F6" s="59">
        <v>-199624</v>
      </c>
      <c r="G6" s="59">
        <v>-2014</v>
      </c>
      <c r="H6" s="59">
        <v>0</v>
      </c>
      <c r="I6" s="59">
        <v>-201638</v>
      </c>
      <c r="J6" s="59">
        <v>18126</v>
      </c>
      <c r="K6" s="59">
        <v>0</v>
      </c>
      <c r="L6" s="59">
        <v>201638</v>
      </c>
      <c r="M6" s="59">
        <v>219764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18126</v>
      </c>
      <c r="W6" s="59"/>
      <c r="X6" s="59">
        <v>18126</v>
      </c>
      <c r="Y6" s="60">
        <v>0</v>
      </c>
      <c r="Z6" s="61">
        <v>170000</v>
      </c>
    </row>
    <row r="7" spans="1:26" ht="13.5">
      <c r="A7" s="57" t="s">
        <v>33</v>
      </c>
      <c r="B7" s="18">
        <v>43013756</v>
      </c>
      <c r="C7" s="18">
        <v>0</v>
      </c>
      <c r="D7" s="58">
        <v>40188090</v>
      </c>
      <c r="E7" s="59">
        <v>40188090</v>
      </c>
      <c r="F7" s="59">
        <v>284919</v>
      </c>
      <c r="G7" s="59">
        <v>909078</v>
      </c>
      <c r="H7" s="59">
        <v>1583485</v>
      </c>
      <c r="I7" s="59">
        <v>2777482</v>
      </c>
      <c r="J7" s="59">
        <v>2569864</v>
      </c>
      <c r="K7" s="59">
        <v>3467815</v>
      </c>
      <c r="L7" s="59">
        <v>567510</v>
      </c>
      <c r="M7" s="59">
        <v>6605189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9382671</v>
      </c>
      <c r="W7" s="59">
        <v>20094048</v>
      </c>
      <c r="X7" s="59">
        <v>-10711377</v>
      </c>
      <c r="Y7" s="60">
        <v>-53.31</v>
      </c>
      <c r="Z7" s="61">
        <v>40188090</v>
      </c>
    </row>
    <row r="8" spans="1:26" ht="13.5">
      <c r="A8" s="57" t="s">
        <v>34</v>
      </c>
      <c r="B8" s="18">
        <v>223779121</v>
      </c>
      <c r="C8" s="18">
        <v>0</v>
      </c>
      <c r="D8" s="58">
        <v>232244000</v>
      </c>
      <c r="E8" s="59">
        <v>235958879</v>
      </c>
      <c r="F8" s="59">
        <v>92036500</v>
      </c>
      <c r="G8" s="59">
        <v>1652349</v>
      </c>
      <c r="H8" s="59">
        <v>78750</v>
      </c>
      <c r="I8" s="59">
        <v>93767599</v>
      </c>
      <c r="J8" s="59">
        <v>112039</v>
      </c>
      <c r="K8" s="59">
        <v>617967</v>
      </c>
      <c r="L8" s="59">
        <v>76368190</v>
      </c>
      <c r="M8" s="59">
        <v>77098196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170865795</v>
      </c>
      <c r="W8" s="59">
        <v>10684515</v>
      </c>
      <c r="X8" s="59">
        <v>160181280</v>
      </c>
      <c r="Y8" s="60">
        <v>1499.19</v>
      </c>
      <c r="Z8" s="61">
        <v>235958879</v>
      </c>
    </row>
    <row r="9" spans="1:26" ht="13.5">
      <c r="A9" s="57" t="s">
        <v>35</v>
      </c>
      <c r="B9" s="18">
        <v>117337058</v>
      </c>
      <c r="C9" s="18">
        <v>0</v>
      </c>
      <c r="D9" s="58">
        <v>116878000</v>
      </c>
      <c r="E9" s="59">
        <v>116878000</v>
      </c>
      <c r="F9" s="59">
        <v>36292</v>
      </c>
      <c r="G9" s="59">
        <v>11538428</v>
      </c>
      <c r="H9" s="59">
        <v>2718896</v>
      </c>
      <c r="I9" s="59">
        <v>14293616</v>
      </c>
      <c r="J9" s="59">
        <v>18531149</v>
      </c>
      <c r="K9" s="59">
        <v>7101443</v>
      </c>
      <c r="L9" s="59">
        <v>-3075121</v>
      </c>
      <c r="M9" s="59">
        <v>22557471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36851087</v>
      </c>
      <c r="W9" s="59">
        <v>62093866</v>
      </c>
      <c r="X9" s="59">
        <v>-25242779</v>
      </c>
      <c r="Y9" s="60">
        <v>-40.65</v>
      </c>
      <c r="Z9" s="61">
        <v>116878000</v>
      </c>
    </row>
    <row r="10" spans="1:26" ht="25.5">
      <c r="A10" s="62" t="s">
        <v>105</v>
      </c>
      <c r="B10" s="63">
        <f>SUM(B5:B9)</f>
        <v>386633147</v>
      </c>
      <c r="C10" s="63">
        <f>SUM(C5:C9)</f>
        <v>0</v>
      </c>
      <c r="D10" s="64">
        <f aca="true" t="shared" si="0" ref="D10:Z10">SUM(D5:D9)</f>
        <v>389480090</v>
      </c>
      <c r="E10" s="65">
        <f t="shared" si="0"/>
        <v>393194969</v>
      </c>
      <c r="F10" s="65">
        <f t="shared" si="0"/>
        <v>92158087</v>
      </c>
      <c r="G10" s="65">
        <f t="shared" si="0"/>
        <v>14097841</v>
      </c>
      <c r="H10" s="65">
        <f t="shared" si="0"/>
        <v>4381131</v>
      </c>
      <c r="I10" s="65">
        <f t="shared" si="0"/>
        <v>110637059</v>
      </c>
      <c r="J10" s="65">
        <f t="shared" si="0"/>
        <v>21231178</v>
      </c>
      <c r="K10" s="65">
        <f t="shared" si="0"/>
        <v>11187225</v>
      </c>
      <c r="L10" s="65">
        <f t="shared" si="0"/>
        <v>74062217</v>
      </c>
      <c r="M10" s="65">
        <f t="shared" si="0"/>
        <v>106480620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217117679</v>
      </c>
      <c r="W10" s="65">
        <f t="shared" si="0"/>
        <v>92872429</v>
      </c>
      <c r="X10" s="65">
        <f t="shared" si="0"/>
        <v>124245250</v>
      </c>
      <c r="Y10" s="66">
        <f>+IF(W10&lt;&gt;0,(X10/W10)*100,0)</f>
        <v>133.78055396828265</v>
      </c>
      <c r="Z10" s="67">
        <f t="shared" si="0"/>
        <v>393194969</v>
      </c>
    </row>
    <row r="11" spans="1:26" ht="13.5">
      <c r="A11" s="57" t="s">
        <v>36</v>
      </c>
      <c r="B11" s="18">
        <v>155554465</v>
      </c>
      <c r="C11" s="18">
        <v>0</v>
      </c>
      <c r="D11" s="58">
        <v>188210000</v>
      </c>
      <c r="E11" s="59">
        <v>188210000</v>
      </c>
      <c r="F11" s="59">
        <v>12088646</v>
      </c>
      <c r="G11" s="59">
        <v>13305602</v>
      </c>
      <c r="H11" s="59">
        <v>12960808</v>
      </c>
      <c r="I11" s="59">
        <v>38355056</v>
      </c>
      <c r="J11" s="59">
        <v>13005495</v>
      </c>
      <c r="K11" s="59">
        <v>18644271</v>
      </c>
      <c r="L11" s="59">
        <v>18808058</v>
      </c>
      <c r="M11" s="59">
        <v>50457824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88812880</v>
      </c>
      <c r="W11" s="59">
        <v>94835910</v>
      </c>
      <c r="X11" s="59">
        <v>-6023030</v>
      </c>
      <c r="Y11" s="60">
        <v>-6.35</v>
      </c>
      <c r="Z11" s="61">
        <v>188210000</v>
      </c>
    </row>
    <row r="12" spans="1:26" ht="13.5">
      <c r="A12" s="57" t="s">
        <v>37</v>
      </c>
      <c r="B12" s="18">
        <v>10779171</v>
      </c>
      <c r="C12" s="18">
        <v>0</v>
      </c>
      <c r="D12" s="58">
        <v>11587000</v>
      </c>
      <c r="E12" s="59">
        <v>11587000</v>
      </c>
      <c r="F12" s="59">
        <v>867398</v>
      </c>
      <c r="G12" s="59">
        <v>546314</v>
      </c>
      <c r="H12" s="59">
        <v>904580</v>
      </c>
      <c r="I12" s="59">
        <v>2318292</v>
      </c>
      <c r="J12" s="59">
        <v>919470</v>
      </c>
      <c r="K12" s="59">
        <v>883328</v>
      </c>
      <c r="L12" s="59">
        <v>897810</v>
      </c>
      <c r="M12" s="59">
        <v>2700608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5018900</v>
      </c>
      <c r="W12" s="59">
        <v>5666917</v>
      </c>
      <c r="X12" s="59">
        <v>-648017</v>
      </c>
      <c r="Y12" s="60">
        <v>-11.44</v>
      </c>
      <c r="Z12" s="61">
        <v>11587000</v>
      </c>
    </row>
    <row r="13" spans="1:26" ht="13.5">
      <c r="A13" s="57" t="s">
        <v>106</v>
      </c>
      <c r="B13" s="18">
        <v>9885763</v>
      </c>
      <c r="C13" s="18">
        <v>0</v>
      </c>
      <c r="D13" s="58">
        <v>9313000</v>
      </c>
      <c r="E13" s="59">
        <v>9313000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5003820</v>
      </c>
      <c r="M13" s="59">
        <v>5003820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5003820</v>
      </c>
      <c r="W13" s="59">
        <v>2168418</v>
      </c>
      <c r="X13" s="59">
        <v>2835402</v>
      </c>
      <c r="Y13" s="60">
        <v>130.76</v>
      </c>
      <c r="Z13" s="61">
        <v>9313000</v>
      </c>
    </row>
    <row r="14" spans="1:26" ht="13.5">
      <c r="A14" s="57" t="s">
        <v>38</v>
      </c>
      <c r="B14" s="18">
        <v>2220</v>
      </c>
      <c r="C14" s="18">
        <v>0</v>
      </c>
      <c r="D14" s="58">
        <v>34000</v>
      </c>
      <c r="E14" s="59">
        <v>34000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996</v>
      </c>
      <c r="X14" s="59">
        <v>-996</v>
      </c>
      <c r="Y14" s="60">
        <v>-100</v>
      </c>
      <c r="Z14" s="61">
        <v>34000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164630755</v>
      </c>
      <c r="C17" s="18">
        <v>0</v>
      </c>
      <c r="D17" s="58">
        <v>180336090</v>
      </c>
      <c r="E17" s="59">
        <v>184050969</v>
      </c>
      <c r="F17" s="59">
        <v>5116659</v>
      </c>
      <c r="G17" s="59">
        <v>9396999</v>
      </c>
      <c r="H17" s="59">
        <v>9468463</v>
      </c>
      <c r="I17" s="59">
        <v>23982121</v>
      </c>
      <c r="J17" s="59">
        <v>9606997</v>
      </c>
      <c r="K17" s="59">
        <v>15360385</v>
      </c>
      <c r="L17" s="59">
        <v>16115605</v>
      </c>
      <c r="M17" s="59">
        <v>41082987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65065108</v>
      </c>
      <c r="W17" s="59">
        <v>90064589</v>
      </c>
      <c r="X17" s="59">
        <v>-24999481</v>
      </c>
      <c r="Y17" s="60">
        <v>-27.76</v>
      </c>
      <c r="Z17" s="61">
        <v>184050969</v>
      </c>
    </row>
    <row r="18" spans="1:26" ht="13.5">
      <c r="A18" s="69" t="s">
        <v>42</v>
      </c>
      <c r="B18" s="70">
        <f>SUM(B11:B17)</f>
        <v>340852374</v>
      </c>
      <c r="C18" s="70">
        <f>SUM(C11:C17)</f>
        <v>0</v>
      </c>
      <c r="D18" s="71">
        <f aca="true" t="shared" si="1" ref="D18:Z18">SUM(D11:D17)</f>
        <v>389480090</v>
      </c>
      <c r="E18" s="72">
        <f t="shared" si="1"/>
        <v>393194969</v>
      </c>
      <c r="F18" s="72">
        <f t="shared" si="1"/>
        <v>18072703</v>
      </c>
      <c r="G18" s="72">
        <f t="shared" si="1"/>
        <v>23248915</v>
      </c>
      <c r="H18" s="72">
        <f t="shared" si="1"/>
        <v>23333851</v>
      </c>
      <c r="I18" s="72">
        <f t="shared" si="1"/>
        <v>64655469</v>
      </c>
      <c r="J18" s="72">
        <f t="shared" si="1"/>
        <v>23531962</v>
      </c>
      <c r="K18" s="72">
        <f t="shared" si="1"/>
        <v>34887984</v>
      </c>
      <c r="L18" s="72">
        <f t="shared" si="1"/>
        <v>40825293</v>
      </c>
      <c r="M18" s="72">
        <f t="shared" si="1"/>
        <v>99245239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163900708</v>
      </c>
      <c r="W18" s="72">
        <f t="shared" si="1"/>
        <v>192736830</v>
      </c>
      <c r="X18" s="72">
        <f t="shared" si="1"/>
        <v>-28836122</v>
      </c>
      <c r="Y18" s="66">
        <f>+IF(W18&lt;&gt;0,(X18/W18)*100,0)</f>
        <v>-14.961396843561245</v>
      </c>
      <c r="Z18" s="73">
        <f t="shared" si="1"/>
        <v>393194969</v>
      </c>
    </row>
    <row r="19" spans="1:26" ht="13.5">
      <c r="A19" s="69" t="s">
        <v>43</v>
      </c>
      <c r="B19" s="74">
        <f>+B10-B18</f>
        <v>45780773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74085384</v>
      </c>
      <c r="G19" s="76">
        <f t="shared" si="2"/>
        <v>-9151074</v>
      </c>
      <c r="H19" s="76">
        <f t="shared" si="2"/>
        <v>-18952720</v>
      </c>
      <c r="I19" s="76">
        <f t="shared" si="2"/>
        <v>45981590</v>
      </c>
      <c r="J19" s="76">
        <f t="shared" si="2"/>
        <v>-2300784</v>
      </c>
      <c r="K19" s="76">
        <f t="shared" si="2"/>
        <v>-23700759</v>
      </c>
      <c r="L19" s="76">
        <f t="shared" si="2"/>
        <v>33236924</v>
      </c>
      <c r="M19" s="76">
        <f t="shared" si="2"/>
        <v>7235381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53216971</v>
      </c>
      <c r="W19" s="76">
        <f>IF(E10=E18,0,W10-W18)</f>
        <v>0</v>
      </c>
      <c r="X19" s="76">
        <f t="shared" si="2"/>
        <v>153081372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45780773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0</v>
      </c>
      <c r="F22" s="87">
        <f t="shared" si="3"/>
        <v>74085384</v>
      </c>
      <c r="G22" s="87">
        <f t="shared" si="3"/>
        <v>-9151074</v>
      </c>
      <c r="H22" s="87">
        <f t="shared" si="3"/>
        <v>-18952720</v>
      </c>
      <c r="I22" s="87">
        <f t="shared" si="3"/>
        <v>45981590</v>
      </c>
      <c r="J22" s="87">
        <f t="shared" si="3"/>
        <v>-2300784</v>
      </c>
      <c r="K22" s="87">
        <f t="shared" si="3"/>
        <v>-23700759</v>
      </c>
      <c r="L22" s="87">
        <f t="shared" si="3"/>
        <v>33236924</v>
      </c>
      <c r="M22" s="87">
        <f t="shared" si="3"/>
        <v>7235381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53216971</v>
      </c>
      <c r="W22" s="87">
        <f t="shared" si="3"/>
        <v>0</v>
      </c>
      <c r="X22" s="87">
        <f t="shared" si="3"/>
        <v>153081372</v>
      </c>
      <c r="Y22" s="88">
        <f>+IF(W22&lt;&gt;0,(X22/W22)*100,0)</f>
        <v>0</v>
      </c>
      <c r="Z22" s="89">
        <f t="shared" si="3"/>
        <v>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45780773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0</v>
      </c>
      <c r="F24" s="76">
        <f t="shared" si="4"/>
        <v>74085384</v>
      </c>
      <c r="G24" s="76">
        <f t="shared" si="4"/>
        <v>-9151074</v>
      </c>
      <c r="H24" s="76">
        <f t="shared" si="4"/>
        <v>-18952720</v>
      </c>
      <c r="I24" s="76">
        <f t="shared" si="4"/>
        <v>45981590</v>
      </c>
      <c r="J24" s="76">
        <f t="shared" si="4"/>
        <v>-2300784</v>
      </c>
      <c r="K24" s="76">
        <f t="shared" si="4"/>
        <v>-23700759</v>
      </c>
      <c r="L24" s="76">
        <f t="shared" si="4"/>
        <v>33236924</v>
      </c>
      <c r="M24" s="76">
        <f t="shared" si="4"/>
        <v>7235381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53216971</v>
      </c>
      <c r="W24" s="76">
        <f t="shared" si="4"/>
        <v>0</v>
      </c>
      <c r="X24" s="76">
        <f t="shared" si="4"/>
        <v>153081372</v>
      </c>
      <c r="Y24" s="77">
        <f>+IF(W24&lt;&gt;0,(X24/W24)*100,0)</f>
        <v>0</v>
      </c>
      <c r="Z24" s="78">
        <f t="shared" si="4"/>
        <v>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4773245</v>
      </c>
      <c r="C27" s="21">
        <v>0</v>
      </c>
      <c r="D27" s="98">
        <v>18494360</v>
      </c>
      <c r="E27" s="99">
        <v>20688060</v>
      </c>
      <c r="F27" s="99">
        <v>964</v>
      </c>
      <c r="G27" s="99">
        <v>169596</v>
      </c>
      <c r="H27" s="99">
        <v>835415</v>
      </c>
      <c r="I27" s="99">
        <v>1005975</v>
      </c>
      <c r="J27" s="99">
        <v>886080</v>
      </c>
      <c r="K27" s="99">
        <v>3158586</v>
      </c>
      <c r="L27" s="99">
        <v>2458185</v>
      </c>
      <c r="M27" s="99">
        <v>6502851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7508826</v>
      </c>
      <c r="W27" s="99">
        <v>10344030</v>
      </c>
      <c r="X27" s="99">
        <v>-2835204</v>
      </c>
      <c r="Y27" s="100">
        <v>-27.41</v>
      </c>
      <c r="Z27" s="101">
        <v>20688060</v>
      </c>
    </row>
    <row r="28" spans="1:26" ht="13.5">
      <c r="A28" s="102" t="s">
        <v>44</v>
      </c>
      <c r="B28" s="18">
        <v>418973</v>
      </c>
      <c r="C28" s="18">
        <v>0</v>
      </c>
      <c r="D28" s="58">
        <v>1645000</v>
      </c>
      <c r="E28" s="59">
        <v>1645000</v>
      </c>
      <c r="F28" s="59">
        <v>0</v>
      </c>
      <c r="G28" s="59">
        <v>2850</v>
      </c>
      <c r="H28" s="59">
        <v>2233</v>
      </c>
      <c r="I28" s="59">
        <v>5083</v>
      </c>
      <c r="J28" s="59">
        <v>14015</v>
      </c>
      <c r="K28" s="59">
        <v>106381</v>
      </c>
      <c r="L28" s="59">
        <v>59399</v>
      </c>
      <c r="M28" s="59">
        <v>179795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184878</v>
      </c>
      <c r="W28" s="59">
        <v>822500</v>
      </c>
      <c r="X28" s="59">
        <v>-637622</v>
      </c>
      <c r="Y28" s="60">
        <v>-77.52</v>
      </c>
      <c r="Z28" s="61">
        <v>1645000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15294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4338978</v>
      </c>
      <c r="C31" s="18">
        <v>0</v>
      </c>
      <c r="D31" s="58">
        <v>16849360</v>
      </c>
      <c r="E31" s="59">
        <v>19043060</v>
      </c>
      <c r="F31" s="59">
        <v>964</v>
      </c>
      <c r="G31" s="59">
        <v>166746</v>
      </c>
      <c r="H31" s="59">
        <v>833182</v>
      </c>
      <c r="I31" s="59">
        <v>1000892</v>
      </c>
      <c r="J31" s="59">
        <v>872065</v>
      </c>
      <c r="K31" s="59">
        <v>3052205</v>
      </c>
      <c r="L31" s="59">
        <v>2398786</v>
      </c>
      <c r="M31" s="59">
        <v>6323056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7323948</v>
      </c>
      <c r="W31" s="59">
        <v>9521530</v>
      </c>
      <c r="X31" s="59">
        <v>-2197582</v>
      </c>
      <c r="Y31" s="60">
        <v>-23.08</v>
      </c>
      <c r="Z31" s="61">
        <v>19043060</v>
      </c>
    </row>
    <row r="32" spans="1:26" ht="13.5">
      <c r="A32" s="69" t="s">
        <v>50</v>
      </c>
      <c r="B32" s="21">
        <f>SUM(B28:B31)</f>
        <v>4773245</v>
      </c>
      <c r="C32" s="21">
        <f>SUM(C28:C31)</f>
        <v>0</v>
      </c>
      <c r="D32" s="98">
        <f aca="true" t="shared" si="5" ref="D32:Z32">SUM(D28:D31)</f>
        <v>18494360</v>
      </c>
      <c r="E32" s="99">
        <f t="shared" si="5"/>
        <v>20688060</v>
      </c>
      <c r="F32" s="99">
        <f t="shared" si="5"/>
        <v>964</v>
      </c>
      <c r="G32" s="99">
        <f t="shared" si="5"/>
        <v>169596</v>
      </c>
      <c r="H32" s="99">
        <f t="shared" si="5"/>
        <v>835415</v>
      </c>
      <c r="I32" s="99">
        <f t="shared" si="5"/>
        <v>1005975</v>
      </c>
      <c r="J32" s="99">
        <f t="shared" si="5"/>
        <v>886080</v>
      </c>
      <c r="K32" s="99">
        <f t="shared" si="5"/>
        <v>3158586</v>
      </c>
      <c r="L32" s="99">
        <f t="shared" si="5"/>
        <v>2458185</v>
      </c>
      <c r="M32" s="99">
        <f t="shared" si="5"/>
        <v>6502851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7508826</v>
      </c>
      <c r="W32" s="99">
        <f t="shared" si="5"/>
        <v>10344030</v>
      </c>
      <c r="X32" s="99">
        <f t="shared" si="5"/>
        <v>-2835204</v>
      </c>
      <c r="Y32" s="100">
        <f>+IF(W32&lt;&gt;0,(X32/W32)*100,0)</f>
        <v>-27.40908524047204</v>
      </c>
      <c r="Z32" s="101">
        <f t="shared" si="5"/>
        <v>20688060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595161410</v>
      </c>
      <c r="C35" s="18">
        <v>0</v>
      </c>
      <c r="D35" s="58">
        <v>578990519</v>
      </c>
      <c r="E35" s="59">
        <v>577776819</v>
      </c>
      <c r="F35" s="59">
        <v>690088537</v>
      </c>
      <c r="G35" s="59">
        <v>645013469</v>
      </c>
      <c r="H35" s="59">
        <v>624454943</v>
      </c>
      <c r="I35" s="59">
        <v>624454943</v>
      </c>
      <c r="J35" s="59">
        <v>619277028</v>
      </c>
      <c r="K35" s="59">
        <v>591908428</v>
      </c>
      <c r="L35" s="59">
        <v>638556869</v>
      </c>
      <c r="M35" s="59">
        <v>638556869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638556869</v>
      </c>
      <c r="W35" s="59">
        <v>288888410</v>
      </c>
      <c r="X35" s="59">
        <v>349668459</v>
      </c>
      <c r="Y35" s="60">
        <v>121.04</v>
      </c>
      <c r="Z35" s="61">
        <v>577776819</v>
      </c>
    </row>
    <row r="36" spans="1:26" ht="13.5">
      <c r="A36" s="57" t="s">
        <v>53</v>
      </c>
      <c r="B36" s="18">
        <v>227679442</v>
      </c>
      <c r="C36" s="18">
        <v>0</v>
      </c>
      <c r="D36" s="58">
        <v>235567601</v>
      </c>
      <c r="E36" s="59">
        <v>237761301</v>
      </c>
      <c r="F36" s="59">
        <v>203744149</v>
      </c>
      <c r="G36" s="59">
        <v>228953237</v>
      </c>
      <c r="H36" s="59">
        <v>229797902</v>
      </c>
      <c r="I36" s="59">
        <v>229797902</v>
      </c>
      <c r="J36" s="59">
        <v>230320234</v>
      </c>
      <c r="K36" s="59">
        <v>233467934</v>
      </c>
      <c r="L36" s="59">
        <v>230935415</v>
      </c>
      <c r="M36" s="59">
        <v>230935415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230935415</v>
      </c>
      <c r="W36" s="59">
        <v>118880651</v>
      </c>
      <c r="X36" s="59">
        <v>112054764</v>
      </c>
      <c r="Y36" s="60">
        <v>94.26</v>
      </c>
      <c r="Z36" s="61">
        <v>237761301</v>
      </c>
    </row>
    <row r="37" spans="1:26" ht="13.5">
      <c r="A37" s="57" t="s">
        <v>54</v>
      </c>
      <c r="B37" s="18">
        <v>44346885</v>
      </c>
      <c r="C37" s="18">
        <v>0</v>
      </c>
      <c r="D37" s="58">
        <v>30570000</v>
      </c>
      <c r="E37" s="59">
        <v>30570000</v>
      </c>
      <c r="F37" s="59">
        <v>24617206</v>
      </c>
      <c r="G37" s="59">
        <v>25227616</v>
      </c>
      <c r="H37" s="59">
        <v>24465097</v>
      </c>
      <c r="I37" s="59">
        <v>24465097</v>
      </c>
      <c r="J37" s="59">
        <v>23258942</v>
      </c>
      <c r="K37" s="59">
        <v>22096952</v>
      </c>
      <c r="L37" s="59">
        <v>22308977</v>
      </c>
      <c r="M37" s="59">
        <v>22308977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22308977</v>
      </c>
      <c r="W37" s="59">
        <v>15285000</v>
      </c>
      <c r="X37" s="59">
        <v>7023977</v>
      </c>
      <c r="Y37" s="60">
        <v>45.95</v>
      </c>
      <c r="Z37" s="61">
        <v>30570000</v>
      </c>
    </row>
    <row r="38" spans="1:26" ht="13.5">
      <c r="A38" s="57" t="s">
        <v>55</v>
      </c>
      <c r="B38" s="18">
        <v>149726694</v>
      </c>
      <c r="C38" s="18">
        <v>0</v>
      </c>
      <c r="D38" s="58">
        <v>160000000</v>
      </c>
      <c r="E38" s="59">
        <v>160000000</v>
      </c>
      <c r="F38" s="59">
        <v>150774161</v>
      </c>
      <c r="G38" s="59">
        <v>155523466</v>
      </c>
      <c r="H38" s="59">
        <v>155216175</v>
      </c>
      <c r="I38" s="59">
        <v>155216175</v>
      </c>
      <c r="J38" s="59">
        <v>154937587</v>
      </c>
      <c r="K38" s="59">
        <v>154626833</v>
      </c>
      <c r="L38" s="59">
        <v>158570048</v>
      </c>
      <c r="M38" s="59">
        <v>158570048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158570048</v>
      </c>
      <c r="W38" s="59">
        <v>80000000</v>
      </c>
      <c r="X38" s="59">
        <v>78570048</v>
      </c>
      <c r="Y38" s="60">
        <v>98.21</v>
      </c>
      <c r="Z38" s="61">
        <v>160000000</v>
      </c>
    </row>
    <row r="39" spans="1:26" ht="13.5">
      <c r="A39" s="57" t="s">
        <v>56</v>
      </c>
      <c r="B39" s="18">
        <v>628767273</v>
      </c>
      <c r="C39" s="18">
        <v>0</v>
      </c>
      <c r="D39" s="58">
        <v>623988120</v>
      </c>
      <c r="E39" s="59">
        <v>624968120</v>
      </c>
      <c r="F39" s="59">
        <v>718441319</v>
      </c>
      <c r="G39" s="59">
        <v>693215624</v>
      </c>
      <c r="H39" s="59">
        <v>674571573</v>
      </c>
      <c r="I39" s="59">
        <v>674571573</v>
      </c>
      <c r="J39" s="59">
        <v>671400733</v>
      </c>
      <c r="K39" s="59">
        <v>648652577</v>
      </c>
      <c r="L39" s="59">
        <v>688613259</v>
      </c>
      <c r="M39" s="59">
        <v>688613259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688613259</v>
      </c>
      <c r="W39" s="59">
        <v>312484060</v>
      </c>
      <c r="X39" s="59">
        <v>376129199</v>
      </c>
      <c r="Y39" s="60">
        <v>120.37</v>
      </c>
      <c r="Z39" s="61">
        <v>624968120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70637543</v>
      </c>
      <c r="C42" s="18">
        <v>0</v>
      </c>
      <c r="D42" s="58">
        <v>9438998</v>
      </c>
      <c r="E42" s="59">
        <v>9438998</v>
      </c>
      <c r="F42" s="59">
        <v>78562558</v>
      </c>
      <c r="G42" s="59">
        <v>-7533625</v>
      </c>
      <c r="H42" s="59">
        <v>-18302041</v>
      </c>
      <c r="I42" s="59">
        <v>52726892</v>
      </c>
      <c r="J42" s="59">
        <v>-13505608</v>
      </c>
      <c r="K42" s="59">
        <v>-23308636</v>
      </c>
      <c r="L42" s="59">
        <v>48083138</v>
      </c>
      <c r="M42" s="59">
        <v>11268894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63995786</v>
      </c>
      <c r="W42" s="59">
        <v>-34034175</v>
      </c>
      <c r="X42" s="59">
        <v>98029961</v>
      </c>
      <c r="Y42" s="60">
        <v>-288.03</v>
      </c>
      <c r="Z42" s="61">
        <v>9438998</v>
      </c>
    </row>
    <row r="43" spans="1:26" ht="13.5">
      <c r="A43" s="57" t="s">
        <v>59</v>
      </c>
      <c r="B43" s="18">
        <v>-4744245</v>
      </c>
      <c r="C43" s="18">
        <v>0</v>
      </c>
      <c r="D43" s="58">
        <v>-18494360</v>
      </c>
      <c r="E43" s="59">
        <v>-20688060</v>
      </c>
      <c r="F43" s="59">
        <v>-965</v>
      </c>
      <c r="G43" s="59">
        <v>-169598</v>
      </c>
      <c r="H43" s="59">
        <v>-835416</v>
      </c>
      <c r="I43" s="59">
        <v>-1005979</v>
      </c>
      <c r="J43" s="59">
        <v>-886082</v>
      </c>
      <c r="K43" s="59">
        <v>-3158595</v>
      </c>
      <c r="L43" s="59">
        <v>-2458188</v>
      </c>
      <c r="M43" s="59">
        <v>-6502865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-7508844</v>
      </c>
      <c r="W43" s="59">
        <v>-5540137</v>
      </c>
      <c r="X43" s="59">
        <v>-1968707</v>
      </c>
      <c r="Y43" s="60">
        <v>35.54</v>
      </c>
      <c r="Z43" s="61">
        <v>-20688060</v>
      </c>
    </row>
    <row r="44" spans="1:26" ht="13.5">
      <c r="A44" s="57" t="s">
        <v>60</v>
      </c>
      <c r="B44" s="18">
        <v>-28063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569983713</v>
      </c>
      <c r="C45" s="21">
        <v>0</v>
      </c>
      <c r="D45" s="98">
        <v>484983639</v>
      </c>
      <c r="E45" s="99">
        <v>482789938</v>
      </c>
      <c r="F45" s="99">
        <v>648545306</v>
      </c>
      <c r="G45" s="99">
        <v>640842083</v>
      </c>
      <c r="H45" s="99">
        <v>621704626</v>
      </c>
      <c r="I45" s="99">
        <v>621704626</v>
      </c>
      <c r="J45" s="99">
        <v>607312936</v>
      </c>
      <c r="K45" s="99">
        <v>580845705</v>
      </c>
      <c r="L45" s="99">
        <v>626470655</v>
      </c>
      <c r="M45" s="99">
        <v>626470655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626470655</v>
      </c>
      <c r="W45" s="99">
        <v>454464688</v>
      </c>
      <c r="X45" s="99">
        <v>172005967</v>
      </c>
      <c r="Y45" s="100">
        <v>37.85</v>
      </c>
      <c r="Z45" s="101">
        <v>482789938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50269</v>
      </c>
      <c r="C49" s="51">
        <v>0</v>
      </c>
      <c r="D49" s="128">
        <v>9194</v>
      </c>
      <c r="E49" s="53">
        <v>11480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2167446</v>
      </c>
      <c r="X49" s="53">
        <v>55109</v>
      </c>
      <c r="Y49" s="53">
        <v>2293498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111846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111846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11.294408943389534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8.989377002350746</v>
      </c>
      <c r="M58" s="7">
        <f t="shared" si="6"/>
        <v>8.247938697875904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11.294408943389534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8.989377002350746</v>
      </c>
      <c r="M60" s="13">
        <f t="shared" si="7"/>
        <v>8.247938697875904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11.294408943389534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8.989377002350746</v>
      </c>
      <c r="M65" s="13">
        <f t="shared" si="7"/>
        <v>8.247938697875904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2503212</v>
      </c>
      <c r="C67" s="23"/>
      <c r="D67" s="24">
        <v>170000</v>
      </c>
      <c r="E67" s="25">
        <v>170000</v>
      </c>
      <c r="F67" s="25">
        <v>-199624</v>
      </c>
      <c r="G67" s="25">
        <v>-2014</v>
      </c>
      <c r="H67" s="25"/>
      <c r="I67" s="25">
        <v>-201638</v>
      </c>
      <c r="J67" s="25">
        <v>18126</v>
      </c>
      <c r="K67" s="25"/>
      <c r="L67" s="25">
        <v>201638</v>
      </c>
      <c r="M67" s="25">
        <v>219764</v>
      </c>
      <c r="N67" s="25"/>
      <c r="O67" s="25"/>
      <c r="P67" s="25"/>
      <c r="Q67" s="25"/>
      <c r="R67" s="25"/>
      <c r="S67" s="25"/>
      <c r="T67" s="25"/>
      <c r="U67" s="25"/>
      <c r="V67" s="25">
        <v>18126</v>
      </c>
      <c r="W67" s="25"/>
      <c r="X67" s="25"/>
      <c r="Y67" s="24"/>
      <c r="Z67" s="26">
        <v>170000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2503212</v>
      </c>
      <c r="C69" s="18"/>
      <c r="D69" s="19">
        <v>170000</v>
      </c>
      <c r="E69" s="20">
        <v>170000</v>
      </c>
      <c r="F69" s="20">
        <v>-199624</v>
      </c>
      <c r="G69" s="20">
        <v>-2014</v>
      </c>
      <c r="H69" s="20"/>
      <c r="I69" s="20">
        <v>-201638</v>
      </c>
      <c r="J69" s="20">
        <v>18126</v>
      </c>
      <c r="K69" s="20"/>
      <c r="L69" s="20">
        <v>201638</v>
      </c>
      <c r="M69" s="20">
        <v>219764</v>
      </c>
      <c r="N69" s="20"/>
      <c r="O69" s="20"/>
      <c r="P69" s="20"/>
      <c r="Q69" s="20"/>
      <c r="R69" s="20"/>
      <c r="S69" s="20"/>
      <c r="T69" s="20"/>
      <c r="U69" s="20"/>
      <c r="V69" s="20">
        <v>18126</v>
      </c>
      <c r="W69" s="20"/>
      <c r="X69" s="20"/>
      <c r="Y69" s="19"/>
      <c r="Z69" s="22">
        <v>170000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2503212</v>
      </c>
      <c r="C74" s="18"/>
      <c r="D74" s="19">
        <v>170000</v>
      </c>
      <c r="E74" s="20">
        <v>170000</v>
      </c>
      <c r="F74" s="20">
        <v>-199624</v>
      </c>
      <c r="G74" s="20">
        <v>-2014</v>
      </c>
      <c r="H74" s="20"/>
      <c r="I74" s="20">
        <v>-201638</v>
      </c>
      <c r="J74" s="20">
        <v>18126</v>
      </c>
      <c r="K74" s="20"/>
      <c r="L74" s="20">
        <v>201638</v>
      </c>
      <c r="M74" s="20">
        <v>219764</v>
      </c>
      <c r="N74" s="20"/>
      <c r="O74" s="20"/>
      <c r="P74" s="20"/>
      <c r="Q74" s="20"/>
      <c r="R74" s="20"/>
      <c r="S74" s="20"/>
      <c r="T74" s="20"/>
      <c r="U74" s="20"/>
      <c r="V74" s="20">
        <v>18126</v>
      </c>
      <c r="W74" s="20"/>
      <c r="X74" s="20"/>
      <c r="Y74" s="19"/>
      <c r="Z74" s="22">
        <v>170000</v>
      </c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282723</v>
      </c>
      <c r="C76" s="31"/>
      <c r="D76" s="32">
        <v>170000</v>
      </c>
      <c r="E76" s="33">
        <v>170000</v>
      </c>
      <c r="F76" s="33"/>
      <c r="G76" s="33"/>
      <c r="H76" s="33"/>
      <c r="I76" s="33"/>
      <c r="J76" s="33"/>
      <c r="K76" s="33"/>
      <c r="L76" s="33">
        <v>18126</v>
      </c>
      <c r="M76" s="33">
        <v>18126</v>
      </c>
      <c r="N76" s="33"/>
      <c r="O76" s="33"/>
      <c r="P76" s="33"/>
      <c r="Q76" s="33"/>
      <c r="R76" s="33"/>
      <c r="S76" s="33"/>
      <c r="T76" s="33"/>
      <c r="U76" s="33"/>
      <c r="V76" s="33">
        <v>18126</v>
      </c>
      <c r="W76" s="33">
        <v>-183512</v>
      </c>
      <c r="X76" s="33"/>
      <c r="Y76" s="32"/>
      <c r="Z76" s="34">
        <v>170000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282723</v>
      </c>
      <c r="C78" s="18"/>
      <c r="D78" s="19">
        <v>170000</v>
      </c>
      <c r="E78" s="20">
        <v>170000</v>
      </c>
      <c r="F78" s="20"/>
      <c r="G78" s="20"/>
      <c r="H78" s="20"/>
      <c r="I78" s="20"/>
      <c r="J78" s="20"/>
      <c r="K78" s="20"/>
      <c r="L78" s="20">
        <v>18126</v>
      </c>
      <c r="M78" s="20">
        <v>18126</v>
      </c>
      <c r="N78" s="20"/>
      <c r="O78" s="20"/>
      <c r="P78" s="20"/>
      <c r="Q78" s="20"/>
      <c r="R78" s="20"/>
      <c r="S78" s="20"/>
      <c r="T78" s="20"/>
      <c r="U78" s="20"/>
      <c r="V78" s="20">
        <v>18126</v>
      </c>
      <c r="W78" s="20">
        <v>-183512</v>
      </c>
      <c r="X78" s="20"/>
      <c r="Y78" s="19"/>
      <c r="Z78" s="22">
        <v>170000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282723</v>
      </c>
      <c r="C83" s="18"/>
      <c r="D83" s="19">
        <v>170000</v>
      </c>
      <c r="E83" s="20">
        <v>170000</v>
      </c>
      <c r="F83" s="20"/>
      <c r="G83" s="20"/>
      <c r="H83" s="20"/>
      <c r="I83" s="20"/>
      <c r="J83" s="20"/>
      <c r="K83" s="20"/>
      <c r="L83" s="20">
        <v>18126</v>
      </c>
      <c r="M83" s="20">
        <v>18126</v>
      </c>
      <c r="N83" s="20"/>
      <c r="O83" s="20"/>
      <c r="P83" s="20"/>
      <c r="Q83" s="20"/>
      <c r="R83" s="20"/>
      <c r="S83" s="20"/>
      <c r="T83" s="20"/>
      <c r="U83" s="20"/>
      <c r="V83" s="20">
        <v>18126</v>
      </c>
      <c r="W83" s="20">
        <v>-183512</v>
      </c>
      <c r="X83" s="20"/>
      <c r="Y83" s="19"/>
      <c r="Z83" s="22">
        <v>170000</v>
      </c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76025388</v>
      </c>
      <c r="C5" s="18">
        <v>0</v>
      </c>
      <c r="D5" s="58">
        <v>83765658</v>
      </c>
      <c r="E5" s="59">
        <v>83765658</v>
      </c>
      <c r="F5" s="59">
        <v>34785826</v>
      </c>
      <c r="G5" s="59">
        <v>4185272</v>
      </c>
      <c r="H5" s="59">
        <v>4928333</v>
      </c>
      <c r="I5" s="59">
        <v>43899431</v>
      </c>
      <c r="J5" s="59">
        <v>4862519</v>
      </c>
      <c r="K5" s="59">
        <v>4381282</v>
      </c>
      <c r="L5" s="59">
        <v>4040152</v>
      </c>
      <c r="M5" s="59">
        <v>13283953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57183384</v>
      </c>
      <c r="W5" s="59">
        <v>57604919</v>
      </c>
      <c r="X5" s="59">
        <v>-421535</v>
      </c>
      <c r="Y5" s="60">
        <v>-0.73</v>
      </c>
      <c r="Z5" s="61">
        <v>83765658</v>
      </c>
    </row>
    <row r="6" spans="1:26" ht="13.5">
      <c r="A6" s="57" t="s">
        <v>32</v>
      </c>
      <c r="B6" s="18">
        <v>176654482</v>
      </c>
      <c r="C6" s="18">
        <v>0</v>
      </c>
      <c r="D6" s="58">
        <v>179739197</v>
      </c>
      <c r="E6" s="59">
        <v>179739197</v>
      </c>
      <c r="F6" s="59">
        <v>16019107</v>
      </c>
      <c r="G6" s="59">
        <v>14781880</v>
      </c>
      <c r="H6" s="59">
        <v>16019165</v>
      </c>
      <c r="I6" s="59">
        <v>46820152</v>
      </c>
      <c r="J6" s="59">
        <v>14332589</v>
      </c>
      <c r="K6" s="59">
        <v>14979912</v>
      </c>
      <c r="L6" s="59">
        <v>15563648</v>
      </c>
      <c r="M6" s="59">
        <v>44876149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91696301</v>
      </c>
      <c r="W6" s="59">
        <v>87349274</v>
      </c>
      <c r="X6" s="59">
        <v>4347027</v>
      </c>
      <c r="Y6" s="60">
        <v>4.98</v>
      </c>
      <c r="Z6" s="61">
        <v>179739197</v>
      </c>
    </row>
    <row r="7" spans="1:26" ht="13.5">
      <c r="A7" s="57" t="s">
        <v>33</v>
      </c>
      <c r="B7" s="18">
        <v>7322774</v>
      </c>
      <c r="C7" s="18">
        <v>0</v>
      </c>
      <c r="D7" s="58">
        <v>5000000</v>
      </c>
      <c r="E7" s="59">
        <v>5000000</v>
      </c>
      <c r="F7" s="59">
        <v>429233</v>
      </c>
      <c r="G7" s="59">
        <v>452555</v>
      </c>
      <c r="H7" s="59">
        <v>489314</v>
      </c>
      <c r="I7" s="59">
        <v>1371102</v>
      </c>
      <c r="J7" s="59">
        <v>418366</v>
      </c>
      <c r="K7" s="59">
        <v>682563</v>
      </c>
      <c r="L7" s="59">
        <v>489143</v>
      </c>
      <c r="M7" s="59">
        <v>1590072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2961174</v>
      </c>
      <c r="W7" s="59">
        <v>1856596</v>
      </c>
      <c r="X7" s="59">
        <v>1104578</v>
      </c>
      <c r="Y7" s="60">
        <v>59.49</v>
      </c>
      <c r="Z7" s="61">
        <v>5000000</v>
      </c>
    </row>
    <row r="8" spans="1:26" ht="13.5">
      <c r="A8" s="57" t="s">
        <v>34</v>
      </c>
      <c r="B8" s="18">
        <v>128046578</v>
      </c>
      <c r="C8" s="18">
        <v>0</v>
      </c>
      <c r="D8" s="58">
        <v>130562804</v>
      </c>
      <c r="E8" s="59">
        <v>131042804</v>
      </c>
      <c r="F8" s="59">
        <v>29429084</v>
      </c>
      <c r="G8" s="59">
        <v>1948723</v>
      </c>
      <c r="H8" s="59">
        <v>2398826</v>
      </c>
      <c r="I8" s="59">
        <v>33776633</v>
      </c>
      <c r="J8" s="59">
        <v>1596900</v>
      </c>
      <c r="K8" s="59">
        <v>2678773</v>
      </c>
      <c r="L8" s="59">
        <v>26899194</v>
      </c>
      <c r="M8" s="59">
        <v>31174867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64951500</v>
      </c>
      <c r="W8" s="59">
        <v>79177761</v>
      </c>
      <c r="X8" s="59">
        <v>-14226261</v>
      </c>
      <c r="Y8" s="60">
        <v>-17.97</v>
      </c>
      <c r="Z8" s="61">
        <v>131042804</v>
      </c>
    </row>
    <row r="9" spans="1:26" ht="13.5">
      <c r="A9" s="57" t="s">
        <v>35</v>
      </c>
      <c r="B9" s="18">
        <v>63048072</v>
      </c>
      <c r="C9" s="18">
        <v>0</v>
      </c>
      <c r="D9" s="58">
        <v>47236986</v>
      </c>
      <c r="E9" s="59">
        <v>47236986</v>
      </c>
      <c r="F9" s="59">
        <v>2442142</v>
      </c>
      <c r="G9" s="59">
        <v>2340425</v>
      </c>
      <c r="H9" s="59">
        <v>2849836</v>
      </c>
      <c r="I9" s="59">
        <v>7632403</v>
      </c>
      <c r="J9" s="59">
        <v>2153158</v>
      </c>
      <c r="K9" s="59">
        <v>6811557</v>
      </c>
      <c r="L9" s="59">
        <v>2227079</v>
      </c>
      <c r="M9" s="59">
        <v>11191794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18824197</v>
      </c>
      <c r="W9" s="59">
        <v>22502003</v>
      </c>
      <c r="X9" s="59">
        <v>-3677806</v>
      </c>
      <c r="Y9" s="60">
        <v>-16.34</v>
      </c>
      <c r="Z9" s="61">
        <v>47236986</v>
      </c>
    </row>
    <row r="10" spans="1:26" ht="25.5">
      <c r="A10" s="62" t="s">
        <v>105</v>
      </c>
      <c r="B10" s="63">
        <f>SUM(B5:B9)</f>
        <v>451097294</v>
      </c>
      <c r="C10" s="63">
        <f>SUM(C5:C9)</f>
        <v>0</v>
      </c>
      <c r="D10" s="64">
        <f aca="true" t="shared" si="0" ref="D10:Z10">SUM(D5:D9)</f>
        <v>446304645</v>
      </c>
      <c r="E10" s="65">
        <f t="shared" si="0"/>
        <v>446784645</v>
      </c>
      <c r="F10" s="65">
        <f t="shared" si="0"/>
        <v>83105392</v>
      </c>
      <c r="G10" s="65">
        <f t="shared" si="0"/>
        <v>23708855</v>
      </c>
      <c r="H10" s="65">
        <f t="shared" si="0"/>
        <v>26685474</v>
      </c>
      <c r="I10" s="65">
        <f t="shared" si="0"/>
        <v>133499721</v>
      </c>
      <c r="J10" s="65">
        <f t="shared" si="0"/>
        <v>23363532</v>
      </c>
      <c r="K10" s="65">
        <f t="shared" si="0"/>
        <v>29534087</v>
      </c>
      <c r="L10" s="65">
        <f t="shared" si="0"/>
        <v>49219216</v>
      </c>
      <c r="M10" s="65">
        <f t="shared" si="0"/>
        <v>102116835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235616556</v>
      </c>
      <c r="W10" s="65">
        <f t="shared" si="0"/>
        <v>248490553</v>
      </c>
      <c r="X10" s="65">
        <f t="shared" si="0"/>
        <v>-12873997</v>
      </c>
      <c r="Y10" s="66">
        <f>+IF(W10&lt;&gt;0,(X10/W10)*100,0)</f>
        <v>-5.1808798542132095</v>
      </c>
      <c r="Z10" s="67">
        <f t="shared" si="0"/>
        <v>446784645</v>
      </c>
    </row>
    <row r="11" spans="1:26" ht="13.5">
      <c r="A11" s="57" t="s">
        <v>36</v>
      </c>
      <c r="B11" s="18">
        <v>154658770</v>
      </c>
      <c r="C11" s="18">
        <v>0</v>
      </c>
      <c r="D11" s="58">
        <v>171729799</v>
      </c>
      <c r="E11" s="59">
        <v>171729799</v>
      </c>
      <c r="F11" s="59">
        <v>12696938</v>
      </c>
      <c r="G11" s="59">
        <v>12850271</v>
      </c>
      <c r="H11" s="59">
        <v>13104105</v>
      </c>
      <c r="I11" s="59">
        <v>38651314</v>
      </c>
      <c r="J11" s="59">
        <v>12801342</v>
      </c>
      <c r="K11" s="59">
        <v>14105174</v>
      </c>
      <c r="L11" s="59">
        <v>13782680</v>
      </c>
      <c r="M11" s="59">
        <v>40689196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79340510</v>
      </c>
      <c r="W11" s="59">
        <v>86255119</v>
      </c>
      <c r="X11" s="59">
        <v>-6914609</v>
      </c>
      <c r="Y11" s="60">
        <v>-8.02</v>
      </c>
      <c r="Z11" s="61">
        <v>171729799</v>
      </c>
    </row>
    <row r="12" spans="1:26" ht="13.5">
      <c r="A12" s="57" t="s">
        <v>37</v>
      </c>
      <c r="B12" s="18">
        <v>8939371</v>
      </c>
      <c r="C12" s="18">
        <v>0</v>
      </c>
      <c r="D12" s="58">
        <v>10990305</v>
      </c>
      <c r="E12" s="59">
        <v>10990305</v>
      </c>
      <c r="F12" s="59">
        <v>666949</v>
      </c>
      <c r="G12" s="59">
        <v>753856</v>
      </c>
      <c r="H12" s="59">
        <v>838038</v>
      </c>
      <c r="I12" s="59">
        <v>2258843</v>
      </c>
      <c r="J12" s="59">
        <v>832989</v>
      </c>
      <c r="K12" s="59">
        <v>832995</v>
      </c>
      <c r="L12" s="59">
        <v>837315</v>
      </c>
      <c r="M12" s="59">
        <v>2503299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4762142</v>
      </c>
      <c r="W12" s="59">
        <v>5219417</v>
      </c>
      <c r="X12" s="59">
        <v>-457275</v>
      </c>
      <c r="Y12" s="60">
        <v>-8.76</v>
      </c>
      <c r="Z12" s="61">
        <v>10990305</v>
      </c>
    </row>
    <row r="13" spans="1:26" ht="13.5">
      <c r="A13" s="57" t="s">
        <v>106</v>
      </c>
      <c r="B13" s="18">
        <v>24598401</v>
      </c>
      <c r="C13" s="18">
        <v>0</v>
      </c>
      <c r="D13" s="58">
        <v>27262818</v>
      </c>
      <c r="E13" s="59">
        <v>27262818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13631416</v>
      </c>
      <c r="M13" s="59">
        <v>13631416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13631416</v>
      </c>
      <c r="W13" s="59"/>
      <c r="X13" s="59">
        <v>13631416</v>
      </c>
      <c r="Y13" s="60">
        <v>0</v>
      </c>
      <c r="Z13" s="61">
        <v>27262818</v>
      </c>
    </row>
    <row r="14" spans="1:26" ht="13.5">
      <c r="A14" s="57" t="s">
        <v>38</v>
      </c>
      <c r="B14" s="18">
        <v>14705133</v>
      </c>
      <c r="C14" s="18">
        <v>0</v>
      </c>
      <c r="D14" s="58">
        <v>12761600</v>
      </c>
      <c r="E14" s="59">
        <v>12761600</v>
      </c>
      <c r="F14" s="59">
        <v>120416</v>
      </c>
      <c r="G14" s="59">
        <v>0</v>
      </c>
      <c r="H14" s="59">
        <v>2124592</v>
      </c>
      <c r="I14" s="59">
        <v>2245008</v>
      </c>
      <c r="J14" s="59">
        <v>0</v>
      </c>
      <c r="K14" s="59">
        <v>0</v>
      </c>
      <c r="L14" s="59">
        <v>2299441</v>
      </c>
      <c r="M14" s="59">
        <v>2299441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4544449</v>
      </c>
      <c r="W14" s="59">
        <v>6500120</v>
      </c>
      <c r="X14" s="59">
        <v>-1955671</v>
      </c>
      <c r="Y14" s="60">
        <v>-30.09</v>
      </c>
      <c r="Z14" s="61">
        <v>12761600</v>
      </c>
    </row>
    <row r="15" spans="1:26" ht="13.5">
      <c r="A15" s="57" t="s">
        <v>39</v>
      </c>
      <c r="B15" s="18">
        <v>62105258</v>
      </c>
      <c r="C15" s="18">
        <v>0</v>
      </c>
      <c r="D15" s="58">
        <v>67129354</v>
      </c>
      <c r="E15" s="59">
        <v>67129354</v>
      </c>
      <c r="F15" s="59">
        <v>630111</v>
      </c>
      <c r="G15" s="59">
        <v>7715521</v>
      </c>
      <c r="H15" s="59">
        <v>7543744</v>
      </c>
      <c r="I15" s="59">
        <v>15889376</v>
      </c>
      <c r="J15" s="59">
        <v>4596048</v>
      </c>
      <c r="K15" s="59">
        <v>5508487</v>
      </c>
      <c r="L15" s="59">
        <v>4846623</v>
      </c>
      <c r="M15" s="59">
        <v>14951158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30840534</v>
      </c>
      <c r="W15" s="59">
        <v>34135015</v>
      </c>
      <c r="X15" s="59">
        <v>-3294481</v>
      </c>
      <c r="Y15" s="60">
        <v>-9.65</v>
      </c>
      <c r="Z15" s="61">
        <v>67129354</v>
      </c>
    </row>
    <row r="16" spans="1:26" ht="13.5">
      <c r="A16" s="68" t="s">
        <v>40</v>
      </c>
      <c r="B16" s="18">
        <v>1213827</v>
      </c>
      <c r="C16" s="18">
        <v>0</v>
      </c>
      <c r="D16" s="58">
        <v>1500000</v>
      </c>
      <c r="E16" s="59">
        <v>1500000</v>
      </c>
      <c r="F16" s="59">
        <v>0</v>
      </c>
      <c r="G16" s="59">
        <v>184766</v>
      </c>
      <c r="H16" s="59">
        <v>188273</v>
      </c>
      <c r="I16" s="59">
        <v>373039</v>
      </c>
      <c r="J16" s="59">
        <v>199031</v>
      </c>
      <c r="K16" s="59">
        <v>199951</v>
      </c>
      <c r="L16" s="59">
        <v>391769</v>
      </c>
      <c r="M16" s="59">
        <v>790751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1163790</v>
      </c>
      <c r="W16" s="59">
        <v>670857</v>
      </c>
      <c r="X16" s="59">
        <v>492933</v>
      </c>
      <c r="Y16" s="60">
        <v>73.48</v>
      </c>
      <c r="Z16" s="61">
        <v>1500000</v>
      </c>
    </row>
    <row r="17" spans="1:26" ht="13.5">
      <c r="A17" s="57" t="s">
        <v>41</v>
      </c>
      <c r="B17" s="18">
        <v>172945911</v>
      </c>
      <c r="C17" s="18">
        <v>0</v>
      </c>
      <c r="D17" s="58">
        <v>177074239</v>
      </c>
      <c r="E17" s="59">
        <v>177554239</v>
      </c>
      <c r="F17" s="59">
        <v>6473293</v>
      </c>
      <c r="G17" s="59">
        <v>8176517</v>
      </c>
      <c r="H17" s="59">
        <v>12499172</v>
      </c>
      <c r="I17" s="59">
        <v>27148982</v>
      </c>
      <c r="J17" s="59">
        <v>10696273</v>
      </c>
      <c r="K17" s="59">
        <v>11598891</v>
      </c>
      <c r="L17" s="59">
        <v>13305521</v>
      </c>
      <c r="M17" s="59">
        <v>35600685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62749667</v>
      </c>
      <c r="W17" s="59">
        <v>88898292</v>
      </c>
      <c r="X17" s="59">
        <v>-26148625</v>
      </c>
      <c r="Y17" s="60">
        <v>-29.41</v>
      </c>
      <c r="Z17" s="61">
        <v>177554239</v>
      </c>
    </row>
    <row r="18" spans="1:26" ht="13.5">
      <c r="A18" s="69" t="s">
        <v>42</v>
      </c>
      <c r="B18" s="70">
        <f>SUM(B11:B17)</f>
        <v>439166671</v>
      </c>
      <c r="C18" s="70">
        <f>SUM(C11:C17)</f>
        <v>0</v>
      </c>
      <c r="D18" s="71">
        <f aca="true" t="shared" si="1" ref="D18:Z18">SUM(D11:D17)</f>
        <v>468448115</v>
      </c>
      <c r="E18" s="72">
        <f t="shared" si="1"/>
        <v>468928115</v>
      </c>
      <c r="F18" s="72">
        <f t="shared" si="1"/>
        <v>20587707</v>
      </c>
      <c r="G18" s="72">
        <f t="shared" si="1"/>
        <v>29680931</v>
      </c>
      <c r="H18" s="72">
        <f t="shared" si="1"/>
        <v>36297924</v>
      </c>
      <c r="I18" s="72">
        <f t="shared" si="1"/>
        <v>86566562</v>
      </c>
      <c r="J18" s="72">
        <f t="shared" si="1"/>
        <v>29125683</v>
      </c>
      <c r="K18" s="72">
        <f t="shared" si="1"/>
        <v>32245498</v>
      </c>
      <c r="L18" s="72">
        <f t="shared" si="1"/>
        <v>49094765</v>
      </c>
      <c r="M18" s="72">
        <f t="shared" si="1"/>
        <v>110465946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197032508</v>
      </c>
      <c r="W18" s="72">
        <f t="shared" si="1"/>
        <v>221678820</v>
      </c>
      <c r="X18" s="72">
        <f t="shared" si="1"/>
        <v>-24646312</v>
      </c>
      <c r="Y18" s="66">
        <f>+IF(W18&lt;&gt;0,(X18/W18)*100,0)</f>
        <v>-11.1180274236393</v>
      </c>
      <c r="Z18" s="73">
        <f t="shared" si="1"/>
        <v>468928115</v>
      </c>
    </row>
    <row r="19" spans="1:26" ht="13.5">
      <c r="A19" s="69" t="s">
        <v>43</v>
      </c>
      <c r="B19" s="74">
        <f>+B10-B18</f>
        <v>11930623</v>
      </c>
      <c r="C19" s="74">
        <f>+C10-C18</f>
        <v>0</v>
      </c>
      <c r="D19" s="75">
        <f aca="true" t="shared" si="2" ref="D19:Z19">+D10-D18</f>
        <v>-22143470</v>
      </c>
      <c r="E19" s="76">
        <f t="shared" si="2"/>
        <v>-22143470</v>
      </c>
      <c r="F19" s="76">
        <f t="shared" si="2"/>
        <v>62517685</v>
      </c>
      <c r="G19" s="76">
        <f t="shared" si="2"/>
        <v>-5972076</v>
      </c>
      <c r="H19" s="76">
        <f t="shared" si="2"/>
        <v>-9612450</v>
      </c>
      <c r="I19" s="76">
        <f t="shared" si="2"/>
        <v>46933159</v>
      </c>
      <c r="J19" s="76">
        <f t="shared" si="2"/>
        <v>-5762151</v>
      </c>
      <c r="K19" s="76">
        <f t="shared" si="2"/>
        <v>-2711411</v>
      </c>
      <c r="L19" s="76">
        <f t="shared" si="2"/>
        <v>124451</v>
      </c>
      <c r="M19" s="76">
        <f t="shared" si="2"/>
        <v>-8349111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38584048</v>
      </c>
      <c r="W19" s="76">
        <f>IF(E10=E18,0,W10-W18)</f>
        <v>26811733</v>
      </c>
      <c r="X19" s="76">
        <f t="shared" si="2"/>
        <v>11772315</v>
      </c>
      <c r="Y19" s="77">
        <f>+IF(W19&lt;&gt;0,(X19/W19)*100,0)</f>
        <v>43.90732594569698</v>
      </c>
      <c r="Z19" s="78">
        <f t="shared" si="2"/>
        <v>-22143470</v>
      </c>
    </row>
    <row r="20" spans="1:26" ht="13.5">
      <c r="A20" s="57" t="s">
        <v>44</v>
      </c>
      <c r="B20" s="18">
        <v>33352874</v>
      </c>
      <c r="C20" s="18">
        <v>0</v>
      </c>
      <c r="D20" s="58">
        <v>34365537</v>
      </c>
      <c r="E20" s="59">
        <v>38988737</v>
      </c>
      <c r="F20" s="59">
        <v>7995</v>
      </c>
      <c r="G20" s="59">
        <v>988599</v>
      </c>
      <c r="H20" s="59">
        <v>2312511</v>
      </c>
      <c r="I20" s="59">
        <v>3309105</v>
      </c>
      <c r="J20" s="59">
        <v>1550038</v>
      </c>
      <c r="K20" s="59">
        <v>829360</v>
      </c>
      <c r="L20" s="59">
        <v>7509051</v>
      </c>
      <c r="M20" s="59">
        <v>9888449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13197554</v>
      </c>
      <c r="W20" s="59">
        <v>15528746</v>
      </c>
      <c r="X20" s="59">
        <v>-2331192</v>
      </c>
      <c r="Y20" s="60">
        <v>-15.01</v>
      </c>
      <c r="Z20" s="61">
        <v>38988737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45283497</v>
      </c>
      <c r="C22" s="85">
        <f>SUM(C19:C21)</f>
        <v>0</v>
      </c>
      <c r="D22" s="86">
        <f aca="true" t="shared" si="3" ref="D22:Z22">SUM(D19:D21)</f>
        <v>12222067</v>
      </c>
      <c r="E22" s="87">
        <f t="shared" si="3"/>
        <v>16845267</v>
      </c>
      <c r="F22" s="87">
        <f t="shared" si="3"/>
        <v>62525680</v>
      </c>
      <c r="G22" s="87">
        <f t="shared" si="3"/>
        <v>-4983477</v>
      </c>
      <c r="H22" s="87">
        <f t="shared" si="3"/>
        <v>-7299939</v>
      </c>
      <c r="I22" s="87">
        <f t="shared" si="3"/>
        <v>50242264</v>
      </c>
      <c r="J22" s="87">
        <f t="shared" si="3"/>
        <v>-4212113</v>
      </c>
      <c r="K22" s="87">
        <f t="shared" si="3"/>
        <v>-1882051</v>
      </c>
      <c r="L22" s="87">
        <f t="shared" si="3"/>
        <v>7633502</v>
      </c>
      <c r="M22" s="87">
        <f t="shared" si="3"/>
        <v>1539338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51781602</v>
      </c>
      <c r="W22" s="87">
        <f t="shared" si="3"/>
        <v>42340479</v>
      </c>
      <c r="X22" s="87">
        <f t="shared" si="3"/>
        <v>9441123</v>
      </c>
      <c r="Y22" s="88">
        <f>+IF(W22&lt;&gt;0,(X22/W22)*100,0)</f>
        <v>22.298101540136095</v>
      </c>
      <c r="Z22" s="89">
        <f t="shared" si="3"/>
        <v>16845267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45283497</v>
      </c>
      <c r="C24" s="74">
        <f>SUM(C22:C23)</f>
        <v>0</v>
      </c>
      <c r="D24" s="75">
        <f aca="true" t="shared" si="4" ref="D24:Z24">SUM(D22:D23)</f>
        <v>12222067</v>
      </c>
      <c r="E24" s="76">
        <f t="shared" si="4"/>
        <v>16845267</v>
      </c>
      <c r="F24" s="76">
        <f t="shared" si="4"/>
        <v>62525680</v>
      </c>
      <c r="G24" s="76">
        <f t="shared" si="4"/>
        <v>-4983477</v>
      </c>
      <c r="H24" s="76">
        <f t="shared" si="4"/>
        <v>-7299939</v>
      </c>
      <c r="I24" s="76">
        <f t="shared" si="4"/>
        <v>50242264</v>
      </c>
      <c r="J24" s="76">
        <f t="shared" si="4"/>
        <v>-4212113</v>
      </c>
      <c r="K24" s="76">
        <f t="shared" si="4"/>
        <v>-1882051</v>
      </c>
      <c r="L24" s="76">
        <f t="shared" si="4"/>
        <v>7633502</v>
      </c>
      <c r="M24" s="76">
        <f t="shared" si="4"/>
        <v>1539338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51781602</v>
      </c>
      <c r="W24" s="76">
        <f t="shared" si="4"/>
        <v>42340479</v>
      </c>
      <c r="X24" s="76">
        <f t="shared" si="4"/>
        <v>9441123</v>
      </c>
      <c r="Y24" s="77">
        <f>+IF(W24&lt;&gt;0,(X24/W24)*100,0)</f>
        <v>22.298101540136095</v>
      </c>
      <c r="Z24" s="78">
        <f t="shared" si="4"/>
        <v>16845267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65231184</v>
      </c>
      <c r="C27" s="21">
        <v>0</v>
      </c>
      <c r="D27" s="98">
        <v>58031040</v>
      </c>
      <c r="E27" s="99">
        <v>68071949</v>
      </c>
      <c r="F27" s="99">
        <v>217991</v>
      </c>
      <c r="G27" s="99">
        <v>2944722</v>
      </c>
      <c r="H27" s="99">
        <v>5151178</v>
      </c>
      <c r="I27" s="99">
        <v>8313891</v>
      </c>
      <c r="J27" s="99">
        <v>2051528</v>
      </c>
      <c r="K27" s="99">
        <v>2689938</v>
      </c>
      <c r="L27" s="99">
        <v>10284178</v>
      </c>
      <c r="M27" s="99">
        <v>15025644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23339535</v>
      </c>
      <c r="W27" s="99">
        <v>34035975</v>
      </c>
      <c r="X27" s="99">
        <v>-10696440</v>
      </c>
      <c r="Y27" s="100">
        <v>-31.43</v>
      </c>
      <c r="Z27" s="101">
        <v>68071949</v>
      </c>
    </row>
    <row r="28" spans="1:26" ht="13.5">
      <c r="A28" s="102" t="s">
        <v>44</v>
      </c>
      <c r="B28" s="18">
        <v>36210242</v>
      </c>
      <c r="C28" s="18">
        <v>0</v>
      </c>
      <c r="D28" s="58">
        <v>34365537</v>
      </c>
      <c r="E28" s="59">
        <v>39205533</v>
      </c>
      <c r="F28" s="59">
        <v>7995</v>
      </c>
      <c r="G28" s="59">
        <v>988599</v>
      </c>
      <c r="H28" s="59">
        <v>2271140</v>
      </c>
      <c r="I28" s="59">
        <v>3267734</v>
      </c>
      <c r="J28" s="59">
        <v>1550038</v>
      </c>
      <c r="K28" s="59">
        <v>803959</v>
      </c>
      <c r="L28" s="59">
        <v>7885328</v>
      </c>
      <c r="M28" s="59">
        <v>10239325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13507059</v>
      </c>
      <c r="W28" s="59">
        <v>19602767</v>
      </c>
      <c r="X28" s="59">
        <v>-6095708</v>
      </c>
      <c r="Y28" s="60">
        <v>-31.1</v>
      </c>
      <c r="Z28" s="61">
        <v>39205533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7289219</v>
      </c>
      <c r="C30" s="18">
        <v>0</v>
      </c>
      <c r="D30" s="58">
        <v>11358965</v>
      </c>
      <c r="E30" s="59">
        <v>13789234</v>
      </c>
      <c r="F30" s="59">
        <v>209996</v>
      </c>
      <c r="G30" s="59">
        <v>1500589</v>
      </c>
      <c r="H30" s="59">
        <v>1969409</v>
      </c>
      <c r="I30" s="59">
        <v>3679994</v>
      </c>
      <c r="J30" s="59">
        <v>446369</v>
      </c>
      <c r="K30" s="59">
        <v>869189</v>
      </c>
      <c r="L30" s="59">
        <v>808509</v>
      </c>
      <c r="M30" s="59">
        <v>2124067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5804061</v>
      </c>
      <c r="W30" s="59">
        <v>6894617</v>
      </c>
      <c r="X30" s="59">
        <v>-1090556</v>
      </c>
      <c r="Y30" s="60">
        <v>-15.82</v>
      </c>
      <c r="Z30" s="61">
        <v>13789234</v>
      </c>
    </row>
    <row r="31" spans="1:26" ht="13.5">
      <c r="A31" s="57" t="s">
        <v>49</v>
      </c>
      <c r="B31" s="18">
        <v>21731722</v>
      </c>
      <c r="C31" s="18">
        <v>0</v>
      </c>
      <c r="D31" s="58">
        <v>12306538</v>
      </c>
      <c r="E31" s="59">
        <v>15077182</v>
      </c>
      <c r="F31" s="59">
        <v>0</v>
      </c>
      <c r="G31" s="59">
        <v>455534</v>
      </c>
      <c r="H31" s="59">
        <v>910629</v>
      </c>
      <c r="I31" s="59">
        <v>1366163</v>
      </c>
      <c r="J31" s="59">
        <v>55122</v>
      </c>
      <c r="K31" s="59">
        <v>1016790</v>
      </c>
      <c r="L31" s="59">
        <v>1590341</v>
      </c>
      <c r="M31" s="59">
        <v>2662253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4028416</v>
      </c>
      <c r="W31" s="59">
        <v>7538591</v>
      </c>
      <c r="X31" s="59">
        <v>-3510175</v>
      </c>
      <c r="Y31" s="60">
        <v>-46.56</v>
      </c>
      <c r="Z31" s="61">
        <v>15077182</v>
      </c>
    </row>
    <row r="32" spans="1:26" ht="13.5">
      <c r="A32" s="69" t="s">
        <v>50</v>
      </c>
      <c r="B32" s="21">
        <f>SUM(B28:B31)</f>
        <v>65231183</v>
      </c>
      <c r="C32" s="21">
        <f>SUM(C28:C31)</f>
        <v>0</v>
      </c>
      <c r="D32" s="98">
        <f aca="true" t="shared" si="5" ref="D32:Z32">SUM(D28:D31)</f>
        <v>58031040</v>
      </c>
      <c r="E32" s="99">
        <f t="shared" si="5"/>
        <v>68071949</v>
      </c>
      <c r="F32" s="99">
        <f t="shared" si="5"/>
        <v>217991</v>
      </c>
      <c r="G32" s="99">
        <f t="shared" si="5"/>
        <v>2944722</v>
      </c>
      <c r="H32" s="99">
        <f t="shared" si="5"/>
        <v>5151178</v>
      </c>
      <c r="I32" s="99">
        <f t="shared" si="5"/>
        <v>8313891</v>
      </c>
      <c r="J32" s="99">
        <f t="shared" si="5"/>
        <v>2051529</v>
      </c>
      <c r="K32" s="99">
        <f t="shared" si="5"/>
        <v>2689938</v>
      </c>
      <c r="L32" s="99">
        <f t="shared" si="5"/>
        <v>10284178</v>
      </c>
      <c r="M32" s="99">
        <f t="shared" si="5"/>
        <v>15025645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23339536</v>
      </c>
      <c r="W32" s="99">
        <f t="shared" si="5"/>
        <v>34035975</v>
      </c>
      <c r="X32" s="99">
        <f t="shared" si="5"/>
        <v>-10696439</v>
      </c>
      <c r="Y32" s="100">
        <f>+IF(W32&lt;&gt;0,(X32/W32)*100,0)</f>
        <v>-31.426862312597187</v>
      </c>
      <c r="Z32" s="101">
        <f t="shared" si="5"/>
        <v>68071949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111025911</v>
      </c>
      <c r="C35" s="18">
        <v>0</v>
      </c>
      <c r="D35" s="58">
        <v>47667512</v>
      </c>
      <c r="E35" s="59">
        <v>44680072</v>
      </c>
      <c r="F35" s="59">
        <v>131611394</v>
      </c>
      <c r="G35" s="59">
        <v>154462010</v>
      </c>
      <c r="H35" s="59">
        <v>138382137</v>
      </c>
      <c r="I35" s="59">
        <v>138382137</v>
      </c>
      <c r="J35" s="59">
        <v>137473553</v>
      </c>
      <c r="K35" s="59">
        <v>129987461</v>
      </c>
      <c r="L35" s="59">
        <v>139789239</v>
      </c>
      <c r="M35" s="59">
        <v>139789239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139789239</v>
      </c>
      <c r="W35" s="59">
        <v>22340036</v>
      </c>
      <c r="X35" s="59">
        <v>117449203</v>
      </c>
      <c r="Y35" s="60">
        <v>525.73</v>
      </c>
      <c r="Z35" s="61">
        <v>44680072</v>
      </c>
    </row>
    <row r="36" spans="1:26" ht="13.5">
      <c r="A36" s="57" t="s">
        <v>53</v>
      </c>
      <c r="B36" s="18">
        <v>756057840</v>
      </c>
      <c r="C36" s="18">
        <v>0</v>
      </c>
      <c r="D36" s="58">
        <v>1016276011</v>
      </c>
      <c r="E36" s="59">
        <v>1026316920</v>
      </c>
      <c r="F36" s="59">
        <v>911377642</v>
      </c>
      <c r="G36" s="59">
        <v>748495503</v>
      </c>
      <c r="H36" s="59">
        <v>753646679</v>
      </c>
      <c r="I36" s="59">
        <v>753646679</v>
      </c>
      <c r="J36" s="59">
        <v>755697962</v>
      </c>
      <c r="K36" s="59">
        <v>758387779</v>
      </c>
      <c r="L36" s="59">
        <v>755040426</v>
      </c>
      <c r="M36" s="59">
        <v>755040426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755040426</v>
      </c>
      <c r="W36" s="59">
        <v>513158460</v>
      </c>
      <c r="X36" s="59">
        <v>241881966</v>
      </c>
      <c r="Y36" s="60">
        <v>47.14</v>
      </c>
      <c r="Z36" s="61">
        <v>1026316920</v>
      </c>
    </row>
    <row r="37" spans="1:26" ht="13.5">
      <c r="A37" s="57" t="s">
        <v>54</v>
      </c>
      <c r="B37" s="18">
        <v>109415874</v>
      </c>
      <c r="C37" s="18">
        <v>0</v>
      </c>
      <c r="D37" s="58">
        <v>70439651</v>
      </c>
      <c r="E37" s="59">
        <v>70439651</v>
      </c>
      <c r="F37" s="59">
        <v>52650235</v>
      </c>
      <c r="G37" s="59">
        <v>58011847</v>
      </c>
      <c r="H37" s="59">
        <v>55304829</v>
      </c>
      <c r="I37" s="59">
        <v>55304829</v>
      </c>
      <c r="J37" s="59">
        <v>60744128</v>
      </c>
      <c r="K37" s="59">
        <v>57893045</v>
      </c>
      <c r="L37" s="59">
        <v>58275634</v>
      </c>
      <c r="M37" s="59">
        <v>58275634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58275634</v>
      </c>
      <c r="W37" s="59">
        <v>35219826</v>
      </c>
      <c r="X37" s="59">
        <v>23055808</v>
      </c>
      <c r="Y37" s="60">
        <v>65.46</v>
      </c>
      <c r="Z37" s="61">
        <v>70439651</v>
      </c>
    </row>
    <row r="38" spans="1:26" ht="13.5">
      <c r="A38" s="57" t="s">
        <v>55</v>
      </c>
      <c r="B38" s="18">
        <v>178142545</v>
      </c>
      <c r="C38" s="18">
        <v>0</v>
      </c>
      <c r="D38" s="58">
        <v>233512709</v>
      </c>
      <c r="E38" s="59">
        <v>235942976</v>
      </c>
      <c r="F38" s="59">
        <v>210658916</v>
      </c>
      <c r="G38" s="59">
        <v>210473516</v>
      </c>
      <c r="H38" s="59">
        <v>209657578</v>
      </c>
      <c r="I38" s="59">
        <v>209657578</v>
      </c>
      <c r="J38" s="59">
        <v>209657578</v>
      </c>
      <c r="K38" s="59">
        <v>209657578</v>
      </c>
      <c r="L38" s="59">
        <v>208129981</v>
      </c>
      <c r="M38" s="59">
        <v>208129981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208129981</v>
      </c>
      <c r="W38" s="59">
        <v>117971488</v>
      </c>
      <c r="X38" s="59">
        <v>90158493</v>
      </c>
      <c r="Y38" s="60">
        <v>76.42</v>
      </c>
      <c r="Z38" s="61">
        <v>235942976</v>
      </c>
    </row>
    <row r="39" spans="1:26" ht="13.5">
      <c r="A39" s="57" t="s">
        <v>56</v>
      </c>
      <c r="B39" s="18">
        <v>579525332</v>
      </c>
      <c r="C39" s="18">
        <v>0</v>
      </c>
      <c r="D39" s="58">
        <v>759991163</v>
      </c>
      <c r="E39" s="59">
        <v>764614365</v>
      </c>
      <c r="F39" s="59">
        <v>779679885</v>
      </c>
      <c r="G39" s="59">
        <v>634472150</v>
      </c>
      <c r="H39" s="59">
        <v>627066409</v>
      </c>
      <c r="I39" s="59">
        <v>627066409</v>
      </c>
      <c r="J39" s="59">
        <v>622769809</v>
      </c>
      <c r="K39" s="59">
        <v>620824617</v>
      </c>
      <c r="L39" s="59">
        <v>628424050</v>
      </c>
      <c r="M39" s="59">
        <v>628424050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628424050</v>
      </c>
      <c r="W39" s="59">
        <v>382307183</v>
      </c>
      <c r="X39" s="59">
        <v>246116867</v>
      </c>
      <c r="Y39" s="60">
        <v>64.38</v>
      </c>
      <c r="Z39" s="61">
        <v>764614365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61375404</v>
      </c>
      <c r="C42" s="18">
        <v>0</v>
      </c>
      <c r="D42" s="58">
        <v>35135758</v>
      </c>
      <c r="E42" s="59">
        <v>39758960</v>
      </c>
      <c r="F42" s="59">
        <v>16648806</v>
      </c>
      <c r="G42" s="59">
        <v>13543506</v>
      </c>
      <c r="H42" s="59">
        <v>-621241</v>
      </c>
      <c r="I42" s="59">
        <v>29571071</v>
      </c>
      <c r="J42" s="59">
        <v>5978031</v>
      </c>
      <c r="K42" s="59">
        <v>301635</v>
      </c>
      <c r="L42" s="59">
        <v>18610879</v>
      </c>
      <c r="M42" s="59">
        <v>24890545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54461616</v>
      </c>
      <c r="W42" s="59">
        <v>53854551</v>
      </c>
      <c r="X42" s="59">
        <v>607065</v>
      </c>
      <c r="Y42" s="60">
        <v>1.13</v>
      </c>
      <c r="Z42" s="61">
        <v>39758960</v>
      </c>
    </row>
    <row r="43" spans="1:26" ht="13.5">
      <c r="A43" s="57" t="s">
        <v>59</v>
      </c>
      <c r="B43" s="18">
        <v>-66125176</v>
      </c>
      <c r="C43" s="18">
        <v>0</v>
      </c>
      <c r="D43" s="58">
        <v>-65488432</v>
      </c>
      <c r="E43" s="59">
        <v>-75529341</v>
      </c>
      <c r="F43" s="59">
        <v>-204025</v>
      </c>
      <c r="G43" s="59">
        <v>-2923650</v>
      </c>
      <c r="H43" s="59">
        <v>-5139018</v>
      </c>
      <c r="I43" s="59">
        <v>-8266693</v>
      </c>
      <c r="J43" s="59">
        <v>-2036668</v>
      </c>
      <c r="K43" s="59">
        <v>-2564773</v>
      </c>
      <c r="L43" s="59">
        <v>-10260339</v>
      </c>
      <c r="M43" s="59">
        <v>-14861780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-23128473</v>
      </c>
      <c r="W43" s="59">
        <v>-15587474</v>
      </c>
      <c r="X43" s="59">
        <v>-7540999</v>
      </c>
      <c r="Y43" s="60">
        <v>48.38</v>
      </c>
      <c r="Z43" s="61">
        <v>-75529341</v>
      </c>
    </row>
    <row r="44" spans="1:26" ht="13.5">
      <c r="A44" s="57" t="s">
        <v>60</v>
      </c>
      <c r="B44" s="18">
        <v>-7270449</v>
      </c>
      <c r="C44" s="18">
        <v>0</v>
      </c>
      <c r="D44" s="58">
        <v>3981000</v>
      </c>
      <c r="E44" s="59">
        <v>6411270</v>
      </c>
      <c r="F44" s="59">
        <v>-208805</v>
      </c>
      <c r="G44" s="59">
        <v>21010</v>
      </c>
      <c r="H44" s="59">
        <v>-771166</v>
      </c>
      <c r="I44" s="59">
        <v>-958961</v>
      </c>
      <c r="J44" s="59">
        <v>32450</v>
      </c>
      <c r="K44" s="59">
        <v>30437</v>
      </c>
      <c r="L44" s="59">
        <v>-1407861</v>
      </c>
      <c r="M44" s="59">
        <v>-1344974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-2303935</v>
      </c>
      <c r="W44" s="59">
        <v>-4883420</v>
      </c>
      <c r="X44" s="59">
        <v>2579485</v>
      </c>
      <c r="Y44" s="60">
        <v>-52.82</v>
      </c>
      <c r="Z44" s="61">
        <v>6411270</v>
      </c>
    </row>
    <row r="45" spans="1:26" ht="13.5">
      <c r="A45" s="69" t="s">
        <v>61</v>
      </c>
      <c r="B45" s="21">
        <v>56442470</v>
      </c>
      <c r="C45" s="21">
        <v>0</v>
      </c>
      <c r="D45" s="98">
        <v>24556225</v>
      </c>
      <c r="E45" s="99">
        <v>21568787</v>
      </c>
      <c r="F45" s="99">
        <v>83404372</v>
      </c>
      <c r="G45" s="99">
        <v>94045238</v>
      </c>
      <c r="H45" s="99">
        <v>87513813</v>
      </c>
      <c r="I45" s="99">
        <v>87513813</v>
      </c>
      <c r="J45" s="99">
        <v>91487626</v>
      </c>
      <c r="K45" s="99">
        <v>89254925</v>
      </c>
      <c r="L45" s="99">
        <v>96197604</v>
      </c>
      <c r="M45" s="99">
        <v>96197604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96197604</v>
      </c>
      <c r="W45" s="99">
        <v>84311555</v>
      </c>
      <c r="X45" s="99">
        <v>11886049</v>
      </c>
      <c r="Y45" s="100">
        <v>14.1</v>
      </c>
      <c r="Z45" s="101">
        <v>21568787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12941554</v>
      </c>
      <c r="C49" s="51">
        <v>0</v>
      </c>
      <c r="D49" s="128">
        <v>7201633</v>
      </c>
      <c r="E49" s="53">
        <v>4970346</v>
      </c>
      <c r="F49" s="53">
        <v>0</v>
      </c>
      <c r="G49" s="53">
        <v>0</v>
      </c>
      <c r="H49" s="53">
        <v>0</v>
      </c>
      <c r="I49" s="53">
        <v>4251260</v>
      </c>
      <c r="J49" s="53">
        <v>0</v>
      </c>
      <c r="K49" s="53">
        <v>0</v>
      </c>
      <c r="L49" s="53">
        <v>0</v>
      </c>
      <c r="M49" s="53">
        <v>5907788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6435970</v>
      </c>
      <c r="W49" s="53">
        <v>29087130</v>
      </c>
      <c r="X49" s="53">
        <v>86337886</v>
      </c>
      <c r="Y49" s="53">
        <v>157133567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97769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97769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89.96463522187248</v>
      </c>
      <c r="E58" s="7">
        <f t="shared" si="6"/>
        <v>89.96463522187248</v>
      </c>
      <c r="F58" s="7">
        <f t="shared" si="6"/>
        <v>37.366879798202994</v>
      </c>
      <c r="G58" s="7">
        <f t="shared" si="6"/>
        <v>163.35691484755108</v>
      </c>
      <c r="H58" s="7">
        <f t="shared" si="6"/>
        <v>130.14379999198255</v>
      </c>
      <c r="I58" s="7">
        <f t="shared" si="6"/>
        <v>85.6645815227862</v>
      </c>
      <c r="J58" s="7">
        <f t="shared" si="6"/>
        <v>109.10297540628207</v>
      </c>
      <c r="K58" s="7">
        <f t="shared" si="6"/>
        <v>105.65243015762007</v>
      </c>
      <c r="L58" s="7">
        <f t="shared" si="6"/>
        <v>89.21126178690082</v>
      </c>
      <c r="M58" s="7">
        <f t="shared" si="6"/>
        <v>101.26697216377931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91.80695021950321</v>
      </c>
      <c r="W58" s="7">
        <f t="shared" si="6"/>
        <v>92.78547499389795</v>
      </c>
      <c r="X58" s="7">
        <f t="shared" si="6"/>
        <v>0</v>
      </c>
      <c r="Y58" s="7">
        <f t="shared" si="6"/>
        <v>0</v>
      </c>
      <c r="Z58" s="8">
        <f t="shared" si="6"/>
        <v>89.96463522187248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94.98407330603193</v>
      </c>
      <c r="E59" s="10">
        <f t="shared" si="7"/>
        <v>94.98407330603193</v>
      </c>
      <c r="F59" s="10">
        <f t="shared" si="7"/>
        <v>12.75768182132573</v>
      </c>
      <c r="G59" s="10">
        <f t="shared" si="7"/>
        <v>393.376177223368</v>
      </c>
      <c r="H59" s="10">
        <f t="shared" si="7"/>
        <v>258.87911794921325</v>
      </c>
      <c r="I59" s="10">
        <f t="shared" si="7"/>
        <v>76.67560201406711</v>
      </c>
      <c r="J59" s="10">
        <f t="shared" si="7"/>
        <v>160.19912724248482</v>
      </c>
      <c r="K59" s="10">
        <f t="shared" si="7"/>
        <v>154.1786627749595</v>
      </c>
      <c r="L59" s="10">
        <f t="shared" si="7"/>
        <v>115.08807094386549</v>
      </c>
      <c r="M59" s="10">
        <f t="shared" si="7"/>
        <v>144.4934952720775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92.42999854643091</v>
      </c>
      <c r="W59" s="10">
        <f t="shared" si="7"/>
        <v>91.91238859306442</v>
      </c>
      <c r="X59" s="10">
        <f t="shared" si="7"/>
        <v>0</v>
      </c>
      <c r="Y59" s="10">
        <f t="shared" si="7"/>
        <v>0</v>
      </c>
      <c r="Z59" s="11">
        <f t="shared" si="7"/>
        <v>94.98407330603193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88.49660433277667</v>
      </c>
      <c r="E60" s="13">
        <f t="shared" si="7"/>
        <v>88.49660433277667</v>
      </c>
      <c r="F60" s="13">
        <f t="shared" si="7"/>
        <v>92.71537420906172</v>
      </c>
      <c r="G60" s="13">
        <f t="shared" si="7"/>
        <v>105.8062438607268</v>
      </c>
      <c r="H60" s="13">
        <f t="shared" si="7"/>
        <v>96.87590458054461</v>
      </c>
      <c r="I60" s="13">
        <f t="shared" si="7"/>
        <v>98.27186806228224</v>
      </c>
      <c r="J60" s="13">
        <f t="shared" si="7"/>
        <v>97.14426332883752</v>
      </c>
      <c r="K60" s="13">
        <f t="shared" si="7"/>
        <v>97.38615954486248</v>
      </c>
      <c r="L60" s="13">
        <f t="shared" si="7"/>
        <v>86.39382617751313</v>
      </c>
      <c r="M60" s="13">
        <f t="shared" si="7"/>
        <v>93.49661442651865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95.93486001141966</v>
      </c>
      <c r="W60" s="13">
        <f t="shared" si="7"/>
        <v>97.08743314798473</v>
      </c>
      <c r="X60" s="13">
        <f t="shared" si="7"/>
        <v>0</v>
      </c>
      <c r="Y60" s="13">
        <f t="shared" si="7"/>
        <v>0</v>
      </c>
      <c r="Z60" s="14">
        <f t="shared" si="7"/>
        <v>88.49660433277667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98.53569587364984</v>
      </c>
      <c r="E61" s="13">
        <f t="shared" si="7"/>
        <v>98.53569587364984</v>
      </c>
      <c r="F61" s="13">
        <f t="shared" si="7"/>
        <v>102.91697994555575</v>
      </c>
      <c r="G61" s="13">
        <f t="shared" si="7"/>
        <v>95.74812394481222</v>
      </c>
      <c r="H61" s="13">
        <f t="shared" si="7"/>
        <v>114.43763462255683</v>
      </c>
      <c r="I61" s="13">
        <f t="shared" si="7"/>
        <v>103.8001310867756</v>
      </c>
      <c r="J61" s="13">
        <f t="shared" si="7"/>
        <v>100.45390856966534</v>
      </c>
      <c r="K61" s="13">
        <f t="shared" si="7"/>
        <v>100.50310946883998</v>
      </c>
      <c r="L61" s="13">
        <f t="shared" si="7"/>
        <v>99.14705554085783</v>
      </c>
      <c r="M61" s="13">
        <f t="shared" si="7"/>
        <v>100.06770701463607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102.1049077438321</v>
      </c>
      <c r="W61" s="13">
        <f t="shared" si="7"/>
        <v>107.0525426840314</v>
      </c>
      <c r="X61" s="13">
        <f t="shared" si="7"/>
        <v>0</v>
      </c>
      <c r="Y61" s="13">
        <f t="shared" si="7"/>
        <v>0</v>
      </c>
      <c r="Z61" s="14">
        <f t="shared" si="7"/>
        <v>98.53569587364984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84.4155648107457</v>
      </c>
      <c r="E62" s="13">
        <f t="shared" si="7"/>
        <v>84.41556277901951</v>
      </c>
      <c r="F62" s="13">
        <f t="shared" si="7"/>
        <v>78.67713381510133</v>
      </c>
      <c r="G62" s="13">
        <f t="shared" si="7"/>
        <v>109.38621044278112</v>
      </c>
      <c r="H62" s="13">
        <f t="shared" si="7"/>
        <v>88.6044470645666</v>
      </c>
      <c r="I62" s="13">
        <f t="shared" si="7"/>
        <v>91.1412623105744</v>
      </c>
      <c r="J62" s="13">
        <f t="shared" si="7"/>
        <v>93.87845393033693</v>
      </c>
      <c r="K62" s="13">
        <f t="shared" si="7"/>
        <v>87.92901712301348</v>
      </c>
      <c r="L62" s="13">
        <f t="shared" si="7"/>
        <v>60.60889439507166</v>
      </c>
      <c r="M62" s="13">
        <f t="shared" si="7"/>
        <v>78.49691003644709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84.4374949252086</v>
      </c>
      <c r="W62" s="13">
        <f t="shared" si="7"/>
        <v>100.43302928731781</v>
      </c>
      <c r="X62" s="13">
        <f t="shared" si="7"/>
        <v>0</v>
      </c>
      <c r="Y62" s="13">
        <f t="shared" si="7"/>
        <v>0</v>
      </c>
      <c r="Z62" s="14">
        <f t="shared" si="7"/>
        <v>84.41556277901951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76.89013597791379</v>
      </c>
      <c r="E63" s="13">
        <f t="shared" si="7"/>
        <v>76.89014004763445</v>
      </c>
      <c r="F63" s="13">
        <f t="shared" si="7"/>
        <v>79.48615616919118</v>
      </c>
      <c r="G63" s="13">
        <f t="shared" si="7"/>
        <v>112.27758962483536</v>
      </c>
      <c r="H63" s="13">
        <f t="shared" si="7"/>
        <v>70.43250887186214</v>
      </c>
      <c r="I63" s="13">
        <f t="shared" si="7"/>
        <v>83.98836233667065</v>
      </c>
      <c r="J63" s="13">
        <f t="shared" si="7"/>
        <v>82.25098454184597</v>
      </c>
      <c r="K63" s="13">
        <f t="shared" si="7"/>
        <v>96.8264090850923</v>
      </c>
      <c r="L63" s="13">
        <f t="shared" si="7"/>
        <v>139.40905353050388</v>
      </c>
      <c r="M63" s="13">
        <f t="shared" si="7"/>
        <v>100.37236147994616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91.51327629777522</v>
      </c>
      <c r="W63" s="13">
        <f t="shared" si="7"/>
        <v>82.03795806758299</v>
      </c>
      <c r="X63" s="13">
        <f t="shared" si="7"/>
        <v>0</v>
      </c>
      <c r="Y63" s="13">
        <f t="shared" si="7"/>
        <v>0</v>
      </c>
      <c r="Z63" s="14">
        <f t="shared" si="7"/>
        <v>76.89014004763445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77.43253635475632</v>
      </c>
      <c r="E64" s="13">
        <f t="shared" si="7"/>
        <v>77.43253635475632</v>
      </c>
      <c r="F64" s="13">
        <f t="shared" si="7"/>
        <v>70.63005240982073</v>
      </c>
      <c r="G64" s="13">
        <f t="shared" si="7"/>
        <v>100.33332957263414</v>
      </c>
      <c r="H64" s="13">
        <f t="shared" si="7"/>
        <v>68.31535961881883</v>
      </c>
      <c r="I64" s="13">
        <f t="shared" si="7"/>
        <v>77.35830023749816</v>
      </c>
      <c r="J64" s="13">
        <f t="shared" si="7"/>
        <v>80.35912568738901</v>
      </c>
      <c r="K64" s="13">
        <f t="shared" si="7"/>
        <v>86.83361258752123</v>
      </c>
      <c r="L64" s="13">
        <f t="shared" si="7"/>
        <v>73.77479382431704</v>
      </c>
      <c r="M64" s="13">
        <f t="shared" si="7"/>
        <v>80.28763364056888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78.81704741004644</v>
      </c>
      <c r="W64" s="13">
        <f t="shared" si="7"/>
        <v>74.89337191401728</v>
      </c>
      <c r="X64" s="13">
        <f t="shared" si="7"/>
        <v>0</v>
      </c>
      <c r="Y64" s="13">
        <f t="shared" si="7"/>
        <v>0</v>
      </c>
      <c r="Z64" s="14">
        <f t="shared" si="7"/>
        <v>77.43253635475632</v>
      </c>
    </row>
    <row r="65" spans="1:26" ht="13.5">
      <c r="A65" s="38" t="s">
        <v>117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-7.281803345929294</v>
      </c>
      <c r="G65" s="13">
        <f t="shared" si="7"/>
        <v>-7.48837201639039</v>
      </c>
      <c r="H65" s="13">
        <f t="shared" si="7"/>
        <v>-34.49744998742952</v>
      </c>
      <c r="I65" s="13">
        <f t="shared" si="7"/>
        <v>-14.32201251644443</v>
      </c>
      <c r="J65" s="13">
        <f t="shared" si="7"/>
        <v>-22.79686134246933</v>
      </c>
      <c r="K65" s="13">
        <f t="shared" si="7"/>
        <v>-7.963845227137069</v>
      </c>
      <c r="L65" s="13">
        <f t="shared" si="7"/>
        <v>302.75869402574125</v>
      </c>
      <c r="M65" s="13">
        <f t="shared" si="7"/>
        <v>-136.91672485503506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-49.19561453651195</v>
      </c>
      <c r="W65" s="13">
        <f t="shared" si="7"/>
        <v>129.97499019223224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68.25240147305138</v>
      </c>
      <c r="E66" s="16">
        <f t="shared" si="7"/>
        <v>68.25240147305138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9.18049984382449</v>
      </c>
      <c r="X66" s="16">
        <f t="shared" si="7"/>
        <v>0</v>
      </c>
      <c r="Y66" s="16">
        <f t="shared" si="7"/>
        <v>0</v>
      </c>
      <c r="Z66" s="17">
        <f t="shared" si="7"/>
        <v>68.25240147305138</v>
      </c>
    </row>
    <row r="67" spans="1:26" ht="13.5" hidden="1">
      <c r="A67" s="40" t="s">
        <v>119</v>
      </c>
      <c r="B67" s="23">
        <v>260651246</v>
      </c>
      <c r="C67" s="23"/>
      <c r="D67" s="24">
        <v>270717095</v>
      </c>
      <c r="E67" s="25">
        <v>270717095</v>
      </c>
      <c r="F67" s="25">
        <v>51623363</v>
      </c>
      <c r="G67" s="25">
        <v>19652682</v>
      </c>
      <c r="H67" s="25">
        <v>21727609</v>
      </c>
      <c r="I67" s="25">
        <v>93003654</v>
      </c>
      <c r="J67" s="25">
        <v>19901383</v>
      </c>
      <c r="K67" s="25">
        <v>20201488</v>
      </c>
      <c r="L67" s="25">
        <v>20284170</v>
      </c>
      <c r="M67" s="25">
        <v>60387041</v>
      </c>
      <c r="N67" s="25"/>
      <c r="O67" s="25"/>
      <c r="P67" s="25"/>
      <c r="Q67" s="25"/>
      <c r="R67" s="25"/>
      <c r="S67" s="25"/>
      <c r="T67" s="25"/>
      <c r="U67" s="25"/>
      <c r="V67" s="25">
        <v>153390695</v>
      </c>
      <c r="W67" s="25">
        <v>148847249</v>
      </c>
      <c r="X67" s="25"/>
      <c r="Y67" s="24"/>
      <c r="Z67" s="26">
        <v>270717095</v>
      </c>
    </row>
    <row r="68" spans="1:26" ht="13.5" hidden="1">
      <c r="A68" s="36" t="s">
        <v>31</v>
      </c>
      <c r="B68" s="18">
        <v>76025388</v>
      </c>
      <c r="C68" s="18"/>
      <c r="D68" s="19">
        <v>83765658</v>
      </c>
      <c r="E68" s="20">
        <v>83765658</v>
      </c>
      <c r="F68" s="20">
        <v>34785826</v>
      </c>
      <c r="G68" s="20">
        <v>4185272</v>
      </c>
      <c r="H68" s="20">
        <v>4928333</v>
      </c>
      <c r="I68" s="20">
        <v>43899431</v>
      </c>
      <c r="J68" s="20">
        <v>4862519</v>
      </c>
      <c r="K68" s="20">
        <v>4381282</v>
      </c>
      <c r="L68" s="20">
        <v>4040152</v>
      </c>
      <c r="M68" s="20">
        <v>13283953</v>
      </c>
      <c r="N68" s="20"/>
      <c r="O68" s="20"/>
      <c r="P68" s="20"/>
      <c r="Q68" s="20"/>
      <c r="R68" s="20"/>
      <c r="S68" s="20"/>
      <c r="T68" s="20"/>
      <c r="U68" s="20"/>
      <c r="V68" s="20">
        <v>57183384</v>
      </c>
      <c r="W68" s="20">
        <v>57604919</v>
      </c>
      <c r="X68" s="20"/>
      <c r="Y68" s="19"/>
      <c r="Z68" s="22">
        <v>83765658</v>
      </c>
    </row>
    <row r="69" spans="1:26" ht="13.5" hidden="1">
      <c r="A69" s="37" t="s">
        <v>32</v>
      </c>
      <c r="B69" s="18">
        <v>176654482</v>
      </c>
      <c r="C69" s="18"/>
      <c r="D69" s="19">
        <v>179739197</v>
      </c>
      <c r="E69" s="20">
        <v>179739197</v>
      </c>
      <c r="F69" s="20">
        <v>16019107</v>
      </c>
      <c r="G69" s="20">
        <v>14781880</v>
      </c>
      <c r="H69" s="20">
        <v>16019165</v>
      </c>
      <c r="I69" s="20">
        <v>46820152</v>
      </c>
      <c r="J69" s="20">
        <v>14332589</v>
      </c>
      <c r="K69" s="20">
        <v>14979912</v>
      </c>
      <c r="L69" s="20">
        <v>15563648</v>
      </c>
      <c r="M69" s="20">
        <v>44876149</v>
      </c>
      <c r="N69" s="20"/>
      <c r="O69" s="20"/>
      <c r="P69" s="20"/>
      <c r="Q69" s="20"/>
      <c r="R69" s="20"/>
      <c r="S69" s="20"/>
      <c r="T69" s="20"/>
      <c r="U69" s="20"/>
      <c r="V69" s="20">
        <v>91696301</v>
      </c>
      <c r="W69" s="20">
        <v>87349274</v>
      </c>
      <c r="X69" s="20"/>
      <c r="Y69" s="19"/>
      <c r="Z69" s="22">
        <v>179739197</v>
      </c>
    </row>
    <row r="70" spans="1:26" ht="13.5" hidden="1">
      <c r="A70" s="38" t="s">
        <v>113</v>
      </c>
      <c r="B70" s="18">
        <v>73608012</v>
      </c>
      <c r="C70" s="18"/>
      <c r="D70" s="19">
        <v>78184373</v>
      </c>
      <c r="E70" s="20">
        <v>78184373</v>
      </c>
      <c r="F70" s="20">
        <v>7543864</v>
      </c>
      <c r="G70" s="20">
        <v>8208847</v>
      </c>
      <c r="H70" s="20">
        <v>6839957</v>
      </c>
      <c r="I70" s="20">
        <v>22592668</v>
      </c>
      <c r="J70" s="20">
        <v>6351940</v>
      </c>
      <c r="K70" s="20">
        <v>6642292</v>
      </c>
      <c r="L70" s="20">
        <v>5805888</v>
      </c>
      <c r="M70" s="20">
        <v>18800120</v>
      </c>
      <c r="N70" s="20"/>
      <c r="O70" s="20"/>
      <c r="P70" s="20"/>
      <c r="Q70" s="20"/>
      <c r="R70" s="20"/>
      <c r="S70" s="20"/>
      <c r="T70" s="20"/>
      <c r="U70" s="20"/>
      <c r="V70" s="20">
        <v>41392788</v>
      </c>
      <c r="W70" s="20">
        <v>39487191</v>
      </c>
      <c r="X70" s="20"/>
      <c r="Y70" s="19"/>
      <c r="Z70" s="22">
        <v>78184373</v>
      </c>
    </row>
    <row r="71" spans="1:26" ht="13.5" hidden="1">
      <c r="A71" s="38" t="s">
        <v>114</v>
      </c>
      <c r="B71" s="18">
        <v>50306649</v>
      </c>
      <c r="C71" s="18"/>
      <c r="D71" s="19">
        <v>49219230</v>
      </c>
      <c r="E71" s="20">
        <v>49219230</v>
      </c>
      <c r="F71" s="20">
        <v>4900284</v>
      </c>
      <c r="G71" s="20">
        <v>3973137</v>
      </c>
      <c r="H71" s="20">
        <v>4498518</v>
      </c>
      <c r="I71" s="20">
        <v>13371939</v>
      </c>
      <c r="J71" s="20">
        <v>4287724</v>
      </c>
      <c r="K71" s="20">
        <v>4658701</v>
      </c>
      <c r="L71" s="20">
        <v>6143397</v>
      </c>
      <c r="M71" s="20">
        <v>15089822</v>
      </c>
      <c r="N71" s="20"/>
      <c r="O71" s="20"/>
      <c r="P71" s="20"/>
      <c r="Q71" s="20"/>
      <c r="R71" s="20"/>
      <c r="S71" s="20"/>
      <c r="T71" s="20"/>
      <c r="U71" s="20"/>
      <c r="V71" s="20">
        <v>28461761</v>
      </c>
      <c r="W71" s="20">
        <v>22250689</v>
      </c>
      <c r="X71" s="20"/>
      <c r="Y71" s="19"/>
      <c r="Z71" s="22">
        <v>49219230</v>
      </c>
    </row>
    <row r="72" spans="1:26" ht="13.5" hidden="1">
      <c r="A72" s="38" t="s">
        <v>115</v>
      </c>
      <c r="B72" s="18">
        <v>24978083</v>
      </c>
      <c r="C72" s="18"/>
      <c r="D72" s="19">
        <v>24571711</v>
      </c>
      <c r="E72" s="20">
        <v>24571711</v>
      </c>
      <c r="F72" s="20">
        <v>1944404</v>
      </c>
      <c r="G72" s="20">
        <v>1434117</v>
      </c>
      <c r="H72" s="20">
        <v>2347027</v>
      </c>
      <c r="I72" s="20">
        <v>5725548</v>
      </c>
      <c r="J72" s="20">
        <v>1918405</v>
      </c>
      <c r="K72" s="20">
        <v>1883261</v>
      </c>
      <c r="L72" s="20">
        <v>1061619</v>
      </c>
      <c r="M72" s="20">
        <v>4863285</v>
      </c>
      <c r="N72" s="20"/>
      <c r="O72" s="20"/>
      <c r="P72" s="20"/>
      <c r="Q72" s="20"/>
      <c r="R72" s="20"/>
      <c r="S72" s="20"/>
      <c r="T72" s="20"/>
      <c r="U72" s="20"/>
      <c r="V72" s="20">
        <v>10588833</v>
      </c>
      <c r="W72" s="20">
        <v>11549060</v>
      </c>
      <c r="X72" s="20"/>
      <c r="Y72" s="19"/>
      <c r="Z72" s="22">
        <v>24571711</v>
      </c>
    </row>
    <row r="73" spans="1:26" ht="13.5" hidden="1">
      <c r="A73" s="38" t="s">
        <v>116</v>
      </c>
      <c r="B73" s="18">
        <v>25222035</v>
      </c>
      <c r="C73" s="18"/>
      <c r="D73" s="19">
        <v>27394421</v>
      </c>
      <c r="E73" s="20">
        <v>27394421</v>
      </c>
      <c r="F73" s="20">
        <v>2318077</v>
      </c>
      <c r="G73" s="20">
        <v>1772720</v>
      </c>
      <c r="H73" s="20">
        <v>2779151</v>
      </c>
      <c r="I73" s="20">
        <v>6869948</v>
      </c>
      <c r="J73" s="20">
        <v>2272185</v>
      </c>
      <c r="K73" s="20">
        <v>2253025</v>
      </c>
      <c r="L73" s="20">
        <v>2289431</v>
      </c>
      <c r="M73" s="20">
        <v>6814641</v>
      </c>
      <c r="N73" s="20"/>
      <c r="O73" s="20"/>
      <c r="P73" s="20"/>
      <c r="Q73" s="20"/>
      <c r="R73" s="20"/>
      <c r="S73" s="20"/>
      <c r="T73" s="20"/>
      <c r="U73" s="20"/>
      <c r="V73" s="20">
        <v>13684589</v>
      </c>
      <c r="W73" s="20">
        <v>13736062</v>
      </c>
      <c r="X73" s="20"/>
      <c r="Y73" s="19"/>
      <c r="Z73" s="22">
        <v>27394421</v>
      </c>
    </row>
    <row r="74" spans="1:26" ht="13.5" hidden="1">
      <c r="A74" s="38" t="s">
        <v>117</v>
      </c>
      <c r="B74" s="18">
        <v>2539703</v>
      </c>
      <c r="C74" s="18"/>
      <c r="D74" s="19">
        <v>369462</v>
      </c>
      <c r="E74" s="20">
        <v>369462</v>
      </c>
      <c r="F74" s="20">
        <v>-687522</v>
      </c>
      <c r="G74" s="20">
        <v>-606941</v>
      </c>
      <c r="H74" s="20">
        <v>-445488</v>
      </c>
      <c r="I74" s="20">
        <v>-1739951</v>
      </c>
      <c r="J74" s="20">
        <v>-497665</v>
      </c>
      <c r="K74" s="20">
        <v>-457367</v>
      </c>
      <c r="L74" s="20">
        <v>263313</v>
      </c>
      <c r="M74" s="20">
        <v>-691719</v>
      </c>
      <c r="N74" s="20"/>
      <c r="O74" s="20"/>
      <c r="P74" s="20"/>
      <c r="Q74" s="20"/>
      <c r="R74" s="20"/>
      <c r="S74" s="20"/>
      <c r="T74" s="20"/>
      <c r="U74" s="20"/>
      <c r="V74" s="20">
        <v>-2431670</v>
      </c>
      <c r="W74" s="20">
        <v>326272</v>
      </c>
      <c r="X74" s="20"/>
      <c r="Y74" s="19"/>
      <c r="Z74" s="22">
        <v>369462</v>
      </c>
    </row>
    <row r="75" spans="1:26" ht="13.5" hidden="1">
      <c r="A75" s="39" t="s">
        <v>118</v>
      </c>
      <c r="B75" s="27">
        <v>7971376</v>
      </c>
      <c r="C75" s="27"/>
      <c r="D75" s="28">
        <v>7212240</v>
      </c>
      <c r="E75" s="29">
        <v>7212240</v>
      </c>
      <c r="F75" s="29">
        <v>818430</v>
      </c>
      <c r="G75" s="29">
        <v>685530</v>
      </c>
      <c r="H75" s="29">
        <v>780111</v>
      </c>
      <c r="I75" s="29">
        <v>2284071</v>
      </c>
      <c r="J75" s="29">
        <v>706275</v>
      </c>
      <c r="K75" s="29">
        <v>840294</v>
      </c>
      <c r="L75" s="29">
        <v>680370</v>
      </c>
      <c r="M75" s="29">
        <v>2226939</v>
      </c>
      <c r="N75" s="29"/>
      <c r="O75" s="29"/>
      <c r="P75" s="29"/>
      <c r="Q75" s="29"/>
      <c r="R75" s="29"/>
      <c r="S75" s="29"/>
      <c r="T75" s="29"/>
      <c r="U75" s="29"/>
      <c r="V75" s="29">
        <v>4511010</v>
      </c>
      <c r="W75" s="29">
        <v>3893056</v>
      </c>
      <c r="X75" s="29"/>
      <c r="Y75" s="28"/>
      <c r="Z75" s="30">
        <v>7212240</v>
      </c>
    </row>
    <row r="76" spans="1:26" ht="13.5" hidden="1">
      <c r="A76" s="41" t="s">
        <v>120</v>
      </c>
      <c r="B76" s="31">
        <v>260651246</v>
      </c>
      <c r="C76" s="31"/>
      <c r="D76" s="32">
        <v>243549647</v>
      </c>
      <c r="E76" s="33">
        <v>243549647</v>
      </c>
      <c r="F76" s="33">
        <v>19290040</v>
      </c>
      <c r="G76" s="33">
        <v>32104015</v>
      </c>
      <c r="H76" s="33">
        <v>28277136</v>
      </c>
      <c r="I76" s="33">
        <v>79671191</v>
      </c>
      <c r="J76" s="33">
        <v>21713001</v>
      </c>
      <c r="K76" s="33">
        <v>21343363</v>
      </c>
      <c r="L76" s="33">
        <v>18095764</v>
      </c>
      <c r="M76" s="33">
        <v>61152128</v>
      </c>
      <c r="N76" s="33"/>
      <c r="O76" s="33"/>
      <c r="P76" s="33"/>
      <c r="Q76" s="33"/>
      <c r="R76" s="33"/>
      <c r="S76" s="33"/>
      <c r="T76" s="33"/>
      <c r="U76" s="33"/>
      <c r="V76" s="33">
        <v>140823319</v>
      </c>
      <c r="W76" s="33">
        <v>138108627</v>
      </c>
      <c r="X76" s="33"/>
      <c r="Y76" s="32"/>
      <c r="Z76" s="34">
        <v>243549647</v>
      </c>
    </row>
    <row r="77" spans="1:26" ht="13.5" hidden="1">
      <c r="A77" s="36" t="s">
        <v>31</v>
      </c>
      <c r="B77" s="18">
        <v>76025388</v>
      </c>
      <c r="C77" s="18"/>
      <c r="D77" s="19">
        <v>79564034</v>
      </c>
      <c r="E77" s="20">
        <v>79564034</v>
      </c>
      <c r="F77" s="20">
        <v>4437865</v>
      </c>
      <c r="G77" s="20">
        <v>16463863</v>
      </c>
      <c r="H77" s="20">
        <v>12758425</v>
      </c>
      <c r="I77" s="20">
        <v>33660153</v>
      </c>
      <c r="J77" s="20">
        <v>7789713</v>
      </c>
      <c r="K77" s="20">
        <v>6755002</v>
      </c>
      <c r="L77" s="20">
        <v>4649733</v>
      </c>
      <c r="M77" s="20">
        <v>19194448</v>
      </c>
      <c r="N77" s="20"/>
      <c r="O77" s="20"/>
      <c r="P77" s="20"/>
      <c r="Q77" s="20"/>
      <c r="R77" s="20"/>
      <c r="S77" s="20"/>
      <c r="T77" s="20"/>
      <c r="U77" s="20"/>
      <c r="V77" s="20">
        <v>52854601</v>
      </c>
      <c r="W77" s="20">
        <v>52946057</v>
      </c>
      <c r="X77" s="20"/>
      <c r="Y77" s="19"/>
      <c r="Z77" s="22">
        <v>79564034</v>
      </c>
    </row>
    <row r="78" spans="1:26" ht="13.5" hidden="1">
      <c r="A78" s="37" t="s">
        <v>32</v>
      </c>
      <c r="B78" s="18">
        <v>176654482</v>
      </c>
      <c r="C78" s="18"/>
      <c r="D78" s="19">
        <v>159063086</v>
      </c>
      <c r="E78" s="20">
        <v>159063086</v>
      </c>
      <c r="F78" s="20">
        <v>14852175</v>
      </c>
      <c r="G78" s="20">
        <v>15640152</v>
      </c>
      <c r="H78" s="20">
        <v>15518711</v>
      </c>
      <c r="I78" s="20">
        <v>46011038</v>
      </c>
      <c r="J78" s="20">
        <v>13923288</v>
      </c>
      <c r="K78" s="20">
        <v>14588361</v>
      </c>
      <c r="L78" s="20">
        <v>13446031</v>
      </c>
      <c r="M78" s="20">
        <v>41957680</v>
      </c>
      <c r="N78" s="20"/>
      <c r="O78" s="20"/>
      <c r="P78" s="20"/>
      <c r="Q78" s="20"/>
      <c r="R78" s="20"/>
      <c r="S78" s="20"/>
      <c r="T78" s="20"/>
      <c r="U78" s="20"/>
      <c r="V78" s="20">
        <v>87968718</v>
      </c>
      <c r="W78" s="20">
        <v>84805168</v>
      </c>
      <c r="X78" s="20"/>
      <c r="Y78" s="19"/>
      <c r="Z78" s="22">
        <v>159063086</v>
      </c>
    </row>
    <row r="79" spans="1:26" ht="13.5" hidden="1">
      <c r="A79" s="38" t="s">
        <v>113</v>
      </c>
      <c r="B79" s="18">
        <v>73608012</v>
      </c>
      <c r="C79" s="18"/>
      <c r="D79" s="19">
        <v>77039516</v>
      </c>
      <c r="E79" s="20">
        <v>77039516</v>
      </c>
      <c r="F79" s="20">
        <v>7763917</v>
      </c>
      <c r="G79" s="20">
        <v>7859817</v>
      </c>
      <c r="H79" s="20">
        <v>7827485</v>
      </c>
      <c r="I79" s="20">
        <v>23451219</v>
      </c>
      <c r="J79" s="20">
        <v>6380772</v>
      </c>
      <c r="K79" s="20">
        <v>6675710</v>
      </c>
      <c r="L79" s="20">
        <v>5756367</v>
      </c>
      <c r="M79" s="20">
        <v>18812849</v>
      </c>
      <c r="N79" s="20"/>
      <c r="O79" s="20"/>
      <c r="P79" s="20"/>
      <c r="Q79" s="20"/>
      <c r="R79" s="20"/>
      <c r="S79" s="20"/>
      <c r="T79" s="20"/>
      <c r="U79" s="20"/>
      <c r="V79" s="20">
        <v>42264068</v>
      </c>
      <c r="W79" s="20">
        <v>42272042</v>
      </c>
      <c r="X79" s="20"/>
      <c r="Y79" s="19"/>
      <c r="Z79" s="22">
        <v>77039516</v>
      </c>
    </row>
    <row r="80" spans="1:26" ht="13.5" hidden="1">
      <c r="A80" s="38" t="s">
        <v>114</v>
      </c>
      <c r="B80" s="18">
        <v>50306649</v>
      </c>
      <c r="C80" s="18"/>
      <c r="D80" s="19">
        <v>41548691</v>
      </c>
      <c r="E80" s="20">
        <v>41548690</v>
      </c>
      <c r="F80" s="20">
        <v>3855403</v>
      </c>
      <c r="G80" s="20">
        <v>4346064</v>
      </c>
      <c r="H80" s="20">
        <v>3985887</v>
      </c>
      <c r="I80" s="20">
        <v>12187354</v>
      </c>
      <c r="J80" s="20">
        <v>4025249</v>
      </c>
      <c r="K80" s="20">
        <v>4096350</v>
      </c>
      <c r="L80" s="20">
        <v>3723445</v>
      </c>
      <c r="M80" s="20">
        <v>11845044</v>
      </c>
      <c r="N80" s="20"/>
      <c r="O80" s="20"/>
      <c r="P80" s="20"/>
      <c r="Q80" s="20"/>
      <c r="R80" s="20"/>
      <c r="S80" s="20"/>
      <c r="T80" s="20"/>
      <c r="U80" s="20"/>
      <c r="V80" s="20">
        <v>24032398</v>
      </c>
      <c r="W80" s="20">
        <v>22347041</v>
      </c>
      <c r="X80" s="20"/>
      <c r="Y80" s="19"/>
      <c r="Z80" s="22">
        <v>41548690</v>
      </c>
    </row>
    <row r="81" spans="1:26" ht="13.5" hidden="1">
      <c r="A81" s="38" t="s">
        <v>115</v>
      </c>
      <c r="B81" s="18">
        <v>24978083</v>
      </c>
      <c r="C81" s="18"/>
      <c r="D81" s="19">
        <v>18893222</v>
      </c>
      <c r="E81" s="20">
        <v>18893223</v>
      </c>
      <c r="F81" s="20">
        <v>1545532</v>
      </c>
      <c r="G81" s="20">
        <v>1610192</v>
      </c>
      <c r="H81" s="20">
        <v>1653070</v>
      </c>
      <c r="I81" s="20">
        <v>4808794</v>
      </c>
      <c r="J81" s="20">
        <v>1577907</v>
      </c>
      <c r="K81" s="20">
        <v>1823494</v>
      </c>
      <c r="L81" s="20">
        <v>1479993</v>
      </c>
      <c r="M81" s="20">
        <v>4881394</v>
      </c>
      <c r="N81" s="20"/>
      <c r="O81" s="20"/>
      <c r="P81" s="20"/>
      <c r="Q81" s="20"/>
      <c r="R81" s="20"/>
      <c r="S81" s="20"/>
      <c r="T81" s="20"/>
      <c r="U81" s="20"/>
      <c r="V81" s="20">
        <v>9690188</v>
      </c>
      <c r="W81" s="20">
        <v>9474613</v>
      </c>
      <c r="X81" s="20"/>
      <c r="Y81" s="19"/>
      <c r="Z81" s="22">
        <v>18893223</v>
      </c>
    </row>
    <row r="82" spans="1:26" ht="13.5" hidden="1">
      <c r="A82" s="38" t="s">
        <v>116</v>
      </c>
      <c r="B82" s="18">
        <v>25222035</v>
      </c>
      <c r="C82" s="18"/>
      <c r="D82" s="19">
        <v>21212195</v>
      </c>
      <c r="E82" s="20">
        <v>21212195</v>
      </c>
      <c r="F82" s="20">
        <v>1637259</v>
      </c>
      <c r="G82" s="20">
        <v>1778629</v>
      </c>
      <c r="H82" s="20">
        <v>1898587</v>
      </c>
      <c r="I82" s="20">
        <v>5314475</v>
      </c>
      <c r="J82" s="20">
        <v>1825908</v>
      </c>
      <c r="K82" s="20">
        <v>1956383</v>
      </c>
      <c r="L82" s="20">
        <v>1689023</v>
      </c>
      <c r="M82" s="20">
        <v>5471314</v>
      </c>
      <c r="N82" s="20"/>
      <c r="O82" s="20"/>
      <c r="P82" s="20"/>
      <c r="Q82" s="20"/>
      <c r="R82" s="20"/>
      <c r="S82" s="20"/>
      <c r="T82" s="20"/>
      <c r="U82" s="20"/>
      <c r="V82" s="20">
        <v>10785789</v>
      </c>
      <c r="W82" s="20">
        <v>10287400</v>
      </c>
      <c r="X82" s="20"/>
      <c r="Y82" s="19"/>
      <c r="Z82" s="22">
        <v>21212195</v>
      </c>
    </row>
    <row r="83" spans="1:26" ht="13.5" hidden="1">
      <c r="A83" s="38" t="s">
        <v>117</v>
      </c>
      <c r="B83" s="18">
        <v>2539703</v>
      </c>
      <c r="C83" s="18"/>
      <c r="D83" s="19">
        <v>369462</v>
      </c>
      <c r="E83" s="20">
        <v>369462</v>
      </c>
      <c r="F83" s="20">
        <v>50064</v>
      </c>
      <c r="G83" s="20">
        <v>45450</v>
      </c>
      <c r="H83" s="20">
        <v>153682</v>
      </c>
      <c r="I83" s="20">
        <v>249196</v>
      </c>
      <c r="J83" s="20">
        <v>113452</v>
      </c>
      <c r="K83" s="20">
        <v>36424</v>
      </c>
      <c r="L83" s="20">
        <v>797203</v>
      </c>
      <c r="M83" s="20">
        <v>947079</v>
      </c>
      <c r="N83" s="20"/>
      <c r="O83" s="20"/>
      <c r="P83" s="20"/>
      <c r="Q83" s="20"/>
      <c r="R83" s="20"/>
      <c r="S83" s="20"/>
      <c r="T83" s="20"/>
      <c r="U83" s="20"/>
      <c r="V83" s="20">
        <v>1196275</v>
      </c>
      <c r="W83" s="20">
        <v>424072</v>
      </c>
      <c r="X83" s="20"/>
      <c r="Y83" s="19"/>
      <c r="Z83" s="22">
        <v>369462</v>
      </c>
    </row>
    <row r="84" spans="1:26" ht="13.5" hidden="1">
      <c r="A84" s="39" t="s">
        <v>118</v>
      </c>
      <c r="B84" s="27">
        <v>7971376</v>
      </c>
      <c r="C84" s="27"/>
      <c r="D84" s="28">
        <v>4922527</v>
      </c>
      <c r="E84" s="29">
        <v>4922527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357402</v>
      </c>
      <c r="X84" s="29"/>
      <c r="Y84" s="28"/>
      <c r="Z84" s="30">
        <v>4922527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165119289</v>
      </c>
      <c r="C5" s="18">
        <v>0</v>
      </c>
      <c r="D5" s="58">
        <v>181439411</v>
      </c>
      <c r="E5" s="59">
        <v>181439411</v>
      </c>
      <c r="F5" s="59">
        <v>19529611</v>
      </c>
      <c r="G5" s="59">
        <v>16017127</v>
      </c>
      <c r="H5" s="59">
        <v>16064259</v>
      </c>
      <c r="I5" s="59">
        <v>51610997</v>
      </c>
      <c r="J5" s="59">
        <v>15983977</v>
      </c>
      <c r="K5" s="59">
        <v>16098512</v>
      </c>
      <c r="L5" s="59">
        <v>16339175</v>
      </c>
      <c r="M5" s="59">
        <v>48421664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100032661</v>
      </c>
      <c r="W5" s="59">
        <v>93004421</v>
      </c>
      <c r="X5" s="59">
        <v>7028240</v>
      </c>
      <c r="Y5" s="60">
        <v>7.56</v>
      </c>
      <c r="Z5" s="61">
        <v>181439411</v>
      </c>
    </row>
    <row r="6" spans="1:26" ht="13.5">
      <c r="A6" s="57" t="s">
        <v>32</v>
      </c>
      <c r="B6" s="18">
        <v>573195347</v>
      </c>
      <c r="C6" s="18">
        <v>0</v>
      </c>
      <c r="D6" s="58">
        <v>607053765</v>
      </c>
      <c r="E6" s="59">
        <v>607053765</v>
      </c>
      <c r="F6" s="59">
        <v>49429034</v>
      </c>
      <c r="G6" s="59">
        <v>49927761</v>
      </c>
      <c r="H6" s="59">
        <v>49420975</v>
      </c>
      <c r="I6" s="59">
        <v>148777770</v>
      </c>
      <c r="J6" s="59">
        <v>49403988</v>
      </c>
      <c r="K6" s="59">
        <v>50901132</v>
      </c>
      <c r="L6" s="59">
        <v>53764076</v>
      </c>
      <c r="M6" s="59">
        <v>154069196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302846966</v>
      </c>
      <c r="W6" s="59">
        <v>299190811</v>
      </c>
      <c r="X6" s="59">
        <v>3656155</v>
      </c>
      <c r="Y6" s="60">
        <v>1.22</v>
      </c>
      <c r="Z6" s="61">
        <v>607053765</v>
      </c>
    </row>
    <row r="7" spans="1:26" ht="13.5">
      <c r="A7" s="57" t="s">
        <v>33</v>
      </c>
      <c r="B7" s="18">
        <v>12209184</v>
      </c>
      <c r="C7" s="18">
        <v>0</v>
      </c>
      <c r="D7" s="58">
        <v>10489350</v>
      </c>
      <c r="E7" s="59">
        <v>10489350</v>
      </c>
      <c r="F7" s="59">
        <v>792686</v>
      </c>
      <c r="G7" s="59">
        <v>2288842</v>
      </c>
      <c r="H7" s="59">
        <v>586307</v>
      </c>
      <c r="I7" s="59">
        <v>3667835</v>
      </c>
      <c r="J7" s="59">
        <v>2704687</v>
      </c>
      <c r="K7" s="59">
        <v>2441650</v>
      </c>
      <c r="L7" s="59">
        <v>1750401</v>
      </c>
      <c r="M7" s="59">
        <v>6896738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10564573</v>
      </c>
      <c r="W7" s="59">
        <v>7882679</v>
      </c>
      <c r="X7" s="59">
        <v>2681894</v>
      </c>
      <c r="Y7" s="60">
        <v>34.02</v>
      </c>
      <c r="Z7" s="61">
        <v>10489350</v>
      </c>
    </row>
    <row r="8" spans="1:26" ht="13.5">
      <c r="A8" s="57" t="s">
        <v>34</v>
      </c>
      <c r="B8" s="18">
        <v>103629098</v>
      </c>
      <c r="C8" s="18">
        <v>0</v>
      </c>
      <c r="D8" s="58">
        <v>126312841</v>
      </c>
      <c r="E8" s="59">
        <v>126312841</v>
      </c>
      <c r="F8" s="59">
        <v>30985057</v>
      </c>
      <c r="G8" s="59">
        <v>10832595</v>
      </c>
      <c r="H8" s="59">
        <v>6707691</v>
      </c>
      <c r="I8" s="59">
        <v>48525343</v>
      </c>
      <c r="J8" s="59">
        <v>7799636</v>
      </c>
      <c r="K8" s="59">
        <v>3721180</v>
      </c>
      <c r="L8" s="59">
        <v>28521647</v>
      </c>
      <c r="M8" s="59">
        <v>40042463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88567806</v>
      </c>
      <c r="W8" s="59">
        <v>79059393</v>
      </c>
      <c r="X8" s="59">
        <v>9508413</v>
      </c>
      <c r="Y8" s="60">
        <v>12.03</v>
      </c>
      <c r="Z8" s="61">
        <v>126312841</v>
      </c>
    </row>
    <row r="9" spans="1:26" ht="13.5">
      <c r="A9" s="57" t="s">
        <v>35</v>
      </c>
      <c r="B9" s="18">
        <v>80023710</v>
      </c>
      <c r="C9" s="18">
        <v>0</v>
      </c>
      <c r="D9" s="58">
        <v>67879366</v>
      </c>
      <c r="E9" s="59">
        <v>67879366</v>
      </c>
      <c r="F9" s="59">
        <v>5142749</v>
      </c>
      <c r="G9" s="59">
        <v>6618213</v>
      </c>
      <c r="H9" s="59">
        <v>5618576</v>
      </c>
      <c r="I9" s="59">
        <v>17379538</v>
      </c>
      <c r="J9" s="59">
        <v>5857994</v>
      </c>
      <c r="K9" s="59">
        <v>8996473</v>
      </c>
      <c r="L9" s="59">
        <v>8209349</v>
      </c>
      <c r="M9" s="59">
        <v>23063816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40443354</v>
      </c>
      <c r="W9" s="59">
        <v>33139669</v>
      </c>
      <c r="X9" s="59">
        <v>7303685</v>
      </c>
      <c r="Y9" s="60">
        <v>22.04</v>
      </c>
      <c r="Z9" s="61">
        <v>67879366</v>
      </c>
    </row>
    <row r="10" spans="1:26" ht="25.5">
      <c r="A10" s="62" t="s">
        <v>105</v>
      </c>
      <c r="B10" s="63">
        <f>SUM(B5:B9)</f>
        <v>934176628</v>
      </c>
      <c r="C10" s="63">
        <f>SUM(C5:C9)</f>
        <v>0</v>
      </c>
      <c r="D10" s="64">
        <f aca="true" t="shared" si="0" ref="D10:Z10">SUM(D5:D9)</f>
        <v>993174733</v>
      </c>
      <c r="E10" s="65">
        <f t="shared" si="0"/>
        <v>993174733</v>
      </c>
      <c r="F10" s="65">
        <f t="shared" si="0"/>
        <v>105879137</v>
      </c>
      <c r="G10" s="65">
        <f t="shared" si="0"/>
        <v>85684538</v>
      </c>
      <c r="H10" s="65">
        <f t="shared" si="0"/>
        <v>78397808</v>
      </c>
      <c r="I10" s="65">
        <f t="shared" si="0"/>
        <v>269961483</v>
      </c>
      <c r="J10" s="65">
        <f t="shared" si="0"/>
        <v>81750282</v>
      </c>
      <c r="K10" s="65">
        <f t="shared" si="0"/>
        <v>82158947</v>
      </c>
      <c r="L10" s="65">
        <f t="shared" si="0"/>
        <v>108584648</v>
      </c>
      <c r="M10" s="65">
        <f t="shared" si="0"/>
        <v>272493877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542455360</v>
      </c>
      <c r="W10" s="65">
        <f t="shared" si="0"/>
        <v>512276973</v>
      </c>
      <c r="X10" s="65">
        <f t="shared" si="0"/>
        <v>30178387</v>
      </c>
      <c r="Y10" s="66">
        <f>+IF(W10&lt;&gt;0,(X10/W10)*100,0)</f>
        <v>5.891029382653903</v>
      </c>
      <c r="Z10" s="67">
        <f t="shared" si="0"/>
        <v>993174733</v>
      </c>
    </row>
    <row r="11" spans="1:26" ht="13.5">
      <c r="A11" s="57" t="s">
        <v>36</v>
      </c>
      <c r="B11" s="18">
        <v>273115396</v>
      </c>
      <c r="C11" s="18">
        <v>0</v>
      </c>
      <c r="D11" s="58">
        <v>314203985</v>
      </c>
      <c r="E11" s="59">
        <v>314203985</v>
      </c>
      <c r="F11" s="59">
        <v>20764231</v>
      </c>
      <c r="G11" s="59">
        <v>23140707</v>
      </c>
      <c r="H11" s="59">
        <v>23620614</v>
      </c>
      <c r="I11" s="59">
        <v>67525552</v>
      </c>
      <c r="J11" s="59">
        <v>23085977</v>
      </c>
      <c r="K11" s="59">
        <v>36952363</v>
      </c>
      <c r="L11" s="59">
        <v>24440375</v>
      </c>
      <c r="M11" s="59">
        <v>84478715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152004267</v>
      </c>
      <c r="W11" s="59">
        <v>150322342</v>
      </c>
      <c r="X11" s="59">
        <v>1681925</v>
      </c>
      <c r="Y11" s="60">
        <v>1.12</v>
      </c>
      <c r="Z11" s="61">
        <v>314203985</v>
      </c>
    </row>
    <row r="12" spans="1:26" ht="13.5">
      <c r="A12" s="57" t="s">
        <v>37</v>
      </c>
      <c r="B12" s="18">
        <v>8566074</v>
      </c>
      <c r="C12" s="18">
        <v>0</v>
      </c>
      <c r="D12" s="58">
        <v>9110256</v>
      </c>
      <c r="E12" s="59">
        <v>9110256</v>
      </c>
      <c r="F12" s="59">
        <v>719100</v>
      </c>
      <c r="G12" s="59">
        <v>709507</v>
      </c>
      <c r="H12" s="59">
        <v>747436</v>
      </c>
      <c r="I12" s="59">
        <v>2176043</v>
      </c>
      <c r="J12" s="59">
        <v>747436</v>
      </c>
      <c r="K12" s="59">
        <v>747436</v>
      </c>
      <c r="L12" s="59">
        <v>747436</v>
      </c>
      <c r="M12" s="59">
        <v>2242308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4418351</v>
      </c>
      <c r="W12" s="59">
        <v>4255785</v>
      </c>
      <c r="X12" s="59">
        <v>162566</v>
      </c>
      <c r="Y12" s="60">
        <v>3.82</v>
      </c>
      <c r="Z12" s="61">
        <v>9110256</v>
      </c>
    </row>
    <row r="13" spans="1:26" ht="13.5">
      <c r="A13" s="57" t="s">
        <v>106</v>
      </c>
      <c r="B13" s="18">
        <v>123513547</v>
      </c>
      <c r="C13" s="18">
        <v>0</v>
      </c>
      <c r="D13" s="58">
        <v>117690153</v>
      </c>
      <c r="E13" s="59">
        <v>117690153</v>
      </c>
      <c r="F13" s="59">
        <v>9807515</v>
      </c>
      <c r="G13" s="59">
        <v>9807515</v>
      </c>
      <c r="H13" s="59">
        <v>9807515</v>
      </c>
      <c r="I13" s="59">
        <v>29422545</v>
      </c>
      <c r="J13" s="59">
        <v>9807515</v>
      </c>
      <c r="K13" s="59">
        <v>9807516</v>
      </c>
      <c r="L13" s="59">
        <v>9807513</v>
      </c>
      <c r="M13" s="59">
        <v>29422544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58845089</v>
      </c>
      <c r="W13" s="59">
        <v>58845080</v>
      </c>
      <c r="X13" s="59">
        <v>9</v>
      </c>
      <c r="Y13" s="60">
        <v>0</v>
      </c>
      <c r="Z13" s="61">
        <v>117690153</v>
      </c>
    </row>
    <row r="14" spans="1:26" ht="13.5">
      <c r="A14" s="57" t="s">
        <v>38</v>
      </c>
      <c r="B14" s="18">
        <v>46207492</v>
      </c>
      <c r="C14" s="18">
        <v>0</v>
      </c>
      <c r="D14" s="58">
        <v>46421043</v>
      </c>
      <c r="E14" s="59">
        <v>46421043</v>
      </c>
      <c r="F14" s="59">
        <v>113969</v>
      </c>
      <c r="G14" s="59">
        <v>644089</v>
      </c>
      <c r="H14" s="59">
        <v>2426715</v>
      </c>
      <c r="I14" s="59">
        <v>3184773</v>
      </c>
      <c r="J14" s="59">
        <v>2214045</v>
      </c>
      <c r="K14" s="59">
        <v>1178321</v>
      </c>
      <c r="L14" s="59">
        <v>9961396</v>
      </c>
      <c r="M14" s="59">
        <v>13353762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16538535</v>
      </c>
      <c r="W14" s="59">
        <v>15395738</v>
      </c>
      <c r="X14" s="59">
        <v>1142797</v>
      </c>
      <c r="Y14" s="60">
        <v>7.42</v>
      </c>
      <c r="Z14" s="61">
        <v>46421043</v>
      </c>
    </row>
    <row r="15" spans="1:26" ht="13.5">
      <c r="A15" s="57" t="s">
        <v>39</v>
      </c>
      <c r="B15" s="18">
        <v>214224433</v>
      </c>
      <c r="C15" s="18">
        <v>0</v>
      </c>
      <c r="D15" s="58">
        <v>285811095</v>
      </c>
      <c r="E15" s="59">
        <v>285811095</v>
      </c>
      <c r="F15" s="59">
        <v>3918870</v>
      </c>
      <c r="G15" s="59">
        <v>37005463</v>
      </c>
      <c r="H15" s="59">
        <v>31855949</v>
      </c>
      <c r="I15" s="59">
        <v>72780282</v>
      </c>
      <c r="J15" s="59">
        <v>25918232</v>
      </c>
      <c r="K15" s="59">
        <v>21139711</v>
      </c>
      <c r="L15" s="59">
        <v>21800492</v>
      </c>
      <c r="M15" s="59">
        <v>68858435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141638717</v>
      </c>
      <c r="W15" s="59">
        <v>130762448</v>
      </c>
      <c r="X15" s="59">
        <v>10876269</v>
      </c>
      <c r="Y15" s="60">
        <v>8.32</v>
      </c>
      <c r="Z15" s="61">
        <v>285811095</v>
      </c>
    </row>
    <row r="16" spans="1:26" ht="13.5">
      <c r="A16" s="68" t="s">
        <v>40</v>
      </c>
      <c r="B16" s="18">
        <v>51089762</v>
      </c>
      <c r="C16" s="18">
        <v>0</v>
      </c>
      <c r="D16" s="58">
        <v>57478962</v>
      </c>
      <c r="E16" s="59">
        <v>57478962</v>
      </c>
      <c r="F16" s="59">
        <v>4660616</v>
      </c>
      <c r="G16" s="59">
        <v>4673462</v>
      </c>
      <c r="H16" s="59">
        <v>4698280</v>
      </c>
      <c r="I16" s="59">
        <v>14032358</v>
      </c>
      <c r="J16" s="59">
        <v>4633246</v>
      </c>
      <c r="K16" s="59">
        <v>4604178</v>
      </c>
      <c r="L16" s="59">
        <v>4610644</v>
      </c>
      <c r="M16" s="59">
        <v>13848068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27880426</v>
      </c>
      <c r="W16" s="59">
        <v>29404937</v>
      </c>
      <c r="X16" s="59">
        <v>-1524511</v>
      </c>
      <c r="Y16" s="60">
        <v>-5.18</v>
      </c>
      <c r="Z16" s="61">
        <v>57478962</v>
      </c>
    </row>
    <row r="17" spans="1:26" ht="13.5">
      <c r="A17" s="57" t="s">
        <v>41</v>
      </c>
      <c r="B17" s="18">
        <v>226415470</v>
      </c>
      <c r="C17" s="18">
        <v>0</v>
      </c>
      <c r="D17" s="58">
        <v>242279733</v>
      </c>
      <c r="E17" s="59">
        <v>242279733</v>
      </c>
      <c r="F17" s="59">
        <v>5467975</v>
      </c>
      <c r="G17" s="59">
        <v>14760105</v>
      </c>
      <c r="H17" s="59">
        <v>17299303</v>
      </c>
      <c r="I17" s="59">
        <v>37527383</v>
      </c>
      <c r="J17" s="59">
        <v>20903017</v>
      </c>
      <c r="K17" s="59">
        <v>18463289</v>
      </c>
      <c r="L17" s="59">
        <v>19700365</v>
      </c>
      <c r="M17" s="59">
        <v>59066671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96594054</v>
      </c>
      <c r="W17" s="59">
        <v>86437250</v>
      </c>
      <c r="X17" s="59">
        <v>10156804</v>
      </c>
      <c r="Y17" s="60">
        <v>11.75</v>
      </c>
      <c r="Z17" s="61">
        <v>242279733</v>
      </c>
    </row>
    <row r="18" spans="1:26" ht="13.5">
      <c r="A18" s="69" t="s">
        <v>42</v>
      </c>
      <c r="B18" s="70">
        <f>SUM(B11:B17)</f>
        <v>943132174</v>
      </c>
      <c r="C18" s="70">
        <f>SUM(C11:C17)</f>
        <v>0</v>
      </c>
      <c r="D18" s="71">
        <f aca="true" t="shared" si="1" ref="D18:Z18">SUM(D11:D17)</f>
        <v>1072995227</v>
      </c>
      <c r="E18" s="72">
        <f t="shared" si="1"/>
        <v>1072995227</v>
      </c>
      <c r="F18" s="72">
        <f t="shared" si="1"/>
        <v>45452276</v>
      </c>
      <c r="G18" s="72">
        <f t="shared" si="1"/>
        <v>90740848</v>
      </c>
      <c r="H18" s="72">
        <f t="shared" si="1"/>
        <v>90455812</v>
      </c>
      <c r="I18" s="72">
        <f t="shared" si="1"/>
        <v>226648936</v>
      </c>
      <c r="J18" s="72">
        <f t="shared" si="1"/>
        <v>87309468</v>
      </c>
      <c r="K18" s="72">
        <f t="shared" si="1"/>
        <v>92892814</v>
      </c>
      <c r="L18" s="72">
        <f t="shared" si="1"/>
        <v>91068221</v>
      </c>
      <c r="M18" s="72">
        <f t="shared" si="1"/>
        <v>271270503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497919439</v>
      </c>
      <c r="W18" s="72">
        <f t="shared" si="1"/>
        <v>475423580</v>
      </c>
      <c r="X18" s="72">
        <f t="shared" si="1"/>
        <v>22495859</v>
      </c>
      <c r="Y18" s="66">
        <f>+IF(W18&lt;&gt;0,(X18/W18)*100,0)</f>
        <v>4.731750789474935</v>
      </c>
      <c r="Z18" s="73">
        <f t="shared" si="1"/>
        <v>1072995227</v>
      </c>
    </row>
    <row r="19" spans="1:26" ht="13.5">
      <c r="A19" s="69" t="s">
        <v>43</v>
      </c>
      <c r="B19" s="74">
        <f>+B10-B18</f>
        <v>-8955546</v>
      </c>
      <c r="C19" s="74">
        <f>+C10-C18</f>
        <v>0</v>
      </c>
      <c r="D19" s="75">
        <f aca="true" t="shared" si="2" ref="D19:Z19">+D10-D18</f>
        <v>-79820494</v>
      </c>
      <c r="E19" s="76">
        <f t="shared" si="2"/>
        <v>-79820494</v>
      </c>
      <c r="F19" s="76">
        <f t="shared" si="2"/>
        <v>60426861</v>
      </c>
      <c r="G19" s="76">
        <f t="shared" si="2"/>
        <v>-5056310</v>
      </c>
      <c r="H19" s="76">
        <f t="shared" si="2"/>
        <v>-12058004</v>
      </c>
      <c r="I19" s="76">
        <f t="shared" si="2"/>
        <v>43312547</v>
      </c>
      <c r="J19" s="76">
        <f t="shared" si="2"/>
        <v>-5559186</v>
      </c>
      <c r="K19" s="76">
        <f t="shared" si="2"/>
        <v>-10733867</v>
      </c>
      <c r="L19" s="76">
        <f t="shared" si="2"/>
        <v>17516427</v>
      </c>
      <c r="M19" s="76">
        <f t="shared" si="2"/>
        <v>1223374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44535921</v>
      </c>
      <c r="W19" s="76">
        <f>IF(E10=E18,0,W10-W18)</f>
        <v>36853393</v>
      </c>
      <c r="X19" s="76">
        <f t="shared" si="2"/>
        <v>7682528</v>
      </c>
      <c r="Y19" s="77">
        <f>+IF(W19&lt;&gt;0,(X19/W19)*100,0)</f>
        <v>20.846189114798737</v>
      </c>
      <c r="Z19" s="78">
        <f t="shared" si="2"/>
        <v>-79820494</v>
      </c>
    </row>
    <row r="20" spans="1:26" ht="13.5">
      <c r="A20" s="57" t="s">
        <v>44</v>
      </c>
      <c r="B20" s="18">
        <v>60651412</v>
      </c>
      <c r="C20" s="18">
        <v>0</v>
      </c>
      <c r="D20" s="58">
        <v>44462298</v>
      </c>
      <c r="E20" s="59">
        <v>44462298</v>
      </c>
      <c r="F20" s="59">
        <v>0</v>
      </c>
      <c r="G20" s="59">
        <v>0</v>
      </c>
      <c r="H20" s="59">
        <v>2540011</v>
      </c>
      <c r="I20" s="59">
        <v>2540011</v>
      </c>
      <c r="J20" s="59">
        <v>648350</v>
      </c>
      <c r="K20" s="59">
        <v>2176000</v>
      </c>
      <c r="L20" s="59">
        <v>3923705</v>
      </c>
      <c r="M20" s="59">
        <v>6748055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9288066</v>
      </c>
      <c r="W20" s="59">
        <v>19149161</v>
      </c>
      <c r="X20" s="59">
        <v>-9861095</v>
      </c>
      <c r="Y20" s="60">
        <v>-51.5</v>
      </c>
      <c r="Z20" s="61">
        <v>44462298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51695866</v>
      </c>
      <c r="C22" s="85">
        <f>SUM(C19:C21)</f>
        <v>0</v>
      </c>
      <c r="D22" s="86">
        <f aca="true" t="shared" si="3" ref="D22:Z22">SUM(D19:D21)</f>
        <v>-35358196</v>
      </c>
      <c r="E22" s="87">
        <f t="shared" si="3"/>
        <v>-35358196</v>
      </c>
      <c r="F22" s="87">
        <f t="shared" si="3"/>
        <v>60426861</v>
      </c>
      <c r="G22" s="87">
        <f t="shared" si="3"/>
        <v>-5056310</v>
      </c>
      <c r="H22" s="87">
        <f t="shared" si="3"/>
        <v>-9517993</v>
      </c>
      <c r="I22" s="87">
        <f t="shared" si="3"/>
        <v>45852558</v>
      </c>
      <c r="J22" s="87">
        <f t="shared" si="3"/>
        <v>-4910836</v>
      </c>
      <c r="K22" s="87">
        <f t="shared" si="3"/>
        <v>-8557867</v>
      </c>
      <c r="L22" s="87">
        <f t="shared" si="3"/>
        <v>21440132</v>
      </c>
      <c r="M22" s="87">
        <f t="shared" si="3"/>
        <v>7971429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53823987</v>
      </c>
      <c r="W22" s="87">
        <f t="shared" si="3"/>
        <v>56002554</v>
      </c>
      <c r="X22" s="87">
        <f t="shared" si="3"/>
        <v>-2178567</v>
      </c>
      <c r="Y22" s="88">
        <f>+IF(W22&lt;&gt;0,(X22/W22)*100,0)</f>
        <v>-3.8901207969907947</v>
      </c>
      <c r="Z22" s="89">
        <f t="shared" si="3"/>
        <v>-35358196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51695866</v>
      </c>
      <c r="C24" s="74">
        <f>SUM(C22:C23)</f>
        <v>0</v>
      </c>
      <c r="D24" s="75">
        <f aca="true" t="shared" si="4" ref="D24:Z24">SUM(D22:D23)</f>
        <v>-35358196</v>
      </c>
      <c r="E24" s="76">
        <f t="shared" si="4"/>
        <v>-35358196</v>
      </c>
      <c r="F24" s="76">
        <f t="shared" si="4"/>
        <v>60426861</v>
      </c>
      <c r="G24" s="76">
        <f t="shared" si="4"/>
        <v>-5056310</v>
      </c>
      <c r="H24" s="76">
        <f t="shared" si="4"/>
        <v>-9517993</v>
      </c>
      <c r="I24" s="76">
        <f t="shared" si="4"/>
        <v>45852558</v>
      </c>
      <c r="J24" s="76">
        <f t="shared" si="4"/>
        <v>-4910836</v>
      </c>
      <c r="K24" s="76">
        <f t="shared" si="4"/>
        <v>-8557867</v>
      </c>
      <c r="L24" s="76">
        <f t="shared" si="4"/>
        <v>21440132</v>
      </c>
      <c r="M24" s="76">
        <f t="shared" si="4"/>
        <v>7971429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53823987</v>
      </c>
      <c r="W24" s="76">
        <f t="shared" si="4"/>
        <v>56002554</v>
      </c>
      <c r="X24" s="76">
        <f t="shared" si="4"/>
        <v>-2178567</v>
      </c>
      <c r="Y24" s="77">
        <f>+IF(W24&lt;&gt;0,(X24/W24)*100,0)</f>
        <v>-3.8901207969907947</v>
      </c>
      <c r="Z24" s="78">
        <f t="shared" si="4"/>
        <v>-35358196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95286039</v>
      </c>
      <c r="C27" s="21">
        <v>0</v>
      </c>
      <c r="D27" s="98">
        <v>88356069</v>
      </c>
      <c r="E27" s="99">
        <v>88356069</v>
      </c>
      <c r="F27" s="99">
        <v>0</v>
      </c>
      <c r="G27" s="99">
        <v>571483</v>
      </c>
      <c r="H27" s="99">
        <v>5868991</v>
      </c>
      <c r="I27" s="99">
        <v>6440474</v>
      </c>
      <c r="J27" s="99">
        <v>1878889</v>
      </c>
      <c r="K27" s="99">
        <v>4070175</v>
      </c>
      <c r="L27" s="99">
        <v>7840290</v>
      </c>
      <c r="M27" s="99">
        <v>13789354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20229828</v>
      </c>
      <c r="W27" s="99">
        <v>44178035</v>
      </c>
      <c r="X27" s="99">
        <v>-23948207</v>
      </c>
      <c r="Y27" s="100">
        <v>-54.21</v>
      </c>
      <c r="Z27" s="101">
        <v>88356069</v>
      </c>
    </row>
    <row r="28" spans="1:26" ht="13.5">
      <c r="A28" s="102" t="s">
        <v>44</v>
      </c>
      <c r="B28" s="18">
        <v>60651412</v>
      </c>
      <c r="C28" s="18">
        <v>0</v>
      </c>
      <c r="D28" s="58">
        <v>43462298</v>
      </c>
      <c r="E28" s="59">
        <v>43462298</v>
      </c>
      <c r="F28" s="59">
        <v>0</v>
      </c>
      <c r="G28" s="59">
        <v>0</v>
      </c>
      <c r="H28" s="59">
        <v>2478956</v>
      </c>
      <c r="I28" s="59">
        <v>2478956</v>
      </c>
      <c r="J28" s="59">
        <v>648350</v>
      </c>
      <c r="K28" s="59">
        <v>2176000</v>
      </c>
      <c r="L28" s="59">
        <v>3923706</v>
      </c>
      <c r="M28" s="59">
        <v>6748056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9227012</v>
      </c>
      <c r="W28" s="59">
        <v>21731149</v>
      </c>
      <c r="X28" s="59">
        <v>-12504137</v>
      </c>
      <c r="Y28" s="60">
        <v>-57.54</v>
      </c>
      <c r="Z28" s="61">
        <v>43462298</v>
      </c>
    </row>
    <row r="29" spans="1:26" ht="13.5">
      <c r="A29" s="57" t="s">
        <v>110</v>
      </c>
      <c r="B29" s="18">
        <v>896000</v>
      </c>
      <c r="C29" s="18">
        <v>0</v>
      </c>
      <c r="D29" s="58">
        <v>1461517</v>
      </c>
      <c r="E29" s="59">
        <v>1461517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730759</v>
      </c>
      <c r="X29" s="59">
        <v>-730759</v>
      </c>
      <c r="Y29" s="60">
        <v>-100</v>
      </c>
      <c r="Z29" s="61">
        <v>1461517</v>
      </c>
    </row>
    <row r="30" spans="1:26" ht="13.5">
      <c r="A30" s="57" t="s">
        <v>48</v>
      </c>
      <c r="B30" s="18">
        <v>27189156</v>
      </c>
      <c r="C30" s="18">
        <v>0</v>
      </c>
      <c r="D30" s="58">
        <v>33824415</v>
      </c>
      <c r="E30" s="59">
        <v>33824415</v>
      </c>
      <c r="F30" s="59">
        <v>0</v>
      </c>
      <c r="G30" s="59">
        <v>571483</v>
      </c>
      <c r="H30" s="59">
        <v>3328348</v>
      </c>
      <c r="I30" s="59">
        <v>3899831</v>
      </c>
      <c r="J30" s="59">
        <v>835272</v>
      </c>
      <c r="K30" s="59">
        <v>1497687</v>
      </c>
      <c r="L30" s="59">
        <v>1368047</v>
      </c>
      <c r="M30" s="59">
        <v>3701006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7600837</v>
      </c>
      <c r="W30" s="59">
        <v>16912208</v>
      </c>
      <c r="X30" s="59">
        <v>-9311371</v>
      </c>
      <c r="Y30" s="60">
        <v>-55.06</v>
      </c>
      <c r="Z30" s="61">
        <v>33824415</v>
      </c>
    </row>
    <row r="31" spans="1:26" ht="13.5">
      <c r="A31" s="57" t="s">
        <v>49</v>
      </c>
      <c r="B31" s="18">
        <v>6549471</v>
      </c>
      <c r="C31" s="18">
        <v>0</v>
      </c>
      <c r="D31" s="58">
        <v>9607839</v>
      </c>
      <c r="E31" s="59">
        <v>9607839</v>
      </c>
      <c r="F31" s="59">
        <v>0</v>
      </c>
      <c r="G31" s="59">
        <v>0</v>
      </c>
      <c r="H31" s="59">
        <v>61687</v>
      </c>
      <c r="I31" s="59">
        <v>61687</v>
      </c>
      <c r="J31" s="59">
        <v>395267</v>
      </c>
      <c r="K31" s="59">
        <v>396488</v>
      </c>
      <c r="L31" s="59">
        <v>2548537</v>
      </c>
      <c r="M31" s="59">
        <v>3340292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3401979</v>
      </c>
      <c r="W31" s="59">
        <v>4803920</v>
      </c>
      <c r="X31" s="59">
        <v>-1401941</v>
      </c>
      <c r="Y31" s="60">
        <v>-29.18</v>
      </c>
      <c r="Z31" s="61">
        <v>9607839</v>
      </c>
    </row>
    <row r="32" spans="1:26" ht="13.5">
      <c r="A32" s="69" t="s">
        <v>50</v>
      </c>
      <c r="B32" s="21">
        <f>SUM(B28:B31)</f>
        <v>95286039</v>
      </c>
      <c r="C32" s="21">
        <f>SUM(C28:C31)</f>
        <v>0</v>
      </c>
      <c r="D32" s="98">
        <f aca="true" t="shared" si="5" ref="D32:Z32">SUM(D28:D31)</f>
        <v>88356069</v>
      </c>
      <c r="E32" s="99">
        <f t="shared" si="5"/>
        <v>88356069</v>
      </c>
      <c r="F32" s="99">
        <f t="shared" si="5"/>
        <v>0</v>
      </c>
      <c r="G32" s="99">
        <f t="shared" si="5"/>
        <v>571483</v>
      </c>
      <c r="H32" s="99">
        <f t="shared" si="5"/>
        <v>5868991</v>
      </c>
      <c r="I32" s="99">
        <f t="shared" si="5"/>
        <v>6440474</v>
      </c>
      <c r="J32" s="99">
        <f t="shared" si="5"/>
        <v>1878889</v>
      </c>
      <c r="K32" s="99">
        <f t="shared" si="5"/>
        <v>4070175</v>
      </c>
      <c r="L32" s="99">
        <f t="shared" si="5"/>
        <v>7840290</v>
      </c>
      <c r="M32" s="99">
        <f t="shared" si="5"/>
        <v>13789354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20229828</v>
      </c>
      <c r="W32" s="99">
        <f t="shared" si="5"/>
        <v>44178036</v>
      </c>
      <c r="X32" s="99">
        <f t="shared" si="5"/>
        <v>-23948208</v>
      </c>
      <c r="Y32" s="100">
        <f>+IF(W32&lt;&gt;0,(X32/W32)*100,0)</f>
        <v>-54.208403469995815</v>
      </c>
      <c r="Z32" s="101">
        <f t="shared" si="5"/>
        <v>88356069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311815457</v>
      </c>
      <c r="C35" s="18">
        <v>0</v>
      </c>
      <c r="D35" s="58">
        <v>238961736</v>
      </c>
      <c r="E35" s="59">
        <v>238961736</v>
      </c>
      <c r="F35" s="59">
        <v>357875970</v>
      </c>
      <c r="G35" s="59">
        <v>373093617</v>
      </c>
      <c r="H35" s="59">
        <v>357002740</v>
      </c>
      <c r="I35" s="59">
        <v>357002740</v>
      </c>
      <c r="J35" s="59">
        <v>351738270</v>
      </c>
      <c r="K35" s="59">
        <v>355086767</v>
      </c>
      <c r="L35" s="59">
        <v>372079183</v>
      </c>
      <c r="M35" s="59">
        <v>372079183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372079183</v>
      </c>
      <c r="W35" s="59">
        <v>119480868</v>
      </c>
      <c r="X35" s="59">
        <v>252598315</v>
      </c>
      <c r="Y35" s="60">
        <v>211.41</v>
      </c>
      <c r="Z35" s="61">
        <v>238961736</v>
      </c>
    </row>
    <row r="36" spans="1:26" ht="13.5">
      <c r="A36" s="57" t="s">
        <v>53</v>
      </c>
      <c r="B36" s="18">
        <v>3741167717</v>
      </c>
      <c r="C36" s="18">
        <v>0</v>
      </c>
      <c r="D36" s="58">
        <v>3284284530</v>
      </c>
      <c r="E36" s="59">
        <v>3284284530</v>
      </c>
      <c r="F36" s="59">
        <v>3286054678</v>
      </c>
      <c r="G36" s="59">
        <v>3723752526</v>
      </c>
      <c r="H36" s="59">
        <v>3720225094</v>
      </c>
      <c r="I36" s="59">
        <v>3720225094</v>
      </c>
      <c r="J36" s="59">
        <v>3713304564</v>
      </c>
      <c r="K36" s="59">
        <v>3708121606</v>
      </c>
      <c r="L36" s="59">
        <v>3707554198</v>
      </c>
      <c r="M36" s="59">
        <v>3707554198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3707554198</v>
      </c>
      <c r="W36" s="59">
        <v>1642142265</v>
      </c>
      <c r="X36" s="59">
        <v>2065411933</v>
      </c>
      <c r="Y36" s="60">
        <v>125.78</v>
      </c>
      <c r="Z36" s="61">
        <v>3284284530</v>
      </c>
    </row>
    <row r="37" spans="1:26" ht="13.5">
      <c r="A37" s="57" t="s">
        <v>54</v>
      </c>
      <c r="B37" s="18">
        <v>169018833</v>
      </c>
      <c r="C37" s="18">
        <v>0</v>
      </c>
      <c r="D37" s="58">
        <v>183981195</v>
      </c>
      <c r="E37" s="59">
        <v>183981195</v>
      </c>
      <c r="F37" s="59">
        <v>136597991</v>
      </c>
      <c r="G37" s="59">
        <v>155041941</v>
      </c>
      <c r="H37" s="59">
        <v>146142050</v>
      </c>
      <c r="I37" s="59">
        <v>146142050</v>
      </c>
      <c r="J37" s="59">
        <v>140869742</v>
      </c>
      <c r="K37" s="59">
        <v>147030061</v>
      </c>
      <c r="L37" s="59">
        <v>144126872</v>
      </c>
      <c r="M37" s="59">
        <v>144126872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144126872</v>
      </c>
      <c r="W37" s="59">
        <v>91990598</v>
      </c>
      <c r="X37" s="59">
        <v>52136274</v>
      </c>
      <c r="Y37" s="60">
        <v>56.68</v>
      </c>
      <c r="Z37" s="61">
        <v>183981195</v>
      </c>
    </row>
    <row r="38" spans="1:26" ht="13.5">
      <c r="A38" s="57" t="s">
        <v>55</v>
      </c>
      <c r="B38" s="18">
        <v>611666085</v>
      </c>
      <c r="C38" s="18">
        <v>0</v>
      </c>
      <c r="D38" s="58">
        <v>636115378</v>
      </c>
      <c r="E38" s="59">
        <v>636115378</v>
      </c>
      <c r="F38" s="59">
        <v>643993932</v>
      </c>
      <c r="G38" s="59">
        <v>612660191</v>
      </c>
      <c r="H38" s="59">
        <v>611612474</v>
      </c>
      <c r="I38" s="59">
        <v>611612474</v>
      </c>
      <c r="J38" s="59">
        <v>609728468</v>
      </c>
      <c r="K38" s="59">
        <v>610255527</v>
      </c>
      <c r="L38" s="59">
        <v>608325199</v>
      </c>
      <c r="M38" s="59">
        <v>608325199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608325199</v>
      </c>
      <c r="W38" s="59">
        <v>318057689</v>
      </c>
      <c r="X38" s="59">
        <v>290267510</v>
      </c>
      <c r="Y38" s="60">
        <v>91.26</v>
      </c>
      <c r="Z38" s="61">
        <v>636115378</v>
      </c>
    </row>
    <row r="39" spans="1:26" ht="13.5">
      <c r="A39" s="57" t="s">
        <v>56</v>
      </c>
      <c r="B39" s="18">
        <v>3272298256</v>
      </c>
      <c r="C39" s="18">
        <v>0</v>
      </c>
      <c r="D39" s="58">
        <v>2703149693</v>
      </c>
      <c r="E39" s="59">
        <v>2703149693</v>
      </c>
      <c r="F39" s="59">
        <v>2863338725</v>
      </c>
      <c r="G39" s="59">
        <v>3329144011</v>
      </c>
      <c r="H39" s="59">
        <v>3319473310</v>
      </c>
      <c r="I39" s="59">
        <v>3319473310</v>
      </c>
      <c r="J39" s="59">
        <v>3314444624</v>
      </c>
      <c r="K39" s="59">
        <v>3305922785</v>
      </c>
      <c r="L39" s="59">
        <v>3327181310</v>
      </c>
      <c r="M39" s="59">
        <v>3327181310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3327181310</v>
      </c>
      <c r="W39" s="59">
        <v>1351574847</v>
      </c>
      <c r="X39" s="59">
        <v>1975606463</v>
      </c>
      <c r="Y39" s="60">
        <v>146.17</v>
      </c>
      <c r="Z39" s="61">
        <v>2703149693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160635899</v>
      </c>
      <c r="C42" s="18">
        <v>0</v>
      </c>
      <c r="D42" s="58">
        <v>103089719</v>
      </c>
      <c r="E42" s="59">
        <v>103089719</v>
      </c>
      <c r="F42" s="59">
        <v>61038188</v>
      </c>
      <c r="G42" s="59">
        <v>5813082</v>
      </c>
      <c r="H42" s="59">
        <v>-1107740</v>
      </c>
      <c r="I42" s="59">
        <v>65743530</v>
      </c>
      <c r="J42" s="59">
        <v>6541409</v>
      </c>
      <c r="K42" s="59">
        <v>10130538</v>
      </c>
      <c r="L42" s="59">
        <v>25647578</v>
      </c>
      <c r="M42" s="59">
        <v>42319525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108063055</v>
      </c>
      <c r="W42" s="59">
        <v>125226507</v>
      </c>
      <c r="X42" s="59">
        <v>-17163452</v>
      </c>
      <c r="Y42" s="60">
        <v>-13.71</v>
      </c>
      <c r="Z42" s="61">
        <v>103089719</v>
      </c>
    </row>
    <row r="43" spans="1:26" ht="13.5">
      <c r="A43" s="57" t="s">
        <v>59</v>
      </c>
      <c r="B43" s="18">
        <v>-99337606</v>
      </c>
      <c r="C43" s="18">
        <v>0</v>
      </c>
      <c r="D43" s="58">
        <v>-95216516</v>
      </c>
      <c r="E43" s="59">
        <v>-95216516</v>
      </c>
      <c r="F43" s="59">
        <v>-528417</v>
      </c>
      <c r="G43" s="59">
        <v>-1673367</v>
      </c>
      <c r="H43" s="59">
        <v>-6276563</v>
      </c>
      <c r="I43" s="59">
        <v>-8478347</v>
      </c>
      <c r="J43" s="59">
        <v>-2886983</v>
      </c>
      <c r="K43" s="59">
        <v>-4624555</v>
      </c>
      <c r="L43" s="59">
        <v>-9240105</v>
      </c>
      <c r="M43" s="59">
        <v>-16751643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-25229990</v>
      </c>
      <c r="W43" s="59">
        <v>-20795684</v>
      </c>
      <c r="X43" s="59">
        <v>-4434306</v>
      </c>
      <c r="Y43" s="60">
        <v>21.32</v>
      </c>
      <c r="Z43" s="61">
        <v>-95216516</v>
      </c>
    </row>
    <row r="44" spans="1:26" ht="13.5">
      <c r="A44" s="57" t="s">
        <v>60</v>
      </c>
      <c r="B44" s="18">
        <v>8495840</v>
      </c>
      <c r="C44" s="18">
        <v>0</v>
      </c>
      <c r="D44" s="58">
        <v>5786625</v>
      </c>
      <c r="E44" s="59">
        <v>5786625</v>
      </c>
      <c r="F44" s="59">
        <v>-1396914</v>
      </c>
      <c r="G44" s="59">
        <v>-948723</v>
      </c>
      <c r="H44" s="59">
        <v>-10379853</v>
      </c>
      <c r="I44" s="59">
        <v>-12725490</v>
      </c>
      <c r="J44" s="59">
        <v>-3587089</v>
      </c>
      <c r="K44" s="59">
        <v>-967888</v>
      </c>
      <c r="L44" s="59">
        <v>-3221858</v>
      </c>
      <c r="M44" s="59">
        <v>-7776835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-20502325</v>
      </c>
      <c r="W44" s="59">
        <v>-11573307</v>
      </c>
      <c r="X44" s="59">
        <v>-8929018</v>
      </c>
      <c r="Y44" s="60">
        <v>77.15</v>
      </c>
      <c r="Z44" s="61">
        <v>5786625</v>
      </c>
    </row>
    <row r="45" spans="1:26" ht="13.5">
      <c r="A45" s="69" t="s">
        <v>61</v>
      </c>
      <c r="B45" s="21">
        <v>174780916</v>
      </c>
      <c r="C45" s="21">
        <v>0</v>
      </c>
      <c r="D45" s="98">
        <v>114126977</v>
      </c>
      <c r="E45" s="99">
        <v>114126977</v>
      </c>
      <c r="F45" s="99">
        <v>233895373</v>
      </c>
      <c r="G45" s="99">
        <v>237086365</v>
      </c>
      <c r="H45" s="99">
        <v>219322209</v>
      </c>
      <c r="I45" s="99">
        <v>219322209</v>
      </c>
      <c r="J45" s="99">
        <v>219389546</v>
      </c>
      <c r="K45" s="99">
        <v>223927641</v>
      </c>
      <c r="L45" s="99">
        <v>237113256</v>
      </c>
      <c r="M45" s="99">
        <v>237113256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237113256</v>
      </c>
      <c r="W45" s="99">
        <v>193324665</v>
      </c>
      <c r="X45" s="99">
        <v>43788591</v>
      </c>
      <c r="Y45" s="100">
        <v>22.65</v>
      </c>
      <c r="Z45" s="101">
        <v>114126977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55726444</v>
      </c>
      <c r="C49" s="51">
        <v>0</v>
      </c>
      <c r="D49" s="128">
        <v>1459912</v>
      </c>
      <c r="E49" s="53">
        <v>1005502</v>
      </c>
      <c r="F49" s="53">
        <v>0</v>
      </c>
      <c r="G49" s="53">
        <v>0</v>
      </c>
      <c r="H49" s="53">
        <v>0</v>
      </c>
      <c r="I49" s="53">
        <v>976592</v>
      </c>
      <c r="J49" s="53">
        <v>0</v>
      </c>
      <c r="K49" s="53">
        <v>0</v>
      </c>
      <c r="L49" s="53">
        <v>0</v>
      </c>
      <c r="M49" s="53">
        <v>835735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1184877</v>
      </c>
      <c r="W49" s="53">
        <v>4097985</v>
      </c>
      <c r="X49" s="53">
        <v>19184798</v>
      </c>
      <c r="Y49" s="53">
        <v>84471845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2775789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2775789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99.41938716246165</v>
      </c>
      <c r="C58" s="5">
        <f>IF(C67=0,0,+(C76/C67)*100)</f>
        <v>0</v>
      </c>
      <c r="D58" s="6">
        <f aca="true" t="shared" si="6" ref="D58:Z58">IF(D67=0,0,+(D76/D67)*100)</f>
        <v>98.09210038422312</v>
      </c>
      <c r="E58" s="7">
        <f t="shared" si="6"/>
        <v>98.09210038422312</v>
      </c>
      <c r="F58" s="7">
        <f t="shared" si="6"/>
        <v>103.71443633552335</v>
      </c>
      <c r="G58" s="7">
        <f t="shared" si="6"/>
        <v>101.28758118699687</v>
      </c>
      <c r="H58" s="7">
        <f t="shared" si="6"/>
        <v>91.85039705533585</v>
      </c>
      <c r="I58" s="7">
        <f t="shared" si="6"/>
        <v>99.03906601161238</v>
      </c>
      <c r="J58" s="7">
        <f t="shared" si="6"/>
        <v>108.46244876896476</v>
      </c>
      <c r="K58" s="7">
        <f t="shared" si="6"/>
        <v>100.89003537997402</v>
      </c>
      <c r="L58" s="7">
        <f t="shared" si="6"/>
        <v>96.31643021231338</v>
      </c>
      <c r="M58" s="7">
        <f t="shared" si="6"/>
        <v>101.75224997122567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100.40261870632436</v>
      </c>
      <c r="W58" s="7">
        <f t="shared" si="6"/>
        <v>98.08009966338886</v>
      </c>
      <c r="X58" s="7">
        <f t="shared" si="6"/>
        <v>0</v>
      </c>
      <c r="Y58" s="7">
        <f t="shared" si="6"/>
        <v>0</v>
      </c>
      <c r="Z58" s="8">
        <f t="shared" si="6"/>
        <v>98.09210038422312</v>
      </c>
    </row>
    <row r="59" spans="1:26" ht="13.5">
      <c r="A59" s="36" t="s">
        <v>31</v>
      </c>
      <c r="B59" s="9">
        <f aca="true" t="shared" si="7" ref="B59:Z66">IF(B68=0,0,+(B77/B68)*100)</f>
        <v>99.03232415119412</v>
      </c>
      <c r="C59" s="9">
        <f t="shared" si="7"/>
        <v>0</v>
      </c>
      <c r="D59" s="2">
        <f t="shared" si="7"/>
        <v>98.08303452482576</v>
      </c>
      <c r="E59" s="10">
        <f t="shared" si="7"/>
        <v>98.08303452482576</v>
      </c>
      <c r="F59" s="10">
        <f t="shared" si="7"/>
        <v>75.50659938077327</v>
      </c>
      <c r="G59" s="10">
        <f t="shared" si="7"/>
        <v>54.34883169085693</v>
      </c>
      <c r="H59" s="10">
        <f t="shared" si="7"/>
        <v>160.56959725640482</v>
      </c>
      <c r="I59" s="10">
        <f t="shared" si="7"/>
        <v>95.4200960191859</v>
      </c>
      <c r="J59" s="10">
        <f t="shared" si="7"/>
        <v>75.4121574474796</v>
      </c>
      <c r="K59" s="10">
        <f t="shared" si="7"/>
        <v>72.60660059722593</v>
      </c>
      <c r="L59" s="10">
        <f t="shared" si="7"/>
        <v>71.5514383882513</v>
      </c>
      <c r="M59" s="10">
        <f t="shared" si="7"/>
        <v>73.1761883277807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84.65248941555292</v>
      </c>
      <c r="W59" s="10">
        <f t="shared" si="7"/>
        <v>98.07345703580175</v>
      </c>
      <c r="X59" s="10">
        <f t="shared" si="7"/>
        <v>0</v>
      </c>
      <c r="Y59" s="10">
        <f t="shared" si="7"/>
        <v>0</v>
      </c>
      <c r="Z59" s="11">
        <f t="shared" si="7"/>
        <v>98.08303452482576</v>
      </c>
    </row>
    <row r="60" spans="1:26" ht="13.5">
      <c r="A60" s="37" t="s">
        <v>32</v>
      </c>
      <c r="B60" s="12">
        <f t="shared" si="7"/>
        <v>99.52773604772476</v>
      </c>
      <c r="C60" s="12">
        <f t="shared" si="7"/>
        <v>0</v>
      </c>
      <c r="D60" s="3">
        <f t="shared" si="7"/>
        <v>98.08613558306487</v>
      </c>
      <c r="E60" s="13">
        <f t="shared" si="7"/>
        <v>98.08613558306487</v>
      </c>
      <c r="F60" s="13">
        <f t="shared" si="7"/>
        <v>114.86004156989999</v>
      </c>
      <c r="G60" s="13">
        <f t="shared" si="7"/>
        <v>116.3252523981598</v>
      </c>
      <c r="H60" s="13">
        <f t="shared" si="7"/>
        <v>69.51184188494864</v>
      </c>
      <c r="I60" s="13">
        <f t="shared" si="7"/>
        <v>100.28798858861778</v>
      </c>
      <c r="J60" s="13">
        <f t="shared" si="7"/>
        <v>119.1743022850706</v>
      </c>
      <c r="K60" s="13">
        <f t="shared" si="7"/>
        <v>109.82354184185922</v>
      </c>
      <c r="L60" s="13">
        <f t="shared" si="7"/>
        <v>103.81919332157779</v>
      </c>
      <c r="M60" s="13">
        <f t="shared" si="7"/>
        <v>110.72668543035688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105.59853090950233</v>
      </c>
      <c r="W60" s="13">
        <f t="shared" si="7"/>
        <v>98.07252803629721</v>
      </c>
      <c r="X60" s="13">
        <f t="shared" si="7"/>
        <v>0</v>
      </c>
      <c r="Y60" s="13">
        <f t="shared" si="7"/>
        <v>0</v>
      </c>
      <c r="Z60" s="14">
        <f t="shared" si="7"/>
        <v>98.08613558306487</v>
      </c>
    </row>
    <row r="61" spans="1:26" ht="13.5">
      <c r="A61" s="38" t="s">
        <v>113</v>
      </c>
      <c r="B61" s="12">
        <f t="shared" si="7"/>
        <v>99.52773609475291</v>
      </c>
      <c r="C61" s="12">
        <f t="shared" si="7"/>
        <v>0</v>
      </c>
      <c r="D61" s="3">
        <f t="shared" si="7"/>
        <v>98.0835312463745</v>
      </c>
      <c r="E61" s="13">
        <f t="shared" si="7"/>
        <v>98.0835312463745</v>
      </c>
      <c r="F61" s="13">
        <f t="shared" si="7"/>
        <v>91.27989615739858</v>
      </c>
      <c r="G61" s="13">
        <f t="shared" si="7"/>
        <v>94.62018711979188</v>
      </c>
      <c r="H61" s="13">
        <f t="shared" si="7"/>
        <v>59.686137368161184</v>
      </c>
      <c r="I61" s="13">
        <f t="shared" si="7"/>
        <v>81.93242758277451</v>
      </c>
      <c r="J61" s="13">
        <f t="shared" si="7"/>
        <v>96.95596011349691</v>
      </c>
      <c r="K61" s="13">
        <f t="shared" si="7"/>
        <v>92.90426206821184</v>
      </c>
      <c r="L61" s="13">
        <f t="shared" si="7"/>
        <v>93.42247406242214</v>
      </c>
      <c r="M61" s="13">
        <f t="shared" si="7"/>
        <v>94.41867872088912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88.12189266859201</v>
      </c>
      <c r="W61" s="13">
        <f t="shared" si="7"/>
        <v>98.07317317054003</v>
      </c>
      <c r="X61" s="13">
        <f t="shared" si="7"/>
        <v>0</v>
      </c>
      <c r="Y61" s="13">
        <f t="shared" si="7"/>
        <v>0</v>
      </c>
      <c r="Z61" s="14">
        <f t="shared" si="7"/>
        <v>98.0835312463745</v>
      </c>
    </row>
    <row r="62" spans="1:26" ht="13.5">
      <c r="A62" s="38" t="s">
        <v>114</v>
      </c>
      <c r="B62" s="12">
        <f t="shared" si="7"/>
        <v>99.52773631307137</v>
      </c>
      <c r="C62" s="12">
        <f t="shared" si="7"/>
        <v>0</v>
      </c>
      <c r="D62" s="3">
        <f t="shared" si="7"/>
        <v>98.09487870743668</v>
      </c>
      <c r="E62" s="13">
        <f t="shared" si="7"/>
        <v>98.09487870743668</v>
      </c>
      <c r="F62" s="13">
        <f t="shared" si="7"/>
        <v>158.34902819767245</v>
      </c>
      <c r="G62" s="13">
        <f t="shared" si="7"/>
        <v>193.59520400387729</v>
      </c>
      <c r="H62" s="13">
        <f t="shared" si="7"/>
        <v>101.20838803579899</v>
      </c>
      <c r="I62" s="13">
        <f t="shared" si="7"/>
        <v>151.04773181032655</v>
      </c>
      <c r="J62" s="13">
        <f t="shared" si="7"/>
        <v>180.8322960666573</v>
      </c>
      <c r="K62" s="13">
        <f t="shared" si="7"/>
        <v>145.14756807827249</v>
      </c>
      <c r="L62" s="13">
        <f t="shared" si="7"/>
        <v>123.29183800367447</v>
      </c>
      <c r="M62" s="13">
        <f t="shared" si="7"/>
        <v>147.267346058373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148.9892611729962</v>
      </c>
      <c r="W62" s="13">
        <f t="shared" si="7"/>
        <v>98.07267879162322</v>
      </c>
      <c r="X62" s="13">
        <f t="shared" si="7"/>
        <v>0</v>
      </c>
      <c r="Y62" s="13">
        <f t="shared" si="7"/>
        <v>0</v>
      </c>
      <c r="Z62" s="14">
        <f t="shared" si="7"/>
        <v>98.09487870743668</v>
      </c>
    </row>
    <row r="63" spans="1:26" ht="13.5">
      <c r="A63" s="38" t="s">
        <v>115</v>
      </c>
      <c r="B63" s="12">
        <f t="shared" si="7"/>
        <v>99.52773609596154</v>
      </c>
      <c r="C63" s="12">
        <f t="shared" si="7"/>
        <v>0</v>
      </c>
      <c r="D63" s="3">
        <f t="shared" si="7"/>
        <v>98.08737796952349</v>
      </c>
      <c r="E63" s="13">
        <f t="shared" si="7"/>
        <v>98.08737796952349</v>
      </c>
      <c r="F63" s="13">
        <f t="shared" si="7"/>
        <v>128.34972720976376</v>
      </c>
      <c r="G63" s="13">
        <f t="shared" si="7"/>
        <v>99.71505819421202</v>
      </c>
      <c r="H63" s="13">
        <f t="shared" si="7"/>
        <v>59.296665341355116</v>
      </c>
      <c r="I63" s="13">
        <f t="shared" si="7"/>
        <v>95.61589507386364</v>
      </c>
      <c r="J63" s="13">
        <f t="shared" si="7"/>
        <v>109.44693246896382</v>
      </c>
      <c r="K63" s="13">
        <f t="shared" si="7"/>
        <v>104.11154211572335</v>
      </c>
      <c r="L63" s="13">
        <f t="shared" si="7"/>
        <v>90.77627215597259</v>
      </c>
      <c r="M63" s="13">
        <f t="shared" si="7"/>
        <v>101.01861267766918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98.45031451413637</v>
      </c>
      <c r="W63" s="13">
        <f t="shared" si="7"/>
        <v>98.07163385535877</v>
      </c>
      <c r="X63" s="13">
        <f t="shared" si="7"/>
        <v>0</v>
      </c>
      <c r="Y63" s="13">
        <f t="shared" si="7"/>
        <v>0</v>
      </c>
      <c r="Z63" s="14">
        <f t="shared" si="7"/>
        <v>98.08737796952349</v>
      </c>
    </row>
    <row r="64" spans="1:26" ht="13.5">
      <c r="A64" s="38" t="s">
        <v>116</v>
      </c>
      <c r="B64" s="12">
        <f t="shared" si="7"/>
        <v>99.52773525227549</v>
      </c>
      <c r="C64" s="12">
        <f t="shared" si="7"/>
        <v>0</v>
      </c>
      <c r="D64" s="3">
        <f t="shared" si="7"/>
        <v>98.08361903947782</v>
      </c>
      <c r="E64" s="13">
        <f t="shared" si="7"/>
        <v>98.08361903947782</v>
      </c>
      <c r="F64" s="13">
        <f t="shared" si="7"/>
        <v>161.20971020942915</v>
      </c>
      <c r="G64" s="13">
        <f t="shared" si="7"/>
        <v>136.03829155402676</v>
      </c>
      <c r="H64" s="13">
        <f t="shared" si="7"/>
        <v>85.21007351791022</v>
      </c>
      <c r="I64" s="13">
        <f t="shared" si="7"/>
        <v>127.65758183076714</v>
      </c>
      <c r="J64" s="13">
        <f t="shared" si="7"/>
        <v>149.47710208066013</v>
      </c>
      <c r="K64" s="13">
        <f t="shared" si="7"/>
        <v>142.47596176666684</v>
      </c>
      <c r="L64" s="13">
        <f t="shared" si="7"/>
        <v>136.24171635460073</v>
      </c>
      <c r="M64" s="13">
        <f t="shared" si="7"/>
        <v>142.69993871874593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135.20488499713733</v>
      </c>
      <c r="W64" s="13">
        <f t="shared" si="7"/>
        <v>98.06999603351679</v>
      </c>
      <c r="X64" s="13">
        <f t="shared" si="7"/>
        <v>0</v>
      </c>
      <c r="Y64" s="13">
        <f t="shared" si="7"/>
        <v>0</v>
      </c>
      <c r="Z64" s="14">
        <f t="shared" si="7"/>
        <v>98.08361903947782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98.12686980609419</v>
      </c>
      <c r="E65" s="13">
        <f t="shared" si="7"/>
        <v>98.12686980609419</v>
      </c>
      <c r="F65" s="13">
        <f t="shared" si="7"/>
        <v>99.9985594099343</v>
      </c>
      <c r="G65" s="13">
        <f t="shared" si="7"/>
        <v>100</v>
      </c>
      <c r="H65" s="13">
        <f t="shared" si="7"/>
        <v>100</v>
      </c>
      <c r="I65" s="13">
        <f t="shared" si="7"/>
        <v>99.99944672516627</v>
      </c>
      <c r="J65" s="13">
        <f t="shared" si="7"/>
        <v>99.90457104685562</v>
      </c>
      <c r="K65" s="13">
        <f t="shared" si="7"/>
        <v>100.00243368216111</v>
      </c>
      <c r="L65" s="13">
        <f t="shared" si="7"/>
        <v>99.99696896217264</v>
      </c>
      <c r="M65" s="13">
        <f t="shared" si="7"/>
        <v>99.96046712050412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99.98339946422584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98.12686980609419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100.00041594742424</v>
      </c>
      <c r="H66" s="16">
        <f t="shared" si="7"/>
        <v>100</v>
      </c>
      <c r="I66" s="16">
        <f t="shared" si="7"/>
        <v>100.00014436159692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100.00007411415062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740484144</v>
      </c>
      <c r="C67" s="23"/>
      <c r="D67" s="24">
        <v>790401176</v>
      </c>
      <c r="E67" s="25">
        <v>790401176</v>
      </c>
      <c r="F67" s="25">
        <v>69164976</v>
      </c>
      <c r="G67" s="25">
        <v>66156838</v>
      </c>
      <c r="H67" s="25">
        <v>65676488</v>
      </c>
      <c r="I67" s="25">
        <v>200998302</v>
      </c>
      <c r="J67" s="25">
        <v>65586465</v>
      </c>
      <c r="K67" s="25">
        <v>67178116</v>
      </c>
      <c r="L67" s="25">
        <v>70307016</v>
      </c>
      <c r="M67" s="25">
        <v>203071597</v>
      </c>
      <c r="N67" s="25"/>
      <c r="O67" s="25"/>
      <c r="P67" s="25"/>
      <c r="Q67" s="25"/>
      <c r="R67" s="25"/>
      <c r="S67" s="25"/>
      <c r="T67" s="25"/>
      <c r="U67" s="25"/>
      <c r="V67" s="25">
        <v>404069899</v>
      </c>
      <c r="W67" s="25">
        <v>393362502</v>
      </c>
      <c r="X67" s="25"/>
      <c r="Y67" s="24"/>
      <c r="Z67" s="26">
        <v>790401176</v>
      </c>
    </row>
    <row r="68" spans="1:26" ht="13.5" hidden="1">
      <c r="A68" s="36" t="s">
        <v>31</v>
      </c>
      <c r="B68" s="18">
        <v>164554174</v>
      </c>
      <c r="C68" s="18"/>
      <c r="D68" s="19">
        <v>180591411</v>
      </c>
      <c r="E68" s="20">
        <v>180591411</v>
      </c>
      <c r="F68" s="20">
        <v>19499481</v>
      </c>
      <c r="G68" s="20">
        <v>15988662</v>
      </c>
      <c r="H68" s="20">
        <v>16039684</v>
      </c>
      <c r="I68" s="20">
        <v>51527827</v>
      </c>
      <c r="J68" s="20">
        <v>15953612</v>
      </c>
      <c r="K68" s="20">
        <v>16070970</v>
      </c>
      <c r="L68" s="20">
        <v>16321254</v>
      </c>
      <c r="M68" s="20">
        <v>48345836</v>
      </c>
      <c r="N68" s="20"/>
      <c r="O68" s="20"/>
      <c r="P68" s="20"/>
      <c r="Q68" s="20"/>
      <c r="R68" s="20"/>
      <c r="S68" s="20"/>
      <c r="T68" s="20"/>
      <c r="U68" s="20"/>
      <c r="V68" s="20">
        <v>99873663</v>
      </c>
      <c r="W68" s="20">
        <v>92671123</v>
      </c>
      <c r="X68" s="20"/>
      <c r="Y68" s="19"/>
      <c r="Z68" s="22">
        <v>180591411</v>
      </c>
    </row>
    <row r="69" spans="1:26" ht="13.5" hidden="1">
      <c r="A69" s="37" t="s">
        <v>32</v>
      </c>
      <c r="B69" s="18">
        <v>573195347</v>
      </c>
      <c r="C69" s="18"/>
      <c r="D69" s="19">
        <v>607053765</v>
      </c>
      <c r="E69" s="20">
        <v>607053765</v>
      </c>
      <c r="F69" s="20">
        <v>49429034</v>
      </c>
      <c r="G69" s="20">
        <v>49927761</v>
      </c>
      <c r="H69" s="20">
        <v>49420975</v>
      </c>
      <c r="I69" s="20">
        <v>148777770</v>
      </c>
      <c r="J69" s="20">
        <v>49403988</v>
      </c>
      <c r="K69" s="20">
        <v>50901132</v>
      </c>
      <c r="L69" s="20">
        <v>53764076</v>
      </c>
      <c r="M69" s="20">
        <v>154069196</v>
      </c>
      <c r="N69" s="20"/>
      <c r="O69" s="20"/>
      <c r="P69" s="20"/>
      <c r="Q69" s="20"/>
      <c r="R69" s="20"/>
      <c r="S69" s="20"/>
      <c r="T69" s="20"/>
      <c r="U69" s="20"/>
      <c r="V69" s="20">
        <v>302846966</v>
      </c>
      <c r="W69" s="20">
        <v>299190811</v>
      </c>
      <c r="X69" s="20"/>
      <c r="Y69" s="19"/>
      <c r="Z69" s="22">
        <v>607053765</v>
      </c>
    </row>
    <row r="70" spans="1:26" ht="13.5" hidden="1">
      <c r="A70" s="38" t="s">
        <v>113</v>
      </c>
      <c r="B70" s="18">
        <v>324599230</v>
      </c>
      <c r="C70" s="18"/>
      <c r="D70" s="19">
        <v>356959381</v>
      </c>
      <c r="E70" s="20">
        <v>356959381</v>
      </c>
      <c r="F70" s="20">
        <v>29588627</v>
      </c>
      <c r="G70" s="20">
        <v>30076455</v>
      </c>
      <c r="H70" s="20">
        <v>29586128</v>
      </c>
      <c r="I70" s="20">
        <v>89251210</v>
      </c>
      <c r="J70" s="20">
        <v>28982636</v>
      </c>
      <c r="K70" s="20">
        <v>28970137</v>
      </c>
      <c r="L70" s="20">
        <v>29777260</v>
      </c>
      <c r="M70" s="20">
        <v>87730033</v>
      </c>
      <c r="N70" s="20"/>
      <c r="O70" s="20"/>
      <c r="P70" s="20"/>
      <c r="Q70" s="20"/>
      <c r="R70" s="20"/>
      <c r="S70" s="20"/>
      <c r="T70" s="20"/>
      <c r="U70" s="20"/>
      <c r="V70" s="20">
        <v>176981243</v>
      </c>
      <c r="W70" s="20">
        <v>172133528</v>
      </c>
      <c r="X70" s="20"/>
      <c r="Y70" s="19"/>
      <c r="Z70" s="22">
        <v>356959381</v>
      </c>
    </row>
    <row r="71" spans="1:26" ht="13.5" hidden="1">
      <c r="A71" s="38" t="s">
        <v>114</v>
      </c>
      <c r="B71" s="18">
        <v>114179433</v>
      </c>
      <c r="C71" s="18"/>
      <c r="D71" s="19">
        <v>111544184</v>
      </c>
      <c r="E71" s="20">
        <v>111544184</v>
      </c>
      <c r="F71" s="20">
        <v>8364201</v>
      </c>
      <c r="G71" s="20">
        <v>8354302</v>
      </c>
      <c r="H71" s="20">
        <v>8357332</v>
      </c>
      <c r="I71" s="20">
        <v>25075835</v>
      </c>
      <c r="J71" s="20">
        <v>8737708</v>
      </c>
      <c r="K71" s="20">
        <v>9880355</v>
      </c>
      <c r="L71" s="20">
        <v>11358949</v>
      </c>
      <c r="M71" s="20">
        <v>29977012</v>
      </c>
      <c r="N71" s="20"/>
      <c r="O71" s="20"/>
      <c r="P71" s="20"/>
      <c r="Q71" s="20"/>
      <c r="R71" s="20"/>
      <c r="S71" s="20"/>
      <c r="T71" s="20"/>
      <c r="U71" s="20"/>
      <c r="V71" s="20">
        <v>55052847</v>
      </c>
      <c r="W71" s="20">
        <v>55562041</v>
      </c>
      <c r="X71" s="20"/>
      <c r="Y71" s="19"/>
      <c r="Z71" s="22">
        <v>111544184</v>
      </c>
    </row>
    <row r="72" spans="1:26" ht="13.5" hidden="1">
      <c r="A72" s="38" t="s">
        <v>115</v>
      </c>
      <c r="B72" s="18">
        <v>72727557</v>
      </c>
      <c r="C72" s="18"/>
      <c r="D72" s="19">
        <v>72318000</v>
      </c>
      <c r="E72" s="20">
        <v>72318000</v>
      </c>
      <c r="F72" s="20">
        <v>5895189</v>
      </c>
      <c r="G72" s="20">
        <v>5983327</v>
      </c>
      <c r="H72" s="20">
        <v>5988529</v>
      </c>
      <c r="I72" s="20">
        <v>17867045</v>
      </c>
      <c r="J72" s="20">
        <v>6151690</v>
      </c>
      <c r="K72" s="20">
        <v>6532026</v>
      </c>
      <c r="L72" s="20">
        <v>7034672</v>
      </c>
      <c r="M72" s="20">
        <v>19718388</v>
      </c>
      <c r="N72" s="20"/>
      <c r="O72" s="20"/>
      <c r="P72" s="20"/>
      <c r="Q72" s="20"/>
      <c r="R72" s="20"/>
      <c r="S72" s="20"/>
      <c r="T72" s="20"/>
      <c r="U72" s="20"/>
      <c r="V72" s="20">
        <v>37585433</v>
      </c>
      <c r="W72" s="20">
        <v>37611322</v>
      </c>
      <c r="X72" s="20"/>
      <c r="Y72" s="19"/>
      <c r="Z72" s="22">
        <v>72318000</v>
      </c>
    </row>
    <row r="73" spans="1:26" ht="13.5" hidden="1">
      <c r="A73" s="38" t="s">
        <v>116</v>
      </c>
      <c r="B73" s="18">
        <v>61689127</v>
      </c>
      <c r="C73" s="18"/>
      <c r="D73" s="19">
        <v>65510200</v>
      </c>
      <c r="E73" s="20">
        <v>65510200</v>
      </c>
      <c r="F73" s="20">
        <v>5511601</v>
      </c>
      <c r="G73" s="20">
        <v>5457287</v>
      </c>
      <c r="H73" s="20">
        <v>5434050</v>
      </c>
      <c r="I73" s="20">
        <v>16402938</v>
      </c>
      <c r="J73" s="20">
        <v>5479559</v>
      </c>
      <c r="K73" s="20">
        <v>5477524</v>
      </c>
      <c r="L73" s="20">
        <v>5560203</v>
      </c>
      <c r="M73" s="20">
        <v>16517286</v>
      </c>
      <c r="N73" s="20"/>
      <c r="O73" s="20"/>
      <c r="P73" s="20"/>
      <c r="Q73" s="20"/>
      <c r="R73" s="20"/>
      <c r="S73" s="20"/>
      <c r="T73" s="20"/>
      <c r="U73" s="20"/>
      <c r="V73" s="20">
        <v>32920224</v>
      </c>
      <c r="W73" s="20">
        <v>33883920</v>
      </c>
      <c r="X73" s="20"/>
      <c r="Y73" s="19"/>
      <c r="Z73" s="22">
        <v>65510200</v>
      </c>
    </row>
    <row r="74" spans="1:26" ht="13.5" hidden="1">
      <c r="A74" s="38" t="s">
        <v>117</v>
      </c>
      <c r="B74" s="18"/>
      <c r="C74" s="18"/>
      <c r="D74" s="19">
        <v>722000</v>
      </c>
      <c r="E74" s="20">
        <v>722000</v>
      </c>
      <c r="F74" s="20">
        <v>69416</v>
      </c>
      <c r="G74" s="20">
        <v>56390</v>
      </c>
      <c r="H74" s="20">
        <v>54936</v>
      </c>
      <c r="I74" s="20">
        <v>180742</v>
      </c>
      <c r="J74" s="20">
        <v>52395</v>
      </c>
      <c r="K74" s="20">
        <v>41090</v>
      </c>
      <c r="L74" s="20">
        <v>32992</v>
      </c>
      <c r="M74" s="20">
        <v>126477</v>
      </c>
      <c r="N74" s="20"/>
      <c r="O74" s="20"/>
      <c r="P74" s="20"/>
      <c r="Q74" s="20"/>
      <c r="R74" s="20"/>
      <c r="S74" s="20"/>
      <c r="T74" s="20"/>
      <c r="U74" s="20"/>
      <c r="V74" s="20">
        <v>307219</v>
      </c>
      <c r="W74" s="20"/>
      <c r="X74" s="20"/>
      <c r="Y74" s="19"/>
      <c r="Z74" s="22">
        <v>722000</v>
      </c>
    </row>
    <row r="75" spans="1:26" ht="13.5" hidden="1">
      <c r="A75" s="39" t="s">
        <v>118</v>
      </c>
      <c r="B75" s="27">
        <v>2734623</v>
      </c>
      <c r="C75" s="27"/>
      <c r="D75" s="28">
        <v>2756000</v>
      </c>
      <c r="E75" s="29">
        <v>2756000</v>
      </c>
      <c r="F75" s="29">
        <v>236461</v>
      </c>
      <c r="G75" s="29">
        <v>240415</v>
      </c>
      <c r="H75" s="29">
        <v>215829</v>
      </c>
      <c r="I75" s="29">
        <v>692705</v>
      </c>
      <c r="J75" s="29">
        <v>228865</v>
      </c>
      <c r="K75" s="29">
        <v>206014</v>
      </c>
      <c r="L75" s="29">
        <v>221686</v>
      </c>
      <c r="M75" s="29">
        <v>656565</v>
      </c>
      <c r="N75" s="29"/>
      <c r="O75" s="29"/>
      <c r="P75" s="29"/>
      <c r="Q75" s="29"/>
      <c r="R75" s="29"/>
      <c r="S75" s="29"/>
      <c r="T75" s="29"/>
      <c r="U75" s="29"/>
      <c r="V75" s="29">
        <v>1349270</v>
      </c>
      <c r="W75" s="29">
        <v>1500568</v>
      </c>
      <c r="X75" s="29"/>
      <c r="Y75" s="28"/>
      <c r="Z75" s="30">
        <v>2756000</v>
      </c>
    </row>
    <row r="76" spans="1:26" ht="13.5" hidden="1">
      <c r="A76" s="41" t="s">
        <v>120</v>
      </c>
      <c r="B76" s="31">
        <v>736184798</v>
      </c>
      <c r="C76" s="31"/>
      <c r="D76" s="32">
        <v>775321115</v>
      </c>
      <c r="E76" s="33">
        <v>775321115</v>
      </c>
      <c r="F76" s="33">
        <v>71734065</v>
      </c>
      <c r="G76" s="33">
        <v>67008661</v>
      </c>
      <c r="H76" s="33">
        <v>60324115</v>
      </c>
      <c r="I76" s="33">
        <v>199066841</v>
      </c>
      <c r="J76" s="33">
        <v>71136686</v>
      </c>
      <c r="K76" s="33">
        <v>67776025</v>
      </c>
      <c r="L76" s="33">
        <v>67717208</v>
      </c>
      <c r="M76" s="33">
        <v>206629919</v>
      </c>
      <c r="N76" s="33"/>
      <c r="O76" s="33"/>
      <c r="P76" s="33"/>
      <c r="Q76" s="33"/>
      <c r="R76" s="33"/>
      <c r="S76" s="33"/>
      <c r="T76" s="33"/>
      <c r="U76" s="33"/>
      <c r="V76" s="33">
        <v>405696760</v>
      </c>
      <c r="W76" s="33">
        <v>385810334</v>
      </c>
      <c r="X76" s="33"/>
      <c r="Y76" s="32"/>
      <c r="Z76" s="34">
        <v>775321115</v>
      </c>
    </row>
    <row r="77" spans="1:26" ht="13.5" hidden="1">
      <c r="A77" s="36" t="s">
        <v>31</v>
      </c>
      <c r="B77" s="18">
        <v>162961823</v>
      </c>
      <c r="C77" s="18"/>
      <c r="D77" s="19">
        <v>177129536</v>
      </c>
      <c r="E77" s="20">
        <v>177129536</v>
      </c>
      <c r="F77" s="20">
        <v>14723395</v>
      </c>
      <c r="G77" s="20">
        <v>8689651</v>
      </c>
      <c r="H77" s="20">
        <v>25754856</v>
      </c>
      <c r="I77" s="20">
        <v>49167902</v>
      </c>
      <c r="J77" s="20">
        <v>12030963</v>
      </c>
      <c r="K77" s="20">
        <v>11668585</v>
      </c>
      <c r="L77" s="20">
        <v>11678092</v>
      </c>
      <c r="M77" s="20">
        <v>35377640</v>
      </c>
      <c r="N77" s="20"/>
      <c r="O77" s="20"/>
      <c r="P77" s="20"/>
      <c r="Q77" s="20"/>
      <c r="R77" s="20"/>
      <c r="S77" s="20"/>
      <c r="T77" s="20"/>
      <c r="U77" s="20"/>
      <c r="V77" s="20">
        <v>84545542</v>
      </c>
      <c r="W77" s="20">
        <v>90885774</v>
      </c>
      <c r="X77" s="20"/>
      <c r="Y77" s="19"/>
      <c r="Z77" s="22">
        <v>177129536</v>
      </c>
    </row>
    <row r="78" spans="1:26" ht="13.5" hidden="1">
      <c r="A78" s="37" t="s">
        <v>32</v>
      </c>
      <c r="B78" s="18">
        <v>570488352</v>
      </c>
      <c r="C78" s="18"/>
      <c r="D78" s="19">
        <v>595435579</v>
      </c>
      <c r="E78" s="20">
        <v>595435579</v>
      </c>
      <c r="F78" s="20">
        <v>56774209</v>
      </c>
      <c r="G78" s="20">
        <v>58078594</v>
      </c>
      <c r="H78" s="20">
        <v>34353430</v>
      </c>
      <c r="I78" s="20">
        <v>149206233</v>
      </c>
      <c r="J78" s="20">
        <v>58876858</v>
      </c>
      <c r="K78" s="20">
        <v>55901426</v>
      </c>
      <c r="L78" s="20">
        <v>55817430</v>
      </c>
      <c r="M78" s="20">
        <v>170595714</v>
      </c>
      <c r="N78" s="20"/>
      <c r="O78" s="20"/>
      <c r="P78" s="20"/>
      <c r="Q78" s="20"/>
      <c r="R78" s="20"/>
      <c r="S78" s="20"/>
      <c r="T78" s="20"/>
      <c r="U78" s="20"/>
      <c r="V78" s="20">
        <v>319801947</v>
      </c>
      <c r="W78" s="20">
        <v>293423992</v>
      </c>
      <c r="X78" s="20"/>
      <c r="Y78" s="19"/>
      <c r="Z78" s="22">
        <v>595435579</v>
      </c>
    </row>
    <row r="79" spans="1:26" ht="13.5" hidden="1">
      <c r="A79" s="38" t="s">
        <v>113</v>
      </c>
      <c r="B79" s="18">
        <v>323066265</v>
      </c>
      <c r="C79" s="18"/>
      <c r="D79" s="19">
        <v>350118366</v>
      </c>
      <c r="E79" s="20">
        <v>350118366</v>
      </c>
      <c r="F79" s="20">
        <v>27008468</v>
      </c>
      <c r="G79" s="20">
        <v>28458398</v>
      </c>
      <c r="H79" s="20">
        <v>17658817</v>
      </c>
      <c r="I79" s="20">
        <v>73125683</v>
      </c>
      <c r="J79" s="20">
        <v>28100393</v>
      </c>
      <c r="K79" s="20">
        <v>26914492</v>
      </c>
      <c r="L79" s="20">
        <v>27818653</v>
      </c>
      <c r="M79" s="20">
        <v>82833538</v>
      </c>
      <c r="N79" s="20"/>
      <c r="O79" s="20"/>
      <c r="P79" s="20"/>
      <c r="Q79" s="20"/>
      <c r="R79" s="20"/>
      <c r="S79" s="20"/>
      <c r="T79" s="20"/>
      <c r="U79" s="20"/>
      <c r="V79" s="20">
        <v>155959221</v>
      </c>
      <c r="W79" s="20">
        <v>168816813</v>
      </c>
      <c r="X79" s="20"/>
      <c r="Y79" s="19"/>
      <c r="Z79" s="22">
        <v>350118366</v>
      </c>
    </row>
    <row r="80" spans="1:26" ht="13.5" hidden="1">
      <c r="A80" s="38" t="s">
        <v>114</v>
      </c>
      <c r="B80" s="18">
        <v>113640205</v>
      </c>
      <c r="C80" s="18"/>
      <c r="D80" s="19">
        <v>109419132</v>
      </c>
      <c r="E80" s="20">
        <v>109419132</v>
      </c>
      <c r="F80" s="20">
        <v>13244631</v>
      </c>
      <c r="G80" s="20">
        <v>16173528</v>
      </c>
      <c r="H80" s="20">
        <v>8458321</v>
      </c>
      <c r="I80" s="20">
        <v>37876480</v>
      </c>
      <c r="J80" s="20">
        <v>15800598</v>
      </c>
      <c r="K80" s="20">
        <v>14341095</v>
      </c>
      <c r="L80" s="20">
        <v>14004657</v>
      </c>
      <c r="M80" s="20">
        <v>44146350</v>
      </c>
      <c r="N80" s="20"/>
      <c r="O80" s="20"/>
      <c r="P80" s="20"/>
      <c r="Q80" s="20"/>
      <c r="R80" s="20"/>
      <c r="S80" s="20"/>
      <c r="T80" s="20"/>
      <c r="U80" s="20"/>
      <c r="V80" s="20">
        <v>82022830</v>
      </c>
      <c r="W80" s="20">
        <v>54491182</v>
      </c>
      <c r="X80" s="20"/>
      <c r="Y80" s="19"/>
      <c r="Z80" s="22">
        <v>109419132</v>
      </c>
    </row>
    <row r="81" spans="1:26" ht="13.5" hidden="1">
      <c r="A81" s="38" t="s">
        <v>115</v>
      </c>
      <c r="B81" s="18">
        <v>72384091</v>
      </c>
      <c r="C81" s="18"/>
      <c r="D81" s="19">
        <v>70934830</v>
      </c>
      <c r="E81" s="20">
        <v>70934830</v>
      </c>
      <c r="F81" s="20">
        <v>7566459</v>
      </c>
      <c r="G81" s="20">
        <v>5966278</v>
      </c>
      <c r="H81" s="20">
        <v>3550998</v>
      </c>
      <c r="I81" s="20">
        <v>17083735</v>
      </c>
      <c r="J81" s="20">
        <v>6732836</v>
      </c>
      <c r="K81" s="20">
        <v>6800593</v>
      </c>
      <c r="L81" s="20">
        <v>6385813</v>
      </c>
      <c r="M81" s="20">
        <v>19919242</v>
      </c>
      <c r="N81" s="20"/>
      <c r="O81" s="20"/>
      <c r="P81" s="20"/>
      <c r="Q81" s="20"/>
      <c r="R81" s="20"/>
      <c r="S81" s="20"/>
      <c r="T81" s="20"/>
      <c r="U81" s="20"/>
      <c r="V81" s="20">
        <v>37002977</v>
      </c>
      <c r="W81" s="20">
        <v>36886038</v>
      </c>
      <c r="X81" s="20"/>
      <c r="Y81" s="19"/>
      <c r="Z81" s="22">
        <v>70934830</v>
      </c>
    </row>
    <row r="82" spans="1:26" ht="13.5" hidden="1">
      <c r="A82" s="38" t="s">
        <v>116</v>
      </c>
      <c r="B82" s="18">
        <v>61397791</v>
      </c>
      <c r="C82" s="18"/>
      <c r="D82" s="19">
        <v>64254775</v>
      </c>
      <c r="E82" s="20">
        <v>64254775</v>
      </c>
      <c r="F82" s="20">
        <v>8885236</v>
      </c>
      <c r="G82" s="20">
        <v>7424000</v>
      </c>
      <c r="H82" s="20">
        <v>4630358</v>
      </c>
      <c r="I82" s="20">
        <v>20939594</v>
      </c>
      <c r="J82" s="20">
        <v>8190686</v>
      </c>
      <c r="K82" s="20">
        <v>7804155</v>
      </c>
      <c r="L82" s="20">
        <v>7575316</v>
      </c>
      <c r="M82" s="20">
        <v>23570157</v>
      </c>
      <c r="N82" s="20"/>
      <c r="O82" s="20"/>
      <c r="P82" s="20"/>
      <c r="Q82" s="20"/>
      <c r="R82" s="20"/>
      <c r="S82" s="20"/>
      <c r="T82" s="20"/>
      <c r="U82" s="20"/>
      <c r="V82" s="20">
        <v>44509751</v>
      </c>
      <c r="W82" s="20">
        <v>33229959</v>
      </c>
      <c r="X82" s="20"/>
      <c r="Y82" s="19"/>
      <c r="Z82" s="22">
        <v>64254775</v>
      </c>
    </row>
    <row r="83" spans="1:26" ht="13.5" hidden="1">
      <c r="A83" s="38" t="s">
        <v>117</v>
      </c>
      <c r="B83" s="18"/>
      <c r="C83" s="18"/>
      <c r="D83" s="19">
        <v>708476</v>
      </c>
      <c r="E83" s="20">
        <v>708476</v>
      </c>
      <c r="F83" s="20">
        <v>69415</v>
      </c>
      <c r="G83" s="20">
        <v>56390</v>
      </c>
      <c r="H83" s="20">
        <v>54936</v>
      </c>
      <c r="I83" s="20">
        <v>180741</v>
      </c>
      <c r="J83" s="20">
        <v>52345</v>
      </c>
      <c r="K83" s="20">
        <v>41091</v>
      </c>
      <c r="L83" s="20">
        <v>32991</v>
      </c>
      <c r="M83" s="20">
        <v>126427</v>
      </c>
      <c r="N83" s="20"/>
      <c r="O83" s="20"/>
      <c r="P83" s="20"/>
      <c r="Q83" s="20"/>
      <c r="R83" s="20"/>
      <c r="S83" s="20"/>
      <c r="T83" s="20"/>
      <c r="U83" s="20"/>
      <c r="V83" s="20">
        <v>307168</v>
      </c>
      <c r="W83" s="20"/>
      <c r="X83" s="20"/>
      <c r="Y83" s="19"/>
      <c r="Z83" s="22">
        <v>708476</v>
      </c>
    </row>
    <row r="84" spans="1:26" ht="13.5" hidden="1">
      <c r="A84" s="39" t="s">
        <v>118</v>
      </c>
      <c r="B84" s="27">
        <v>2734623</v>
      </c>
      <c r="C84" s="27"/>
      <c r="D84" s="28">
        <v>2756000</v>
      </c>
      <c r="E84" s="29">
        <v>2756000</v>
      </c>
      <c r="F84" s="29">
        <v>236461</v>
      </c>
      <c r="G84" s="29">
        <v>240416</v>
      </c>
      <c r="H84" s="29">
        <v>215829</v>
      </c>
      <c r="I84" s="29">
        <v>692706</v>
      </c>
      <c r="J84" s="29">
        <v>228865</v>
      </c>
      <c r="K84" s="29">
        <v>206014</v>
      </c>
      <c r="L84" s="29">
        <v>221686</v>
      </c>
      <c r="M84" s="29">
        <v>656565</v>
      </c>
      <c r="N84" s="29"/>
      <c r="O84" s="29"/>
      <c r="P84" s="29"/>
      <c r="Q84" s="29"/>
      <c r="R84" s="29"/>
      <c r="S84" s="29"/>
      <c r="T84" s="29"/>
      <c r="U84" s="29"/>
      <c r="V84" s="29">
        <v>1349271</v>
      </c>
      <c r="W84" s="29">
        <v>1500568</v>
      </c>
      <c r="X84" s="29"/>
      <c r="Y84" s="28"/>
      <c r="Z84" s="30">
        <v>2756000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49930979</v>
      </c>
      <c r="C5" s="18">
        <v>0</v>
      </c>
      <c r="D5" s="58">
        <v>54671400</v>
      </c>
      <c r="E5" s="59">
        <v>54671400</v>
      </c>
      <c r="F5" s="59">
        <v>26844310</v>
      </c>
      <c r="G5" s="59">
        <v>2225999</v>
      </c>
      <c r="H5" s="59">
        <v>2552674</v>
      </c>
      <c r="I5" s="59">
        <v>31622983</v>
      </c>
      <c r="J5" s="59">
        <v>2554056</v>
      </c>
      <c r="K5" s="59">
        <v>2554084</v>
      </c>
      <c r="L5" s="59">
        <v>2554076</v>
      </c>
      <c r="M5" s="59">
        <v>7662216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39285199</v>
      </c>
      <c r="W5" s="59">
        <v>54193567</v>
      </c>
      <c r="X5" s="59">
        <v>-14908368</v>
      </c>
      <c r="Y5" s="60">
        <v>-27.51</v>
      </c>
      <c r="Z5" s="61">
        <v>54671400</v>
      </c>
    </row>
    <row r="6" spans="1:26" ht="13.5">
      <c r="A6" s="57" t="s">
        <v>32</v>
      </c>
      <c r="B6" s="18">
        <v>125268150</v>
      </c>
      <c r="C6" s="18">
        <v>0</v>
      </c>
      <c r="D6" s="58">
        <v>138723271</v>
      </c>
      <c r="E6" s="59">
        <v>138723271</v>
      </c>
      <c r="F6" s="59">
        <v>10930223</v>
      </c>
      <c r="G6" s="59">
        <v>11331942</v>
      </c>
      <c r="H6" s="59">
        <v>11739650</v>
      </c>
      <c r="I6" s="59">
        <v>34001815</v>
      </c>
      <c r="J6" s="59">
        <v>10945558</v>
      </c>
      <c r="K6" s="59">
        <v>11663314</v>
      </c>
      <c r="L6" s="59">
        <v>12224583</v>
      </c>
      <c r="M6" s="59">
        <v>34833455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68835270</v>
      </c>
      <c r="W6" s="59">
        <v>71530274</v>
      </c>
      <c r="X6" s="59">
        <v>-2695004</v>
      </c>
      <c r="Y6" s="60">
        <v>-3.77</v>
      </c>
      <c r="Z6" s="61">
        <v>138723271</v>
      </c>
    </row>
    <row r="7" spans="1:26" ht="13.5">
      <c r="A7" s="57" t="s">
        <v>33</v>
      </c>
      <c r="B7" s="18">
        <v>1906965</v>
      </c>
      <c r="C7" s="18">
        <v>0</v>
      </c>
      <c r="D7" s="58">
        <v>1899500</v>
      </c>
      <c r="E7" s="59">
        <v>1899500</v>
      </c>
      <c r="F7" s="59">
        <v>76207</v>
      </c>
      <c r="G7" s="59">
        <v>139598</v>
      </c>
      <c r="H7" s="59">
        <v>159308</v>
      </c>
      <c r="I7" s="59">
        <v>375113</v>
      </c>
      <c r="J7" s="59">
        <v>152502</v>
      </c>
      <c r="K7" s="59">
        <v>182256</v>
      </c>
      <c r="L7" s="59">
        <v>113806</v>
      </c>
      <c r="M7" s="59">
        <v>448564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823677</v>
      </c>
      <c r="W7" s="59">
        <v>722354</v>
      </c>
      <c r="X7" s="59">
        <v>101323</v>
      </c>
      <c r="Y7" s="60">
        <v>14.03</v>
      </c>
      <c r="Z7" s="61">
        <v>1899500</v>
      </c>
    </row>
    <row r="8" spans="1:26" ht="13.5">
      <c r="A8" s="57" t="s">
        <v>34</v>
      </c>
      <c r="B8" s="18">
        <v>36456206</v>
      </c>
      <c r="C8" s="18">
        <v>0</v>
      </c>
      <c r="D8" s="58">
        <v>60024936</v>
      </c>
      <c r="E8" s="59">
        <v>60024936</v>
      </c>
      <c r="F8" s="59">
        <v>9613682</v>
      </c>
      <c r="G8" s="59">
        <v>26790</v>
      </c>
      <c r="H8" s="59">
        <v>1849054</v>
      </c>
      <c r="I8" s="59">
        <v>11489526</v>
      </c>
      <c r="J8" s="59">
        <v>-1750</v>
      </c>
      <c r="K8" s="59">
        <v>1262979</v>
      </c>
      <c r="L8" s="59">
        <v>7692000</v>
      </c>
      <c r="M8" s="59">
        <v>8953229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20442755</v>
      </c>
      <c r="W8" s="59">
        <v>33898302</v>
      </c>
      <c r="X8" s="59">
        <v>-13455547</v>
      </c>
      <c r="Y8" s="60">
        <v>-39.69</v>
      </c>
      <c r="Z8" s="61">
        <v>60024936</v>
      </c>
    </row>
    <row r="9" spans="1:26" ht="13.5">
      <c r="A9" s="57" t="s">
        <v>35</v>
      </c>
      <c r="B9" s="18">
        <v>25594042</v>
      </c>
      <c r="C9" s="18">
        <v>0</v>
      </c>
      <c r="D9" s="58">
        <v>23279949</v>
      </c>
      <c r="E9" s="59">
        <v>23279949</v>
      </c>
      <c r="F9" s="59">
        <v>836093</v>
      </c>
      <c r="G9" s="59">
        <v>1243845</v>
      </c>
      <c r="H9" s="59">
        <v>2255766</v>
      </c>
      <c r="I9" s="59">
        <v>4335704</v>
      </c>
      <c r="J9" s="59">
        <v>1761200</v>
      </c>
      <c r="K9" s="59">
        <v>1565752</v>
      </c>
      <c r="L9" s="59">
        <v>1287333</v>
      </c>
      <c r="M9" s="59">
        <v>4614285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8949989</v>
      </c>
      <c r="W9" s="59">
        <v>12287132</v>
      </c>
      <c r="X9" s="59">
        <v>-3337143</v>
      </c>
      <c r="Y9" s="60">
        <v>-27.16</v>
      </c>
      <c r="Z9" s="61">
        <v>23279949</v>
      </c>
    </row>
    <row r="10" spans="1:26" ht="25.5">
      <c r="A10" s="62" t="s">
        <v>105</v>
      </c>
      <c r="B10" s="63">
        <f>SUM(B5:B9)</f>
        <v>239156342</v>
      </c>
      <c r="C10" s="63">
        <f>SUM(C5:C9)</f>
        <v>0</v>
      </c>
      <c r="D10" s="64">
        <f aca="true" t="shared" si="0" ref="D10:Z10">SUM(D5:D9)</f>
        <v>278599056</v>
      </c>
      <c r="E10" s="65">
        <f t="shared" si="0"/>
        <v>278599056</v>
      </c>
      <c r="F10" s="65">
        <f t="shared" si="0"/>
        <v>48300515</v>
      </c>
      <c r="G10" s="65">
        <f t="shared" si="0"/>
        <v>14968174</v>
      </c>
      <c r="H10" s="65">
        <f t="shared" si="0"/>
        <v>18556452</v>
      </c>
      <c r="I10" s="65">
        <f t="shared" si="0"/>
        <v>81825141</v>
      </c>
      <c r="J10" s="65">
        <f t="shared" si="0"/>
        <v>15411566</v>
      </c>
      <c r="K10" s="65">
        <f t="shared" si="0"/>
        <v>17228385</v>
      </c>
      <c r="L10" s="65">
        <f t="shared" si="0"/>
        <v>23871798</v>
      </c>
      <c r="M10" s="65">
        <f t="shared" si="0"/>
        <v>56511749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138336890</v>
      </c>
      <c r="W10" s="65">
        <f t="shared" si="0"/>
        <v>172631629</v>
      </c>
      <c r="X10" s="65">
        <f t="shared" si="0"/>
        <v>-34294739</v>
      </c>
      <c r="Y10" s="66">
        <f>+IF(W10&lt;&gt;0,(X10/W10)*100,0)</f>
        <v>-19.865849148651666</v>
      </c>
      <c r="Z10" s="67">
        <f t="shared" si="0"/>
        <v>278599056</v>
      </c>
    </row>
    <row r="11" spans="1:26" ht="13.5">
      <c r="A11" s="57" t="s">
        <v>36</v>
      </c>
      <c r="B11" s="18">
        <v>98052336</v>
      </c>
      <c r="C11" s="18">
        <v>0</v>
      </c>
      <c r="D11" s="58">
        <v>101846744</v>
      </c>
      <c r="E11" s="59">
        <v>101846744</v>
      </c>
      <c r="F11" s="59">
        <v>7690668</v>
      </c>
      <c r="G11" s="59">
        <v>7567774</v>
      </c>
      <c r="H11" s="59">
        <v>8428901</v>
      </c>
      <c r="I11" s="59">
        <v>23687343</v>
      </c>
      <c r="J11" s="59">
        <v>7834866</v>
      </c>
      <c r="K11" s="59">
        <v>8100787</v>
      </c>
      <c r="L11" s="59">
        <v>7784956</v>
      </c>
      <c r="M11" s="59">
        <v>23720609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47407952</v>
      </c>
      <c r="W11" s="59">
        <v>52379537</v>
      </c>
      <c r="X11" s="59">
        <v>-4971585</v>
      </c>
      <c r="Y11" s="60">
        <v>-9.49</v>
      </c>
      <c r="Z11" s="61">
        <v>101846744</v>
      </c>
    </row>
    <row r="12" spans="1:26" ht="13.5">
      <c r="A12" s="57" t="s">
        <v>37</v>
      </c>
      <c r="B12" s="18">
        <v>3624961</v>
      </c>
      <c r="C12" s="18">
        <v>0</v>
      </c>
      <c r="D12" s="58">
        <v>4785700</v>
      </c>
      <c r="E12" s="59">
        <v>4785700</v>
      </c>
      <c r="F12" s="59">
        <v>305635</v>
      </c>
      <c r="G12" s="59">
        <v>376020</v>
      </c>
      <c r="H12" s="59">
        <v>371621</v>
      </c>
      <c r="I12" s="59">
        <v>1053276</v>
      </c>
      <c r="J12" s="59">
        <v>371621</v>
      </c>
      <c r="K12" s="59">
        <v>371621</v>
      </c>
      <c r="L12" s="59">
        <v>371621</v>
      </c>
      <c r="M12" s="59">
        <v>1114863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2168139</v>
      </c>
      <c r="W12" s="59">
        <v>2236982</v>
      </c>
      <c r="X12" s="59">
        <v>-68843</v>
      </c>
      <c r="Y12" s="60">
        <v>-3.08</v>
      </c>
      <c r="Z12" s="61">
        <v>4785700</v>
      </c>
    </row>
    <row r="13" spans="1:26" ht="13.5">
      <c r="A13" s="57" t="s">
        <v>106</v>
      </c>
      <c r="B13" s="18">
        <v>12512787</v>
      </c>
      <c r="C13" s="18">
        <v>0</v>
      </c>
      <c r="D13" s="58">
        <v>10887600</v>
      </c>
      <c r="E13" s="59">
        <v>10887600</v>
      </c>
      <c r="F13" s="59">
        <v>0</v>
      </c>
      <c r="G13" s="59">
        <v>654</v>
      </c>
      <c r="H13" s="59">
        <v>2410621</v>
      </c>
      <c r="I13" s="59">
        <v>2411275</v>
      </c>
      <c r="J13" s="59">
        <v>807100</v>
      </c>
      <c r="K13" s="59">
        <v>807100</v>
      </c>
      <c r="L13" s="59">
        <v>269750</v>
      </c>
      <c r="M13" s="59">
        <v>1883950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4295225</v>
      </c>
      <c r="W13" s="59">
        <v>5443800</v>
      </c>
      <c r="X13" s="59">
        <v>-1148575</v>
      </c>
      <c r="Y13" s="60">
        <v>-21.1</v>
      </c>
      <c r="Z13" s="61">
        <v>10887600</v>
      </c>
    </row>
    <row r="14" spans="1:26" ht="13.5">
      <c r="A14" s="57" t="s">
        <v>38</v>
      </c>
      <c r="B14" s="18">
        <v>7635572</v>
      </c>
      <c r="C14" s="18">
        <v>0</v>
      </c>
      <c r="D14" s="58">
        <v>8526822</v>
      </c>
      <c r="E14" s="59">
        <v>8526822</v>
      </c>
      <c r="F14" s="59">
        <v>58542</v>
      </c>
      <c r="G14" s="59">
        <v>0</v>
      </c>
      <c r="H14" s="59">
        <v>1151501</v>
      </c>
      <c r="I14" s="59">
        <v>1210043</v>
      </c>
      <c r="J14" s="59">
        <v>394532</v>
      </c>
      <c r="K14" s="59">
        <v>394526</v>
      </c>
      <c r="L14" s="59">
        <v>424105</v>
      </c>
      <c r="M14" s="59">
        <v>1213163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2423206</v>
      </c>
      <c r="W14" s="59">
        <v>4263414</v>
      </c>
      <c r="X14" s="59">
        <v>-1840208</v>
      </c>
      <c r="Y14" s="60">
        <v>-43.16</v>
      </c>
      <c r="Z14" s="61">
        <v>8526822</v>
      </c>
    </row>
    <row r="15" spans="1:26" ht="13.5">
      <c r="A15" s="57" t="s">
        <v>39</v>
      </c>
      <c r="B15" s="18">
        <v>66648287</v>
      </c>
      <c r="C15" s="18">
        <v>0</v>
      </c>
      <c r="D15" s="58">
        <v>75101100</v>
      </c>
      <c r="E15" s="59">
        <v>75101100</v>
      </c>
      <c r="F15" s="59">
        <v>8189989</v>
      </c>
      <c r="G15" s="59">
        <v>8359251</v>
      </c>
      <c r="H15" s="59">
        <v>7231149</v>
      </c>
      <c r="I15" s="59">
        <v>23780389</v>
      </c>
      <c r="J15" s="59">
        <v>4848259</v>
      </c>
      <c r="K15" s="59">
        <v>5182256</v>
      </c>
      <c r="L15" s="59">
        <v>5313173</v>
      </c>
      <c r="M15" s="59">
        <v>15343688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39124077</v>
      </c>
      <c r="W15" s="59">
        <v>37555122</v>
      </c>
      <c r="X15" s="59">
        <v>1568955</v>
      </c>
      <c r="Y15" s="60">
        <v>4.18</v>
      </c>
      <c r="Z15" s="61">
        <v>75101100</v>
      </c>
    </row>
    <row r="16" spans="1:26" ht="13.5">
      <c r="A16" s="68" t="s">
        <v>40</v>
      </c>
      <c r="B16" s="18">
        <v>1491350</v>
      </c>
      <c r="C16" s="18">
        <v>0</v>
      </c>
      <c r="D16" s="58">
        <v>1783110</v>
      </c>
      <c r="E16" s="59">
        <v>1783110</v>
      </c>
      <c r="F16" s="59">
        <v>270345</v>
      </c>
      <c r="G16" s="59">
        <v>125710</v>
      </c>
      <c r="H16" s="59">
        <v>249315</v>
      </c>
      <c r="I16" s="59">
        <v>645370</v>
      </c>
      <c r="J16" s="59">
        <v>23879</v>
      </c>
      <c r="K16" s="59">
        <v>111467</v>
      </c>
      <c r="L16" s="59">
        <v>219325</v>
      </c>
      <c r="M16" s="59">
        <v>354671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1000041</v>
      </c>
      <c r="W16" s="59">
        <v>861300</v>
      </c>
      <c r="X16" s="59">
        <v>138741</v>
      </c>
      <c r="Y16" s="60">
        <v>16.11</v>
      </c>
      <c r="Z16" s="61">
        <v>1783110</v>
      </c>
    </row>
    <row r="17" spans="1:26" ht="13.5">
      <c r="A17" s="57" t="s">
        <v>41</v>
      </c>
      <c r="B17" s="18">
        <v>57880132</v>
      </c>
      <c r="C17" s="18">
        <v>0</v>
      </c>
      <c r="D17" s="58">
        <v>94453886</v>
      </c>
      <c r="E17" s="59">
        <v>94453886</v>
      </c>
      <c r="F17" s="59">
        <v>2577454</v>
      </c>
      <c r="G17" s="59">
        <v>4508773</v>
      </c>
      <c r="H17" s="59">
        <v>5570128</v>
      </c>
      <c r="I17" s="59">
        <v>12656355</v>
      </c>
      <c r="J17" s="59">
        <v>4790736</v>
      </c>
      <c r="K17" s="59">
        <v>4974081</v>
      </c>
      <c r="L17" s="59">
        <v>3730496</v>
      </c>
      <c r="M17" s="59">
        <v>13495313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26151668</v>
      </c>
      <c r="W17" s="59">
        <v>45220141</v>
      </c>
      <c r="X17" s="59">
        <v>-19068473</v>
      </c>
      <c r="Y17" s="60">
        <v>-42.17</v>
      </c>
      <c r="Z17" s="61">
        <v>94453886</v>
      </c>
    </row>
    <row r="18" spans="1:26" ht="13.5">
      <c r="A18" s="69" t="s">
        <v>42</v>
      </c>
      <c r="B18" s="70">
        <f>SUM(B11:B17)</f>
        <v>247845425</v>
      </c>
      <c r="C18" s="70">
        <f>SUM(C11:C17)</f>
        <v>0</v>
      </c>
      <c r="D18" s="71">
        <f aca="true" t="shared" si="1" ref="D18:Z18">SUM(D11:D17)</f>
        <v>297384962</v>
      </c>
      <c r="E18" s="72">
        <f t="shared" si="1"/>
        <v>297384962</v>
      </c>
      <c r="F18" s="72">
        <f t="shared" si="1"/>
        <v>19092633</v>
      </c>
      <c r="G18" s="72">
        <f t="shared" si="1"/>
        <v>20938182</v>
      </c>
      <c r="H18" s="72">
        <f t="shared" si="1"/>
        <v>25413236</v>
      </c>
      <c r="I18" s="72">
        <f t="shared" si="1"/>
        <v>65444051</v>
      </c>
      <c r="J18" s="72">
        <f t="shared" si="1"/>
        <v>19070993</v>
      </c>
      <c r="K18" s="72">
        <f t="shared" si="1"/>
        <v>19941838</v>
      </c>
      <c r="L18" s="72">
        <f t="shared" si="1"/>
        <v>18113426</v>
      </c>
      <c r="M18" s="72">
        <f t="shared" si="1"/>
        <v>57126257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122570308</v>
      </c>
      <c r="W18" s="72">
        <f t="shared" si="1"/>
        <v>147960296</v>
      </c>
      <c r="X18" s="72">
        <f t="shared" si="1"/>
        <v>-25389988</v>
      </c>
      <c r="Y18" s="66">
        <f>+IF(W18&lt;&gt;0,(X18/W18)*100,0)</f>
        <v>-17.16000081535387</v>
      </c>
      <c r="Z18" s="73">
        <f t="shared" si="1"/>
        <v>297384962</v>
      </c>
    </row>
    <row r="19" spans="1:26" ht="13.5">
      <c r="A19" s="69" t="s">
        <v>43</v>
      </c>
      <c r="B19" s="74">
        <f>+B10-B18</f>
        <v>-8689083</v>
      </c>
      <c r="C19" s="74">
        <f>+C10-C18</f>
        <v>0</v>
      </c>
      <c r="D19" s="75">
        <f aca="true" t="shared" si="2" ref="D19:Z19">+D10-D18</f>
        <v>-18785906</v>
      </c>
      <c r="E19" s="76">
        <f t="shared" si="2"/>
        <v>-18785906</v>
      </c>
      <c r="F19" s="76">
        <f t="shared" si="2"/>
        <v>29207882</v>
      </c>
      <c r="G19" s="76">
        <f t="shared" si="2"/>
        <v>-5970008</v>
      </c>
      <c r="H19" s="76">
        <f t="shared" si="2"/>
        <v>-6856784</v>
      </c>
      <c r="I19" s="76">
        <f t="shared" si="2"/>
        <v>16381090</v>
      </c>
      <c r="J19" s="76">
        <f t="shared" si="2"/>
        <v>-3659427</v>
      </c>
      <c r="K19" s="76">
        <f t="shared" si="2"/>
        <v>-2713453</v>
      </c>
      <c r="L19" s="76">
        <f t="shared" si="2"/>
        <v>5758372</v>
      </c>
      <c r="M19" s="76">
        <f t="shared" si="2"/>
        <v>-614508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15766582</v>
      </c>
      <c r="W19" s="76">
        <f>IF(E10=E18,0,W10-W18)</f>
        <v>24671333</v>
      </c>
      <c r="X19" s="76">
        <f t="shared" si="2"/>
        <v>-8904751</v>
      </c>
      <c r="Y19" s="77">
        <f>+IF(W19&lt;&gt;0,(X19/W19)*100,0)</f>
        <v>-36.0935138770167</v>
      </c>
      <c r="Z19" s="78">
        <f t="shared" si="2"/>
        <v>-18785906</v>
      </c>
    </row>
    <row r="20" spans="1:26" ht="13.5">
      <c r="A20" s="57" t="s">
        <v>44</v>
      </c>
      <c r="B20" s="18">
        <v>13196731</v>
      </c>
      <c r="C20" s="18">
        <v>0</v>
      </c>
      <c r="D20" s="58">
        <v>11931064</v>
      </c>
      <c r="E20" s="59">
        <v>11931064</v>
      </c>
      <c r="F20" s="59">
        <v>0</v>
      </c>
      <c r="G20" s="59">
        <v>337166</v>
      </c>
      <c r="H20" s="59">
        <v>245827</v>
      </c>
      <c r="I20" s="59">
        <v>582993</v>
      </c>
      <c r="J20" s="59">
        <v>0</v>
      </c>
      <c r="K20" s="59">
        <v>1487536</v>
      </c>
      <c r="L20" s="59">
        <v>0</v>
      </c>
      <c r="M20" s="59">
        <v>1487536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2070529</v>
      </c>
      <c r="W20" s="59">
        <v>3732270</v>
      </c>
      <c r="X20" s="59">
        <v>-1661741</v>
      </c>
      <c r="Y20" s="60">
        <v>-44.52</v>
      </c>
      <c r="Z20" s="61">
        <v>11931064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4507648</v>
      </c>
      <c r="C22" s="85">
        <f>SUM(C19:C21)</f>
        <v>0</v>
      </c>
      <c r="D22" s="86">
        <f aca="true" t="shared" si="3" ref="D22:Z22">SUM(D19:D21)</f>
        <v>-6854842</v>
      </c>
      <c r="E22" s="87">
        <f t="shared" si="3"/>
        <v>-6854842</v>
      </c>
      <c r="F22" s="87">
        <f t="shared" si="3"/>
        <v>29207882</v>
      </c>
      <c r="G22" s="87">
        <f t="shared" si="3"/>
        <v>-5632842</v>
      </c>
      <c r="H22" s="87">
        <f t="shared" si="3"/>
        <v>-6610957</v>
      </c>
      <c r="I22" s="87">
        <f t="shared" si="3"/>
        <v>16964083</v>
      </c>
      <c r="J22" s="87">
        <f t="shared" si="3"/>
        <v>-3659427</v>
      </c>
      <c r="K22" s="87">
        <f t="shared" si="3"/>
        <v>-1225917</v>
      </c>
      <c r="L22" s="87">
        <f t="shared" si="3"/>
        <v>5758372</v>
      </c>
      <c r="M22" s="87">
        <f t="shared" si="3"/>
        <v>873028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17837111</v>
      </c>
      <c r="W22" s="87">
        <f t="shared" si="3"/>
        <v>28403603</v>
      </c>
      <c r="X22" s="87">
        <f t="shared" si="3"/>
        <v>-10566492</v>
      </c>
      <c r="Y22" s="88">
        <f>+IF(W22&lt;&gt;0,(X22/W22)*100,0)</f>
        <v>-37.20123816686214</v>
      </c>
      <c r="Z22" s="89">
        <f t="shared" si="3"/>
        <v>-6854842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4507648</v>
      </c>
      <c r="C24" s="74">
        <f>SUM(C22:C23)</f>
        <v>0</v>
      </c>
      <c r="D24" s="75">
        <f aca="true" t="shared" si="4" ref="D24:Z24">SUM(D22:D23)</f>
        <v>-6854842</v>
      </c>
      <c r="E24" s="76">
        <f t="shared" si="4"/>
        <v>-6854842</v>
      </c>
      <c r="F24" s="76">
        <f t="shared" si="4"/>
        <v>29207882</v>
      </c>
      <c r="G24" s="76">
        <f t="shared" si="4"/>
        <v>-5632842</v>
      </c>
      <c r="H24" s="76">
        <f t="shared" si="4"/>
        <v>-6610957</v>
      </c>
      <c r="I24" s="76">
        <f t="shared" si="4"/>
        <v>16964083</v>
      </c>
      <c r="J24" s="76">
        <f t="shared" si="4"/>
        <v>-3659427</v>
      </c>
      <c r="K24" s="76">
        <f t="shared" si="4"/>
        <v>-1225917</v>
      </c>
      <c r="L24" s="76">
        <f t="shared" si="4"/>
        <v>5758372</v>
      </c>
      <c r="M24" s="76">
        <f t="shared" si="4"/>
        <v>873028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17837111</v>
      </c>
      <c r="W24" s="76">
        <f t="shared" si="4"/>
        <v>28403603</v>
      </c>
      <c r="X24" s="76">
        <f t="shared" si="4"/>
        <v>-10566492</v>
      </c>
      <c r="Y24" s="77">
        <f>+IF(W24&lt;&gt;0,(X24/W24)*100,0)</f>
        <v>-37.20123816686214</v>
      </c>
      <c r="Z24" s="78">
        <f t="shared" si="4"/>
        <v>-6854842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21265199</v>
      </c>
      <c r="C27" s="21">
        <v>0</v>
      </c>
      <c r="D27" s="98">
        <v>24631825</v>
      </c>
      <c r="E27" s="99">
        <v>24631825</v>
      </c>
      <c r="F27" s="99">
        <v>422742</v>
      </c>
      <c r="G27" s="99">
        <v>218788</v>
      </c>
      <c r="H27" s="99">
        <v>1664729</v>
      </c>
      <c r="I27" s="99">
        <v>2306259</v>
      </c>
      <c r="J27" s="99">
        <v>516495</v>
      </c>
      <c r="K27" s="99">
        <v>1339114</v>
      </c>
      <c r="L27" s="99">
        <v>764321</v>
      </c>
      <c r="M27" s="99">
        <v>2619930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4926189</v>
      </c>
      <c r="W27" s="99">
        <v>12315913</v>
      </c>
      <c r="X27" s="99">
        <v>-7389724</v>
      </c>
      <c r="Y27" s="100">
        <v>-60</v>
      </c>
      <c r="Z27" s="101">
        <v>24631825</v>
      </c>
    </row>
    <row r="28" spans="1:26" ht="13.5">
      <c r="A28" s="102" t="s">
        <v>44</v>
      </c>
      <c r="B28" s="18">
        <v>13126138</v>
      </c>
      <c r="C28" s="18">
        <v>0</v>
      </c>
      <c r="D28" s="58">
        <v>11931060</v>
      </c>
      <c r="E28" s="59">
        <v>11931060</v>
      </c>
      <c r="F28" s="59">
        <v>422742</v>
      </c>
      <c r="G28" s="59">
        <v>-27008</v>
      </c>
      <c r="H28" s="59">
        <v>844054</v>
      </c>
      <c r="I28" s="59">
        <v>1239788</v>
      </c>
      <c r="J28" s="59">
        <v>314796</v>
      </c>
      <c r="K28" s="59">
        <v>392486</v>
      </c>
      <c r="L28" s="59">
        <v>222779</v>
      </c>
      <c r="M28" s="59">
        <v>930061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2169849</v>
      </c>
      <c r="W28" s="59">
        <v>5965530</v>
      </c>
      <c r="X28" s="59">
        <v>-3795681</v>
      </c>
      <c r="Y28" s="60">
        <v>-63.63</v>
      </c>
      <c r="Z28" s="61">
        <v>11931060</v>
      </c>
    </row>
    <row r="29" spans="1:26" ht="13.5">
      <c r="A29" s="57" t="s">
        <v>110</v>
      </c>
      <c r="B29" s="18">
        <v>806822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1828740</v>
      </c>
      <c r="C30" s="18">
        <v>0</v>
      </c>
      <c r="D30" s="58">
        <v>3750000</v>
      </c>
      <c r="E30" s="59">
        <v>3750000</v>
      </c>
      <c r="F30" s="59">
        <v>0</v>
      </c>
      <c r="G30" s="59">
        <v>0</v>
      </c>
      <c r="H30" s="59">
        <v>20000</v>
      </c>
      <c r="I30" s="59">
        <v>20000</v>
      </c>
      <c r="J30" s="59">
        <v>0</v>
      </c>
      <c r="K30" s="59">
        <v>240704</v>
      </c>
      <c r="L30" s="59">
        <v>461523</v>
      </c>
      <c r="M30" s="59">
        <v>702227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722227</v>
      </c>
      <c r="W30" s="59">
        <v>1875000</v>
      </c>
      <c r="X30" s="59">
        <v>-1152773</v>
      </c>
      <c r="Y30" s="60">
        <v>-61.48</v>
      </c>
      <c r="Z30" s="61">
        <v>3750000</v>
      </c>
    </row>
    <row r="31" spans="1:26" ht="13.5">
      <c r="A31" s="57" t="s">
        <v>49</v>
      </c>
      <c r="B31" s="18">
        <v>5503499</v>
      </c>
      <c r="C31" s="18">
        <v>0</v>
      </c>
      <c r="D31" s="58">
        <v>8950765</v>
      </c>
      <c r="E31" s="59">
        <v>8950765</v>
      </c>
      <c r="F31" s="59">
        <v>0</v>
      </c>
      <c r="G31" s="59">
        <v>245796</v>
      </c>
      <c r="H31" s="59">
        <v>800675</v>
      </c>
      <c r="I31" s="59">
        <v>1046471</v>
      </c>
      <c r="J31" s="59">
        <v>201699</v>
      </c>
      <c r="K31" s="59">
        <v>705924</v>
      </c>
      <c r="L31" s="59">
        <v>80019</v>
      </c>
      <c r="M31" s="59">
        <v>987642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2034113</v>
      </c>
      <c r="W31" s="59">
        <v>4475383</v>
      </c>
      <c r="X31" s="59">
        <v>-2441270</v>
      </c>
      <c r="Y31" s="60">
        <v>-54.55</v>
      </c>
      <c r="Z31" s="61">
        <v>8950765</v>
      </c>
    </row>
    <row r="32" spans="1:26" ht="13.5">
      <c r="A32" s="69" t="s">
        <v>50</v>
      </c>
      <c r="B32" s="21">
        <f>SUM(B28:B31)</f>
        <v>21265199</v>
      </c>
      <c r="C32" s="21">
        <f>SUM(C28:C31)</f>
        <v>0</v>
      </c>
      <c r="D32" s="98">
        <f aca="true" t="shared" si="5" ref="D32:Z32">SUM(D28:D31)</f>
        <v>24631825</v>
      </c>
      <c r="E32" s="99">
        <f t="shared" si="5"/>
        <v>24631825</v>
      </c>
      <c r="F32" s="99">
        <f t="shared" si="5"/>
        <v>422742</v>
      </c>
      <c r="G32" s="99">
        <f t="shared" si="5"/>
        <v>218788</v>
      </c>
      <c r="H32" s="99">
        <f t="shared" si="5"/>
        <v>1664729</v>
      </c>
      <c r="I32" s="99">
        <f t="shared" si="5"/>
        <v>2306259</v>
      </c>
      <c r="J32" s="99">
        <f t="shared" si="5"/>
        <v>516495</v>
      </c>
      <c r="K32" s="99">
        <f t="shared" si="5"/>
        <v>1339114</v>
      </c>
      <c r="L32" s="99">
        <f t="shared" si="5"/>
        <v>764321</v>
      </c>
      <c r="M32" s="99">
        <f t="shared" si="5"/>
        <v>2619930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4926189</v>
      </c>
      <c r="W32" s="99">
        <f t="shared" si="5"/>
        <v>12315913</v>
      </c>
      <c r="X32" s="99">
        <f t="shared" si="5"/>
        <v>-7389724</v>
      </c>
      <c r="Y32" s="100">
        <f>+IF(W32&lt;&gt;0,(X32/W32)*100,0)</f>
        <v>-60.00143066941119</v>
      </c>
      <c r="Z32" s="101">
        <f t="shared" si="5"/>
        <v>24631825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45026692</v>
      </c>
      <c r="C35" s="18">
        <v>0</v>
      </c>
      <c r="D35" s="58">
        <v>36476483</v>
      </c>
      <c r="E35" s="59">
        <v>36476483</v>
      </c>
      <c r="F35" s="59">
        <v>36476483</v>
      </c>
      <c r="G35" s="59">
        <v>36476483</v>
      </c>
      <c r="H35" s="59">
        <v>36476483</v>
      </c>
      <c r="I35" s="59">
        <v>36476483</v>
      </c>
      <c r="J35" s="59">
        <v>72415068</v>
      </c>
      <c r="K35" s="59">
        <v>72334067</v>
      </c>
      <c r="L35" s="59">
        <v>72334067</v>
      </c>
      <c r="M35" s="59">
        <v>72334067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72334067</v>
      </c>
      <c r="W35" s="59">
        <v>18238242</v>
      </c>
      <c r="X35" s="59">
        <v>54095825</v>
      </c>
      <c r="Y35" s="60">
        <v>296.61</v>
      </c>
      <c r="Z35" s="61">
        <v>36476483</v>
      </c>
    </row>
    <row r="36" spans="1:26" ht="13.5">
      <c r="A36" s="57" t="s">
        <v>53</v>
      </c>
      <c r="B36" s="18">
        <v>402794903</v>
      </c>
      <c r="C36" s="18">
        <v>0</v>
      </c>
      <c r="D36" s="58">
        <v>420592266</v>
      </c>
      <c r="E36" s="59">
        <v>420592266</v>
      </c>
      <c r="F36" s="59">
        <v>420592266</v>
      </c>
      <c r="G36" s="59">
        <v>420592266</v>
      </c>
      <c r="H36" s="59">
        <v>420592266</v>
      </c>
      <c r="I36" s="59">
        <v>420592266</v>
      </c>
      <c r="J36" s="59">
        <v>420592263</v>
      </c>
      <c r="K36" s="59">
        <v>420592263</v>
      </c>
      <c r="L36" s="59">
        <v>420592263</v>
      </c>
      <c r="M36" s="59">
        <v>420592263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420592263</v>
      </c>
      <c r="W36" s="59">
        <v>210296133</v>
      </c>
      <c r="X36" s="59">
        <v>210296130</v>
      </c>
      <c r="Y36" s="60">
        <v>100</v>
      </c>
      <c r="Z36" s="61">
        <v>420592266</v>
      </c>
    </row>
    <row r="37" spans="1:26" ht="13.5">
      <c r="A37" s="57" t="s">
        <v>54</v>
      </c>
      <c r="B37" s="18">
        <v>26365195</v>
      </c>
      <c r="C37" s="18">
        <v>0</v>
      </c>
      <c r="D37" s="58">
        <v>32755033</v>
      </c>
      <c r="E37" s="59">
        <v>32755033</v>
      </c>
      <c r="F37" s="59">
        <v>32755033</v>
      </c>
      <c r="G37" s="59">
        <v>32755033</v>
      </c>
      <c r="H37" s="59">
        <v>32755033</v>
      </c>
      <c r="I37" s="59">
        <v>32755033</v>
      </c>
      <c r="J37" s="59">
        <v>31616389</v>
      </c>
      <c r="K37" s="59">
        <v>29313244</v>
      </c>
      <c r="L37" s="59">
        <v>29313244</v>
      </c>
      <c r="M37" s="59">
        <v>29313244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29313244</v>
      </c>
      <c r="W37" s="59">
        <v>16377517</v>
      </c>
      <c r="X37" s="59">
        <v>12935727</v>
      </c>
      <c r="Y37" s="60">
        <v>78.98</v>
      </c>
      <c r="Z37" s="61">
        <v>32755033</v>
      </c>
    </row>
    <row r="38" spans="1:26" ht="13.5">
      <c r="A38" s="57" t="s">
        <v>55</v>
      </c>
      <c r="B38" s="18">
        <v>110490045</v>
      </c>
      <c r="C38" s="18">
        <v>0</v>
      </c>
      <c r="D38" s="58">
        <v>121001640</v>
      </c>
      <c r="E38" s="59">
        <v>121001640</v>
      </c>
      <c r="F38" s="59">
        <v>121001640</v>
      </c>
      <c r="G38" s="59">
        <v>121001640</v>
      </c>
      <c r="H38" s="59">
        <v>121001640</v>
      </c>
      <c r="I38" s="59">
        <v>121001640</v>
      </c>
      <c r="J38" s="59">
        <v>117133106</v>
      </c>
      <c r="K38" s="59">
        <v>117133106</v>
      </c>
      <c r="L38" s="59">
        <v>117133106</v>
      </c>
      <c r="M38" s="59">
        <v>117133106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117133106</v>
      </c>
      <c r="W38" s="59">
        <v>60500820</v>
      </c>
      <c r="X38" s="59">
        <v>56632286</v>
      </c>
      <c r="Y38" s="60">
        <v>93.61</v>
      </c>
      <c r="Z38" s="61">
        <v>121001640</v>
      </c>
    </row>
    <row r="39" spans="1:26" ht="13.5">
      <c r="A39" s="57" t="s">
        <v>56</v>
      </c>
      <c r="B39" s="18">
        <v>310966355</v>
      </c>
      <c r="C39" s="18">
        <v>0</v>
      </c>
      <c r="D39" s="58">
        <v>303312078</v>
      </c>
      <c r="E39" s="59">
        <v>303312078</v>
      </c>
      <c r="F39" s="59">
        <v>303312078</v>
      </c>
      <c r="G39" s="59">
        <v>303312078</v>
      </c>
      <c r="H39" s="59">
        <v>303312078</v>
      </c>
      <c r="I39" s="59">
        <v>303312078</v>
      </c>
      <c r="J39" s="59">
        <v>344257836</v>
      </c>
      <c r="K39" s="59">
        <v>346479980</v>
      </c>
      <c r="L39" s="59">
        <v>346479980</v>
      </c>
      <c r="M39" s="59">
        <v>346479980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346479980</v>
      </c>
      <c r="W39" s="59">
        <v>151656039</v>
      </c>
      <c r="X39" s="59">
        <v>194823941</v>
      </c>
      <c r="Y39" s="60">
        <v>128.46</v>
      </c>
      <c r="Z39" s="61">
        <v>303312078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9922331</v>
      </c>
      <c r="C42" s="18">
        <v>0</v>
      </c>
      <c r="D42" s="58">
        <v>7316171</v>
      </c>
      <c r="E42" s="59">
        <v>7316171</v>
      </c>
      <c r="F42" s="59">
        <v>29207879</v>
      </c>
      <c r="G42" s="59">
        <v>-10380843</v>
      </c>
      <c r="H42" s="59">
        <v>-4285165</v>
      </c>
      <c r="I42" s="59">
        <v>14541871</v>
      </c>
      <c r="J42" s="59">
        <v>-405529</v>
      </c>
      <c r="K42" s="59">
        <v>-1068908</v>
      </c>
      <c r="L42" s="59">
        <v>9954638</v>
      </c>
      <c r="M42" s="59">
        <v>8480201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23022072</v>
      </c>
      <c r="W42" s="59">
        <v>19263794</v>
      </c>
      <c r="X42" s="59">
        <v>3758278</v>
      </c>
      <c r="Y42" s="60">
        <v>19.51</v>
      </c>
      <c r="Z42" s="61">
        <v>7316171</v>
      </c>
    </row>
    <row r="43" spans="1:26" ht="13.5">
      <c r="A43" s="57" t="s">
        <v>59</v>
      </c>
      <c r="B43" s="18">
        <v>-16402430</v>
      </c>
      <c r="C43" s="18">
        <v>0</v>
      </c>
      <c r="D43" s="58">
        <v>-24627483</v>
      </c>
      <c r="E43" s="59">
        <v>-24627483</v>
      </c>
      <c r="F43" s="59">
        <v>-422743</v>
      </c>
      <c r="G43" s="59">
        <v>-218787</v>
      </c>
      <c r="H43" s="59">
        <v>-1665614</v>
      </c>
      <c r="I43" s="59">
        <v>-2307144</v>
      </c>
      <c r="J43" s="59">
        <v>-495970</v>
      </c>
      <c r="K43" s="59">
        <v>-1403359</v>
      </c>
      <c r="L43" s="59">
        <v>-764321</v>
      </c>
      <c r="M43" s="59">
        <v>-2663650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-4970794</v>
      </c>
      <c r="W43" s="59">
        <v>-7123256</v>
      </c>
      <c r="X43" s="59">
        <v>2152462</v>
      </c>
      <c r="Y43" s="60">
        <v>-30.22</v>
      </c>
      <c r="Z43" s="61">
        <v>-24627483</v>
      </c>
    </row>
    <row r="44" spans="1:26" ht="13.5">
      <c r="A44" s="57" t="s">
        <v>60</v>
      </c>
      <c r="B44" s="18">
        <v>2029807</v>
      </c>
      <c r="C44" s="18">
        <v>0</v>
      </c>
      <c r="D44" s="58">
        <v>3376476</v>
      </c>
      <c r="E44" s="59">
        <v>3376476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-311334</v>
      </c>
      <c r="M44" s="59">
        <v>-311334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-311334</v>
      </c>
      <c r="W44" s="59">
        <v>3563238</v>
      </c>
      <c r="X44" s="59">
        <v>-3874572</v>
      </c>
      <c r="Y44" s="60">
        <v>-108.74</v>
      </c>
      <c r="Z44" s="61">
        <v>3376476</v>
      </c>
    </row>
    <row r="45" spans="1:26" ht="13.5">
      <c r="A45" s="69" t="s">
        <v>61</v>
      </c>
      <c r="B45" s="21">
        <v>14383800</v>
      </c>
      <c r="C45" s="21">
        <v>0</v>
      </c>
      <c r="D45" s="98">
        <v>5806078</v>
      </c>
      <c r="E45" s="99">
        <v>5806078</v>
      </c>
      <c r="F45" s="99">
        <v>34591226</v>
      </c>
      <c r="G45" s="99">
        <v>23991596</v>
      </c>
      <c r="H45" s="99">
        <v>18040817</v>
      </c>
      <c r="I45" s="99">
        <v>18040817</v>
      </c>
      <c r="J45" s="99">
        <v>17139318</v>
      </c>
      <c r="K45" s="99">
        <v>14667051</v>
      </c>
      <c r="L45" s="99">
        <v>23546034</v>
      </c>
      <c r="M45" s="99">
        <v>23546034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23546034</v>
      </c>
      <c r="W45" s="99">
        <v>35444690</v>
      </c>
      <c r="X45" s="99">
        <v>-11898656</v>
      </c>
      <c r="Y45" s="100">
        <v>-33.57</v>
      </c>
      <c r="Z45" s="101">
        <v>5806078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15386848</v>
      </c>
      <c r="C49" s="51">
        <v>0</v>
      </c>
      <c r="D49" s="128">
        <v>1462949</v>
      </c>
      <c r="E49" s="53">
        <v>2464290</v>
      </c>
      <c r="F49" s="53">
        <v>0</v>
      </c>
      <c r="G49" s="53">
        <v>0</v>
      </c>
      <c r="H49" s="53">
        <v>0</v>
      </c>
      <c r="I49" s="53">
        <v>680840</v>
      </c>
      <c r="J49" s="53">
        <v>0</v>
      </c>
      <c r="K49" s="53">
        <v>0</v>
      </c>
      <c r="L49" s="53">
        <v>0</v>
      </c>
      <c r="M49" s="53">
        <v>615179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405916</v>
      </c>
      <c r="W49" s="53">
        <v>2837996</v>
      </c>
      <c r="X49" s="53">
        <v>8453859</v>
      </c>
      <c r="Y49" s="53">
        <v>32307877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8348539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8348539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95.62351699813291</v>
      </c>
      <c r="C58" s="5">
        <f>IF(C67=0,0,+(C76/C67)*100)</f>
        <v>0</v>
      </c>
      <c r="D58" s="6">
        <f aca="true" t="shared" si="6" ref="D58:Z58">IF(D67=0,0,+(D76/D67)*100)</f>
        <v>94.65244550475661</v>
      </c>
      <c r="E58" s="7">
        <f t="shared" si="6"/>
        <v>94.65244550475661</v>
      </c>
      <c r="F58" s="7">
        <f t="shared" si="6"/>
        <v>100.00000264002912</v>
      </c>
      <c r="G58" s="7">
        <f t="shared" si="6"/>
        <v>100</v>
      </c>
      <c r="H58" s="7">
        <f t="shared" si="6"/>
        <v>100</v>
      </c>
      <c r="I58" s="7">
        <f t="shared" si="6"/>
        <v>100.00000151648483</v>
      </c>
      <c r="J58" s="7">
        <f t="shared" si="6"/>
        <v>99.99999265380544</v>
      </c>
      <c r="K58" s="7">
        <f t="shared" si="6"/>
        <v>100.00000696016717</v>
      </c>
      <c r="L58" s="7">
        <f t="shared" si="6"/>
        <v>100.00000670230911</v>
      </c>
      <c r="M58" s="7">
        <f t="shared" si="6"/>
        <v>100.00000233099189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100.00000183752317</v>
      </c>
      <c r="W58" s="7">
        <f t="shared" si="6"/>
        <v>81.88237991016723</v>
      </c>
      <c r="X58" s="7">
        <f t="shared" si="6"/>
        <v>0</v>
      </c>
      <c r="Y58" s="7">
        <f t="shared" si="6"/>
        <v>0</v>
      </c>
      <c r="Z58" s="8">
        <f t="shared" si="6"/>
        <v>94.65244550475661</v>
      </c>
    </row>
    <row r="59" spans="1:26" ht="13.5">
      <c r="A59" s="36" t="s">
        <v>31</v>
      </c>
      <c r="B59" s="9">
        <f aca="true" t="shared" si="7" ref="B59:Z66">IF(B68=0,0,+(B77/B68)*100)</f>
        <v>97.2812189402495</v>
      </c>
      <c r="C59" s="9">
        <f t="shared" si="7"/>
        <v>0</v>
      </c>
      <c r="D59" s="2">
        <f t="shared" si="7"/>
        <v>97.09333765003274</v>
      </c>
      <c r="E59" s="10">
        <f t="shared" si="7"/>
        <v>97.09333765003274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71.23610446236174</v>
      </c>
      <c r="X59" s="10">
        <f t="shared" si="7"/>
        <v>0</v>
      </c>
      <c r="Y59" s="10">
        <f t="shared" si="7"/>
        <v>0</v>
      </c>
      <c r="Z59" s="11">
        <f t="shared" si="7"/>
        <v>97.09333765003274</v>
      </c>
    </row>
    <row r="60" spans="1:26" ht="13.5">
      <c r="A60" s="37" t="s">
        <v>32</v>
      </c>
      <c r="B60" s="12">
        <f t="shared" si="7"/>
        <v>95.85486095228516</v>
      </c>
      <c r="C60" s="12">
        <f t="shared" si="7"/>
        <v>0</v>
      </c>
      <c r="D60" s="3">
        <f t="shared" si="7"/>
        <v>93.6750669611878</v>
      </c>
      <c r="E60" s="13">
        <f t="shared" si="7"/>
        <v>93.6750669611878</v>
      </c>
      <c r="F60" s="13">
        <f t="shared" si="7"/>
        <v>100.00000914894417</v>
      </c>
      <c r="G60" s="13">
        <f t="shared" si="7"/>
        <v>100</v>
      </c>
      <c r="H60" s="13">
        <f t="shared" si="7"/>
        <v>100</v>
      </c>
      <c r="I60" s="13">
        <f t="shared" si="7"/>
        <v>100.00000294101947</v>
      </c>
      <c r="J60" s="13">
        <f t="shared" si="7"/>
        <v>99.99999086387373</v>
      </c>
      <c r="K60" s="13">
        <f t="shared" si="7"/>
        <v>100.00000857389246</v>
      </c>
      <c r="L60" s="13">
        <f t="shared" si="7"/>
        <v>100.00000818023813</v>
      </c>
      <c r="M60" s="13">
        <f t="shared" si="7"/>
        <v>100.00000287080337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100.00000290548725</v>
      </c>
      <c r="W60" s="13">
        <f t="shared" si="7"/>
        <v>89.92153867605764</v>
      </c>
      <c r="X60" s="13">
        <f t="shared" si="7"/>
        <v>0</v>
      </c>
      <c r="Y60" s="13">
        <f t="shared" si="7"/>
        <v>0</v>
      </c>
      <c r="Z60" s="14">
        <f t="shared" si="7"/>
        <v>93.6750669611878</v>
      </c>
    </row>
    <row r="61" spans="1:26" ht="13.5">
      <c r="A61" s="38" t="s">
        <v>113</v>
      </c>
      <c r="B61" s="12">
        <f t="shared" si="7"/>
        <v>97.45201291654088</v>
      </c>
      <c r="C61" s="12">
        <f t="shared" si="7"/>
        <v>0</v>
      </c>
      <c r="D61" s="3">
        <f t="shared" si="7"/>
        <v>97.0097079081172</v>
      </c>
      <c r="E61" s="13">
        <f t="shared" si="7"/>
        <v>97.0097079081172</v>
      </c>
      <c r="F61" s="13">
        <f t="shared" si="7"/>
        <v>99.91013866805889</v>
      </c>
      <c r="G61" s="13">
        <f t="shared" si="7"/>
        <v>99.90282407181222</v>
      </c>
      <c r="H61" s="13">
        <f t="shared" si="7"/>
        <v>99.91274901577002</v>
      </c>
      <c r="I61" s="13">
        <f t="shared" si="7"/>
        <v>99.9085869690199</v>
      </c>
      <c r="J61" s="13">
        <f t="shared" si="7"/>
        <v>99.90302372550214</v>
      </c>
      <c r="K61" s="13">
        <f t="shared" si="7"/>
        <v>99.90878684641706</v>
      </c>
      <c r="L61" s="13">
        <f t="shared" si="7"/>
        <v>99.90948978955616</v>
      </c>
      <c r="M61" s="13">
        <f t="shared" si="7"/>
        <v>99.90719457929556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99.90789100421541</v>
      </c>
      <c r="W61" s="13">
        <f t="shared" si="7"/>
        <v>93.80898391526404</v>
      </c>
      <c r="X61" s="13">
        <f t="shared" si="7"/>
        <v>0</v>
      </c>
      <c r="Y61" s="13">
        <f t="shared" si="7"/>
        <v>0</v>
      </c>
      <c r="Z61" s="14">
        <f t="shared" si="7"/>
        <v>97.0097079081172</v>
      </c>
    </row>
    <row r="62" spans="1:26" ht="13.5">
      <c r="A62" s="38" t="s">
        <v>114</v>
      </c>
      <c r="B62" s="12">
        <f t="shared" si="7"/>
        <v>82.30620104947171</v>
      </c>
      <c r="C62" s="12">
        <f t="shared" si="7"/>
        <v>0</v>
      </c>
      <c r="D62" s="3">
        <f t="shared" si="7"/>
        <v>91.45677055190615</v>
      </c>
      <c r="E62" s="13">
        <f t="shared" si="7"/>
        <v>91.45677055190615</v>
      </c>
      <c r="F62" s="13">
        <f t="shared" si="7"/>
        <v>87.17822031013314</v>
      </c>
      <c r="G62" s="13">
        <f t="shared" si="7"/>
        <v>86.69512647729812</v>
      </c>
      <c r="H62" s="13">
        <f t="shared" si="7"/>
        <v>87.52897951980233</v>
      </c>
      <c r="I62" s="13">
        <f t="shared" si="7"/>
        <v>87.14666316194625</v>
      </c>
      <c r="J62" s="13">
        <f t="shared" si="7"/>
        <v>86.77781770326455</v>
      </c>
      <c r="K62" s="13">
        <f t="shared" si="7"/>
        <v>87.79871675998996</v>
      </c>
      <c r="L62" s="13">
        <f t="shared" si="7"/>
        <v>89.61740921351719</v>
      </c>
      <c r="M62" s="13">
        <f t="shared" si="7"/>
        <v>88.17254962334566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87.69130553415823</v>
      </c>
      <c r="W62" s="13">
        <f t="shared" si="7"/>
        <v>83.18610109121097</v>
      </c>
      <c r="X62" s="13">
        <f t="shared" si="7"/>
        <v>0</v>
      </c>
      <c r="Y62" s="13">
        <f t="shared" si="7"/>
        <v>0</v>
      </c>
      <c r="Z62" s="14">
        <f t="shared" si="7"/>
        <v>91.45677055190615</v>
      </c>
    </row>
    <row r="63" spans="1:26" ht="13.5">
      <c r="A63" s="38" t="s">
        <v>115</v>
      </c>
      <c r="B63" s="12">
        <f t="shared" si="7"/>
        <v>71.66150347379823</v>
      </c>
      <c r="C63" s="12">
        <f t="shared" si="7"/>
        <v>0</v>
      </c>
      <c r="D63" s="3">
        <f t="shared" si="7"/>
        <v>97.0933460858938</v>
      </c>
      <c r="E63" s="13">
        <f t="shared" si="7"/>
        <v>97.0933460858938</v>
      </c>
      <c r="F63" s="13">
        <f t="shared" si="7"/>
        <v>78.61425775293733</v>
      </c>
      <c r="G63" s="13">
        <f t="shared" si="7"/>
        <v>78.59310884150904</v>
      </c>
      <c r="H63" s="13">
        <f t="shared" si="7"/>
        <v>78.18794184705052</v>
      </c>
      <c r="I63" s="13">
        <f t="shared" si="7"/>
        <v>78.46445902894737</v>
      </c>
      <c r="J63" s="13">
        <f t="shared" si="7"/>
        <v>78.19896529891847</v>
      </c>
      <c r="K63" s="13">
        <f t="shared" si="7"/>
        <v>77.72448690265873</v>
      </c>
      <c r="L63" s="13">
        <f t="shared" si="7"/>
        <v>81.38510917720657</v>
      </c>
      <c r="M63" s="13">
        <f t="shared" si="7"/>
        <v>79.2440619148382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78.86859612023106</v>
      </c>
      <c r="W63" s="13">
        <f t="shared" si="7"/>
        <v>95.075679424174</v>
      </c>
      <c r="X63" s="13">
        <f t="shared" si="7"/>
        <v>0</v>
      </c>
      <c r="Y63" s="13">
        <f t="shared" si="7"/>
        <v>0</v>
      </c>
      <c r="Z63" s="14">
        <f t="shared" si="7"/>
        <v>97.0933460858938</v>
      </c>
    </row>
    <row r="64" spans="1:26" ht="13.5">
      <c r="A64" s="38" t="s">
        <v>116</v>
      </c>
      <c r="B64" s="12">
        <f t="shared" si="7"/>
        <v>72.52313324997215</v>
      </c>
      <c r="C64" s="12">
        <f t="shared" si="7"/>
        <v>0</v>
      </c>
      <c r="D64" s="3">
        <f t="shared" si="7"/>
        <v>72.09990169812393</v>
      </c>
      <c r="E64" s="13">
        <f t="shared" si="7"/>
        <v>72.09990169812393</v>
      </c>
      <c r="F64" s="13">
        <f t="shared" si="7"/>
        <v>79.53397153923557</v>
      </c>
      <c r="G64" s="13">
        <f t="shared" si="7"/>
        <v>79.3400424405442</v>
      </c>
      <c r="H64" s="13">
        <f t="shared" si="7"/>
        <v>79.03033116616231</v>
      </c>
      <c r="I64" s="13">
        <f t="shared" si="7"/>
        <v>79.30120311850135</v>
      </c>
      <c r="J64" s="13">
        <f t="shared" si="7"/>
        <v>78.84972857260789</v>
      </c>
      <c r="K64" s="13">
        <f t="shared" si="7"/>
        <v>78.73491825011047</v>
      </c>
      <c r="L64" s="13">
        <f t="shared" si="7"/>
        <v>78.70817367965674</v>
      </c>
      <c r="M64" s="13">
        <f t="shared" si="7"/>
        <v>78.76406844842616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79.03221229428647</v>
      </c>
      <c r="W64" s="13">
        <f t="shared" si="7"/>
        <v>69.1761509086033</v>
      </c>
      <c r="X64" s="13">
        <f t="shared" si="7"/>
        <v>0</v>
      </c>
      <c r="Y64" s="13">
        <f t="shared" si="7"/>
        <v>0</v>
      </c>
      <c r="Z64" s="14">
        <f t="shared" si="7"/>
        <v>72.09990169812393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97.09326484018264</v>
      </c>
      <c r="E66" s="16">
        <f t="shared" si="7"/>
        <v>97.09326484018264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86.78997897561838</v>
      </c>
      <c r="X66" s="16">
        <f t="shared" si="7"/>
        <v>0</v>
      </c>
      <c r="Y66" s="16">
        <f t="shared" si="7"/>
        <v>0</v>
      </c>
      <c r="Z66" s="17">
        <f t="shared" si="7"/>
        <v>97.09326484018264</v>
      </c>
    </row>
    <row r="67" spans="1:26" ht="13.5" hidden="1">
      <c r="A67" s="40" t="s">
        <v>119</v>
      </c>
      <c r="B67" s="23">
        <v>176367782</v>
      </c>
      <c r="C67" s="23"/>
      <c r="D67" s="24">
        <v>194270671</v>
      </c>
      <c r="E67" s="25">
        <v>194270671</v>
      </c>
      <c r="F67" s="25">
        <v>37878370</v>
      </c>
      <c r="G67" s="25">
        <v>13657789</v>
      </c>
      <c r="H67" s="25">
        <v>14405813</v>
      </c>
      <c r="I67" s="25">
        <v>65941972</v>
      </c>
      <c r="J67" s="25">
        <v>13612490</v>
      </c>
      <c r="K67" s="25">
        <v>14367471</v>
      </c>
      <c r="L67" s="25">
        <v>14920231</v>
      </c>
      <c r="M67" s="25">
        <v>42900192</v>
      </c>
      <c r="N67" s="25"/>
      <c r="O67" s="25"/>
      <c r="P67" s="25"/>
      <c r="Q67" s="25"/>
      <c r="R67" s="25"/>
      <c r="S67" s="25"/>
      <c r="T67" s="25"/>
      <c r="U67" s="25"/>
      <c r="V67" s="25">
        <v>108842164</v>
      </c>
      <c r="W67" s="25">
        <v>126114340</v>
      </c>
      <c r="X67" s="25"/>
      <c r="Y67" s="24"/>
      <c r="Z67" s="26">
        <v>194270671</v>
      </c>
    </row>
    <row r="68" spans="1:26" ht="13.5" hidden="1">
      <c r="A68" s="36" t="s">
        <v>31</v>
      </c>
      <c r="B68" s="18">
        <v>49930979</v>
      </c>
      <c r="C68" s="18"/>
      <c r="D68" s="19">
        <v>54671400</v>
      </c>
      <c r="E68" s="20">
        <v>54671400</v>
      </c>
      <c r="F68" s="20">
        <v>26844310</v>
      </c>
      <c r="G68" s="20">
        <v>2225999</v>
      </c>
      <c r="H68" s="20">
        <v>2552674</v>
      </c>
      <c r="I68" s="20">
        <v>31622983</v>
      </c>
      <c r="J68" s="20">
        <v>2554056</v>
      </c>
      <c r="K68" s="20">
        <v>2554084</v>
      </c>
      <c r="L68" s="20">
        <v>2554076</v>
      </c>
      <c r="M68" s="20">
        <v>7662216</v>
      </c>
      <c r="N68" s="20"/>
      <c r="O68" s="20"/>
      <c r="P68" s="20"/>
      <c r="Q68" s="20"/>
      <c r="R68" s="20"/>
      <c r="S68" s="20"/>
      <c r="T68" s="20"/>
      <c r="U68" s="20"/>
      <c r="V68" s="20">
        <v>39285199</v>
      </c>
      <c r="W68" s="20">
        <v>54193567</v>
      </c>
      <c r="X68" s="20"/>
      <c r="Y68" s="19"/>
      <c r="Z68" s="22">
        <v>54671400</v>
      </c>
    </row>
    <row r="69" spans="1:26" ht="13.5" hidden="1">
      <c r="A69" s="37" t="s">
        <v>32</v>
      </c>
      <c r="B69" s="18">
        <v>125268150</v>
      </c>
      <c r="C69" s="18"/>
      <c r="D69" s="19">
        <v>138723271</v>
      </c>
      <c r="E69" s="20">
        <v>138723271</v>
      </c>
      <c r="F69" s="20">
        <v>10930223</v>
      </c>
      <c r="G69" s="20">
        <v>11331942</v>
      </c>
      <c r="H69" s="20">
        <v>11739650</v>
      </c>
      <c r="I69" s="20">
        <v>34001815</v>
      </c>
      <c r="J69" s="20">
        <v>10945558</v>
      </c>
      <c r="K69" s="20">
        <v>11663314</v>
      </c>
      <c r="L69" s="20">
        <v>12224583</v>
      </c>
      <c r="M69" s="20">
        <v>34833455</v>
      </c>
      <c r="N69" s="20"/>
      <c r="O69" s="20"/>
      <c r="P69" s="20"/>
      <c r="Q69" s="20"/>
      <c r="R69" s="20"/>
      <c r="S69" s="20"/>
      <c r="T69" s="20"/>
      <c r="U69" s="20"/>
      <c r="V69" s="20">
        <v>68835270</v>
      </c>
      <c r="W69" s="20">
        <v>71530274</v>
      </c>
      <c r="X69" s="20"/>
      <c r="Y69" s="19"/>
      <c r="Z69" s="22">
        <v>138723271</v>
      </c>
    </row>
    <row r="70" spans="1:26" ht="13.5" hidden="1">
      <c r="A70" s="38" t="s">
        <v>113</v>
      </c>
      <c r="B70" s="18">
        <v>85693841</v>
      </c>
      <c r="C70" s="18"/>
      <c r="D70" s="19">
        <v>95198058</v>
      </c>
      <c r="E70" s="20">
        <v>95198058</v>
      </c>
      <c r="F70" s="20">
        <v>7585020</v>
      </c>
      <c r="G70" s="20">
        <v>8023592</v>
      </c>
      <c r="H70" s="20">
        <v>8281855</v>
      </c>
      <c r="I70" s="20">
        <v>23890467</v>
      </c>
      <c r="J70" s="20">
        <v>7599797</v>
      </c>
      <c r="K70" s="20">
        <v>8047085</v>
      </c>
      <c r="L70" s="20">
        <v>8227801</v>
      </c>
      <c r="M70" s="20">
        <v>23874683</v>
      </c>
      <c r="N70" s="20"/>
      <c r="O70" s="20"/>
      <c r="P70" s="20"/>
      <c r="Q70" s="20"/>
      <c r="R70" s="20"/>
      <c r="S70" s="20"/>
      <c r="T70" s="20"/>
      <c r="U70" s="20"/>
      <c r="V70" s="20">
        <v>47765150</v>
      </c>
      <c r="W70" s="20">
        <v>49923356</v>
      </c>
      <c r="X70" s="20"/>
      <c r="Y70" s="19"/>
      <c r="Z70" s="22">
        <v>95198058</v>
      </c>
    </row>
    <row r="71" spans="1:26" ht="13.5" hidden="1">
      <c r="A71" s="38" t="s">
        <v>114</v>
      </c>
      <c r="B71" s="18">
        <v>21936561</v>
      </c>
      <c r="C71" s="18"/>
      <c r="D71" s="19">
        <v>22393300</v>
      </c>
      <c r="E71" s="20">
        <v>22393300</v>
      </c>
      <c r="F71" s="20">
        <v>1750732</v>
      </c>
      <c r="G71" s="20">
        <v>1705563</v>
      </c>
      <c r="H71" s="20">
        <v>1869855</v>
      </c>
      <c r="I71" s="20">
        <v>5326150</v>
      </c>
      <c r="J71" s="20">
        <v>1756049</v>
      </c>
      <c r="K71" s="20">
        <v>2047006</v>
      </c>
      <c r="L71" s="20">
        <v>2224753</v>
      </c>
      <c r="M71" s="20">
        <v>6027808</v>
      </c>
      <c r="N71" s="20"/>
      <c r="O71" s="20"/>
      <c r="P71" s="20"/>
      <c r="Q71" s="20"/>
      <c r="R71" s="20"/>
      <c r="S71" s="20"/>
      <c r="T71" s="20"/>
      <c r="U71" s="20"/>
      <c r="V71" s="20">
        <v>11353958</v>
      </c>
      <c r="W71" s="20">
        <v>10947104</v>
      </c>
      <c r="X71" s="20"/>
      <c r="Y71" s="19"/>
      <c r="Z71" s="22">
        <v>22393300</v>
      </c>
    </row>
    <row r="72" spans="1:26" ht="13.5" hidden="1">
      <c r="A72" s="38" t="s">
        <v>115</v>
      </c>
      <c r="B72" s="18">
        <v>10313063</v>
      </c>
      <c r="C72" s="18"/>
      <c r="D72" s="19">
        <v>7527900</v>
      </c>
      <c r="E72" s="20">
        <v>7527900</v>
      </c>
      <c r="F72" s="20">
        <v>901755</v>
      </c>
      <c r="G72" s="20">
        <v>915579</v>
      </c>
      <c r="H72" s="20">
        <v>914485</v>
      </c>
      <c r="I72" s="20">
        <v>2731819</v>
      </c>
      <c r="J72" s="20">
        <v>922392</v>
      </c>
      <c r="K72" s="20">
        <v>916980</v>
      </c>
      <c r="L72" s="20">
        <v>1101054</v>
      </c>
      <c r="M72" s="20">
        <v>2940426</v>
      </c>
      <c r="N72" s="20"/>
      <c r="O72" s="20"/>
      <c r="P72" s="20"/>
      <c r="Q72" s="20"/>
      <c r="R72" s="20"/>
      <c r="S72" s="20"/>
      <c r="T72" s="20"/>
      <c r="U72" s="20"/>
      <c r="V72" s="20">
        <v>5672245</v>
      </c>
      <c r="W72" s="20">
        <v>3892009</v>
      </c>
      <c r="X72" s="20"/>
      <c r="Y72" s="19"/>
      <c r="Z72" s="22">
        <v>7527900</v>
      </c>
    </row>
    <row r="73" spans="1:26" ht="13.5" hidden="1">
      <c r="A73" s="38" t="s">
        <v>116</v>
      </c>
      <c r="B73" s="18">
        <v>15332476</v>
      </c>
      <c r="C73" s="18"/>
      <c r="D73" s="19">
        <v>13604013</v>
      </c>
      <c r="E73" s="20">
        <v>13604013</v>
      </c>
      <c r="F73" s="20">
        <v>1404249</v>
      </c>
      <c r="G73" s="20">
        <v>1409030</v>
      </c>
      <c r="H73" s="20">
        <v>1408749</v>
      </c>
      <c r="I73" s="20">
        <v>4222028</v>
      </c>
      <c r="J73" s="20">
        <v>1405164</v>
      </c>
      <c r="K73" s="20">
        <v>1414375</v>
      </c>
      <c r="L73" s="20">
        <v>1415825</v>
      </c>
      <c r="M73" s="20">
        <v>4235364</v>
      </c>
      <c r="N73" s="20"/>
      <c r="O73" s="20"/>
      <c r="P73" s="20"/>
      <c r="Q73" s="20"/>
      <c r="R73" s="20"/>
      <c r="S73" s="20"/>
      <c r="T73" s="20"/>
      <c r="U73" s="20"/>
      <c r="V73" s="20">
        <v>8457392</v>
      </c>
      <c r="W73" s="20">
        <v>6767805</v>
      </c>
      <c r="X73" s="20"/>
      <c r="Y73" s="19"/>
      <c r="Z73" s="22">
        <v>13604013</v>
      </c>
    </row>
    <row r="74" spans="1:26" ht="13.5" hidden="1">
      <c r="A74" s="38" t="s">
        <v>117</v>
      </c>
      <c r="B74" s="18">
        <v>-8007791</v>
      </c>
      <c r="C74" s="18"/>
      <c r="D74" s="19"/>
      <c r="E74" s="20"/>
      <c r="F74" s="20">
        <v>-711533</v>
      </c>
      <c r="G74" s="20">
        <v>-721822</v>
      </c>
      <c r="H74" s="20">
        <v>-735294</v>
      </c>
      <c r="I74" s="20">
        <v>-2168649</v>
      </c>
      <c r="J74" s="20">
        <v>-737844</v>
      </c>
      <c r="K74" s="20">
        <v>-762132</v>
      </c>
      <c r="L74" s="20">
        <v>-744850</v>
      </c>
      <c r="M74" s="20">
        <v>-2244826</v>
      </c>
      <c r="N74" s="20"/>
      <c r="O74" s="20"/>
      <c r="P74" s="20"/>
      <c r="Q74" s="20"/>
      <c r="R74" s="20"/>
      <c r="S74" s="20"/>
      <c r="T74" s="20"/>
      <c r="U74" s="20"/>
      <c r="V74" s="20">
        <v>-4413475</v>
      </c>
      <c r="W74" s="20"/>
      <c r="X74" s="20"/>
      <c r="Y74" s="19"/>
      <c r="Z74" s="22"/>
    </row>
    <row r="75" spans="1:26" ht="13.5" hidden="1">
      <c r="A75" s="39" t="s">
        <v>118</v>
      </c>
      <c r="B75" s="27">
        <v>1168653</v>
      </c>
      <c r="C75" s="27"/>
      <c r="D75" s="28">
        <v>876000</v>
      </c>
      <c r="E75" s="29">
        <v>876000</v>
      </c>
      <c r="F75" s="29">
        <v>103837</v>
      </c>
      <c r="G75" s="29">
        <v>99848</v>
      </c>
      <c r="H75" s="29">
        <v>113489</v>
      </c>
      <c r="I75" s="29">
        <v>317174</v>
      </c>
      <c r="J75" s="29">
        <v>112876</v>
      </c>
      <c r="K75" s="29">
        <v>150073</v>
      </c>
      <c r="L75" s="29">
        <v>141572</v>
      </c>
      <c r="M75" s="29">
        <v>404521</v>
      </c>
      <c r="N75" s="29"/>
      <c r="O75" s="29"/>
      <c r="P75" s="29"/>
      <c r="Q75" s="29"/>
      <c r="R75" s="29"/>
      <c r="S75" s="29"/>
      <c r="T75" s="29"/>
      <c r="U75" s="29"/>
      <c r="V75" s="29">
        <v>721695</v>
      </c>
      <c r="W75" s="29">
        <v>390499</v>
      </c>
      <c r="X75" s="29"/>
      <c r="Y75" s="28"/>
      <c r="Z75" s="30">
        <v>876000</v>
      </c>
    </row>
    <row r="76" spans="1:26" ht="13.5" hidden="1">
      <c r="A76" s="41" t="s">
        <v>120</v>
      </c>
      <c r="B76" s="31">
        <v>168649076</v>
      </c>
      <c r="C76" s="31"/>
      <c r="D76" s="32">
        <v>183881941</v>
      </c>
      <c r="E76" s="33">
        <v>183881941</v>
      </c>
      <c r="F76" s="33">
        <v>37878371</v>
      </c>
      <c r="G76" s="33">
        <v>13657789</v>
      </c>
      <c r="H76" s="33">
        <v>14405813</v>
      </c>
      <c r="I76" s="33">
        <v>65941973</v>
      </c>
      <c r="J76" s="33">
        <v>13612489</v>
      </c>
      <c r="K76" s="33">
        <v>14367472</v>
      </c>
      <c r="L76" s="33">
        <v>14920232</v>
      </c>
      <c r="M76" s="33">
        <v>42900193</v>
      </c>
      <c r="N76" s="33"/>
      <c r="O76" s="33"/>
      <c r="P76" s="33"/>
      <c r="Q76" s="33"/>
      <c r="R76" s="33"/>
      <c r="S76" s="33"/>
      <c r="T76" s="33"/>
      <c r="U76" s="33"/>
      <c r="V76" s="33">
        <v>108842166</v>
      </c>
      <c r="W76" s="33">
        <v>103265423</v>
      </c>
      <c r="X76" s="33"/>
      <c r="Y76" s="32"/>
      <c r="Z76" s="34">
        <v>183881941</v>
      </c>
    </row>
    <row r="77" spans="1:26" ht="13.5" hidden="1">
      <c r="A77" s="36" t="s">
        <v>31</v>
      </c>
      <c r="B77" s="18">
        <v>48573465</v>
      </c>
      <c r="C77" s="18"/>
      <c r="D77" s="19">
        <v>53082287</v>
      </c>
      <c r="E77" s="20">
        <v>53082287</v>
      </c>
      <c r="F77" s="20">
        <v>26844310</v>
      </c>
      <c r="G77" s="20">
        <v>2225999</v>
      </c>
      <c r="H77" s="20">
        <v>2552674</v>
      </c>
      <c r="I77" s="20">
        <v>31622983</v>
      </c>
      <c r="J77" s="20">
        <v>2554056</v>
      </c>
      <c r="K77" s="20">
        <v>2554084</v>
      </c>
      <c r="L77" s="20">
        <v>2554076</v>
      </c>
      <c r="M77" s="20">
        <v>7662216</v>
      </c>
      <c r="N77" s="20"/>
      <c r="O77" s="20"/>
      <c r="P77" s="20"/>
      <c r="Q77" s="20"/>
      <c r="R77" s="20"/>
      <c r="S77" s="20"/>
      <c r="T77" s="20"/>
      <c r="U77" s="20"/>
      <c r="V77" s="20">
        <v>39285199</v>
      </c>
      <c r="W77" s="20">
        <v>38605386</v>
      </c>
      <c r="X77" s="20"/>
      <c r="Y77" s="19"/>
      <c r="Z77" s="22">
        <v>53082287</v>
      </c>
    </row>
    <row r="78" spans="1:26" ht="13.5" hidden="1">
      <c r="A78" s="37" t="s">
        <v>32</v>
      </c>
      <c r="B78" s="18">
        <v>120075611</v>
      </c>
      <c r="C78" s="18"/>
      <c r="D78" s="19">
        <v>129949117</v>
      </c>
      <c r="E78" s="20">
        <v>129949117</v>
      </c>
      <c r="F78" s="20">
        <v>10930224</v>
      </c>
      <c r="G78" s="20">
        <v>11331942</v>
      </c>
      <c r="H78" s="20">
        <v>11739650</v>
      </c>
      <c r="I78" s="20">
        <v>34001816</v>
      </c>
      <c r="J78" s="20">
        <v>10945557</v>
      </c>
      <c r="K78" s="20">
        <v>11663315</v>
      </c>
      <c r="L78" s="20">
        <v>12224584</v>
      </c>
      <c r="M78" s="20">
        <v>34833456</v>
      </c>
      <c r="N78" s="20"/>
      <c r="O78" s="20"/>
      <c r="P78" s="20"/>
      <c r="Q78" s="20"/>
      <c r="R78" s="20"/>
      <c r="S78" s="20"/>
      <c r="T78" s="20"/>
      <c r="U78" s="20"/>
      <c r="V78" s="20">
        <v>68835272</v>
      </c>
      <c r="W78" s="20">
        <v>64321123</v>
      </c>
      <c r="X78" s="20"/>
      <c r="Y78" s="19"/>
      <c r="Z78" s="22">
        <v>129949117</v>
      </c>
    </row>
    <row r="79" spans="1:26" ht="13.5" hidden="1">
      <c r="A79" s="38" t="s">
        <v>113</v>
      </c>
      <c r="B79" s="18">
        <v>83510373</v>
      </c>
      <c r="C79" s="18"/>
      <c r="D79" s="19">
        <v>92351358</v>
      </c>
      <c r="E79" s="20">
        <v>92351358</v>
      </c>
      <c r="F79" s="20">
        <v>7578204</v>
      </c>
      <c r="G79" s="20">
        <v>8015795</v>
      </c>
      <c r="H79" s="20">
        <v>8274629</v>
      </c>
      <c r="I79" s="20">
        <v>23868628</v>
      </c>
      <c r="J79" s="20">
        <v>7592427</v>
      </c>
      <c r="K79" s="20">
        <v>8039745</v>
      </c>
      <c r="L79" s="20">
        <v>8220354</v>
      </c>
      <c r="M79" s="20">
        <v>23852526</v>
      </c>
      <c r="N79" s="20"/>
      <c r="O79" s="20"/>
      <c r="P79" s="20"/>
      <c r="Q79" s="20"/>
      <c r="R79" s="20"/>
      <c r="S79" s="20"/>
      <c r="T79" s="20"/>
      <c r="U79" s="20"/>
      <c r="V79" s="20">
        <v>47721154</v>
      </c>
      <c r="W79" s="20">
        <v>46832593</v>
      </c>
      <c r="X79" s="20"/>
      <c r="Y79" s="19"/>
      <c r="Z79" s="22">
        <v>92351358</v>
      </c>
    </row>
    <row r="80" spans="1:26" ht="13.5" hidden="1">
      <c r="A80" s="38" t="s">
        <v>114</v>
      </c>
      <c r="B80" s="18">
        <v>18055150</v>
      </c>
      <c r="C80" s="18"/>
      <c r="D80" s="19">
        <v>20480189</v>
      </c>
      <c r="E80" s="20">
        <v>20480189</v>
      </c>
      <c r="F80" s="20">
        <v>1526257</v>
      </c>
      <c r="G80" s="20">
        <v>1478640</v>
      </c>
      <c r="H80" s="20">
        <v>1636665</v>
      </c>
      <c r="I80" s="20">
        <v>4641562</v>
      </c>
      <c r="J80" s="20">
        <v>1523861</v>
      </c>
      <c r="K80" s="20">
        <v>1797245</v>
      </c>
      <c r="L80" s="20">
        <v>1993766</v>
      </c>
      <c r="M80" s="20">
        <v>5314872</v>
      </c>
      <c r="N80" s="20"/>
      <c r="O80" s="20"/>
      <c r="P80" s="20"/>
      <c r="Q80" s="20"/>
      <c r="R80" s="20"/>
      <c r="S80" s="20"/>
      <c r="T80" s="20"/>
      <c r="U80" s="20"/>
      <c r="V80" s="20">
        <v>9956434</v>
      </c>
      <c r="W80" s="20">
        <v>9106469</v>
      </c>
      <c r="X80" s="20"/>
      <c r="Y80" s="19"/>
      <c r="Z80" s="22">
        <v>20480189</v>
      </c>
    </row>
    <row r="81" spans="1:26" ht="13.5" hidden="1">
      <c r="A81" s="38" t="s">
        <v>115</v>
      </c>
      <c r="B81" s="18">
        <v>7390496</v>
      </c>
      <c r="C81" s="18"/>
      <c r="D81" s="19">
        <v>7309090</v>
      </c>
      <c r="E81" s="20">
        <v>7309090</v>
      </c>
      <c r="F81" s="20">
        <v>708908</v>
      </c>
      <c r="G81" s="20">
        <v>719582</v>
      </c>
      <c r="H81" s="20">
        <v>715017</v>
      </c>
      <c r="I81" s="20">
        <v>2143507</v>
      </c>
      <c r="J81" s="20">
        <v>721301</v>
      </c>
      <c r="K81" s="20">
        <v>712718</v>
      </c>
      <c r="L81" s="20">
        <v>896094</v>
      </c>
      <c r="M81" s="20">
        <v>2330113</v>
      </c>
      <c r="N81" s="20"/>
      <c r="O81" s="20"/>
      <c r="P81" s="20"/>
      <c r="Q81" s="20"/>
      <c r="R81" s="20"/>
      <c r="S81" s="20"/>
      <c r="T81" s="20"/>
      <c r="U81" s="20"/>
      <c r="V81" s="20">
        <v>4473620</v>
      </c>
      <c r="W81" s="20">
        <v>3700354</v>
      </c>
      <c r="X81" s="20"/>
      <c r="Y81" s="19"/>
      <c r="Z81" s="22">
        <v>7309090</v>
      </c>
    </row>
    <row r="82" spans="1:26" ht="13.5" hidden="1">
      <c r="A82" s="38" t="s">
        <v>116</v>
      </c>
      <c r="B82" s="18">
        <v>11119592</v>
      </c>
      <c r="C82" s="18"/>
      <c r="D82" s="19">
        <v>9808480</v>
      </c>
      <c r="E82" s="20">
        <v>9808480</v>
      </c>
      <c r="F82" s="20">
        <v>1116855</v>
      </c>
      <c r="G82" s="20">
        <v>1117925</v>
      </c>
      <c r="H82" s="20">
        <v>1113339</v>
      </c>
      <c r="I82" s="20">
        <v>3348119</v>
      </c>
      <c r="J82" s="20">
        <v>1107968</v>
      </c>
      <c r="K82" s="20">
        <v>1113607</v>
      </c>
      <c r="L82" s="20">
        <v>1114370</v>
      </c>
      <c r="M82" s="20">
        <v>3335945</v>
      </c>
      <c r="N82" s="20"/>
      <c r="O82" s="20"/>
      <c r="P82" s="20"/>
      <c r="Q82" s="20"/>
      <c r="R82" s="20"/>
      <c r="S82" s="20"/>
      <c r="T82" s="20"/>
      <c r="U82" s="20"/>
      <c r="V82" s="20">
        <v>6684064</v>
      </c>
      <c r="W82" s="20">
        <v>4681707</v>
      </c>
      <c r="X82" s="20"/>
      <c r="Y82" s="19"/>
      <c r="Z82" s="22">
        <v>9808480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850537</v>
      </c>
      <c r="E84" s="29">
        <v>850537</v>
      </c>
      <c r="F84" s="29">
        <v>103837</v>
      </c>
      <c r="G84" s="29">
        <v>99848</v>
      </c>
      <c r="H84" s="29">
        <v>113489</v>
      </c>
      <c r="I84" s="29">
        <v>317174</v>
      </c>
      <c r="J84" s="29">
        <v>112876</v>
      </c>
      <c r="K84" s="29">
        <v>150073</v>
      </c>
      <c r="L84" s="29">
        <v>141572</v>
      </c>
      <c r="M84" s="29">
        <v>404521</v>
      </c>
      <c r="N84" s="29"/>
      <c r="O84" s="29"/>
      <c r="P84" s="29"/>
      <c r="Q84" s="29"/>
      <c r="R84" s="29"/>
      <c r="S84" s="29"/>
      <c r="T84" s="29"/>
      <c r="U84" s="29"/>
      <c r="V84" s="29">
        <v>721695</v>
      </c>
      <c r="W84" s="29">
        <v>338914</v>
      </c>
      <c r="X84" s="29"/>
      <c r="Y84" s="28"/>
      <c r="Z84" s="30">
        <v>850537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29165955</v>
      </c>
      <c r="C5" s="18">
        <v>0</v>
      </c>
      <c r="D5" s="58">
        <v>31859075</v>
      </c>
      <c r="E5" s="59">
        <v>31859075</v>
      </c>
      <c r="F5" s="59">
        <v>4218620</v>
      </c>
      <c r="G5" s="59">
        <v>2512524</v>
      </c>
      <c r="H5" s="59">
        <v>2620334</v>
      </c>
      <c r="I5" s="59">
        <v>9351478</v>
      </c>
      <c r="J5" s="59">
        <v>2405591</v>
      </c>
      <c r="K5" s="59">
        <v>2520693</v>
      </c>
      <c r="L5" s="59">
        <v>2526825</v>
      </c>
      <c r="M5" s="59">
        <v>7453109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16804587</v>
      </c>
      <c r="W5" s="59">
        <v>30479294</v>
      </c>
      <c r="X5" s="59">
        <v>-13674707</v>
      </c>
      <c r="Y5" s="60">
        <v>-44.87</v>
      </c>
      <c r="Z5" s="61">
        <v>31859075</v>
      </c>
    </row>
    <row r="6" spans="1:26" ht="13.5">
      <c r="A6" s="57" t="s">
        <v>32</v>
      </c>
      <c r="B6" s="18">
        <v>90608617</v>
      </c>
      <c r="C6" s="18">
        <v>0</v>
      </c>
      <c r="D6" s="58">
        <v>96580510</v>
      </c>
      <c r="E6" s="59">
        <v>96580510</v>
      </c>
      <c r="F6" s="59">
        <v>8117763</v>
      </c>
      <c r="G6" s="59">
        <v>6775683</v>
      </c>
      <c r="H6" s="59">
        <v>8249888</v>
      </c>
      <c r="I6" s="59">
        <v>23143334</v>
      </c>
      <c r="J6" s="59">
        <v>8121457</v>
      </c>
      <c r="K6" s="59">
        <v>8491487</v>
      </c>
      <c r="L6" s="59">
        <v>8141529</v>
      </c>
      <c r="M6" s="59">
        <v>24754473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47897807</v>
      </c>
      <c r="W6" s="59">
        <v>47660700</v>
      </c>
      <c r="X6" s="59">
        <v>237107</v>
      </c>
      <c r="Y6" s="60">
        <v>0.5</v>
      </c>
      <c r="Z6" s="61">
        <v>96580510</v>
      </c>
    </row>
    <row r="7" spans="1:26" ht="13.5">
      <c r="A7" s="57" t="s">
        <v>33</v>
      </c>
      <c r="B7" s="18">
        <v>2684828</v>
      </c>
      <c r="C7" s="18">
        <v>0</v>
      </c>
      <c r="D7" s="58">
        <v>1800000</v>
      </c>
      <c r="E7" s="59">
        <v>1800000</v>
      </c>
      <c r="F7" s="59">
        <v>177435</v>
      </c>
      <c r="G7" s="59">
        <v>242189</v>
      </c>
      <c r="H7" s="59">
        <v>199293</v>
      </c>
      <c r="I7" s="59">
        <v>618917</v>
      </c>
      <c r="J7" s="59">
        <v>164040</v>
      </c>
      <c r="K7" s="59">
        <v>159483</v>
      </c>
      <c r="L7" s="59">
        <v>186146</v>
      </c>
      <c r="M7" s="59">
        <v>509669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1128586</v>
      </c>
      <c r="W7" s="59">
        <v>943895</v>
      </c>
      <c r="X7" s="59">
        <v>184691</v>
      </c>
      <c r="Y7" s="60">
        <v>19.57</v>
      </c>
      <c r="Z7" s="61">
        <v>1800000</v>
      </c>
    </row>
    <row r="8" spans="1:26" ht="13.5">
      <c r="A8" s="57" t="s">
        <v>34</v>
      </c>
      <c r="B8" s="18">
        <v>45004614</v>
      </c>
      <c r="C8" s="18">
        <v>0</v>
      </c>
      <c r="D8" s="58">
        <v>48942546</v>
      </c>
      <c r="E8" s="59">
        <v>51636114</v>
      </c>
      <c r="F8" s="59">
        <v>10384915</v>
      </c>
      <c r="G8" s="59">
        <v>515238</v>
      </c>
      <c r="H8" s="59">
        <v>2185045</v>
      </c>
      <c r="I8" s="59">
        <v>13085198</v>
      </c>
      <c r="J8" s="59">
        <v>657695</v>
      </c>
      <c r="K8" s="59">
        <v>1080679</v>
      </c>
      <c r="L8" s="59">
        <v>8859149</v>
      </c>
      <c r="M8" s="59">
        <v>10597523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23682721</v>
      </c>
      <c r="W8" s="59">
        <v>29625682</v>
      </c>
      <c r="X8" s="59">
        <v>-5942961</v>
      </c>
      <c r="Y8" s="60">
        <v>-20.06</v>
      </c>
      <c r="Z8" s="61">
        <v>51636114</v>
      </c>
    </row>
    <row r="9" spans="1:26" ht="13.5">
      <c r="A9" s="57" t="s">
        <v>35</v>
      </c>
      <c r="B9" s="18">
        <v>40820700</v>
      </c>
      <c r="C9" s="18">
        <v>0</v>
      </c>
      <c r="D9" s="58">
        <v>33923770</v>
      </c>
      <c r="E9" s="59">
        <v>33923770</v>
      </c>
      <c r="F9" s="59">
        <v>1216548</v>
      </c>
      <c r="G9" s="59">
        <v>1370052</v>
      </c>
      <c r="H9" s="59">
        <v>1394832</v>
      </c>
      <c r="I9" s="59">
        <v>3981432</v>
      </c>
      <c r="J9" s="59">
        <v>1192839</v>
      </c>
      <c r="K9" s="59">
        <v>1448520</v>
      </c>
      <c r="L9" s="59">
        <v>1003919</v>
      </c>
      <c r="M9" s="59">
        <v>3645278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7626710</v>
      </c>
      <c r="W9" s="59">
        <v>10514856</v>
      </c>
      <c r="X9" s="59">
        <v>-2888146</v>
      </c>
      <c r="Y9" s="60">
        <v>-27.47</v>
      </c>
      <c r="Z9" s="61">
        <v>33923770</v>
      </c>
    </row>
    <row r="10" spans="1:26" ht="25.5">
      <c r="A10" s="62" t="s">
        <v>105</v>
      </c>
      <c r="B10" s="63">
        <f>SUM(B5:B9)</f>
        <v>208284714</v>
      </c>
      <c r="C10" s="63">
        <f>SUM(C5:C9)</f>
        <v>0</v>
      </c>
      <c r="D10" s="64">
        <f aca="true" t="shared" si="0" ref="D10:Z10">SUM(D5:D9)</f>
        <v>213105901</v>
      </c>
      <c r="E10" s="65">
        <f t="shared" si="0"/>
        <v>215799469</v>
      </c>
      <c r="F10" s="65">
        <f t="shared" si="0"/>
        <v>24115281</v>
      </c>
      <c r="G10" s="65">
        <f t="shared" si="0"/>
        <v>11415686</v>
      </c>
      <c r="H10" s="65">
        <f t="shared" si="0"/>
        <v>14649392</v>
      </c>
      <c r="I10" s="65">
        <f t="shared" si="0"/>
        <v>50180359</v>
      </c>
      <c r="J10" s="65">
        <f t="shared" si="0"/>
        <v>12541622</v>
      </c>
      <c r="K10" s="65">
        <f t="shared" si="0"/>
        <v>13700862</v>
      </c>
      <c r="L10" s="65">
        <f t="shared" si="0"/>
        <v>20717568</v>
      </c>
      <c r="M10" s="65">
        <f t="shared" si="0"/>
        <v>46960052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97140411</v>
      </c>
      <c r="W10" s="65">
        <f t="shared" si="0"/>
        <v>119224427</v>
      </c>
      <c r="X10" s="65">
        <f t="shared" si="0"/>
        <v>-22084016</v>
      </c>
      <c r="Y10" s="66">
        <f>+IF(W10&lt;&gt;0,(X10/W10)*100,0)</f>
        <v>-18.523063230993763</v>
      </c>
      <c r="Z10" s="67">
        <f t="shared" si="0"/>
        <v>215799469</v>
      </c>
    </row>
    <row r="11" spans="1:26" ht="13.5">
      <c r="A11" s="57" t="s">
        <v>36</v>
      </c>
      <c r="B11" s="18">
        <v>64636693</v>
      </c>
      <c r="C11" s="18">
        <v>0</v>
      </c>
      <c r="D11" s="58">
        <v>76467971</v>
      </c>
      <c r="E11" s="59">
        <v>76467971</v>
      </c>
      <c r="F11" s="59">
        <v>5421659</v>
      </c>
      <c r="G11" s="59">
        <v>5658363</v>
      </c>
      <c r="H11" s="59">
        <v>5536321</v>
      </c>
      <c r="I11" s="59">
        <v>16616343</v>
      </c>
      <c r="J11" s="59">
        <v>5310598</v>
      </c>
      <c r="K11" s="59">
        <v>5535890</v>
      </c>
      <c r="L11" s="59">
        <v>8575605</v>
      </c>
      <c r="M11" s="59">
        <v>19422093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36038436</v>
      </c>
      <c r="W11" s="59">
        <v>34104181</v>
      </c>
      <c r="X11" s="59">
        <v>1934255</v>
      </c>
      <c r="Y11" s="60">
        <v>5.67</v>
      </c>
      <c r="Z11" s="61">
        <v>76467971</v>
      </c>
    </row>
    <row r="12" spans="1:26" ht="13.5">
      <c r="A12" s="57" t="s">
        <v>37</v>
      </c>
      <c r="B12" s="18">
        <v>3654804</v>
      </c>
      <c r="C12" s="18">
        <v>0</v>
      </c>
      <c r="D12" s="58">
        <v>5166075</v>
      </c>
      <c r="E12" s="59">
        <v>5166075</v>
      </c>
      <c r="F12" s="59">
        <v>285768</v>
      </c>
      <c r="G12" s="59">
        <v>312265</v>
      </c>
      <c r="H12" s="59">
        <v>371901</v>
      </c>
      <c r="I12" s="59">
        <v>969934</v>
      </c>
      <c r="J12" s="59">
        <v>371901</v>
      </c>
      <c r="K12" s="59">
        <v>371901</v>
      </c>
      <c r="L12" s="59">
        <v>371901</v>
      </c>
      <c r="M12" s="59">
        <v>1115703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2085637</v>
      </c>
      <c r="W12" s="59">
        <v>1837456</v>
      </c>
      <c r="X12" s="59">
        <v>248181</v>
      </c>
      <c r="Y12" s="60">
        <v>13.51</v>
      </c>
      <c r="Z12" s="61">
        <v>5166075</v>
      </c>
    </row>
    <row r="13" spans="1:26" ht="13.5">
      <c r="A13" s="57" t="s">
        <v>106</v>
      </c>
      <c r="B13" s="18">
        <v>10529845</v>
      </c>
      <c r="C13" s="18">
        <v>0</v>
      </c>
      <c r="D13" s="58">
        <v>9288100</v>
      </c>
      <c r="E13" s="59">
        <v>9288100</v>
      </c>
      <c r="F13" s="59">
        <v>0</v>
      </c>
      <c r="G13" s="59">
        <v>0</v>
      </c>
      <c r="H13" s="59">
        <v>2238275</v>
      </c>
      <c r="I13" s="59">
        <v>2238275</v>
      </c>
      <c r="J13" s="59">
        <v>0</v>
      </c>
      <c r="K13" s="59">
        <v>0</v>
      </c>
      <c r="L13" s="59">
        <v>2238275</v>
      </c>
      <c r="M13" s="59">
        <v>2238275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4476550</v>
      </c>
      <c r="W13" s="59">
        <v>4518327</v>
      </c>
      <c r="X13" s="59">
        <v>-41777</v>
      </c>
      <c r="Y13" s="60">
        <v>-0.92</v>
      </c>
      <c r="Z13" s="61">
        <v>9288100</v>
      </c>
    </row>
    <row r="14" spans="1:26" ht="13.5">
      <c r="A14" s="57" t="s">
        <v>38</v>
      </c>
      <c r="B14" s="18">
        <v>10533485</v>
      </c>
      <c r="C14" s="18">
        <v>0</v>
      </c>
      <c r="D14" s="58">
        <v>6393450</v>
      </c>
      <c r="E14" s="59">
        <v>6393450</v>
      </c>
      <c r="F14" s="59">
        <v>0</v>
      </c>
      <c r="G14" s="59">
        <v>282092</v>
      </c>
      <c r="H14" s="59">
        <v>1311946</v>
      </c>
      <c r="I14" s="59">
        <v>1594038</v>
      </c>
      <c r="J14" s="59">
        <v>0</v>
      </c>
      <c r="K14" s="59">
        <v>0</v>
      </c>
      <c r="L14" s="59">
        <v>410966</v>
      </c>
      <c r="M14" s="59">
        <v>410966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2005004</v>
      </c>
      <c r="W14" s="59">
        <v>2234523</v>
      </c>
      <c r="X14" s="59">
        <v>-229519</v>
      </c>
      <c r="Y14" s="60">
        <v>-10.27</v>
      </c>
      <c r="Z14" s="61">
        <v>6393450</v>
      </c>
    </row>
    <row r="15" spans="1:26" ht="13.5">
      <c r="A15" s="57" t="s">
        <v>39</v>
      </c>
      <c r="B15" s="18">
        <v>46133748</v>
      </c>
      <c r="C15" s="18">
        <v>0</v>
      </c>
      <c r="D15" s="58">
        <v>51351979</v>
      </c>
      <c r="E15" s="59">
        <v>51351979</v>
      </c>
      <c r="F15" s="59">
        <v>594294</v>
      </c>
      <c r="G15" s="59">
        <v>6235004</v>
      </c>
      <c r="H15" s="59">
        <v>6088960</v>
      </c>
      <c r="I15" s="59">
        <v>12918258</v>
      </c>
      <c r="J15" s="59">
        <v>3770071</v>
      </c>
      <c r="K15" s="59">
        <v>3787537</v>
      </c>
      <c r="L15" s="59">
        <v>3763026</v>
      </c>
      <c r="M15" s="59">
        <v>11320634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24238892</v>
      </c>
      <c r="W15" s="59">
        <v>23207978</v>
      </c>
      <c r="X15" s="59">
        <v>1030914</v>
      </c>
      <c r="Y15" s="60">
        <v>4.44</v>
      </c>
      <c r="Z15" s="61">
        <v>51351979</v>
      </c>
    </row>
    <row r="16" spans="1:26" ht="13.5">
      <c r="A16" s="68" t="s">
        <v>40</v>
      </c>
      <c r="B16" s="18">
        <v>1443000</v>
      </c>
      <c r="C16" s="18">
        <v>0</v>
      </c>
      <c r="D16" s="58">
        <v>1490000</v>
      </c>
      <c r="E16" s="59">
        <v>1490000</v>
      </c>
      <c r="F16" s="59">
        <v>0</v>
      </c>
      <c r="G16" s="59">
        <v>0</v>
      </c>
      <c r="H16" s="59">
        <v>194776</v>
      </c>
      <c r="I16" s="59">
        <v>194776</v>
      </c>
      <c r="J16" s="59">
        <v>97388</v>
      </c>
      <c r="K16" s="59">
        <v>172750</v>
      </c>
      <c r="L16" s="59">
        <v>0</v>
      </c>
      <c r="M16" s="59">
        <v>270138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464914</v>
      </c>
      <c r="W16" s="59">
        <v>380115</v>
      </c>
      <c r="X16" s="59">
        <v>84799</v>
      </c>
      <c r="Y16" s="60">
        <v>22.31</v>
      </c>
      <c r="Z16" s="61">
        <v>1490000</v>
      </c>
    </row>
    <row r="17" spans="1:26" ht="13.5">
      <c r="A17" s="57" t="s">
        <v>41</v>
      </c>
      <c r="B17" s="18">
        <v>70287758</v>
      </c>
      <c r="C17" s="18">
        <v>0</v>
      </c>
      <c r="D17" s="58">
        <v>76958044</v>
      </c>
      <c r="E17" s="59">
        <v>79287640</v>
      </c>
      <c r="F17" s="59">
        <v>1160762</v>
      </c>
      <c r="G17" s="59">
        <v>3783503</v>
      </c>
      <c r="H17" s="59">
        <v>4898642</v>
      </c>
      <c r="I17" s="59">
        <v>9842907</v>
      </c>
      <c r="J17" s="59">
        <v>3197615</v>
      </c>
      <c r="K17" s="59">
        <v>3476139</v>
      </c>
      <c r="L17" s="59">
        <v>4485590</v>
      </c>
      <c r="M17" s="59">
        <v>11159344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21002251</v>
      </c>
      <c r="W17" s="59">
        <v>28766210</v>
      </c>
      <c r="X17" s="59">
        <v>-7763959</v>
      </c>
      <c r="Y17" s="60">
        <v>-26.99</v>
      </c>
      <c r="Z17" s="61">
        <v>79287640</v>
      </c>
    </row>
    <row r="18" spans="1:26" ht="13.5">
      <c r="A18" s="69" t="s">
        <v>42</v>
      </c>
      <c r="B18" s="70">
        <f>SUM(B11:B17)</f>
        <v>207219333</v>
      </c>
      <c r="C18" s="70">
        <f>SUM(C11:C17)</f>
        <v>0</v>
      </c>
      <c r="D18" s="71">
        <f aca="true" t="shared" si="1" ref="D18:Z18">SUM(D11:D17)</f>
        <v>227115619</v>
      </c>
      <c r="E18" s="72">
        <f t="shared" si="1"/>
        <v>229445215</v>
      </c>
      <c r="F18" s="72">
        <f t="shared" si="1"/>
        <v>7462483</v>
      </c>
      <c r="G18" s="72">
        <f t="shared" si="1"/>
        <v>16271227</v>
      </c>
      <c r="H18" s="72">
        <f t="shared" si="1"/>
        <v>20640821</v>
      </c>
      <c r="I18" s="72">
        <f t="shared" si="1"/>
        <v>44374531</v>
      </c>
      <c r="J18" s="72">
        <f t="shared" si="1"/>
        <v>12747573</v>
      </c>
      <c r="K18" s="72">
        <f t="shared" si="1"/>
        <v>13344217</v>
      </c>
      <c r="L18" s="72">
        <f t="shared" si="1"/>
        <v>19845363</v>
      </c>
      <c r="M18" s="72">
        <f t="shared" si="1"/>
        <v>45937153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90311684</v>
      </c>
      <c r="W18" s="72">
        <f t="shared" si="1"/>
        <v>95048790</v>
      </c>
      <c r="X18" s="72">
        <f t="shared" si="1"/>
        <v>-4737106</v>
      </c>
      <c r="Y18" s="66">
        <f>+IF(W18&lt;&gt;0,(X18/W18)*100,0)</f>
        <v>-4.9838677588636315</v>
      </c>
      <c r="Z18" s="73">
        <f t="shared" si="1"/>
        <v>229445215</v>
      </c>
    </row>
    <row r="19" spans="1:26" ht="13.5">
      <c r="A19" s="69" t="s">
        <v>43</v>
      </c>
      <c r="B19" s="74">
        <f>+B10-B18</f>
        <v>1065381</v>
      </c>
      <c r="C19" s="74">
        <f>+C10-C18</f>
        <v>0</v>
      </c>
      <c r="D19" s="75">
        <f aca="true" t="shared" si="2" ref="D19:Z19">+D10-D18</f>
        <v>-14009718</v>
      </c>
      <c r="E19" s="76">
        <f t="shared" si="2"/>
        <v>-13645746</v>
      </c>
      <c r="F19" s="76">
        <f t="shared" si="2"/>
        <v>16652798</v>
      </c>
      <c r="G19" s="76">
        <f t="shared" si="2"/>
        <v>-4855541</v>
      </c>
      <c r="H19" s="76">
        <f t="shared" si="2"/>
        <v>-5991429</v>
      </c>
      <c r="I19" s="76">
        <f t="shared" si="2"/>
        <v>5805828</v>
      </c>
      <c r="J19" s="76">
        <f t="shared" si="2"/>
        <v>-205951</v>
      </c>
      <c r="K19" s="76">
        <f t="shared" si="2"/>
        <v>356645</v>
      </c>
      <c r="L19" s="76">
        <f t="shared" si="2"/>
        <v>872205</v>
      </c>
      <c r="M19" s="76">
        <f t="shared" si="2"/>
        <v>1022899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6828727</v>
      </c>
      <c r="W19" s="76">
        <f>IF(E10=E18,0,W10-W18)</f>
        <v>24175637</v>
      </c>
      <c r="X19" s="76">
        <f t="shared" si="2"/>
        <v>-17346910</v>
      </c>
      <c r="Y19" s="77">
        <f>+IF(W19&lt;&gt;0,(X19/W19)*100,0)</f>
        <v>-71.75368326385774</v>
      </c>
      <c r="Z19" s="78">
        <f t="shared" si="2"/>
        <v>-13645746</v>
      </c>
    </row>
    <row r="20" spans="1:26" ht="13.5">
      <c r="A20" s="57" t="s">
        <v>44</v>
      </c>
      <c r="B20" s="18">
        <v>15637906</v>
      </c>
      <c r="C20" s="18">
        <v>0</v>
      </c>
      <c r="D20" s="58">
        <v>17815463</v>
      </c>
      <c r="E20" s="59">
        <v>18715847</v>
      </c>
      <c r="F20" s="59">
        <v>0</v>
      </c>
      <c r="G20" s="59">
        <v>0</v>
      </c>
      <c r="H20" s="59">
        <v>0</v>
      </c>
      <c r="I20" s="59">
        <v>0</v>
      </c>
      <c r="J20" s="59">
        <v>1010972</v>
      </c>
      <c r="K20" s="59">
        <v>2565506</v>
      </c>
      <c r="L20" s="59">
        <v>1022726</v>
      </c>
      <c r="M20" s="59">
        <v>4599204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4599204</v>
      </c>
      <c r="W20" s="59">
        <v>7433183</v>
      </c>
      <c r="X20" s="59">
        <v>-2833979</v>
      </c>
      <c r="Y20" s="60">
        <v>-38.13</v>
      </c>
      <c r="Z20" s="61">
        <v>18715847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16703287</v>
      </c>
      <c r="C22" s="85">
        <f>SUM(C19:C21)</f>
        <v>0</v>
      </c>
      <c r="D22" s="86">
        <f aca="true" t="shared" si="3" ref="D22:Z22">SUM(D19:D21)</f>
        <v>3805745</v>
      </c>
      <c r="E22" s="87">
        <f t="shared" si="3"/>
        <v>5070101</v>
      </c>
      <c r="F22" s="87">
        <f t="shared" si="3"/>
        <v>16652798</v>
      </c>
      <c r="G22" s="87">
        <f t="shared" si="3"/>
        <v>-4855541</v>
      </c>
      <c r="H22" s="87">
        <f t="shared" si="3"/>
        <v>-5991429</v>
      </c>
      <c r="I22" s="87">
        <f t="shared" si="3"/>
        <v>5805828</v>
      </c>
      <c r="J22" s="87">
        <f t="shared" si="3"/>
        <v>805021</v>
      </c>
      <c r="K22" s="87">
        <f t="shared" si="3"/>
        <v>2922151</v>
      </c>
      <c r="L22" s="87">
        <f t="shared" si="3"/>
        <v>1894931</v>
      </c>
      <c r="M22" s="87">
        <f t="shared" si="3"/>
        <v>5622103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11427931</v>
      </c>
      <c r="W22" s="87">
        <f t="shared" si="3"/>
        <v>31608820</v>
      </c>
      <c r="X22" s="87">
        <f t="shared" si="3"/>
        <v>-20180889</v>
      </c>
      <c r="Y22" s="88">
        <f>+IF(W22&lt;&gt;0,(X22/W22)*100,0)</f>
        <v>-63.84575254628297</v>
      </c>
      <c r="Z22" s="89">
        <f t="shared" si="3"/>
        <v>5070101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16703287</v>
      </c>
      <c r="C24" s="74">
        <f>SUM(C22:C23)</f>
        <v>0</v>
      </c>
      <c r="D24" s="75">
        <f aca="true" t="shared" si="4" ref="D24:Z24">SUM(D22:D23)</f>
        <v>3805745</v>
      </c>
      <c r="E24" s="76">
        <f t="shared" si="4"/>
        <v>5070101</v>
      </c>
      <c r="F24" s="76">
        <f t="shared" si="4"/>
        <v>16652798</v>
      </c>
      <c r="G24" s="76">
        <f t="shared" si="4"/>
        <v>-4855541</v>
      </c>
      <c r="H24" s="76">
        <f t="shared" si="4"/>
        <v>-5991429</v>
      </c>
      <c r="I24" s="76">
        <f t="shared" si="4"/>
        <v>5805828</v>
      </c>
      <c r="J24" s="76">
        <f t="shared" si="4"/>
        <v>805021</v>
      </c>
      <c r="K24" s="76">
        <f t="shared" si="4"/>
        <v>2922151</v>
      </c>
      <c r="L24" s="76">
        <f t="shared" si="4"/>
        <v>1894931</v>
      </c>
      <c r="M24" s="76">
        <f t="shared" si="4"/>
        <v>5622103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11427931</v>
      </c>
      <c r="W24" s="76">
        <f t="shared" si="4"/>
        <v>31608820</v>
      </c>
      <c r="X24" s="76">
        <f t="shared" si="4"/>
        <v>-20180889</v>
      </c>
      <c r="Y24" s="77">
        <f>+IF(W24&lt;&gt;0,(X24/W24)*100,0)</f>
        <v>-63.84575254628297</v>
      </c>
      <c r="Z24" s="78">
        <f t="shared" si="4"/>
        <v>5070101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17680379</v>
      </c>
      <c r="C27" s="21">
        <v>0</v>
      </c>
      <c r="D27" s="98">
        <v>20315463</v>
      </c>
      <c r="E27" s="99">
        <v>21215847</v>
      </c>
      <c r="F27" s="99">
        <v>0</v>
      </c>
      <c r="G27" s="99">
        <v>6738</v>
      </c>
      <c r="H27" s="99">
        <v>19681</v>
      </c>
      <c r="I27" s="99">
        <v>26419</v>
      </c>
      <c r="J27" s="99">
        <v>1049143</v>
      </c>
      <c r="K27" s="99">
        <v>2548436</v>
      </c>
      <c r="L27" s="99">
        <v>1102240</v>
      </c>
      <c r="M27" s="99">
        <v>4699819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4726238</v>
      </c>
      <c r="W27" s="99">
        <v>10607924</v>
      </c>
      <c r="X27" s="99">
        <v>-5881686</v>
      </c>
      <c r="Y27" s="100">
        <v>-55.45</v>
      </c>
      <c r="Z27" s="101">
        <v>21215847</v>
      </c>
    </row>
    <row r="28" spans="1:26" ht="13.5">
      <c r="A28" s="102" t="s">
        <v>44</v>
      </c>
      <c r="B28" s="18">
        <v>13721573</v>
      </c>
      <c r="C28" s="18">
        <v>0</v>
      </c>
      <c r="D28" s="58">
        <v>17815463</v>
      </c>
      <c r="E28" s="59">
        <v>18715847</v>
      </c>
      <c r="F28" s="59">
        <v>0</v>
      </c>
      <c r="G28" s="59">
        <v>0</v>
      </c>
      <c r="H28" s="59">
        <v>6713</v>
      </c>
      <c r="I28" s="59">
        <v>6713</v>
      </c>
      <c r="J28" s="59">
        <v>1010972</v>
      </c>
      <c r="K28" s="59">
        <v>2498130</v>
      </c>
      <c r="L28" s="59">
        <v>1040382</v>
      </c>
      <c r="M28" s="59">
        <v>4549484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4556197</v>
      </c>
      <c r="W28" s="59">
        <v>9357924</v>
      </c>
      <c r="X28" s="59">
        <v>-4801727</v>
      </c>
      <c r="Y28" s="60">
        <v>-51.31</v>
      </c>
      <c r="Z28" s="61">
        <v>18715847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2230263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1728544</v>
      </c>
      <c r="C31" s="18">
        <v>0</v>
      </c>
      <c r="D31" s="58">
        <v>2500000</v>
      </c>
      <c r="E31" s="59">
        <v>2500000</v>
      </c>
      <c r="F31" s="59">
        <v>0</v>
      </c>
      <c r="G31" s="59">
        <v>6738</v>
      </c>
      <c r="H31" s="59">
        <v>12968</v>
      </c>
      <c r="I31" s="59">
        <v>19706</v>
      </c>
      <c r="J31" s="59">
        <v>38171</v>
      </c>
      <c r="K31" s="59">
        <v>50306</v>
      </c>
      <c r="L31" s="59">
        <v>61858</v>
      </c>
      <c r="M31" s="59">
        <v>150335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170041</v>
      </c>
      <c r="W31" s="59">
        <v>1250000</v>
      </c>
      <c r="X31" s="59">
        <v>-1079959</v>
      </c>
      <c r="Y31" s="60">
        <v>-86.4</v>
      </c>
      <c r="Z31" s="61">
        <v>2500000</v>
      </c>
    </row>
    <row r="32" spans="1:26" ht="13.5">
      <c r="A32" s="69" t="s">
        <v>50</v>
      </c>
      <c r="B32" s="21">
        <f>SUM(B28:B31)</f>
        <v>17680380</v>
      </c>
      <c r="C32" s="21">
        <f>SUM(C28:C31)</f>
        <v>0</v>
      </c>
      <c r="D32" s="98">
        <f aca="true" t="shared" si="5" ref="D32:Z32">SUM(D28:D31)</f>
        <v>20315463</v>
      </c>
      <c r="E32" s="99">
        <f t="shared" si="5"/>
        <v>21215847</v>
      </c>
      <c r="F32" s="99">
        <f t="shared" si="5"/>
        <v>0</v>
      </c>
      <c r="G32" s="99">
        <f t="shared" si="5"/>
        <v>6738</v>
      </c>
      <c r="H32" s="99">
        <f t="shared" si="5"/>
        <v>19681</v>
      </c>
      <c r="I32" s="99">
        <f t="shared" si="5"/>
        <v>26419</v>
      </c>
      <c r="J32" s="99">
        <f t="shared" si="5"/>
        <v>1049143</v>
      </c>
      <c r="K32" s="99">
        <f t="shared" si="5"/>
        <v>2548436</v>
      </c>
      <c r="L32" s="99">
        <f t="shared" si="5"/>
        <v>1102240</v>
      </c>
      <c r="M32" s="99">
        <f t="shared" si="5"/>
        <v>4699819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4726238</v>
      </c>
      <c r="W32" s="99">
        <f t="shared" si="5"/>
        <v>10607924</v>
      </c>
      <c r="X32" s="99">
        <f t="shared" si="5"/>
        <v>-5881686</v>
      </c>
      <c r="Y32" s="100">
        <f>+IF(W32&lt;&gt;0,(X32/W32)*100,0)</f>
        <v>-55.44615515722021</v>
      </c>
      <c r="Z32" s="101">
        <f t="shared" si="5"/>
        <v>21215847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69025374</v>
      </c>
      <c r="C35" s="18">
        <v>0</v>
      </c>
      <c r="D35" s="58">
        <v>74326257</v>
      </c>
      <c r="E35" s="59">
        <v>75590613</v>
      </c>
      <c r="F35" s="59">
        <v>53486133</v>
      </c>
      <c r="G35" s="59">
        <v>74167977</v>
      </c>
      <c r="H35" s="59">
        <v>68168517</v>
      </c>
      <c r="I35" s="59">
        <v>68168517</v>
      </c>
      <c r="J35" s="59">
        <v>67768468</v>
      </c>
      <c r="K35" s="59">
        <v>64848835</v>
      </c>
      <c r="L35" s="59">
        <v>65532791</v>
      </c>
      <c r="M35" s="59">
        <v>65532791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65532791</v>
      </c>
      <c r="W35" s="59">
        <v>37795307</v>
      </c>
      <c r="X35" s="59">
        <v>27737484</v>
      </c>
      <c r="Y35" s="60">
        <v>73.39</v>
      </c>
      <c r="Z35" s="61">
        <v>75590613</v>
      </c>
    </row>
    <row r="36" spans="1:26" ht="13.5">
      <c r="A36" s="57" t="s">
        <v>53</v>
      </c>
      <c r="B36" s="18">
        <v>284513452</v>
      </c>
      <c r="C36" s="18">
        <v>0</v>
      </c>
      <c r="D36" s="58">
        <v>271648934</v>
      </c>
      <c r="E36" s="59">
        <v>272549318</v>
      </c>
      <c r="F36" s="59">
        <v>363420000</v>
      </c>
      <c r="G36" s="59">
        <v>363420000</v>
      </c>
      <c r="H36" s="59">
        <v>363420000</v>
      </c>
      <c r="I36" s="59">
        <v>363420000</v>
      </c>
      <c r="J36" s="59">
        <v>363420000</v>
      </c>
      <c r="K36" s="59">
        <v>291500205</v>
      </c>
      <c r="L36" s="59">
        <v>289013703</v>
      </c>
      <c r="M36" s="59">
        <v>289013703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289013703</v>
      </c>
      <c r="W36" s="59">
        <v>136274659</v>
      </c>
      <c r="X36" s="59">
        <v>152739044</v>
      </c>
      <c r="Y36" s="60">
        <v>112.08</v>
      </c>
      <c r="Z36" s="61">
        <v>272549318</v>
      </c>
    </row>
    <row r="37" spans="1:26" ht="13.5">
      <c r="A37" s="57" t="s">
        <v>54</v>
      </c>
      <c r="B37" s="18">
        <v>42997641</v>
      </c>
      <c r="C37" s="18">
        <v>0</v>
      </c>
      <c r="D37" s="58">
        <v>40628379</v>
      </c>
      <c r="E37" s="59">
        <v>40628379</v>
      </c>
      <c r="F37" s="59">
        <v>1924774</v>
      </c>
      <c r="G37" s="59">
        <v>52718081</v>
      </c>
      <c r="H37" s="59">
        <v>54075734</v>
      </c>
      <c r="I37" s="59">
        <v>54075734</v>
      </c>
      <c r="J37" s="59">
        <v>47863933</v>
      </c>
      <c r="K37" s="59">
        <v>44246426</v>
      </c>
      <c r="L37" s="59">
        <v>44427350</v>
      </c>
      <c r="M37" s="59">
        <v>44427350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44427350</v>
      </c>
      <c r="W37" s="59">
        <v>20314190</v>
      </c>
      <c r="X37" s="59">
        <v>24113160</v>
      </c>
      <c r="Y37" s="60">
        <v>118.7</v>
      </c>
      <c r="Z37" s="61">
        <v>40628379</v>
      </c>
    </row>
    <row r="38" spans="1:26" ht="13.5">
      <c r="A38" s="57" t="s">
        <v>55</v>
      </c>
      <c r="B38" s="18">
        <v>84521443</v>
      </c>
      <c r="C38" s="18">
        <v>0</v>
      </c>
      <c r="D38" s="58">
        <v>60963144</v>
      </c>
      <c r="E38" s="59">
        <v>60963144</v>
      </c>
      <c r="F38" s="59">
        <v>65215426</v>
      </c>
      <c r="G38" s="59">
        <v>37306253</v>
      </c>
      <c r="H38" s="59">
        <v>37306253</v>
      </c>
      <c r="I38" s="59">
        <v>37306253</v>
      </c>
      <c r="J38" s="59">
        <v>37306253</v>
      </c>
      <c r="K38" s="59">
        <v>38988312</v>
      </c>
      <c r="L38" s="59">
        <v>37306253</v>
      </c>
      <c r="M38" s="59">
        <v>37306253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37306253</v>
      </c>
      <c r="W38" s="59">
        <v>30481572</v>
      </c>
      <c r="X38" s="59">
        <v>6824681</v>
      </c>
      <c r="Y38" s="60">
        <v>22.39</v>
      </c>
      <c r="Z38" s="61">
        <v>60963144</v>
      </c>
    </row>
    <row r="39" spans="1:26" ht="13.5">
      <c r="A39" s="57" t="s">
        <v>56</v>
      </c>
      <c r="B39" s="18">
        <v>226019742</v>
      </c>
      <c r="C39" s="18">
        <v>0</v>
      </c>
      <c r="D39" s="58">
        <v>244383668</v>
      </c>
      <c r="E39" s="59">
        <v>246548408</v>
      </c>
      <c r="F39" s="59">
        <v>349765932</v>
      </c>
      <c r="G39" s="59">
        <v>347563643</v>
      </c>
      <c r="H39" s="59">
        <v>340206531</v>
      </c>
      <c r="I39" s="59">
        <v>340206531</v>
      </c>
      <c r="J39" s="59">
        <v>346018282</v>
      </c>
      <c r="K39" s="59">
        <v>273114301</v>
      </c>
      <c r="L39" s="59">
        <v>272812891</v>
      </c>
      <c r="M39" s="59">
        <v>272812891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272812891</v>
      </c>
      <c r="W39" s="59">
        <v>123274204</v>
      </c>
      <c r="X39" s="59">
        <v>149538687</v>
      </c>
      <c r="Y39" s="60">
        <v>121.31</v>
      </c>
      <c r="Z39" s="61">
        <v>246548408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13652536</v>
      </c>
      <c r="C42" s="18">
        <v>0</v>
      </c>
      <c r="D42" s="58">
        <v>14158224</v>
      </c>
      <c r="E42" s="59">
        <v>16322964</v>
      </c>
      <c r="F42" s="59">
        <v>20342250</v>
      </c>
      <c r="G42" s="59">
        <v>-4362656</v>
      </c>
      <c r="H42" s="59">
        <v>-6009997</v>
      </c>
      <c r="I42" s="59">
        <v>9969597</v>
      </c>
      <c r="J42" s="59">
        <v>1447836</v>
      </c>
      <c r="K42" s="59">
        <v>-809328</v>
      </c>
      <c r="L42" s="59">
        <v>691349</v>
      </c>
      <c r="M42" s="59">
        <v>1329857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11299454</v>
      </c>
      <c r="W42" s="59">
        <v>7079112</v>
      </c>
      <c r="X42" s="59">
        <v>4220342</v>
      </c>
      <c r="Y42" s="60">
        <v>59.62</v>
      </c>
      <c r="Z42" s="61">
        <v>16322964</v>
      </c>
    </row>
    <row r="43" spans="1:26" ht="13.5">
      <c r="A43" s="57" t="s">
        <v>59</v>
      </c>
      <c r="B43" s="18">
        <v>-13443405</v>
      </c>
      <c r="C43" s="18">
        <v>0</v>
      </c>
      <c r="D43" s="58">
        <v>-18315456</v>
      </c>
      <c r="E43" s="59">
        <v>-19215840</v>
      </c>
      <c r="F43" s="59">
        <v>-22500000</v>
      </c>
      <c r="G43" s="59">
        <v>-6738</v>
      </c>
      <c r="H43" s="59">
        <v>-19683</v>
      </c>
      <c r="I43" s="59">
        <v>-22526421</v>
      </c>
      <c r="J43" s="59">
        <v>-1049144</v>
      </c>
      <c r="K43" s="59">
        <v>-2548438</v>
      </c>
      <c r="L43" s="59">
        <v>21397760</v>
      </c>
      <c r="M43" s="59">
        <v>17800178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-4726243</v>
      </c>
      <c r="W43" s="59">
        <v>-9157728</v>
      </c>
      <c r="X43" s="59">
        <v>4431485</v>
      </c>
      <c r="Y43" s="60">
        <v>-48.39</v>
      </c>
      <c r="Z43" s="61">
        <v>-19215840</v>
      </c>
    </row>
    <row r="44" spans="1:26" ht="13.5">
      <c r="A44" s="57" t="s">
        <v>60</v>
      </c>
      <c r="B44" s="18">
        <v>-441086</v>
      </c>
      <c r="C44" s="18">
        <v>0</v>
      </c>
      <c r="D44" s="58">
        <v>-2159454</v>
      </c>
      <c r="E44" s="59">
        <v>-2159454</v>
      </c>
      <c r="F44" s="59">
        <v>20840</v>
      </c>
      <c r="G44" s="59">
        <v>37940</v>
      </c>
      <c r="H44" s="59">
        <v>16901</v>
      </c>
      <c r="I44" s="59">
        <v>75681</v>
      </c>
      <c r="J44" s="59">
        <v>30305</v>
      </c>
      <c r="K44" s="59">
        <v>39995</v>
      </c>
      <c r="L44" s="59">
        <v>25725</v>
      </c>
      <c r="M44" s="59">
        <v>96025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171706</v>
      </c>
      <c r="W44" s="59">
        <v>-1079727</v>
      </c>
      <c r="X44" s="59">
        <v>1251433</v>
      </c>
      <c r="Y44" s="60">
        <v>-115.9</v>
      </c>
      <c r="Z44" s="61">
        <v>-2159454</v>
      </c>
    </row>
    <row r="45" spans="1:26" ht="13.5">
      <c r="A45" s="69" t="s">
        <v>61</v>
      </c>
      <c r="B45" s="21">
        <v>36433635</v>
      </c>
      <c r="C45" s="21">
        <v>0</v>
      </c>
      <c r="D45" s="98">
        <v>26530731</v>
      </c>
      <c r="E45" s="99">
        <v>27795087</v>
      </c>
      <c r="F45" s="99">
        <v>34522509</v>
      </c>
      <c r="G45" s="99">
        <v>30191055</v>
      </c>
      <c r="H45" s="99">
        <v>24178276</v>
      </c>
      <c r="I45" s="99">
        <v>24178276</v>
      </c>
      <c r="J45" s="99">
        <v>24607273</v>
      </c>
      <c r="K45" s="99">
        <v>21289502</v>
      </c>
      <c r="L45" s="99">
        <v>43404336</v>
      </c>
      <c r="M45" s="99">
        <v>43404336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43404336</v>
      </c>
      <c r="W45" s="99">
        <v>29689074</v>
      </c>
      <c r="X45" s="99">
        <v>13715262</v>
      </c>
      <c r="Y45" s="100">
        <v>46.2</v>
      </c>
      <c r="Z45" s="101">
        <v>27795087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9571385</v>
      </c>
      <c r="C49" s="51">
        <v>0</v>
      </c>
      <c r="D49" s="128">
        <v>974684</v>
      </c>
      <c r="E49" s="53">
        <v>804349</v>
      </c>
      <c r="F49" s="53">
        <v>0</v>
      </c>
      <c r="G49" s="53">
        <v>0</v>
      </c>
      <c r="H49" s="53">
        <v>0</v>
      </c>
      <c r="I49" s="53">
        <v>512938</v>
      </c>
      <c r="J49" s="53">
        <v>0</v>
      </c>
      <c r="K49" s="53">
        <v>0</v>
      </c>
      <c r="L49" s="53">
        <v>0</v>
      </c>
      <c r="M49" s="53">
        <v>711843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421709</v>
      </c>
      <c r="W49" s="53">
        <v>2601087</v>
      </c>
      <c r="X49" s="53">
        <v>17096416</v>
      </c>
      <c r="Y49" s="53">
        <v>32694411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321320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321320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100.73498638851093</v>
      </c>
      <c r="C58" s="5">
        <f>IF(C67=0,0,+(C76/C67)*100)</f>
        <v>0</v>
      </c>
      <c r="D58" s="6">
        <f aca="true" t="shared" si="6" ref="D58:Z58">IF(D67=0,0,+(D76/D67)*100)</f>
        <v>97.48218435643241</v>
      </c>
      <c r="E58" s="7">
        <f t="shared" si="6"/>
        <v>97.48218435643241</v>
      </c>
      <c r="F58" s="7">
        <f t="shared" si="6"/>
        <v>75.36182720935479</v>
      </c>
      <c r="G58" s="7">
        <f t="shared" si="6"/>
        <v>130.9791009173962</v>
      </c>
      <c r="H58" s="7">
        <f t="shared" si="6"/>
        <v>107.45968638139314</v>
      </c>
      <c r="I58" s="7">
        <f t="shared" si="6"/>
        <v>102.0565378385617</v>
      </c>
      <c r="J58" s="7">
        <f t="shared" si="6"/>
        <v>105.66935410090066</v>
      </c>
      <c r="K58" s="7">
        <f t="shared" si="6"/>
        <v>101.02259139743279</v>
      </c>
      <c r="L58" s="7">
        <f t="shared" si="6"/>
        <v>93.62253507901906</v>
      </c>
      <c r="M58" s="7">
        <f t="shared" si="6"/>
        <v>100.08918904884163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101.07750776936955</v>
      </c>
      <c r="W58" s="7">
        <f t="shared" si="6"/>
        <v>80.3932645704321</v>
      </c>
      <c r="X58" s="7">
        <f t="shared" si="6"/>
        <v>0</v>
      </c>
      <c r="Y58" s="7">
        <f t="shared" si="6"/>
        <v>0</v>
      </c>
      <c r="Z58" s="8">
        <f t="shared" si="6"/>
        <v>97.48218435643241</v>
      </c>
    </row>
    <row r="59" spans="1:26" ht="13.5">
      <c r="A59" s="36" t="s">
        <v>31</v>
      </c>
      <c r="B59" s="9">
        <f aca="true" t="shared" si="7" ref="B59:Z66">IF(B68=0,0,+(B77/B68)*100)</f>
        <v>101.06133332510456</v>
      </c>
      <c r="C59" s="9">
        <f t="shared" si="7"/>
        <v>0</v>
      </c>
      <c r="D59" s="2">
        <f t="shared" si="7"/>
        <v>97.99998273647304</v>
      </c>
      <c r="E59" s="10">
        <f t="shared" si="7"/>
        <v>97.99998273647304</v>
      </c>
      <c r="F59" s="10">
        <f t="shared" si="7"/>
        <v>46.8427827109339</v>
      </c>
      <c r="G59" s="10">
        <f t="shared" si="7"/>
        <v>123.26604641388501</v>
      </c>
      <c r="H59" s="10">
        <f t="shared" si="7"/>
        <v>108.9403106626865</v>
      </c>
      <c r="I59" s="10">
        <f t="shared" si="7"/>
        <v>84.77598942113748</v>
      </c>
      <c r="J59" s="10">
        <f t="shared" si="7"/>
        <v>104.44992519509759</v>
      </c>
      <c r="K59" s="10">
        <f t="shared" si="7"/>
        <v>97.95036523686144</v>
      </c>
      <c r="L59" s="10">
        <f t="shared" si="7"/>
        <v>83.78102955289741</v>
      </c>
      <c r="M59" s="10">
        <f t="shared" si="7"/>
        <v>95.24436044072347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89.41888307043784</v>
      </c>
      <c r="W59" s="10">
        <f t="shared" si="7"/>
        <v>51.21819422720224</v>
      </c>
      <c r="X59" s="10">
        <f t="shared" si="7"/>
        <v>0</v>
      </c>
      <c r="Y59" s="10">
        <f t="shared" si="7"/>
        <v>0</v>
      </c>
      <c r="Z59" s="11">
        <f t="shared" si="7"/>
        <v>97.99998273647304</v>
      </c>
    </row>
    <row r="60" spans="1:26" ht="13.5">
      <c r="A60" s="37" t="s">
        <v>32</v>
      </c>
      <c r="B60" s="12">
        <f t="shared" si="7"/>
        <v>100.64546289234279</v>
      </c>
      <c r="C60" s="12">
        <f t="shared" si="7"/>
        <v>0</v>
      </c>
      <c r="D60" s="3">
        <f t="shared" si="7"/>
        <v>97.25532408143216</v>
      </c>
      <c r="E60" s="13">
        <f t="shared" si="7"/>
        <v>97.25532408143216</v>
      </c>
      <c r="F60" s="13">
        <f t="shared" si="7"/>
        <v>91.3643450788105</v>
      </c>
      <c r="G60" s="13">
        <f t="shared" si="7"/>
        <v>136.85734707482627</v>
      </c>
      <c r="H60" s="13">
        <f t="shared" si="7"/>
        <v>108.98201284671987</v>
      </c>
      <c r="I60" s="13">
        <f t="shared" si="7"/>
        <v>110.96350681366825</v>
      </c>
      <c r="J60" s="13">
        <f t="shared" si="7"/>
        <v>108.00708542814424</v>
      </c>
      <c r="K60" s="13">
        <f t="shared" si="7"/>
        <v>103.2450382365303</v>
      </c>
      <c r="L60" s="13">
        <f t="shared" si="7"/>
        <v>98.42572568371371</v>
      </c>
      <c r="M60" s="13">
        <f t="shared" si="7"/>
        <v>103.22234288728345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106.96273004732764</v>
      </c>
      <c r="W60" s="13">
        <f t="shared" si="7"/>
        <v>98.5399794799489</v>
      </c>
      <c r="X60" s="13">
        <f t="shared" si="7"/>
        <v>0</v>
      </c>
      <c r="Y60" s="13">
        <f t="shared" si="7"/>
        <v>0</v>
      </c>
      <c r="Z60" s="14">
        <f t="shared" si="7"/>
        <v>97.25532408143216</v>
      </c>
    </row>
    <row r="61" spans="1:26" ht="13.5">
      <c r="A61" s="38" t="s">
        <v>113</v>
      </c>
      <c r="B61" s="12">
        <f t="shared" si="7"/>
        <v>100.64546262745027</v>
      </c>
      <c r="C61" s="12">
        <f t="shared" si="7"/>
        <v>0</v>
      </c>
      <c r="D61" s="3">
        <f t="shared" si="7"/>
        <v>98.00000258296649</v>
      </c>
      <c r="E61" s="13">
        <f t="shared" si="7"/>
        <v>98.00000258296649</v>
      </c>
      <c r="F61" s="13">
        <f t="shared" si="7"/>
        <v>99.09129169661269</v>
      </c>
      <c r="G61" s="13">
        <f t="shared" si="7"/>
        <v>118.15085202004241</v>
      </c>
      <c r="H61" s="13">
        <f t="shared" si="7"/>
        <v>99.12184092667651</v>
      </c>
      <c r="I61" s="13">
        <f t="shared" si="7"/>
        <v>104.9247475429115</v>
      </c>
      <c r="J61" s="13">
        <f t="shared" si="7"/>
        <v>102.00663015846658</v>
      </c>
      <c r="K61" s="13">
        <f t="shared" si="7"/>
        <v>99.41760677476307</v>
      </c>
      <c r="L61" s="13">
        <f t="shared" si="7"/>
        <v>99.2052657644653</v>
      </c>
      <c r="M61" s="13">
        <f t="shared" si="7"/>
        <v>100.2080385580047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102.5127121118938</v>
      </c>
      <c r="W61" s="13">
        <f t="shared" si="7"/>
        <v>100.81317279545756</v>
      </c>
      <c r="X61" s="13">
        <f t="shared" si="7"/>
        <v>0</v>
      </c>
      <c r="Y61" s="13">
        <f t="shared" si="7"/>
        <v>0</v>
      </c>
      <c r="Z61" s="14">
        <f t="shared" si="7"/>
        <v>98.00000258296649</v>
      </c>
    </row>
    <row r="62" spans="1:26" ht="13.5">
      <c r="A62" s="38" t="s">
        <v>114</v>
      </c>
      <c r="B62" s="12">
        <f t="shared" si="7"/>
        <v>100.64546607371274</v>
      </c>
      <c r="C62" s="12">
        <f t="shared" si="7"/>
        <v>0</v>
      </c>
      <c r="D62" s="3">
        <f t="shared" si="7"/>
        <v>98.00003343807664</v>
      </c>
      <c r="E62" s="13">
        <f t="shared" si="7"/>
        <v>98.00003343807664</v>
      </c>
      <c r="F62" s="13">
        <f t="shared" si="7"/>
        <v>94.58590380134149</v>
      </c>
      <c r="G62" s="13">
        <f t="shared" si="7"/>
        <v>120.26614085733269</v>
      </c>
      <c r="H62" s="13">
        <f t="shared" si="7"/>
        <v>80.97771753758603</v>
      </c>
      <c r="I62" s="13">
        <f t="shared" si="7"/>
        <v>96.04680104913305</v>
      </c>
      <c r="J62" s="13">
        <f t="shared" si="7"/>
        <v>84.03355937997537</v>
      </c>
      <c r="K62" s="13">
        <f t="shared" si="7"/>
        <v>78.67929135715423</v>
      </c>
      <c r="L62" s="13">
        <f t="shared" si="7"/>
        <v>82.76415376027211</v>
      </c>
      <c r="M62" s="13">
        <f t="shared" si="7"/>
        <v>81.71036811195862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87.90692022215691</v>
      </c>
      <c r="W62" s="13">
        <f t="shared" si="7"/>
        <v>94.64225135713</v>
      </c>
      <c r="X62" s="13">
        <f t="shared" si="7"/>
        <v>0</v>
      </c>
      <c r="Y62" s="13">
        <f t="shared" si="7"/>
        <v>0</v>
      </c>
      <c r="Z62" s="14">
        <f t="shared" si="7"/>
        <v>98.00003343807664</v>
      </c>
    </row>
    <row r="63" spans="1:26" ht="13.5">
      <c r="A63" s="38" t="s">
        <v>115</v>
      </c>
      <c r="B63" s="12">
        <f t="shared" si="7"/>
        <v>100.64546337078669</v>
      </c>
      <c r="C63" s="12">
        <f t="shared" si="7"/>
        <v>0</v>
      </c>
      <c r="D63" s="3">
        <f t="shared" si="7"/>
        <v>97.99996203020287</v>
      </c>
      <c r="E63" s="13">
        <f t="shared" si="7"/>
        <v>97.99996203020287</v>
      </c>
      <c r="F63" s="13">
        <f t="shared" si="7"/>
        <v>68.24538826645971</v>
      </c>
      <c r="G63" s="13">
        <f t="shared" si="7"/>
        <v>121.79807300003138</v>
      </c>
      <c r="H63" s="13">
        <f t="shared" si="7"/>
        <v>96.77725798067789</v>
      </c>
      <c r="I63" s="13">
        <f t="shared" si="7"/>
        <v>91.83994949660382</v>
      </c>
      <c r="J63" s="13">
        <f t="shared" si="7"/>
        <v>92.46064132010432</v>
      </c>
      <c r="K63" s="13">
        <f t="shared" si="7"/>
        <v>95.20580183468613</v>
      </c>
      <c r="L63" s="13">
        <f t="shared" si="7"/>
        <v>84.68575508746876</v>
      </c>
      <c r="M63" s="13">
        <f t="shared" si="7"/>
        <v>90.75950506893216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91.29108221195732</v>
      </c>
      <c r="W63" s="13">
        <f t="shared" si="7"/>
        <v>96.3616320884359</v>
      </c>
      <c r="X63" s="13">
        <f t="shared" si="7"/>
        <v>0</v>
      </c>
      <c r="Y63" s="13">
        <f t="shared" si="7"/>
        <v>0</v>
      </c>
      <c r="Z63" s="14">
        <f t="shared" si="7"/>
        <v>97.99996203020287</v>
      </c>
    </row>
    <row r="64" spans="1:26" ht="13.5">
      <c r="A64" s="38" t="s">
        <v>116</v>
      </c>
      <c r="B64" s="12">
        <f t="shared" si="7"/>
        <v>100.6454598280303</v>
      </c>
      <c r="C64" s="12">
        <f t="shared" si="7"/>
        <v>0</v>
      </c>
      <c r="D64" s="3">
        <f t="shared" si="7"/>
        <v>89.99996662999675</v>
      </c>
      <c r="E64" s="13">
        <f t="shared" si="7"/>
        <v>89.99996662999675</v>
      </c>
      <c r="F64" s="13">
        <f t="shared" si="7"/>
        <v>70.60869751792595</v>
      </c>
      <c r="G64" s="13">
        <f t="shared" si="7"/>
        <v>115.48647171895455</v>
      </c>
      <c r="H64" s="13">
        <f t="shared" si="7"/>
        <v>96.59758310747407</v>
      </c>
      <c r="I64" s="13">
        <f t="shared" si="7"/>
        <v>91.41282485365996</v>
      </c>
      <c r="J64" s="13">
        <f t="shared" si="7"/>
        <v>96.2167823854673</v>
      </c>
      <c r="K64" s="13">
        <f t="shared" si="7"/>
        <v>99.03011626098515</v>
      </c>
      <c r="L64" s="13">
        <f t="shared" si="7"/>
        <v>90.4553620245255</v>
      </c>
      <c r="M64" s="13">
        <f t="shared" si="7"/>
        <v>95.22411337826846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93.31299533293983</v>
      </c>
      <c r="W64" s="13">
        <f t="shared" si="7"/>
        <v>91.3975905029869</v>
      </c>
      <c r="X64" s="13">
        <f t="shared" si="7"/>
        <v>0</v>
      </c>
      <c r="Y64" s="13">
        <f t="shared" si="7"/>
        <v>0</v>
      </c>
      <c r="Z64" s="14">
        <f t="shared" si="7"/>
        <v>89.99996662999675</v>
      </c>
    </row>
    <row r="65" spans="1:26" ht="13.5">
      <c r="A65" s="38" t="s">
        <v>117</v>
      </c>
      <c r="B65" s="12">
        <f t="shared" si="7"/>
        <v>100.6454020591399</v>
      </c>
      <c r="C65" s="12">
        <f t="shared" si="7"/>
        <v>0</v>
      </c>
      <c r="D65" s="3">
        <f t="shared" si="7"/>
        <v>98</v>
      </c>
      <c r="E65" s="13">
        <f t="shared" si="7"/>
        <v>98</v>
      </c>
      <c r="F65" s="13">
        <f t="shared" si="7"/>
        <v>100</v>
      </c>
      <c r="G65" s="13">
        <f t="shared" si="7"/>
        <v>254690.9465020576</v>
      </c>
      <c r="H65" s="13">
        <f t="shared" si="7"/>
        <v>5410.39159698144</v>
      </c>
      <c r="I65" s="13">
        <f t="shared" si="7"/>
        <v>7219.648826819133</v>
      </c>
      <c r="J65" s="13">
        <f t="shared" si="7"/>
        <v>32095.094936708858</v>
      </c>
      <c r="K65" s="13">
        <f t="shared" si="7"/>
        <v>5007.233874159082</v>
      </c>
      <c r="L65" s="13">
        <f t="shared" si="7"/>
        <v>17275.205761316873</v>
      </c>
      <c r="M65" s="13">
        <f t="shared" si="7"/>
        <v>10404.267259016777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8328.889929551657</v>
      </c>
      <c r="W65" s="13">
        <f t="shared" si="7"/>
        <v>268.2726526142896</v>
      </c>
      <c r="X65" s="13">
        <f t="shared" si="7"/>
        <v>0</v>
      </c>
      <c r="Y65" s="13">
        <f t="shared" si="7"/>
        <v>0</v>
      </c>
      <c r="Z65" s="14">
        <f t="shared" si="7"/>
        <v>98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100.00018604651162</v>
      </c>
      <c r="E66" s="16">
        <f t="shared" si="7"/>
        <v>100.00018604651162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103.93642776480053</v>
      </c>
      <c r="X66" s="16">
        <f t="shared" si="7"/>
        <v>0</v>
      </c>
      <c r="Y66" s="16">
        <f t="shared" si="7"/>
        <v>0</v>
      </c>
      <c r="Z66" s="17">
        <f t="shared" si="7"/>
        <v>100.00018604651162</v>
      </c>
    </row>
    <row r="67" spans="1:26" ht="13.5" hidden="1">
      <c r="A67" s="40" t="s">
        <v>119</v>
      </c>
      <c r="B67" s="23">
        <v>121688376</v>
      </c>
      <c r="C67" s="23"/>
      <c r="D67" s="24">
        <v>130589585</v>
      </c>
      <c r="E67" s="25">
        <v>130589585</v>
      </c>
      <c r="F67" s="25">
        <v>12463684</v>
      </c>
      <c r="G67" s="25">
        <v>9444338</v>
      </c>
      <c r="H67" s="25">
        <v>11023198</v>
      </c>
      <c r="I67" s="25">
        <v>32931220</v>
      </c>
      <c r="J67" s="25">
        <v>10678959</v>
      </c>
      <c r="K67" s="25">
        <v>11122331</v>
      </c>
      <c r="L67" s="25">
        <v>10820428</v>
      </c>
      <c r="M67" s="25">
        <v>32621718</v>
      </c>
      <c r="N67" s="25"/>
      <c r="O67" s="25"/>
      <c r="P67" s="25"/>
      <c r="Q67" s="25"/>
      <c r="R67" s="25"/>
      <c r="S67" s="25"/>
      <c r="T67" s="25"/>
      <c r="U67" s="25"/>
      <c r="V67" s="25">
        <v>65552938</v>
      </c>
      <c r="W67" s="25">
        <v>79174282</v>
      </c>
      <c r="X67" s="25"/>
      <c r="Y67" s="24"/>
      <c r="Z67" s="26">
        <v>130589585</v>
      </c>
    </row>
    <row r="68" spans="1:26" ht="13.5" hidden="1">
      <c r="A68" s="36" t="s">
        <v>31</v>
      </c>
      <c r="B68" s="18">
        <v>29165955</v>
      </c>
      <c r="C68" s="18"/>
      <c r="D68" s="19">
        <v>31859075</v>
      </c>
      <c r="E68" s="20">
        <v>31859075</v>
      </c>
      <c r="F68" s="20">
        <v>4218620</v>
      </c>
      <c r="G68" s="20">
        <v>2512524</v>
      </c>
      <c r="H68" s="20">
        <v>2620334</v>
      </c>
      <c r="I68" s="20">
        <v>9351478</v>
      </c>
      <c r="J68" s="20">
        <v>2405591</v>
      </c>
      <c r="K68" s="20">
        <v>2520693</v>
      </c>
      <c r="L68" s="20">
        <v>2526825</v>
      </c>
      <c r="M68" s="20">
        <v>7453109</v>
      </c>
      <c r="N68" s="20"/>
      <c r="O68" s="20"/>
      <c r="P68" s="20"/>
      <c r="Q68" s="20"/>
      <c r="R68" s="20"/>
      <c r="S68" s="20"/>
      <c r="T68" s="20"/>
      <c r="U68" s="20"/>
      <c r="V68" s="20">
        <v>16804587</v>
      </c>
      <c r="W68" s="20">
        <v>30479294</v>
      </c>
      <c r="X68" s="20"/>
      <c r="Y68" s="19"/>
      <c r="Z68" s="22">
        <v>31859075</v>
      </c>
    </row>
    <row r="69" spans="1:26" ht="13.5" hidden="1">
      <c r="A69" s="37" t="s">
        <v>32</v>
      </c>
      <c r="B69" s="18">
        <v>90608617</v>
      </c>
      <c r="C69" s="18"/>
      <c r="D69" s="19">
        <v>96580510</v>
      </c>
      <c r="E69" s="20">
        <v>96580510</v>
      </c>
      <c r="F69" s="20">
        <v>8117763</v>
      </c>
      <c r="G69" s="20">
        <v>6775683</v>
      </c>
      <c r="H69" s="20">
        <v>8249888</v>
      </c>
      <c r="I69" s="20">
        <v>23143334</v>
      </c>
      <c r="J69" s="20">
        <v>8121457</v>
      </c>
      <c r="K69" s="20">
        <v>8491487</v>
      </c>
      <c r="L69" s="20">
        <v>8141529</v>
      </c>
      <c r="M69" s="20">
        <v>24754473</v>
      </c>
      <c r="N69" s="20"/>
      <c r="O69" s="20"/>
      <c r="P69" s="20"/>
      <c r="Q69" s="20"/>
      <c r="R69" s="20"/>
      <c r="S69" s="20"/>
      <c r="T69" s="20"/>
      <c r="U69" s="20"/>
      <c r="V69" s="20">
        <v>47897807</v>
      </c>
      <c r="W69" s="20">
        <v>47660700</v>
      </c>
      <c r="X69" s="20"/>
      <c r="Y69" s="19"/>
      <c r="Z69" s="22">
        <v>96580510</v>
      </c>
    </row>
    <row r="70" spans="1:26" ht="13.5" hidden="1">
      <c r="A70" s="38" t="s">
        <v>113</v>
      </c>
      <c r="B70" s="18">
        <v>61074024</v>
      </c>
      <c r="C70" s="18"/>
      <c r="D70" s="19">
        <v>61944280</v>
      </c>
      <c r="E70" s="20">
        <v>61944280</v>
      </c>
      <c r="F70" s="20">
        <v>5291467</v>
      </c>
      <c r="G70" s="20">
        <v>4771484</v>
      </c>
      <c r="H70" s="20">
        <v>5555941</v>
      </c>
      <c r="I70" s="20">
        <v>15618892</v>
      </c>
      <c r="J70" s="20">
        <v>5425813</v>
      </c>
      <c r="K70" s="20">
        <v>5614248</v>
      </c>
      <c r="L70" s="20">
        <v>5306428</v>
      </c>
      <c r="M70" s="20">
        <v>16346489</v>
      </c>
      <c r="N70" s="20"/>
      <c r="O70" s="20"/>
      <c r="P70" s="20"/>
      <c r="Q70" s="20"/>
      <c r="R70" s="20"/>
      <c r="S70" s="20"/>
      <c r="T70" s="20"/>
      <c r="U70" s="20"/>
      <c r="V70" s="20">
        <v>31965381</v>
      </c>
      <c r="W70" s="20">
        <v>30107869</v>
      </c>
      <c r="X70" s="20"/>
      <c r="Y70" s="19"/>
      <c r="Z70" s="22">
        <v>61944280</v>
      </c>
    </row>
    <row r="71" spans="1:26" ht="13.5" hidden="1">
      <c r="A71" s="38" t="s">
        <v>114</v>
      </c>
      <c r="B71" s="18">
        <v>11794733</v>
      </c>
      <c r="C71" s="18"/>
      <c r="D71" s="19">
        <v>11364290</v>
      </c>
      <c r="E71" s="20">
        <v>11364290</v>
      </c>
      <c r="F71" s="20">
        <v>847122</v>
      </c>
      <c r="G71" s="20">
        <v>698352</v>
      </c>
      <c r="H71" s="20">
        <v>1040280</v>
      </c>
      <c r="I71" s="20">
        <v>2585754</v>
      </c>
      <c r="J71" s="20">
        <v>1041378</v>
      </c>
      <c r="K71" s="20">
        <v>1199871</v>
      </c>
      <c r="L71" s="20">
        <v>1155435</v>
      </c>
      <c r="M71" s="20">
        <v>3396684</v>
      </c>
      <c r="N71" s="20"/>
      <c r="O71" s="20"/>
      <c r="P71" s="20"/>
      <c r="Q71" s="20"/>
      <c r="R71" s="20"/>
      <c r="S71" s="20"/>
      <c r="T71" s="20"/>
      <c r="U71" s="20"/>
      <c r="V71" s="20">
        <v>5982438</v>
      </c>
      <c r="W71" s="20">
        <v>5883740</v>
      </c>
      <c r="X71" s="20"/>
      <c r="Y71" s="19"/>
      <c r="Z71" s="22">
        <v>11364290</v>
      </c>
    </row>
    <row r="72" spans="1:26" ht="13.5" hidden="1">
      <c r="A72" s="38" t="s">
        <v>115</v>
      </c>
      <c r="B72" s="18">
        <v>10804641</v>
      </c>
      <c r="C72" s="18"/>
      <c r="D72" s="19">
        <v>14221830</v>
      </c>
      <c r="E72" s="20">
        <v>14221830</v>
      </c>
      <c r="F72" s="20">
        <v>1221558</v>
      </c>
      <c r="G72" s="20">
        <v>796575</v>
      </c>
      <c r="H72" s="20">
        <v>1004238</v>
      </c>
      <c r="I72" s="20">
        <v>3022371</v>
      </c>
      <c r="J72" s="20">
        <v>1029252</v>
      </c>
      <c r="K72" s="20">
        <v>1041050</v>
      </c>
      <c r="L72" s="20">
        <v>1050375</v>
      </c>
      <c r="M72" s="20">
        <v>3120677</v>
      </c>
      <c r="N72" s="20"/>
      <c r="O72" s="20"/>
      <c r="P72" s="20"/>
      <c r="Q72" s="20"/>
      <c r="R72" s="20"/>
      <c r="S72" s="20"/>
      <c r="T72" s="20"/>
      <c r="U72" s="20"/>
      <c r="V72" s="20">
        <v>6143048</v>
      </c>
      <c r="W72" s="20">
        <v>7231814</v>
      </c>
      <c r="X72" s="20"/>
      <c r="Y72" s="19"/>
      <c r="Z72" s="22">
        <v>14221830</v>
      </c>
    </row>
    <row r="73" spans="1:26" ht="13.5" hidden="1">
      <c r="A73" s="38" t="s">
        <v>116</v>
      </c>
      <c r="B73" s="18">
        <v>6844113</v>
      </c>
      <c r="C73" s="18"/>
      <c r="D73" s="19">
        <v>8990110</v>
      </c>
      <c r="E73" s="20">
        <v>8990110</v>
      </c>
      <c r="F73" s="20">
        <v>745707</v>
      </c>
      <c r="G73" s="20">
        <v>508786</v>
      </c>
      <c r="H73" s="20">
        <v>629817</v>
      </c>
      <c r="I73" s="20">
        <v>1884310</v>
      </c>
      <c r="J73" s="20">
        <v>622486</v>
      </c>
      <c r="K73" s="20">
        <v>623683</v>
      </c>
      <c r="L73" s="20">
        <v>627347</v>
      </c>
      <c r="M73" s="20">
        <v>1873516</v>
      </c>
      <c r="N73" s="20"/>
      <c r="O73" s="20"/>
      <c r="P73" s="20"/>
      <c r="Q73" s="20"/>
      <c r="R73" s="20"/>
      <c r="S73" s="20"/>
      <c r="T73" s="20"/>
      <c r="U73" s="20"/>
      <c r="V73" s="20">
        <v>3757826</v>
      </c>
      <c r="W73" s="20">
        <v>4426318</v>
      </c>
      <c r="X73" s="20"/>
      <c r="Y73" s="19"/>
      <c r="Z73" s="22">
        <v>8990110</v>
      </c>
    </row>
    <row r="74" spans="1:26" ht="13.5" hidden="1">
      <c r="A74" s="38" t="s">
        <v>117</v>
      </c>
      <c r="B74" s="18">
        <v>91106</v>
      </c>
      <c r="C74" s="18"/>
      <c r="D74" s="19">
        <v>60000</v>
      </c>
      <c r="E74" s="20">
        <v>60000</v>
      </c>
      <c r="F74" s="20">
        <v>11909</v>
      </c>
      <c r="G74" s="20">
        <v>486</v>
      </c>
      <c r="H74" s="20">
        <v>19612</v>
      </c>
      <c r="I74" s="20">
        <v>32007</v>
      </c>
      <c r="J74" s="20">
        <v>2528</v>
      </c>
      <c r="K74" s="20">
        <v>12635</v>
      </c>
      <c r="L74" s="20">
        <v>1944</v>
      </c>
      <c r="M74" s="20">
        <v>17107</v>
      </c>
      <c r="N74" s="20"/>
      <c r="O74" s="20"/>
      <c r="P74" s="20"/>
      <c r="Q74" s="20"/>
      <c r="R74" s="20"/>
      <c r="S74" s="20"/>
      <c r="T74" s="20"/>
      <c r="U74" s="20"/>
      <c r="V74" s="20">
        <v>49114</v>
      </c>
      <c r="W74" s="20">
        <v>10959</v>
      </c>
      <c r="X74" s="20"/>
      <c r="Y74" s="19"/>
      <c r="Z74" s="22">
        <v>60000</v>
      </c>
    </row>
    <row r="75" spans="1:26" ht="13.5" hidden="1">
      <c r="A75" s="39" t="s">
        <v>118</v>
      </c>
      <c r="B75" s="27">
        <v>1913804</v>
      </c>
      <c r="C75" s="27"/>
      <c r="D75" s="28">
        <v>2150000</v>
      </c>
      <c r="E75" s="29">
        <v>2150000</v>
      </c>
      <c r="F75" s="29">
        <v>127301</v>
      </c>
      <c r="G75" s="29">
        <v>156131</v>
      </c>
      <c r="H75" s="29">
        <v>152976</v>
      </c>
      <c r="I75" s="29">
        <v>436408</v>
      </c>
      <c r="J75" s="29">
        <v>151911</v>
      </c>
      <c r="K75" s="29">
        <v>110151</v>
      </c>
      <c r="L75" s="29">
        <v>152074</v>
      </c>
      <c r="M75" s="29">
        <v>414136</v>
      </c>
      <c r="N75" s="29"/>
      <c r="O75" s="29"/>
      <c r="P75" s="29"/>
      <c r="Q75" s="29"/>
      <c r="R75" s="29"/>
      <c r="S75" s="29"/>
      <c r="T75" s="29"/>
      <c r="U75" s="29"/>
      <c r="V75" s="29">
        <v>850544</v>
      </c>
      <c r="W75" s="29">
        <v>1034288</v>
      </c>
      <c r="X75" s="29"/>
      <c r="Y75" s="28"/>
      <c r="Z75" s="30">
        <v>2150000</v>
      </c>
    </row>
    <row r="76" spans="1:26" ht="13.5" hidden="1">
      <c r="A76" s="41" t="s">
        <v>120</v>
      </c>
      <c r="B76" s="31">
        <v>122582769</v>
      </c>
      <c r="C76" s="31"/>
      <c r="D76" s="32">
        <v>127301580</v>
      </c>
      <c r="E76" s="33">
        <v>127301580</v>
      </c>
      <c r="F76" s="33">
        <v>9392860</v>
      </c>
      <c r="G76" s="33">
        <v>12370109</v>
      </c>
      <c r="H76" s="33">
        <v>11845494</v>
      </c>
      <c r="I76" s="33">
        <v>33608463</v>
      </c>
      <c r="J76" s="33">
        <v>11284387</v>
      </c>
      <c r="K76" s="33">
        <v>11236067</v>
      </c>
      <c r="L76" s="33">
        <v>10130359</v>
      </c>
      <c r="M76" s="33">
        <v>32650813</v>
      </c>
      <c r="N76" s="33"/>
      <c r="O76" s="33"/>
      <c r="P76" s="33"/>
      <c r="Q76" s="33"/>
      <c r="R76" s="33"/>
      <c r="S76" s="33"/>
      <c r="T76" s="33"/>
      <c r="U76" s="33"/>
      <c r="V76" s="33">
        <v>66259276</v>
      </c>
      <c r="W76" s="33">
        <v>63650790</v>
      </c>
      <c r="X76" s="33"/>
      <c r="Y76" s="32"/>
      <c r="Z76" s="34">
        <v>127301580</v>
      </c>
    </row>
    <row r="77" spans="1:26" ht="13.5" hidden="1">
      <c r="A77" s="36" t="s">
        <v>31</v>
      </c>
      <c r="B77" s="18">
        <v>29475503</v>
      </c>
      <c r="C77" s="18"/>
      <c r="D77" s="19">
        <v>31221888</v>
      </c>
      <c r="E77" s="20">
        <v>31221888</v>
      </c>
      <c r="F77" s="20">
        <v>1976119</v>
      </c>
      <c r="G77" s="20">
        <v>3097089</v>
      </c>
      <c r="H77" s="20">
        <v>2854600</v>
      </c>
      <c r="I77" s="20">
        <v>7927808</v>
      </c>
      <c r="J77" s="20">
        <v>2512638</v>
      </c>
      <c r="K77" s="20">
        <v>2469028</v>
      </c>
      <c r="L77" s="20">
        <v>2117000</v>
      </c>
      <c r="M77" s="20">
        <v>7098666</v>
      </c>
      <c r="N77" s="20"/>
      <c r="O77" s="20"/>
      <c r="P77" s="20"/>
      <c r="Q77" s="20"/>
      <c r="R77" s="20"/>
      <c r="S77" s="20"/>
      <c r="T77" s="20"/>
      <c r="U77" s="20"/>
      <c r="V77" s="20">
        <v>15026474</v>
      </c>
      <c r="W77" s="20">
        <v>15610944</v>
      </c>
      <c r="X77" s="20"/>
      <c r="Y77" s="19"/>
      <c r="Z77" s="22">
        <v>31221888</v>
      </c>
    </row>
    <row r="78" spans="1:26" ht="13.5" hidden="1">
      <c r="A78" s="37" t="s">
        <v>32</v>
      </c>
      <c r="B78" s="18">
        <v>91193462</v>
      </c>
      <c r="C78" s="18"/>
      <c r="D78" s="19">
        <v>93929688</v>
      </c>
      <c r="E78" s="20">
        <v>93929688</v>
      </c>
      <c r="F78" s="20">
        <v>7416741</v>
      </c>
      <c r="G78" s="20">
        <v>9273020</v>
      </c>
      <c r="H78" s="20">
        <v>8990894</v>
      </c>
      <c r="I78" s="20">
        <v>25680655</v>
      </c>
      <c r="J78" s="20">
        <v>8771749</v>
      </c>
      <c r="K78" s="20">
        <v>8767039</v>
      </c>
      <c r="L78" s="20">
        <v>8013359</v>
      </c>
      <c r="M78" s="20">
        <v>25552147</v>
      </c>
      <c r="N78" s="20"/>
      <c r="O78" s="20"/>
      <c r="P78" s="20"/>
      <c r="Q78" s="20"/>
      <c r="R78" s="20"/>
      <c r="S78" s="20"/>
      <c r="T78" s="20"/>
      <c r="U78" s="20"/>
      <c r="V78" s="20">
        <v>51232802</v>
      </c>
      <c r="W78" s="20">
        <v>46964844</v>
      </c>
      <c r="X78" s="20"/>
      <c r="Y78" s="19"/>
      <c r="Z78" s="22">
        <v>93929688</v>
      </c>
    </row>
    <row r="79" spans="1:26" ht="13.5" hidden="1">
      <c r="A79" s="38" t="s">
        <v>113</v>
      </c>
      <c r="B79" s="18">
        <v>61468234</v>
      </c>
      <c r="C79" s="18"/>
      <c r="D79" s="19">
        <v>60705396</v>
      </c>
      <c r="E79" s="20">
        <v>60705396</v>
      </c>
      <c r="F79" s="20">
        <v>5243383</v>
      </c>
      <c r="G79" s="20">
        <v>5637549</v>
      </c>
      <c r="H79" s="20">
        <v>5507151</v>
      </c>
      <c r="I79" s="20">
        <v>16388083</v>
      </c>
      <c r="J79" s="20">
        <v>5534689</v>
      </c>
      <c r="K79" s="20">
        <v>5581551</v>
      </c>
      <c r="L79" s="20">
        <v>5264256</v>
      </c>
      <c r="M79" s="20">
        <v>16380496</v>
      </c>
      <c r="N79" s="20"/>
      <c r="O79" s="20"/>
      <c r="P79" s="20"/>
      <c r="Q79" s="20"/>
      <c r="R79" s="20"/>
      <c r="S79" s="20"/>
      <c r="T79" s="20"/>
      <c r="U79" s="20"/>
      <c r="V79" s="20">
        <v>32768579</v>
      </c>
      <c r="W79" s="20">
        <v>30352698</v>
      </c>
      <c r="X79" s="20"/>
      <c r="Y79" s="19"/>
      <c r="Z79" s="22">
        <v>60705396</v>
      </c>
    </row>
    <row r="80" spans="1:26" ht="13.5" hidden="1">
      <c r="A80" s="38" t="s">
        <v>114</v>
      </c>
      <c r="B80" s="18">
        <v>11870864</v>
      </c>
      <c r="C80" s="18"/>
      <c r="D80" s="19">
        <v>11137008</v>
      </c>
      <c r="E80" s="20">
        <v>11137008</v>
      </c>
      <c r="F80" s="20">
        <v>801258</v>
      </c>
      <c r="G80" s="20">
        <v>839881</v>
      </c>
      <c r="H80" s="20">
        <v>842395</v>
      </c>
      <c r="I80" s="20">
        <v>2483534</v>
      </c>
      <c r="J80" s="20">
        <v>875107</v>
      </c>
      <c r="K80" s="20">
        <v>944050</v>
      </c>
      <c r="L80" s="20">
        <v>956286</v>
      </c>
      <c r="M80" s="20">
        <v>2775443</v>
      </c>
      <c r="N80" s="20"/>
      <c r="O80" s="20"/>
      <c r="P80" s="20"/>
      <c r="Q80" s="20"/>
      <c r="R80" s="20"/>
      <c r="S80" s="20"/>
      <c r="T80" s="20"/>
      <c r="U80" s="20"/>
      <c r="V80" s="20">
        <v>5258977</v>
      </c>
      <c r="W80" s="20">
        <v>5568504</v>
      </c>
      <c r="X80" s="20"/>
      <c r="Y80" s="19"/>
      <c r="Z80" s="22">
        <v>11137008</v>
      </c>
    </row>
    <row r="81" spans="1:26" ht="13.5" hidden="1">
      <c r="A81" s="38" t="s">
        <v>115</v>
      </c>
      <c r="B81" s="18">
        <v>10874381</v>
      </c>
      <c r="C81" s="18"/>
      <c r="D81" s="19">
        <v>13937388</v>
      </c>
      <c r="E81" s="20">
        <v>13937388</v>
      </c>
      <c r="F81" s="20">
        <v>833657</v>
      </c>
      <c r="G81" s="20">
        <v>970213</v>
      </c>
      <c r="H81" s="20">
        <v>971874</v>
      </c>
      <c r="I81" s="20">
        <v>2775744</v>
      </c>
      <c r="J81" s="20">
        <v>951653</v>
      </c>
      <c r="K81" s="20">
        <v>991140</v>
      </c>
      <c r="L81" s="20">
        <v>889518</v>
      </c>
      <c r="M81" s="20">
        <v>2832311</v>
      </c>
      <c r="N81" s="20"/>
      <c r="O81" s="20"/>
      <c r="P81" s="20"/>
      <c r="Q81" s="20"/>
      <c r="R81" s="20"/>
      <c r="S81" s="20"/>
      <c r="T81" s="20"/>
      <c r="U81" s="20"/>
      <c r="V81" s="20">
        <v>5608055</v>
      </c>
      <c r="W81" s="20">
        <v>6968694</v>
      </c>
      <c r="X81" s="20"/>
      <c r="Y81" s="19"/>
      <c r="Z81" s="22">
        <v>13937388</v>
      </c>
    </row>
    <row r="82" spans="1:26" ht="13.5" hidden="1">
      <c r="A82" s="38" t="s">
        <v>116</v>
      </c>
      <c r="B82" s="18">
        <v>6888289</v>
      </c>
      <c r="C82" s="18"/>
      <c r="D82" s="19">
        <v>8091096</v>
      </c>
      <c r="E82" s="20">
        <v>8091096</v>
      </c>
      <c r="F82" s="20">
        <v>526534</v>
      </c>
      <c r="G82" s="20">
        <v>587579</v>
      </c>
      <c r="H82" s="20">
        <v>608388</v>
      </c>
      <c r="I82" s="20">
        <v>1722501</v>
      </c>
      <c r="J82" s="20">
        <v>598936</v>
      </c>
      <c r="K82" s="20">
        <v>617634</v>
      </c>
      <c r="L82" s="20">
        <v>567469</v>
      </c>
      <c r="M82" s="20">
        <v>1784039</v>
      </c>
      <c r="N82" s="20"/>
      <c r="O82" s="20"/>
      <c r="P82" s="20"/>
      <c r="Q82" s="20"/>
      <c r="R82" s="20"/>
      <c r="S82" s="20"/>
      <c r="T82" s="20"/>
      <c r="U82" s="20"/>
      <c r="V82" s="20">
        <v>3506540</v>
      </c>
      <c r="W82" s="20">
        <v>4045548</v>
      </c>
      <c r="X82" s="20"/>
      <c r="Y82" s="19"/>
      <c r="Z82" s="22">
        <v>8091096</v>
      </c>
    </row>
    <row r="83" spans="1:26" ht="13.5" hidden="1">
      <c r="A83" s="38" t="s">
        <v>117</v>
      </c>
      <c r="B83" s="18">
        <v>91694</v>
      </c>
      <c r="C83" s="18"/>
      <c r="D83" s="19">
        <v>58800</v>
      </c>
      <c r="E83" s="20">
        <v>58800</v>
      </c>
      <c r="F83" s="20">
        <v>11909</v>
      </c>
      <c r="G83" s="20">
        <v>1237798</v>
      </c>
      <c r="H83" s="20">
        <v>1061086</v>
      </c>
      <c r="I83" s="20">
        <v>2310793</v>
      </c>
      <c r="J83" s="20">
        <v>811364</v>
      </c>
      <c r="K83" s="20">
        <v>632664</v>
      </c>
      <c r="L83" s="20">
        <v>335830</v>
      </c>
      <c r="M83" s="20">
        <v>1779858</v>
      </c>
      <c r="N83" s="20"/>
      <c r="O83" s="20"/>
      <c r="P83" s="20"/>
      <c r="Q83" s="20"/>
      <c r="R83" s="20"/>
      <c r="S83" s="20"/>
      <c r="T83" s="20"/>
      <c r="U83" s="20"/>
      <c r="V83" s="20">
        <v>4090651</v>
      </c>
      <c r="W83" s="20">
        <v>29400</v>
      </c>
      <c r="X83" s="20"/>
      <c r="Y83" s="19"/>
      <c r="Z83" s="22">
        <v>58800</v>
      </c>
    </row>
    <row r="84" spans="1:26" ht="13.5" hidden="1">
      <c r="A84" s="39" t="s">
        <v>118</v>
      </c>
      <c r="B84" s="27">
        <v>1913804</v>
      </c>
      <c r="C84" s="27"/>
      <c r="D84" s="28">
        <v>2150004</v>
      </c>
      <c r="E84" s="29">
        <v>2150004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1075002</v>
      </c>
      <c r="X84" s="29"/>
      <c r="Y84" s="28"/>
      <c r="Z84" s="30">
        <v>2150004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445631</v>
      </c>
      <c r="C6" s="18">
        <v>0</v>
      </c>
      <c r="D6" s="58">
        <v>456828</v>
      </c>
      <c r="E6" s="59">
        <v>456828</v>
      </c>
      <c r="F6" s="59">
        <v>179543</v>
      </c>
      <c r="G6" s="59">
        <v>278618</v>
      </c>
      <c r="H6" s="59">
        <v>114767</v>
      </c>
      <c r="I6" s="59">
        <v>572928</v>
      </c>
      <c r="J6" s="59">
        <v>160671</v>
      </c>
      <c r="K6" s="59">
        <v>99544</v>
      </c>
      <c r="L6" s="59">
        <v>0</v>
      </c>
      <c r="M6" s="59">
        <v>260215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833143</v>
      </c>
      <c r="W6" s="59">
        <v>228414</v>
      </c>
      <c r="X6" s="59">
        <v>604729</v>
      </c>
      <c r="Y6" s="60">
        <v>264.75</v>
      </c>
      <c r="Z6" s="61">
        <v>456828</v>
      </c>
    </row>
    <row r="7" spans="1:26" ht="13.5">
      <c r="A7" s="57" t="s">
        <v>33</v>
      </c>
      <c r="B7" s="18">
        <v>2187723</v>
      </c>
      <c r="C7" s="18">
        <v>0</v>
      </c>
      <c r="D7" s="58">
        <v>1200000</v>
      </c>
      <c r="E7" s="59">
        <v>1200000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164555</v>
      </c>
      <c r="L7" s="59">
        <v>0</v>
      </c>
      <c r="M7" s="59">
        <v>164555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164555</v>
      </c>
      <c r="W7" s="59">
        <v>600000</v>
      </c>
      <c r="X7" s="59">
        <v>-435445</v>
      </c>
      <c r="Y7" s="60">
        <v>-72.57</v>
      </c>
      <c r="Z7" s="61">
        <v>1200000</v>
      </c>
    </row>
    <row r="8" spans="1:26" ht="13.5">
      <c r="A8" s="57" t="s">
        <v>34</v>
      </c>
      <c r="B8" s="18">
        <v>130327060</v>
      </c>
      <c r="C8" s="18">
        <v>0</v>
      </c>
      <c r="D8" s="58">
        <v>126161063</v>
      </c>
      <c r="E8" s="59">
        <v>126161063</v>
      </c>
      <c r="F8" s="59">
        <v>21734000</v>
      </c>
      <c r="G8" s="59">
        <v>4667000</v>
      </c>
      <c r="H8" s="59">
        <v>12192261</v>
      </c>
      <c r="I8" s="59">
        <v>38593261</v>
      </c>
      <c r="J8" s="59">
        <v>6422354</v>
      </c>
      <c r="K8" s="59">
        <v>450000</v>
      </c>
      <c r="L8" s="59">
        <v>18515000</v>
      </c>
      <c r="M8" s="59">
        <v>25387354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63980615</v>
      </c>
      <c r="W8" s="59">
        <v>58378749</v>
      </c>
      <c r="X8" s="59">
        <v>5601866</v>
      </c>
      <c r="Y8" s="60">
        <v>9.6</v>
      </c>
      <c r="Z8" s="61">
        <v>126161063</v>
      </c>
    </row>
    <row r="9" spans="1:26" ht="13.5">
      <c r="A9" s="57" t="s">
        <v>35</v>
      </c>
      <c r="B9" s="18">
        <v>30850482</v>
      </c>
      <c r="C9" s="18">
        <v>0</v>
      </c>
      <c r="D9" s="58">
        <v>26693411</v>
      </c>
      <c r="E9" s="59">
        <v>26693411</v>
      </c>
      <c r="F9" s="59">
        <v>1209495</v>
      </c>
      <c r="G9" s="59">
        <v>2446069</v>
      </c>
      <c r="H9" s="59">
        <v>2186496</v>
      </c>
      <c r="I9" s="59">
        <v>5842060</v>
      </c>
      <c r="J9" s="59">
        <v>1936852</v>
      </c>
      <c r="K9" s="59">
        <v>1656646</v>
      </c>
      <c r="L9" s="59">
        <v>7318350</v>
      </c>
      <c r="M9" s="59">
        <v>10911848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16753908</v>
      </c>
      <c r="W9" s="59">
        <v>12337827</v>
      </c>
      <c r="X9" s="59">
        <v>4416081</v>
      </c>
      <c r="Y9" s="60">
        <v>35.79</v>
      </c>
      <c r="Z9" s="61">
        <v>26693411</v>
      </c>
    </row>
    <row r="10" spans="1:26" ht="25.5">
      <c r="A10" s="62" t="s">
        <v>105</v>
      </c>
      <c r="B10" s="63">
        <f>SUM(B5:B9)</f>
        <v>163810896</v>
      </c>
      <c r="C10" s="63">
        <f>SUM(C5:C9)</f>
        <v>0</v>
      </c>
      <c r="D10" s="64">
        <f aca="true" t="shared" si="0" ref="D10:Z10">SUM(D5:D9)</f>
        <v>154511302</v>
      </c>
      <c r="E10" s="65">
        <f t="shared" si="0"/>
        <v>154511302</v>
      </c>
      <c r="F10" s="65">
        <f t="shared" si="0"/>
        <v>23123038</v>
      </c>
      <c r="G10" s="65">
        <f t="shared" si="0"/>
        <v>7391687</v>
      </c>
      <c r="H10" s="65">
        <f t="shared" si="0"/>
        <v>14493524</v>
      </c>
      <c r="I10" s="65">
        <f t="shared" si="0"/>
        <v>45008249</v>
      </c>
      <c r="J10" s="65">
        <f t="shared" si="0"/>
        <v>8519877</v>
      </c>
      <c r="K10" s="65">
        <f t="shared" si="0"/>
        <v>2370745</v>
      </c>
      <c r="L10" s="65">
        <f t="shared" si="0"/>
        <v>25833350</v>
      </c>
      <c r="M10" s="65">
        <f t="shared" si="0"/>
        <v>36723972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81732221</v>
      </c>
      <c r="W10" s="65">
        <f t="shared" si="0"/>
        <v>71544990</v>
      </c>
      <c r="X10" s="65">
        <f t="shared" si="0"/>
        <v>10187231</v>
      </c>
      <c r="Y10" s="66">
        <f>+IF(W10&lt;&gt;0,(X10/W10)*100,0)</f>
        <v>14.23891596043273</v>
      </c>
      <c r="Z10" s="67">
        <f t="shared" si="0"/>
        <v>154511302</v>
      </c>
    </row>
    <row r="11" spans="1:26" ht="13.5">
      <c r="A11" s="57" t="s">
        <v>36</v>
      </c>
      <c r="B11" s="18">
        <v>77188071</v>
      </c>
      <c r="C11" s="18">
        <v>0</v>
      </c>
      <c r="D11" s="58">
        <v>93187955</v>
      </c>
      <c r="E11" s="59">
        <v>93187955</v>
      </c>
      <c r="F11" s="59">
        <v>6031092</v>
      </c>
      <c r="G11" s="59">
        <v>7637967</v>
      </c>
      <c r="H11" s="59">
        <v>7689291</v>
      </c>
      <c r="I11" s="59">
        <v>21358350</v>
      </c>
      <c r="J11" s="59">
        <v>6903305</v>
      </c>
      <c r="K11" s="59">
        <v>11297254</v>
      </c>
      <c r="L11" s="59">
        <v>7919735</v>
      </c>
      <c r="M11" s="59">
        <v>26120294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47478644</v>
      </c>
      <c r="W11" s="59">
        <v>44757624</v>
      </c>
      <c r="X11" s="59">
        <v>2721020</v>
      </c>
      <c r="Y11" s="60">
        <v>6.08</v>
      </c>
      <c r="Z11" s="61">
        <v>93187955</v>
      </c>
    </row>
    <row r="12" spans="1:26" ht="13.5">
      <c r="A12" s="57" t="s">
        <v>37</v>
      </c>
      <c r="B12" s="18">
        <v>5183118</v>
      </c>
      <c r="C12" s="18">
        <v>0</v>
      </c>
      <c r="D12" s="58">
        <v>5616668</v>
      </c>
      <c r="E12" s="59">
        <v>5616668</v>
      </c>
      <c r="F12" s="59">
        <v>435930</v>
      </c>
      <c r="G12" s="59">
        <v>164705</v>
      </c>
      <c r="H12" s="59">
        <v>503153</v>
      </c>
      <c r="I12" s="59">
        <v>1103788</v>
      </c>
      <c r="J12" s="59">
        <v>402798</v>
      </c>
      <c r="K12" s="59">
        <v>421631</v>
      </c>
      <c r="L12" s="59">
        <v>507587</v>
      </c>
      <c r="M12" s="59">
        <v>1332016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2435804</v>
      </c>
      <c r="W12" s="59">
        <v>2915946</v>
      </c>
      <c r="X12" s="59">
        <v>-480142</v>
      </c>
      <c r="Y12" s="60">
        <v>-16.47</v>
      </c>
      <c r="Z12" s="61">
        <v>5616668</v>
      </c>
    </row>
    <row r="13" spans="1:26" ht="13.5">
      <c r="A13" s="57" t="s">
        <v>106</v>
      </c>
      <c r="B13" s="18">
        <v>2727224</v>
      </c>
      <c r="C13" s="18">
        <v>0</v>
      </c>
      <c r="D13" s="58">
        <v>3101001</v>
      </c>
      <c r="E13" s="59">
        <v>3101001</v>
      </c>
      <c r="F13" s="59">
        <v>0</v>
      </c>
      <c r="G13" s="59">
        <v>164</v>
      </c>
      <c r="H13" s="59">
        <v>1496</v>
      </c>
      <c r="I13" s="59">
        <v>1660</v>
      </c>
      <c r="J13" s="59">
        <v>137</v>
      </c>
      <c r="K13" s="59">
        <v>25825</v>
      </c>
      <c r="L13" s="59">
        <v>1451939</v>
      </c>
      <c r="M13" s="59">
        <v>1477901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1479561</v>
      </c>
      <c r="W13" s="59">
        <v>1607251</v>
      </c>
      <c r="X13" s="59">
        <v>-127690</v>
      </c>
      <c r="Y13" s="60">
        <v>-7.94</v>
      </c>
      <c r="Z13" s="61">
        <v>3101001</v>
      </c>
    </row>
    <row r="14" spans="1:26" ht="13.5">
      <c r="A14" s="57" t="s">
        <v>38</v>
      </c>
      <c r="B14" s="18">
        <v>7083411</v>
      </c>
      <c r="C14" s="18">
        <v>0</v>
      </c>
      <c r="D14" s="58">
        <v>258631</v>
      </c>
      <c r="E14" s="59">
        <v>258631</v>
      </c>
      <c r="F14" s="59">
        <v>0</v>
      </c>
      <c r="G14" s="59">
        <v>50611</v>
      </c>
      <c r="H14" s="59">
        <v>24906</v>
      </c>
      <c r="I14" s="59">
        <v>75517</v>
      </c>
      <c r="J14" s="59">
        <v>24403</v>
      </c>
      <c r="K14" s="59">
        <v>30484</v>
      </c>
      <c r="L14" s="59">
        <v>103775</v>
      </c>
      <c r="M14" s="59">
        <v>158662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234179</v>
      </c>
      <c r="W14" s="59">
        <v>133116</v>
      </c>
      <c r="X14" s="59">
        <v>101063</v>
      </c>
      <c r="Y14" s="60">
        <v>75.92</v>
      </c>
      <c r="Z14" s="61">
        <v>258631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17313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70659608</v>
      </c>
      <c r="C17" s="18">
        <v>0</v>
      </c>
      <c r="D17" s="58">
        <v>56294544</v>
      </c>
      <c r="E17" s="59">
        <v>56294544</v>
      </c>
      <c r="F17" s="59">
        <v>2156501</v>
      </c>
      <c r="G17" s="59">
        <v>5644574</v>
      </c>
      <c r="H17" s="59">
        <v>5804057</v>
      </c>
      <c r="I17" s="59">
        <v>13605132</v>
      </c>
      <c r="J17" s="59">
        <v>5194969</v>
      </c>
      <c r="K17" s="59">
        <v>9754730</v>
      </c>
      <c r="L17" s="59">
        <v>6806058</v>
      </c>
      <c r="M17" s="59">
        <v>21755757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35360889</v>
      </c>
      <c r="W17" s="59">
        <v>24339519</v>
      </c>
      <c r="X17" s="59">
        <v>11021370</v>
      </c>
      <c r="Y17" s="60">
        <v>45.28</v>
      </c>
      <c r="Z17" s="61">
        <v>56294544</v>
      </c>
    </row>
    <row r="18" spans="1:26" ht="13.5">
      <c r="A18" s="69" t="s">
        <v>42</v>
      </c>
      <c r="B18" s="70">
        <f>SUM(B11:B17)</f>
        <v>162858745</v>
      </c>
      <c r="C18" s="70">
        <f>SUM(C11:C17)</f>
        <v>0</v>
      </c>
      <c r="D18" s="71">
        <f aca="true" t="shared" si="1" ref="D18:Z18">SUM(D11:D17)</f>
        <v>158458799</v>
      </c>
      <c r="E18" s="72">
        <f t="shared" si="1"/>
        <v>158458799</v>
      </c>
      <c r="F18" s="72">
        <f t="shared" si="1"/>
        <v>8623523</v>
      </c>
      <c r="G18" s="72">
        <f t="shared" si="1"/>
        <v>13498021</v>
      </c>
      <c r="H18" s="72">
        <f t="shared" si="1"/>
        <v>14022903</v>
      </c>
      <c r="I18" s="72">
        <f t="shared" si="1"/>
        <v>36144447</v>
      </c>
      <c r="J18" s="72">
        <f t="shared" si="1"/>
        <v>12525612</v>
      </c>
      <c r="K18" s="72">
        <f t="shared" si="1"/>
        <v>21529924</v>
      </c>
      <c r="L18" s="72">
        <f t="shared" si="1"/>
        <v>16789094</v>
      </c>
      <c r="M18" s="72">
        <f t="shared" si="1"/>
        <v>50844630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86989077</v>
      </c>
      <c r="W18" s="72">
        <f t="shared" si="1"/>
        <v>73753456</v>
      </c>
      <c r="X18" s="72">
        <f t="shared" si="1"/>
        <v>13235621</v>
      </c>
      <c r="Y18" s="66">
        <f>+IF(W18&lt;&gt;0,(X18/W18)*100,0)</f>
        <v>17.94576378902163</v>
      </c>
      <c r="Z18" s="73">
        <f t="shared" si="1"/>
        <v>158458799</v>
      </c>
    </row>
    <row r="19" spans="1:26" ht="13.5">
      <c r="A19" s="69" t="s">
        <v>43</v>
      </c>
      <c r="B19" s="74">
        <f>+B10-B18</f>
        <v>952151</v>
      </c>
      <c r="C19" s="74">
        <f>+C10-C18</f>
        <v>0</v>
      </c>
      <c r="D19" s="75">
        <f aca="true" t="shared" si="2" ref="D19:Z19">+D10-D18</f>
        <v>-3947497</v>
      </c>
      <c r="E19" s="76">
        <f t="shared" si="2"/>
        <v>-3947497</v>
      </c>
      <c r="F19" s="76">
        <f t="shared" si="2"/>
        <v>14499515</v>
      </c>
      <c r="G19" s="76">
        <f t="shared" si="2"/>
        <v>-6106334</v>
      </c>
      <c r="H19" s="76">
        <f t="shared" si="2"/>
        <v>470621</v>
      </c>
      <c r="I19" s="76">
        <f t="shared" si="2"/>
        <v>8863802</v>
      </c>
      <c r="J19" s="76">
        <f t="shared" si="2"/>
        <v>-4005735</v>
      </c>
      <c r="K19" s="76">
        <f t="shared" si="2"/>
        <v>-19159179</v>
      </c>
      <c r="L19" s="76">
        <f t="shared" si="2"/>
        <v>9044256</v>
      </c>
      <c r="M19" s="76">
        <f t="shared" si="2"/>
        <v>-14120658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-5256856</v>
      </c>
      <c r="W19" s="76">
        <f>IF(E10=E18,0,W10-W18)</f>
        <v>-2208466</v>
      </c>
      <c r="X19" s="76">
        <f t="shared" si="2"/>
        <v>-3048390</v>
      </c>
      <c r="Y19" s="77">
        <f>+IF(W19&lt;&gt;0,(X19/W19)*100,0)</f>
        <v>138.03200954870937</v>
      </c>
      <c r="Z19" s="78">
        <f t="shared" si="2"/>
        <v>-3947497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952151</v>
      </c>
      <c r="C22" s="85">
        <f>SUM(C19:C21)</f>
        <v>0</v>
      </c>
      <c r="D22" s="86">
        <f aca="true" t="shared" si="3" ref="D22:Z22">SUM(D19:D21)</f>
        <v>-3947497</v>
      </c>
      <c r="E22" s="87">
        <f t="shared" si="3"/>
        <v>-3947497</v>
      </c>
      <c r="F22" s="87">
        <f t="shared" si="3"/>
        <v>14499515</v>
      </c>
      <c r="G22" s="87">
        <f t="shared" si="3"/>
        <v>-6106334</v>
      </c>
      <c r="H22" s="87">
        <f t="shared" si="3"/>
        <v>470621</v>
      </c>
      <c r="I22" s="87">
        <f t="shared" si="3"/>
        <v>8863802</v>
      </c>
      <c r="J22" s="87">
        <f t="shared" si="3"/>
        <v>-4005735</v>
      </c>
      <c r="K22" s="87">
        <f t="shared" si="3"/>
        <v>-19159179</v>
      </c>
      <c r="L22" s="87">
        <f t="shared" si="3"/>
        <v>9044256</v>
      </c>
      <c r="M22" s="87">
        <f t="shared" si="3"/>
        <v>-14120658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-5256856</v>
      </c>
      <c r="W22" s="87">
        <f t="shared" si="3"/>
        <v>-2208466</v>
      </c>
      <c r="X22" s="87">
        <f t="shared" si="3"/>
        <v>-3048390</v>
      </c>
      <c r="Y22" s="88">
        <f>+IF(W22&lt;&gt;0,(X22/W22)*100,0)</f>
        <v>138.03200954870937</v>
      </c>
      <c r="Z22" s="89">
        <f t="shared" si="3"/>
        <v>-3947497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952151</v>
      </c>
      <c r="C24" s="74">
        <f>SUM(C22:C23)</f>
        <v>0</v>
      </c>
      <c r="D24" s="75">
        <f aca="true" t="shared" si="4" ref="D24:Z24">SUM(D22:D23)</f>
        <v>-3947497</v>
      </c>
      <c r="E24" s="76">
        <f t="shared" si="4"/>
        <v>-3947497</v>
      </c>
      <c r="F24" s="76">
        <f t="shared" si="4"/>
        <v>14499515</v>
      </c>
      <c r="G24" s="76">
        <f t="shared" si="4"/>
        <v>-6106334</v>
      </c>
      <c r="H24" s="76">
        <f t="shared" si="4"/>
        <v>470621</v>
      </c>
      <c r="I24" s="76">
        <f t="shared" si="4"/>
        <v>8863802</v>
      </c>
      <c r="J24" s="76">
        <f t="shared" si="4"/>
        <v>-4005735</v>
      </c>
      <c r="K24" s="76">
        <f t="shared" si="4"/>
        <v>-19159179</v>
      </c>
      <c r="L24" s="76">
        <f t="shared" si="4"/>
        <v>9044256</v>
      </c>
      <c r="M24" s="76">
        <f t="shared" si="4"/>
        <v>-14120658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-5256856</v>
      </c>
      <c r="W24" s="76">
        <f t="shared" si="4"/>
        <v>-2208466</v>
      </c>
      <c r="X24" s="76">
        <f t="shared" si="4"/>
        <v>-3048390</v>
      </c>
      <c r="Y24" s="77">
        <f>+IF(W24&lt;&gt;0,(X24/W24)*100,0)</f>
        <v>138.03200954870937</v>
      </c>
      <c r="Z24" s="78">
        <f t="shared" si="4"/>
        <v>-3947497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3557468</v>
      </c>
      <c r="C27" s="21">
        <v>0</v>
      </c>
      <c r="D27" s="98">
        <v>1096000</v>
      </c>
      <c r="E27" s="99">
        <v>1096000</v>
      </c>
      <c r="F27" s="99">
        <v>114400</v>
      </c>
      <c r="G27" s="99">
        <v>27350</v>
      </c>
      <c r="H27" s="99">
        <v>149667</v>
      </c>
      <c r="I27" s="99">
        <v>291417</v>
      </c>
      <c r="J27" s="99">
        <v>217046</v>
      </c>
      <c r="K27" s="99">
        <v>5799</v>
      </c>
      <c r="L27" s="99">
        <v>21454</v>
      </c>
      <c r="M27" s="99">
        <v>244299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535716</v>
      </c>
      <c r="W27" s="99">
        <v>548000</v>
      </c>
      <c r="X27" s="99">
        <v>-12284</v>
      </c>
      <c r="Y27" s="100">
        <v>-2.24</v>
      </c>
      <c r="Z27" s="101">
        <v>1096000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2521867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1035601</v>
      </c>
      <c r="C31" s="18">
        <v>0</v>
      </c>
      <c r="D31" s="58">
        <v>1096000</v>
      </c>
      <c r="E31" s="59">
        <v>1096000</v>
      </c>
      <c r="F31" s="59">
        <v>114400</v>
      </c>
      <c r="G31" s="59">
        <v>27350</v>
      </c>
      <c r="H31" s="59">
        <v>149667</v>
      </c>
      <c r="I31" s="59">
        <v>291417</v>
      </c>
      <c r="J31" s="59">
        <v>217046</v>
      </c>
      <c r="K31" s="59">
        <v>5799</v>
      </c>
      <c r="L31" s="59">
        <v>21454</v>
      </c>
      <c r="M31" s="59">
        <v>244299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535716</v>
      </c>
      <c r="W31" s="59">
        <v>548000</v>
      </c>
      <c r="X31" s="59">
        <v>-12284</v>
      </c>
      <c r="Y31" s="60">
        <v>-2.24</v>
      </c>
      <c r="Z31" s="61">
        <v>1096000</v>
      </c>
    </row>
    <row r="32" spans="1:26" ht="13.5">
      <c r="A32" s="69" t="s">
        <v>50</v>
      </c>
      <c r="B32" s="21">
        <f>SUM(B28:B31)</f>
        <v>3557468</v>
      </c>
      <c r="C32" s="21">
        <f>SUM(C28:C31)</f>
        <v>0</v>
      </c>
      <c r="D32" s="98">
        <f aca="true" t="shared" si="5" ref="D32:Z32">SUM(D28:D31)</f>
        <v>1096000</v>
      </c>
      <c r="E32" s="99">
        <f t="shared" si="5"/>
        <v>1096000</v>
      </c>
      <c r="F32" s="99">
        <f t="shared" si="5"/>
        <v>114400</v>
      </c>
      <c r="G32" s="99">
        <f t="shared" si="5"/>
        <v>27350</v>
      </c>
      <c r="H32" s="99">
        <f t="shared" si="5"/>
        <v>149667</v>
      </c>
      <c r="I32" s="99">
        <f t="shared" si="5"/>
        <v>291417</v>
      </c>
      <c r="J32" s="99">
        <f t="shared" si="5"/>
        <v>217046</v>
      </c>
      <c r="K32" s="99">
        <f t="shared" si="5"/>
        <v>5799</v>
      </c>
      <c r="L32" s="99">
        <f t="shared" si="5"/>
        <v>21454</v>
      </c>
      <c r="M32" s="99">
        <f t="shared" si="5"/>
        <v>244299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535716</v>
      </c>
      <c r="W32" s="99">
        <f t="shared" si="5"/>
        <v>548000</v>
      </c>
      <c r="X32" s="99">
        <f t="shared" si="5"/>
        <v>-12284</v>
      </c>
      <c r="Y32" s="100">
        <f>+IF(W32&lt;&gt;0,(X32/W32)*100,0)</f>
        <v>-2.2416058394160587</v>
      </c>
      <c r="Z32" s="101">
        <f t="shared" si="5"/>
        <v>1096000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29546996</v>
      </c>
      <c r="C35" s="18">
        <v>0</v>
      </c>
      <c r="D35" s="58">
        <v>14328588</v>
      </c>
      <c r="E35" s="59">
        <v>14328588</v>
      </c>
      <c r="F35" s="59">
        <v>38031896</v>
      </c>
      <c r="G35" s="59">
        <v>33716497</v>
      </c>
      <c r="H35" s="59">
        <v>36323615</v>
      </c>
      <c r="I35" s="59">
        <v>36323615</v>
      </c>
      <c r="J35" s="59">
        <v>42669360</v>
      </c>
      <c r="K35" s="59">
        <v>14229442</v>
      </c>
      <c r="L35" s="59">
        <v>30392017</v>
      </c>
      <c r="M35" s="59">
        <v>30392017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30392017</v>
      </c>
      <c r="W35" s="59">
        <v>7164294</v>
      </c>
      <c r="X35" s="59">
        <v>23227723</v>
      </c>
      <c r="Y35" s="60">
        <v>324.22</v>
      </c>
      <c r="Z35" s="61">
        <v>14328588</v>
      </c>
    </row>
    <row r="36" spans="1:26" ht="13.5">
      <c r="A36" s="57" t="s">
        <v>53</v>
      </c>
      <c r="B36" s="18">
        <v>78829125</v>
      </c>
      <c r="C36" s="18">
        <v>0</v>
      </c>
      <c r="D36" s="58">
        <v>78942891</v>
      </c>
      <c r="E36" s="59">
        <v>78942891</v>
      </c>
      <c r="F36" s="59">
        <v>79056510</v>
      </c>
      <c r="G36" s="59">
        <v>79083510</v>
      </c>
      <c r="H36" s="59">
        <v>79233510</v>
      </c>
      <c r="I36" s="59">
        <v>79233510</v>
      </c>
      <c r="J36" s="59">
        <v>79450556</v>
      </c>
      <c r="K36" s="59">
        <v>79076510</v>
      </c>
      <c r="L36" s="59">
        <v>77718965</v>
      </c>
      <c r="M36" s="59">
        <v>77718965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77718965</v>
      </c>
      <c r="W36" s="59">
        <v>39471446</v>
      </c>
      <c r="X36" s="59">
        <v>38247519</v>
      </c>
      <c r="Y36" s="60">
        <v>96.9</v>
      </c>
      <c r="Z36" s="61">
        <v>78942891</v>
      </c>
    </row>
    <row r="37" spans="1:26" ht="13.5">
      <c r="A37" s="57" t="s">
        <v>54</v>
      </c>
      <c r="B37" s="18">
        <v>24078914</v>
      </c>
      <c r="C37" s="18">
        <v>0</v>
      </c>
      <c r="D37" s="58">
        <v>13596604</v>
      </c>
      <c r="E37" s="59">
        <v>13596604</v>
      </c>
      <c r="F37" s="59">
        <v>13488832</v>
      </c>
      <c r="G37" s="59">
        <v>13503820</v>
      </c>
      <c r="H37" s="59">
        <v>11725820</v>
      </c>
      <c r="I37" s="59">
        <v>11725820</v>
      </c>
      <c r="J37" s="59">
        <v>13390755</v>
      </c>
      <c r="K37" s="59">
        <v>13801350</v>
      </c>
      <c r="L37" s="59">
        <v>24367485</v>
      </c>
      <c r="M37" s="59">
        <v>24367485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24367485</v>
      </c>
      <c r="W37" s="59">
        <v>6798302</v>
      </c>
      <c r="X37" s="59">
        <v>17569183</v>
      </c>
      <c r="Y37" s="60">
        <v>258.43</v>
      </c>
      <c r="Z37" s="61">
        <v>13596604</v>
      </c>
    </row>
    <row r="38" spans="1:26" ht="13.5">
      <c r="A38" s="57" t="s">
        <v>55</v>
      </c>
      <c r="B38" s="18">
        <v>79359812</v>
      </c>
      <c r="C38" s="18">
        <v>0</v>
      </c>
      <c r="D38" s="58">
        <v>81272393</v>
      </c>
      <c r="E38" s="59">
        <v>81272393</v>
      </c>
      <c r="F38" s="59">
        <v>81272393</v>
      </c>
      <c r="G38" s="59">
        <v>81272393</v>
      </c>
      <c r="H38" s="59">
        <v>82272393</v>
      </c>
      <c r="I38" s="59">
        <v>82272393</v>
      </c>
      <c r="J38" s="59">
        <v>83021936</v>
      </c>
      <c r="K38" s="59">
        <v>80272393</v>
      </c>
      <c r="L38" s="59">
        <v>82072393</v>
      </c>
      <c r="M38" s="59">
        <v>82072393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82072393</v>
      </c>
      <c r="W38" s="59">
        <v>40636197</v>
      </c>
      <c r="X38" s="59">
        <v>41436196</v>
      </c>
      <c r="Y38" s="60">
        <v>101.97</v>
      </c>
      <c r="Z38" s="61">
        <v>81272393</v>
      </c>
    </row>
    <row r="39" spans="1:26" ht="13.5">
      <c r="A39" s="57" t="s">
        <v>56</v>
      </c>
      <c r="B39" s="18">
        <v>4937395</v>
      </c>
      <c r="C39" s="18">
        <v>0</v>
      </c>
      <c r="D39" s="58">
        <v>-1597518</v>
      </c>
      <c r="E39" s="59">
        <v>-1597518</v>
      </c>
      <c r="F39" s="59">
        <v>22327181</v>
      </c>
      <c r="G39" s="59">
        <v>18023794</v>
      </c>
      <c r="H39" s="59">
        <v>21558912</v>
      </c>
      <c r="I39" s="59">
        <v>21558912</v>
      </c>
      <c r="J39" s="59">
        <v>25707225</v>
      </c>
      <c r="K39" s="59">
        <v>-767791</v>
      </c>
      <c r="L39" s="59">
        <v>1671104</v>
      </c>
      <c r="M39" s="59">
        <v>1671104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1671104</v>
      </c>
      <c r="W39" s="59">
        <v>-798759</v>
      </c>
      <c r="X39" s="59">
        <v>2469863</v>
      </c>
      <c r="Y39" s="60">
        <v>-309.21</v>
      </c>
      <c r="Z39" s="61">
        <v>-1597518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5877968</v>
      </c>
      <c r="C42" s="18">
        <v>0</v>
      </c>
      <c r="D42" s="58">
        <v>1973125</v>
      </c>
      <c r="E42" s="59">
        <v>1973125</v>
      </c>
      <c r="F42" s="59">
        <v>14499215</v>
      </c>
      <c r="G42" s="59">
        <v>-4393504</v>
      </c>
      <c r="H42" s="59">
        <v>471065</v>
      </c>
      <c r="I42" s="59">
        <v>10576776</v>
      </c>
      <c r="J42" s="59">
        <v>-3473593</v>
      </c>
      <c r="K42" s="59">
        <v>-18180314</v>
      </c>
      <c r="L42" s="59">
        <v>11256273</v>
      </c>
      <c r="M42" s="59">
        <v>-10397634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179142</v>
      </c>
      <c r="W42" s="59">
        <v>16649786</v>
      </c>
      <c r="X42" s="59">
        <v>-16470644</v>
      </c>
      <c r="Y42" s="60">
        <v>-98.92</v>
      </c>
      <c r="Z42" s="61">
        <v>1973125</v>
      </c>
    </row>
    <row r="43" spans="1:26" ht="13.5">
      <c r="A43" s="57" t="s">
        <v>59</v>
      </c>
      <c r="B43" s="18">
        <v>2672202</v>
      </c>
      <c r="C43" s="18">
        <v>0</v>
      </c>
      <c r="D43" s="58">
        <v>0</v>
      </c>
      <c r="E43" s="59">
        <v>0</v>
      </c>
      <c r="F43" s="59">
        <v>-114400</v>
      </c>
      <c r="G43" s="59">
        <v>-27350</v>
      </c>
      <c r="H43" s="59">
        <v>-149600</v>
      </c>
      <c r="I43" s="59">
        <v>-291350</v>
      </c>
      <c r="J43" s="59">
        <v>-217047</v>
      </c>
      <c r="K43" s="59">
        <v>5890</v>
      </c>
      <c r="L43" s="59">
        <v>-21454</v>
      </c>
      <c r="M43" s="59">
        <v>-232611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-523961</v>
      </c>
      <c r="W43" s="59"/>
      <c r="X43" s="59">
        <v>-523961</v>
      </c>
      <c r="Y43" s="60">
        <v>0</v>
      </c>
      <c r="Z43" s="61">
        <v>0</v>
      </c>
    </row>
    <row r="44" spans="1:26" ht="13.5">
      <c r="A44" s="57" t="s">
        <v>60</v>
      </c>
      <c r="B44" s="18">
        <v>-533055</v>
      </c>
      <c r="C44" s="18">
        <v>0</v>
      </c>
      <c r="D44" s="58">
        <v>-1060624</v>
      </c>
      <c r="E44" s="59">
        <v>-1060624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-452058</v>
      </c>
      <c r="X44" s="59">
        <v>452058</v>
      </c>
      <c r="Y44" s="60">
        <v>-100</v>
      </c>
      <c r="Z44" s="61">
        <v>-1060624</v>
      </c>
    </row>
    <row r="45" spans="1:26" ht="13.5">
      <c r="A45" s="69" t="s">
        <v>61</v>
      </c>
      <c r="B45" s="21">
        <v>8017114</v>
      </c>
      <c r="C45" s="21">
        <v>0</v>
      </c>
      <c r="D45" s="98">
        <v>11699989</v>
      </c>
      <c r="E45" s="99">
        <v>11699989</v>
      </c>
      <c r="F45" s="99">
        <v>35541211</v>
      </c>
      <c r="G45" s="99">
        <v>31120357</v>
      </c>
      <c r="H45" s="99">
        <v>31441822</v>
      </c>
      <c r="I45" s="99">
        <v>31441822</v>
      </c>
      <c r="J45" s="99">
        <v>27751182</v>
      </c>
      <c r="K45" s="99">
        <v>9576758</v>
      </c>
      <c r="L45" s="99">
        <v>20811577</v>
      </c>
      <c r="M45" s="99">
        <v>20811577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20811577</v>
      </c>
      <c r="W45" s="99">
        <v>26985216</v>
      </c>
      <c r="X45" s="99">
        <v>-6173639</v>
      </c>
      <c r="Y45" s="100">
        <v>-22.88</v>
      </c>
      <c r="Z45" s="101">
        <v>11699989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430453</v>
      </c>
      <c r="C49" s="51">
        <v>0</v>
      </c>
      <c r="D49" s="128">
        <v>55872</v>
      </c>
      <c r="E49" s="53">
        <v>42449</v>
      </c>
      <c r="F49" s="53">
        <v>0</v>
      </c>
      <c r="G49" s="53">
        <v>0</v>
      </c>
      <c r="H49" s="53">
        <v>0</v>
      </c>
      <c r="I49" s="53">
        <v>32684</v>
      </c>
      <c r="J49" s="53">
        <v>0</v>
      </c>
      <c r="K49" s="53">
        <v>0</v>
      </c>
      <c r="L49" s="53">
        <v>0</v>
      </c>
      <c r="M49" s="53">
        <v>28822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25915</v>
      </c>
      <c r="W49" s="53">
        <v>113852</v>
      </c>
      <c r="X49" s="53">
        <v>406651</v>
      </c>
      <c r="Y49" s="53">
        <v>1136698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586590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586590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109.02278003157807</v>
      </c>
      <c r="C58" s="5">
        <f>IF(C67=0,0,+(C76/C67)*100)</f>
        <v>0</v>
      </c>
      <c r="D58" s="6">
        <f aca="true" t="shared" si="6" ref="D58:Z58">IF(D67=0,0,+(D76/D67)*100)</f>
        <v>100.02101447371878</v>
      </c>
      <c r="E58" s="7">
        <f t="shared" si="6"/>
        <v>100.02101447371878</v>
      </c>
      <c r="F58" s="7">
        <f t="shared" si="6"/>
        <v>2.9386704980202816</v>
      </c>
      <c r="G58" s="7">
        <f t="shared" si="6"/>
        <v>15.423626614217314</v>
      </c>
      <c r="H58" s="7">
        <f t="shared" si="6"/>
        <v>55.98996227138463</v>
      </c>
      <c r="I58" s="7">
        <f t="shared" si="6"/>
        <v>19.636411871068635</v>
      </c>
      <c r="J58" s="7">
        <f t="shared" si="6"/>
        <v>21.79671502635821</v>
      </c>
      <c r="K58" s="7">
        <f t="shared" si="6"/>
        <v>79.87724021538214</v>
      </c>
      <c r="L58" s="7">
        <f t="shared" si="6"/>
        <v>0</v>
      </c>
      <c r="M58" s="7">
        <f t="shared" si="6"/>
        <v>45.71027803931364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27.7797714994881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100.02101447371878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109.05345453974252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2.939128788089761</v>
      </c>
      <c r="G60" s="13">
        <f t="shared" si="7"/>
        <v>15.423626614217314</v>
      </c>
      <c r="H60" s="13">
        <f t="shared" si="7"/>
        <v>55.98996227138463</v>
      </c>
      <c r="I60" s="13">
        <f t="shared" si="7"/>
        <v>19.637371537086683</v>
      </c>
      <c r="J60" s="13">
        <f t="shared" si="7"/>
        <v>21.79671502635821</v>
      </c>
      <c r="K60" s="13">
        <f t="shared" si="7"/>
        <v>79.87724021538214</v>
      </c>
      <c r="L60" s="13">
        <f t="shared" si="7"/>
        <v>0</v>
      </c>
      <c r="M60" s="13">
        <f t="shared" si="7"/>
        <v>45.71027803931364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27.780705113047823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109.05345453974252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2.939128788089761</v>
      </c>
      <c r="G65" s="13">
        <f t="shared" si="7"/>
        <v>15.423626614217314</v>
      </c>
      <c r="H65" s="13">
        <f t="shared" si="7"/>
        <v>55.98996227138463</v>
      </c>
      <c r="I65" s="13">
        <f t="shared" si="7"/>
        <v>19.637371537086683</v>
      </c>
      <c r="J65" s="13">
        <f t="shared" si="7"/>
        <v>21.79671502635821</v>
      </c>
      <c r="K65" s="13">
        <f t="shared" si="7"/>
        <v>79.87724021538214</v>
      </c>
      <c r="L65" s="13">
        <f t="shared" si="7"/>
        <v>0</v>
      </c>
      <c r="M65" s="13">
        <f t="shared" si="7"/>
        <v>45.71027803931364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27.780705113047823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447146</v>
      </c>
      <c r="C67" s="23"/>
      <c r="D67" s="24">
        <v>456828</v>
      </c>
      <c r="E67" s="25">
        <v>456828</v>
      </c>
      <c r="F67" s="25">
        <v>179571</v>
      </c>
      <c r="G67" s="25">
        <v>278618</v>
      </c>
      <c r="H67" s="25">
        <v>114767</v>
      </c>
      <c r="I67" s="25">
        <v>572956</v>
      </c>
      <c r="J67" s="25">
        <v>160671</v>
      </c>
      <c r="K67" s="25">
        <v>99544</v>
      </c>
      <c r="L67" s="25"/>
      <c r="M67" s="25">
        <v>260215</v>
      </c>
      <c r="N67" s="25"/>
      <c r="O67" s="25"/>
      <c r="P67" s="25"/>
      <c r="Q67" s="25"/>
      <c r="R67" s="25"/>
      <c r="S67" s="25"/>
      <c r="T67" s="25"/>
      <c r="U67" s="25"/>
      <c r="V67" s="25">
        <v>833171</v>
      </c>
      <c r="W67" s="25">
        <v>228462</v>
      </c>
      <c r="X67" s="25"/>
      <c r="Y67" s="24"/>
      <c r="Z67" s="26">
        <v>456828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445631</v>
      </c>
      <c r="C69" s="18"/>
      <c r="D69" s="19">
        <v>456828</v>
      </c>
      <c r="E69" s="20">
        <v>456828</v>
      </c>
      <c r="F69" s="20">
        <v>179543</v>
      </c>
      <c r="G69" s="20">
        <v>278618</v>
      </c>
      <c r="H69" s="20">
        <v>114767</v>
      </c>
      <c r="I69" s="20">
        <v>572928</v>
      </c>
      <c r="J69" s="20">
        <v>160671</v>
      </c>
      <c r="K69" s="20">
        <v>99544</v>
      </c>
      <c r="L69" s="20"/>
      <c r="M69" s="20">
        <v>260215</v>
      </c>
      <c r="N69" s="20"/>
      <c r="O69" s="20"/>
      <c r="P69" s="20"/>
      <c r="Q69" s="20"/>
      <c r="R69" s="20"/>
      <c r="S69" s="20"/>
      <c r="T69" s="20"/>
      <c r="U69" s="20"/>
      <c r="V69" s="20">
        <v>833143</v>
      </c>
      <c r="W69" s="20">
        <v>228414</v>
      </c>
      <c r="X69" s="20"/>
      <c r="Y69" s="19"/>
      <c r="Z69" s="22">
        <v>456828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445631</v>
      </c>
      <c r="C74" s="18"/>
      <c r="D74" s="19">
        <v>456828</v>
      </c>
      <c r="E74" s="20">
        <v>456828</v>
      </c>
      <c r="F74" s="20">
        <v>179543</v>
      </c>
      <c r="G74" s="20">
        <v>278618</v>
      </c>
      <c r="H74" s="20">
        <v>114767</v>
      </c>
      <c r="I74" s="20">
        <v>572928</v>
      </c>
      <c r="J74" s="20">
        <v>160671</v>
      </c>
      <c r="K74" s="20">
        <v>99544</v>
      </c>
      <c r="L74" s="20"/>
      <c r="M74" s="20">
        <v>260215</v>
      </c>
      <c r="N74" s="20"/>
      <c r="O74" s="20"/>
      <c r="P74" s="20"/>
      <c r="Q74" s="20"/>
      <c r="R74" s="20"/>
      <c r="S74" s="20"/>
      <c r="T74" s="20"/>
      <c r="U74" s="20"/>
      <c r="V74" s="20">
        <v>833143</v>
      </c>
      <c r="W74" s="20">
        <v>228414</v>
      </c>
      <c r="X74" s="20"/>
      <c r="Y74" s="19"/>
      <c r="Z74" s="22">
        <v>456828</v>
      </c>
    </row>
    <row r="75" spans="1:26" ht="13.5" hidden="1">
      <c r="A75" s="39" t="s">
        <v>118</v>
      </c>
      <c r="B75" s="27">
        <v>1515</v>
      </c>
      <c r="C75" s="27"/>
      <c r="D75" s="28"/>
      <c r="E75" s="29"/>
      <c r="F75" s="29">
        <v>28</v>
      </c>
      <c r="G75" s="29"/>
      <c r="H75" s="29"/>
      <c r="I75" s="29">
        <v>28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28</v>
      </c>
      <c r="W75" s="29">
        <v>48</v>
      </c>
      <c r="X75" s="29"/>
      <c r="Y75" s="28"/>
      <c r="Z75" s="30"/>
    </row>
    <row r="76" spans="1:26" ht="13.5" hidden="1">
      <c r="A76" s="41" t="s">
        <v>120</v>
      </c>
      <c r="B76" s="31">
        <v>487491</v>
      </c>
      <c r="C76" s="31"/>
      <c r="D76" s="32">
        <v>456924</v>
      </c>
      <c r="E76" s="33">
        <v>456924</v>
      </c>
      <c r="F76" s="33">
        <v>5277</v>
      </c>
      <c r="G76" s="33">
        <v>42973</v>
      </c>
      <c r="H76" s="33">
        <v>64258</v>
      </c>
      <c r="I76" s="33">
        <v>112508</v>
      </c>
      <c r="J76" s="33">
        <v>35021</v>
      </c>
      <c r="K76" s="33">
        <v>79513</v>
      </c>
      <c r="L76" s="33">
        <v>4411</v>
      </c>
      <c r="M76" s="33">
        <v>118945</v>
      </c>
      <c r="N76" s="33"/>
      <c r="O76" s="33"/>
      <c r="P76" s="33"/>
      <c r="Q76" s="33"/>
      <c r="R76" s="33"/>
      <c r="S76" s="33"/>
      <c r="T76" s="33"/>
      <c r="U76" s="33"/>
      <c r="V76" s="33">
        <v>231453</v>
      </c>
      <c r="W76" s="33">
        <v>228462</v>
      </c>
      <c r="X76" s="33"/>
      <c r="Y76" s="32"/>
      <c r="Z76" s="34">
        <v>456924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485976</v>
      </c>
      <c r="C78" s="18"/>
      <c r="D78" s="19">
        <v>456828</v>
      </c>
      <c r="E78" s="20">
        <v>456828</v>
      </c>
      <c r="F78" s="20">
        <v>5277</v>
      </c>
      <c r="G78" s="20">
        <v>42973</v>
      </c>
      <c r="H78" s="20">
        <v>64258</v>
      </c>
      <c r="I78" s="20">
        <v>112508</v>
      </c>
      <c r="J78" s="20">
        <v>35021</v>
      </c>
      <c r="K78" s="20">
        <v>79513</v>
      </c>
      <c r="L78" s="20">
        <v>4411</v>
      </c>
      <c r="M78" s="20">
        <v>118945</v>
      </c>
      <c r="N78" s="20"/>
      <c r="O78" s="20"/>
      <c r="P78" s="20"/>
      <c r="Q78" s="20"/>
      <c r="R78" s="20"/>
      <c r="S78" s="20"/>
      <c r="T78" s="20"/>
      <c r="U78" s="20"/>
      <c r="V78" s="20">
        <v>231453</v>
      </c>
      <c r="W78" s="20">
        <v>228414</v>
      </c>
      <c r="X78" s="20"/>
      <c r="Y78" s="19"/>
      <c r="Z78" s="22">
        <v>456828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485976</v>
      </c>
      <c r="C83" s="18"/>
      <c r="D83" s="19">
        <v>456828</v>
      </c>
      <c r="E83" s="20">
        <v>456828</v>
      </c>
      <c r="F83" s="20">
        <v>5277</v>
      </c>
      <c r="G83" s="20">
        <v>42973</v>
      </c>
      <c r="H83" s="20">
        <v>64258</v>
      </c>
      <c r="I83" s="20">
        <v>112508</v>
      </c>
      <c r="J83" s="20">
        <v>35021</v>
      </c>
      <c r="K83" s="20">
        <v>79513</v>
      </c>
      <c r="L83" s="20">
        <v>4411</v>
      </c>
      <c r="M83" s="20">
        <v>118945</v>
      </c>
      <c r="N83" s="20"/>
      <c r="O83" s="20"/>
      <c r="P83" s="20"/>
      <c r="Q83" s="20"/>
      <c r="R83" s="20"/>
      <c r="S83" s="20"/>
      <c r="T83" s="20"/>
      <c r="U83" s="20"/>
      <c r="V83" s="20">
        <v>231453</v>
      </c>
      <c r="W83" s="20">
        <v>228414</v>
      </c>
      <c r="X83" s="20"/>
      <c r="Y83" s="19"/>
      <c r="Z83" s="22">
        <v>456828</v>
      </c>
    </row>
    <row r="84" spans="1:26" ht="13.5" hidden="1">
      <c r="A84" s="39" t="s">
        <v>118</v>
      </c>
      <c r="B84" s="27">
        <v>1515</v>
      </c>
      <c r="C84" s="27"/>
      <c r="D84" s="28">
        <v>96</v>
      </c>
      <c r="E84" s="29">
        <v>96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48</v>
      </c>
      <c r="X84" s="29"/>
      <c r="Y84" s="28"/>
      <c r="Z84" s="30">
        <v>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6739786943</v>
      </c>
      <c r="C5" s="18">
        <v>0</v>
      </c>
      <c r="D5" s="58">
        <v>6958999622</v>
      </c>
      <c r="E5" s="59">
        <v>6958999623</v>
      </c>
      <c r="F5" s="59">
        <v>586939965</v>
      </c>
      <c r="G5" s="59">
        <v>701144637</v>
      </c>
      <c r="H5" s="59">
        <v>692655494</v>
      </c>
      <c r="I5" s="59">
        <v>1980740096</v>
      </c>
      <c r="J5" s="59">
        <v>695007529</v>
      </c>
      <c r="K5" s="59">
        <v>639253077</v>
      </c>
      <c r="L5" s="59">
        <v>708849203</v>
      </c>
      <c r="M5" s="59">
        <v>2043109809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4023849905</v>
      </c>
      <c r="W5" s="59">
        <v>3465701813</v>
      </c>
      <c r="X5" s="59">
        <v>558148092</v>
      </c>
      <c r="Y5" s="60">
        <v>16.1</v>
      </c>
      <c r="Z5" s="61">
        <v>6958999623</v>
      </c>
    </row>
    <row r="6" spans="1:26" ht="13.5">
      <c r="A6" s="57" t="s">
        <v>32</v>
      </c>
      <c r="B6" s="18">
        <v>17552069506</v>
      </c>
      <c r="C6" s="18">
        <v>0</v>
      </c>
      <c r="D6" s="58">
        <v>18353075123</v>
      </c>
      <c r="E6" s="59">
        <v>18353075124</v>
      </c>
      <c r="F6" s="59">
        <v>1523437748</v>
      </c>
      <c r="G6" s="59">
        <v>1548752096</v>
      </c>
      <c r="H6" s="59">
        <v>1603155985</v>
      </c>
      <c r="I6" s="59">
        <v>4675345829</v>
      </c>
      <c r="J6" s="59">
        <v>1511596640</v>
      </c>
      <c r="K6" s="59">
        <v>1509123149</v>
      </c>
      <c r="L6" s="59">
        <v>1514003410</v>
      </c>
      <c r="M6" s="59">
        <v>4534723199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9210069028</v>
      </c>
      <c r="W6" s="59">
        <v>8943413592</v>
      </c>
      <c r="X6" s="59">
        <v>266655436</v>
      </c>
      <c r="Y6" s="60">
        <v>2.98</v>
      </c>
      <c r="Z6" s="61">
        <v>18353075124</v>
      </c>
    </row>
    <row r="7" spans="1:26" ht="13.5">
      <c r="A7" s="57" t="s">
        <v>33</v>
      </c>
      <c r="B7" s="18">
        <v>680150054</v>
      </c>
      <c r="C7" s="18">
        <v>0</v>
      </c>
      <c r="D7" s="58">
        <v>610777763</v>
      </c>
      <c r="E7" s="59">
        <v>610777763</v>
      </c>
      <c r="F7" s="59">
        <v>66878454</v>
      </c>
      <c r="G7" s="59">
        <v>55730134</v>
      </c>
      <c r="H7" s="59">
        <v>60211678</v>
      </c>
      <c r="I7" s="59">
        <v>182820266</v>
      </c>
      <c r="J7" s="59">
        <v>59102846</v>
      </c>
      <c r="K7" s="59">
        <v>60128225</v>
      </c>
      <c r="L7" s="59">
        <v>65400433</v>
      </c>
      <c r="M7" s="59">
        <v>184631504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367451770</v>
      </c>
      <c r="W7" s="59">
        <v>264815112</v>
      </c>
      <c r="X7" s="59">
        <v>102636658</v>
      </c>
      <c r="Y7" s="60">
        <v>38.76</v>
      </c>
      <c r="Z7" s="61">
        <v>610777763</v>
      </c>
    </row>
    <row r="8" spans="1:26" ht="13.5">
      <c r="A8" s="57" t="s">
        <v>34</v>
      </c>
      <c r="B8" s="18">
        <v>3619256809</v>
      </c>
      <c r="C8" s="18">
        <v>0</v>
      </c>
      <c r="D8" s="58">
        <v>3802940090</v>
      </c>
      <c r="E8" s="59">
        <v>4210811610</v>
      </c>
      <c r="F8" s="59">
        <v>853048005</v>
      </c>
      <c r="G8" s="59">
        <v>118302139</v>
      </c>
      <c r="H8" s="59">
        <v>106344733</v>
      </c>
      <c r="I8" s="59">
        <v>1077694877</v>
      </c>
      <c r="J8" s="59">
        <v>100481851</v>
      </c>
      <c r="K8" s="59">
        <v>132592128</v>
      </c>
      <c r="L8" s="59">
        <v>796732612</v>
      </c>
      <c r="M8" s="59">
        <v>1029806591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2107501468</v>
      </c>
      <c r="W8" s="59">
        <v>2209511266</v>
      </c>
      <c r="X8" s="59">
        <v>-102009798</v>
      </c>
      <c r="Y8" s="60">
        <v>-4.62</v>
      </c>
      <c r="Z8" s="61">
        <v>4210811610</v>
      </c>
    </row>
    <row r="9" spans="1:26" ht="13.5">
      <c r="A9" s="57" t="s">
        <v>35</v>
      </c>
      <c r="B9" s="18">
        <v>4497680467</v>
      </c>
      <c r="C9" s="18">
        <v>0</v>
      </c>
      <c r="D9" s="58">
        <v>4795086728</v>
      </c>
      <c r="E9" s="59">
        <v>4795086728</v>
      </c>
      <c r="F9" s="59">
        <v>135063823</v>
      </c>
      <c r="G9" s="59">
        <v>934209054</v>
      </c>
      <c r="H9" s="59">
        <v>201183919</v>
      </c>
      <c r="I9" s="59">
        <v>1270456796</v>
      </c>
      <c r="J9" s="59">
        <v>181934627</v>
      </c>
      <c r="K9" s="59">
        <v>193884498</v>
      </c>
      <c r="L9" s="59">
        <v>879202856</v>
      </c>
      <c r="M9" s="59">
        <v>1255021981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2525478777</v>
      </c>
      <c r="W9" s="59">
        <v>2649951127</v>
      </c>
      <c r="X9" s="59">
        <v>-124472350</v>
      </c>
      <c r="Y9" s="60">
        <v>-4.7</v>
      </c>
      <c r="Z9" s="61">
        <v>4795086728</v>
      </c>
    </row>
    <row r="10" spans="1:26" ht="25.5">
      <c r="A10" s="62" t="s">
        <v>105</v>
      </c>
      <c r="B10" s="63">
        <f>SUM(B5:B9)</f>
        <v>33088943779</v>
      </c>
      <c r="C10" s="63">
        <f>SUM(C5:C9)</f>
        <v>0</v>
      </c>
      <c r="D10" s="64">
        <f aca="true" t="shared" si="0" ref="D10:Z10">SUM(D5:D9)</f>
        <v>34520879326</v>
      </c>
      <c r="E10" s="65">
        <f t="shared" si="0"/>
        <v>34928750848</v>
      </c>
      <c r="F10" s="65">
        <f t="shared" si="0"/>
        <v>3165367995</v>
      </c>
      <c r="G10" s="65">
        <f t="shared" si="0"/>
        <v>3358138060</v>
      </c>
      <c r="H10" s="65">
        <f t="shared" si="0"/>
        <v>2663551809</v>
      </c>
      <c r="I10" s="65">
        <f t="shared" si="0"/>
        <v>9187057864</v>
      </c>
      <c r="J10" s="65">
        <f t="shared" si="0"/>
        <v>2548123493</v>
      </c>
      <c r="K10" s="65">
        <f t="shared" si="0"/>
        <v>2534981077</v>
      </c>
      <c r="L10" s="65">
        <f t="shared" si="0"/>
        <v>3964188514</v>
      </c>
      <c r="M10" s="65">
        <f t="shared" si="0"/>
        <v>9047293084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18234350948</v>
      </c>
      <c r="W10" s="65">
        <f t="shared" si="0"/>
        <v>17533392910</v>
      </c>
      <c r="X10" s="65">
        <f t="shared" si="0"/>
        <v>700958038</v>
      </c>
      <c r="Y10" s="66">
        <f>+IF(W10&lt;&gt;0,(X10/W10)*100,0)</f>
        <v>3.997845948003683</v>
      </c>
      <c r="Z10" s="67">
        <f t="shared" si="0"/>
        <v>34928750848</v>
      </c>
    </row>
    <row r="11" spans="1:26" ht="13.5">
      <c r="A11" s="57" t="s">
        <v>36</v>
      </c>
      <c r="B11" s="18">
        <v>9214985070</v>
      </c>
      <c r="C11" s="18">
        <v>0</v>
      </c>
      <c r="D11" s="58">
        <v>10677473777</v>
      </c>
      <c r="E11" s="59">
        <v>10421555100</v>
      </c>
      <c r="F11" s="59">
        <v>763399496</v>
      </c>
      <c r="G11" s="59">
        <v>824672302</v>
      </c>
      <c r="H11" s="59">
        <v>861689745</v>
      </c>
      <c r="I11" s="59">
        <v>2449761543</v>
      </c>
      <c r="J11" s="59">
        <v>683640267</v>
      </c>
      <c r="K11" s="59">
        <v>1302180530</v>
      </c>
      <c r="L11" s="59">
        <v>767999381</v>
      </c>
      <c r="M11" s="59">
        <v>2753820178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5203581721</v>
      </c>
      <c r="W11" s="59">
        <v>5537232206</v>
      </c>
      <c r="X11" s="59">
        <v>-333650485</v>
      </c>
      <c r="Y11" s="60">
        <v>-6.03</v>
      </c>
      <c r="Z11" s="61">
        <v>10421555100</v>
      </c>
    </row>
    <row r="12" spans="1:26" ht="13.5">
      <c r="A12" s="57" t="s">
        <v>37</v>
      </c>
      <c r="B12" s="18">
        <v>135094548</v>
      </c>
      <c r="C12" s="18">
        <v>0</v>
      </c>
      <c r="D12" s="58">
        <v>152116988</v>
      </c>
      <c r="E12" s="59">
        <v>152116988</v>
      </c>
      <c r="F12" s="59">
        <v>10975215</v>
      </c>
      <c r="G12" s="59">
        <v>9892877</v>
      </c>
      <c r="H12" s="59">
        <v>10416509</v>
      </c>
      <c r="I12" s="59">
        <v>31284601</v>
      </c>
      <c r="J12" s="59">
        <v>10997997</v>
      </c>
      <c r="K12" s="59">
        <v>11279917</v>
      </c>
      <c r="L12" s="59">
        <v>11575412</v>
      </c>
      <c r="M12" s="59">
        <v>33853326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65137927</v>
      </c>
      <c r="W12" s="59">
        <v>76058496</v>
      </c>
      <c r="X12" s="59">
        <v>-10920569</v>
      </c>
      <c r="Y12" s="60">
        <v>-14.36</v>
      </c>
      <c r="Z12" s="61">
        <v>152116988</v>
      </c>
    </row>
    <row r="13" spans="1:26" ht="13.5">
      <c r="A13" s="57" t="s">
        <v>106</v>
      </c>
      <c r="B13" s="18">
        <v>2148102365</v>
      </c>
      <c r="C13" s="18">
        <v>0</v>
      </c>
      <c r="D13" s="58">
        <v>2347797253</v>
      </c>
      <c r="E13" s="59">
        <v>2347797253</v>
      </c>
      <c r="F13" s="59">
        <v>192011211</v>
      </c>
      <c r="G13" s="59">
        <v>191691344</v>
      </c>
      <c r="H13" s="59">
        <v>153842329</v>
      </c>
      <c r="I13" s="59">
        <v>537544884</v>
      </c>
      <c r="J13" s="59">
        <v>164291874</v>
      </c>
      <c r="K13" s="59">
        <v>191636965</v>
      </c>
      <c r="L13" s="59">
        <v>192062407</v>
      </c>
      <c r="M13" s="59">
        <v>547991246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1085536130</v>
      </c>
      <c r="W13" s="59">
        <v>1173898632</v>
      </c>
      <c r="X13" s="59">
        <v>-88362502</v>
      </c>
      <c r="Y13" s="60">
        <v>-7.53</v>
      </c>
      <c r="Z13" s="61">
        <v>2347797253</v>
      </c>
    </row>
    <row r="14" spans="1:26" ht="13.5">
      <c r="A14" s="57" t="s">
        <v>38</v>
      </c>
      <c r="B14" s="18">
        <v>748478963</v>
      </c>
      <c r="C14" s="18">
        <v>0</v>
      </c>
      <c r="D14" s="58">
        <v>895847605</v>
      </c>
      <c r="E14" s="59">
        <v>895847605</v>
      </c>
      <c r="F14" s="59">
        <v>57332607</v>
      </c>
      <c r="G14" s="59">
        <v>57699223</v>
      </c>
      <c r="H14" s="59">
        <v>57654459</v>
      </c>
      <c r="I14" s="59">
        <v>172686289</v>
      </c>
      <c r="J14" s="59">
        <v>57578515</v>
      </c>
      <c r="K14" s="59">
        <v>57704912</v>
      </c>
      <c r="L14" s="59">
        <v>58109419</v>
      </c>
      <c r="M14" s="59">
        <v>173392846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346079135</v>
      </c>
      <c r="W14" s="59">
        <v>409309822</v>
      </c>
      <c r="X14" s="59">
        <v>-63230687</v>
      </c>
      <c r="Y14" s="60">
        <v>-15.45</v>
      </c>
      <c r="Z14" s="61">
        <v>895847605</v>
      </c>
    </row>
    <row r="15" spans="1:26" ht="13.5">
      <c r="A15" s="57" t="s">
        <v>39</v>
      </c>
      <c r="B15" s="18">
        <v>8399423426</v>
      </c>
      <c r="C15" s="18">
        <v>0</v>
      </c>
      <c r="D15" s="58">
        <v>8853352747</v>
      </c>
      <c r="E15" s="59">
        <v>8943241561</v>
      </c>
      <c r="F15" s="59">
        <v>60539151</v>
      </c>
      <c r="G15" s="59">
        <v>1074947907</v>
      </c>
      <c r="H15" s="59">
        <v>1055620631</v>
      </c>
      <c r="I15" s="59">
        <v>2191107689</v>
      </c>
      <c r="J15" s="59">
        <v>653714543</v>
      </c>
      <c r="K15" s="59">
        <v>667007442</v>
      </c>
      <c r="L15" s="59">
        <v>637067397</v>
      </c>
      <c r="M15" s="59">
        <v>1957789382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4148897071</v>
      </c>
      <c r="W15" s="59">
        <v>4153171110</v>
      </c>
      <c r="X15" s="59">
        <v>-4274039</v>
      </c>
      <c r="Y15" s="60">
        <v>-0.1</v>
      </c>
      <c r="Z15" s="61">
        <v>8943241561</v>
      </c>
    </row>
    <row r="16" spans="1:26" ht="13.5">
      <c r="A16" s="68" t="s">
        <v>40</v>
      </c>
      <c r="B16" s="18">
        <v>148245917</v>
      </c>
      <c r="C16" s="18">
        <v>0</v>
      </c>
      <c r="D16" s="58">
        <v>174832699</v>
      </c>
      <c r="E16" s="59">
        <v>174832699</v>
      </c>
      <c r="F16" s="59">
        <v>1118996</v>
      </c>
      <c r="G16" s="59">
        <v>11648952</v>
      </c>
      <c r="H16" s="59">
        <v>22853677</v>
      </c>
      <c r="I16" s="59">
        <v>35621625</v>
      </c>
      <c r="J16" s="59">
        <v>1470818</v>
      </c>
      <c r="K16" s="59">
        <v>14566193</v>
      </c>
      <c r="L16" s="59">
        <v>12642204</v>
      </c>
      <c r="M16" s="59">
        <v>28679215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64300840</v>
      </c>
      <c r="W16" s="59">
        <v>102342701</v>
      </c>
      <c r="X16" s="59">
        <v>-38041861</v>
      </c>
      <c r="Y16" s="60">
        <v>-37.17</v>
      </c>
      <c r="Z16" s="61">
        <v>174832699</v>
      </c>
    </row>
    <row r="17" spans="1:26" ht="13.5">
      <c r="A17" s="57" t="s">
        <v>41</v>
      </c>
      <c r="B17" s="18">
        <v>9854551393</v>
      </c>
      <c r="C17" s="18">
        <v>0</v>
      </c>
      <c r="D17" s="58">
        <v>11695002200</v>
      </c>
      <c r="E17" s="59">
        <v>12021259444</v>
      </c>
      <c r="F17" s="59">
        <v>339583874</v>
      </c>
      <c r="G17" s="59">
        <v>755689459</v>
      </c>
      <c r="H17" s="59">
        <v>774864225</v>
      </c>
      <c r="I17" s="59">
        <v>1870137558</v>
      </c>
      <c r="J17" s="59">
        <v>763389410</v>
      </c>
      <c r="K17" s="59">
        <v>881004802</v>
      </c>
      <c r="L17" s="59">
        <v>836566876</v>
      </c>
      <c r="M17" s="59">
        <v>2480961088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4351098646</v>
      </c>
      <c r="W17" s="59">
        <v>4667661493</v>
      </c>
      <c r="X17" s="59">
        <v>-316562847</v>
      </c>
      <c r="Y17" s="60">
        <v>-6.78</v>
      </c>
      <c r="Z17" s="61">
        <v>12021259444</v>
      </c>
    </row>
    <row r="18" spans="1:26" ht="13.5">
      <c r="A18" s="69" t="s">
        <v>42</v>
      </c>
      <c r="B18" s="70">
        <f>SUM(B11:B17)</f>
        <v>30648881682</v>
      </c>
      <c r="C18" s="70">
        <f>SUM(C11:C17)</f>
        <v>0</v>
      </c>
      <c r="D18" s="71">
        <f aca="true" t="shared" si="1" ref="D18:Z18">SUM(D11:D17)</f>
        <v>34796423269</v>
      </c>
      <c r="E18" s="72">
        <f t="shared" si="1"/>
        <v>34956650650</v>
      </c>
      <c r="F18" s="72">
        <f t="shared" si="1"/>
        <v>1424960550</v>
      </c>
      <c r="G18" s="72">
        <f t="shared" si="1"/>
        <v>2926242064</v>
      </c>
      <c r="H18" s="72">
        <f t="shared" si="1"/>
        <v>2936941575</v>
      </c>
      <c r="I18" s="72">
        <f t="shared" si="1"/>
        <v>7288144189</v>
      </c>
      <c r="J18" s="72">
        <f t="shared" si="1"/>
        <v>2335083424</v>
      </c>
      <c r="K18" s="72">
        <f t="shared" si="1"/>
        <v>3125380761</v>
      </c>
      <c r="L18" s="72">
        <f t="shared" si="1"/>
        <v>2516023096</v>
      </c>
      <c r="M18" s="72">
        <f t="shared" si="1"/>
        <v>7976487281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15264631470</v>
      </c>
      <c r="W18" s="72">
        <f t="shared" si="1"/>
        <v>16119674460</v>
      </c>
      <c r="X18" s="72">
        <f t="shared" si="1"/>
        <v>-855042990</v>
      </c>
      <c r="Y18" s="66">
        <f>+IF(W18&lt;&gt;0,(X18/W18)*100,0)</f>
        <v>-5.3043440307788945</v>
      </c>
      <c r="Z18" s="73">
        <f t="shared" si="1"/>
        <v>34956650650</v>
      </c>
    </row>
    <row r="19" spans="1:26" ht="13.5">
      <c r="A19" s="69" t="s">
        <v>43</v>
      </c>
      <c r="B19" s="74">
        <f>+B10-B18</f>
        <v>2440062097</v>
      </c>
      <c r="C19" s="74">
        <f>+C10-C18</f>
        <v>0</v>
      </c>
      <c r="D19" s="75">
        <f aca="true" t="shared" si="2" ref="D19:Z19">+D10-D18</f>
        <v>-275543943</v>
      </c>
      <c r="E19" s="76">
        <f t="shared" si="2"/>
        <v>-27899802</v>
      </c>
      <c r="F19" s="76">
        <f t="shared" si="2"/>
        <v>1740407445</v>
      </c>
      <c r="G19" s="76">
        <f t="shared" si="2"/>
        <v>431895996</v>
      </c>
      <c r="H19" s="76">
        <f t="shared" si="2"/>
        <v>-273389766</v>
      </c>
      <c r="I19" s="76">
        <f t="shared" si="2"/>
        <v>1898913675</v>
      </c>
      <c r="J19" s="76">
        <f t="shared" si="2"/>
        <v>213040069</v>
      </c>
      <c r="K19" s="76">
        <f t="shared" si="2"/>
        <v>-590399684</v>
      </c>
      <c r="L19" s="76">
        <f t="shared" si="2"/>
        <v>1448165418</v>
      </c>
      <c r="M19" s="76">
        <f t="shared" si="2"/>
        <v>1070805803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2969719478</v>
      </c>
      <c r="W19" s="76">
        <f>IF(E10=E18,0,W10-W18)</f>
        <v>1413718450</v>
      </c>
      <c r="X19" s="76">
        <f t="shared" si="2"/>
        <v>1556001028</v>
      </c>
      <c r="Y19" s="77">
        <f>+IF(W19&lt;&gt;0,(X19/W19)*100,0)</f>
        <v>110.06442110166985</v>
      </c>
      <c r="Z19" s="78">
        <f t="shared" si="2"/>
        <v>-27899802</v>
      </c>
    </row>
    <row r="20" spans="1:26" ht="13.5">
      <c r="A20" s="57" t="s">
        <v>44</v>
      </c>
      <c r="B20" s="18">
        <v>2131537134</v>
      </c>
      <c r="C20" s="18">
        <v>0</v>
      </c>
      <c r="D20" s="58">
        <v>2177040098</v>
      </c>
      <c r="E20" s="59">
        <v>2186477225</v>
      </c>
      <c r="F20" s="59">
        <v>6395712</v>
      </c>
      <c r="G20" s="59">
        <v>127756262</v>
      </c>
      <c r="H20" s="59">
        <v>193280565</v>
      </c>
      <c r="I20" s="59">
        <v>327432539</v>
      </c>
      <c r="J20" s="59">
        <v>151560957</v>
      </c>
      <c r="K20" s="59">
        <v>168778492</v>
      </c>
      <c r="L20" s="59">
        <v>187453332</v>
      </c>
      <c r="M20" s="59">
        <v>507792781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835225320</v>
      </c>
      <c r="W20" s="59">
        <v>579119864</v>
      </c>
      <c r="X20" s="59">
        <v>256105456</v>
      </c>
      <c r="Y20" s="60">
        <v>44.22</v>
      </c>
      <c r="Z20" s="61">
        <v>2186477225</v>
      </c>
    </row>
    <row r="21" spans="1:26" ht="13.5">
      <c r="A21" s="57" t="s">
        <v>107</v>
      </c>
      <c r="B21" s="79">
        <v>-100499</v>
      </c>
      <c r="C21" s="79">
        <v>0</v>
      </c>
      <c r="D21" s="80">
        <v>0</v>
      </c>
      <c r="E21" s="81">
        <v>0</v>
      </c>
      <c r="F21" s="81">
        <v>0</v>
      </c>
      <c r="G21" s="81">
        <v>-6384000</v>
      </c>
      <c r="H21" s="81">
        <v>-10056125</v>
      </c>
      <c r="I21" s="81">
        <v>-16440125</v>
      </c>
      <c r="J21" s="81">
        <v>0</v>
      </c>
      <c r="K21" s="81">
        <v>-72000</v>
      </c>
      <c r="L21" s="81">
        <v>0</v>
      </c>
      <c r="M21" s="81">
        <v>-72000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-16512125</v>
      </c>
      <c r="W21" s="81">
        <v>34995000</v>
      </c>
      <c r="X21" s="81">
        <v>-51507125</v>
      </c>
      <c r="Y21" s="82">
        <v>-147.18</v>
      </c>
      <c r="Z21" s="83">
        <v>0</v>
      </c>
    </row>
    <row r="22" spans="1:26" ht="25.5">
      <c r="A22" s="84" t="s">
        <v>108</v>
      </c>
      <c r="B22" s="85">
        <f>SUM(B19:B21)</f>
        <v>4571498732</v>
      </c>
      <c r="C22" s="85">
        <f>SUM(C19:C21)</f>
        <v>0</v>
      </c>
      <c r="D22" s="86">
        <f aca="true" t="shared" si="3" ref="D22:Z22">SUM(D19:D21)</f>
        <v>1901496155</v>
      </c>
      <c r="E22" s="87">
        <f t="shared" si="3"/>
        <v>2158577423</v>
      </c>
      <c r="F22" s="87">
        <f t="shared" si="3"/>
        <v>1746803157</v>
      </c>
      <c r="G22" s="87">
        <f t="shared" si="3"/>
        <v>553268258</v>
      </c>
      <c r="H22" s="87">
        <f t="shared" si="3"/>
        <v>-90165326</v>
      </c>
      <c r="I22" s="87">
        <f t="shared" si="3"/>
        <v>2209906089</v>
      </c>
      <c r="J22" s="87">
        <f t="shared" si="3"/>
        <v>364601026</v>
      </c>
      <c r="K22" s="87">
        <f t="shared" si="3"/>
        <v>-421693192</v>
      </c>
      <c r="L22" s="87">
        <f t="shared" si="3"/>
        <v>1635618750</v>
      </c>
      <c r="M22" s="87">
        <f t="shared" si="3"/>
        <v>1578526584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3788432673</v>
      </c>
      <c r="W22" s="87">
        <f t="shared" si="3"/>
        <v>2027833314</v>
      </c>
      <c r="X22" s="87">
        <f t="shared" si="3"/>
        <v>1760599359</v>
      </c>
      <c r="Y22" s="88">
        <f>+IF(W22&lt;&gt;0,(X22/W22)*100,0)</f>
        <v>86.82170012914582</v>
      </c>
      <c r="Z22" s="89">
        <f t="shared" si="3"/>
        <v>2158577423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1</v>
      </c>
      <c r="G23" s="59">
        <v>1</v>
      </c>
      <c r="H23" s="59">
        <v>1</v>
      </c>
      <c r="I23" s="59">
        <v>3</v>
      </c>
      <c r="J23" s="59">
        <v>1</v>
      </c>
      <c r="K23" s="59">
        <v>1</v>
      </c>
      <c r="L23" s="59">
        <v>1</v>
      </c>
      <c r="M23" s="59">
        <v>3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6</v>
      </c>
      <c r="W23" s="59"/>
      <c r="X23" s="59">
        <v>6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4571498732</v>
      </c>
      <c r="C24" s="74">
        <f>SUM(C22:C23)</f>
        <v>0</v>
      </c>
      <c r="D24" s="75">
        <f aca="true" t="shared" si="4" ref="D24:Z24">SUM(D22:D23)</f>
        <v>1901496155</v>
      </c>
      <c r="E24" s="76">
        <f t="shared" si="4"/>
        <v>2158577423</v>
      </c>
      <c r="F24" s="76">
        <f t="shared" si="4"/>
        <v>1746803158</v>
      </c>
      <c r="G24" s="76">
        <f t="shared" si="4"/>
        <v>553268259</v>
      </c>
      <c r="H24" s="76">
        <f t="shared" si="4"/>
        <v>-90165325</v>
      </c>
      <c r="I24" s="76">
        <f t="shared" si="4"/>
        <v>2209906092</v>
      </c>
      <c r="J24" s="76">
        <f t="shared" si="4"/>
        <v>364601027</v>
      </c>
      <c r="K24" s="76">
        <f t="shared" si="4"/>
        <v>-421693191</v>
      </c>
      <c r="L24" s="76">
        <f t="shared" si="4"/>
        <v>1635618751</v>
      </c>
      <c r="M24" s="76">
        <f t="shared" si="4"/>
        <v>1578526587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3788432679</v>
      </c>
      <c r="W24" s="76">
        <f t="shared" si="4"/>
        <v>2027833314</v>
      </c>
      <c r="X24" s="76">
        <f t="shared" si="4"/>
        <v>1760599365</v>
      </c>
      <c r="Y24" s="77">
        <f>+IF(W24&lt;&gt;0,(X24/W24)*100,0)</f>
        <v>86.82170042502813</v>
      </c>
      <c r="Z24" s="78">
        <f t="shared" si="4"/>
        <v>2158577423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5934281770</v>
      </c>
      <c r="C27" s="21">
        <v>0</v>
      </c>
      <c r="D27" s="98">
        <v>6774256156</v>
      </c>
      <c r="E27" s="99">
        <v>6904723801</v>
      </c>
      <c r="F27" s="99">
        <v>63676112</v>
      </c>
      <c r="G27" s="99">
        <v>324697367</v>
      </c>
      <c r="H27" s="99">
        <v>454219857</v>
      </c>
      <c r="I27" s="99">
        <v>842593336</v>
      </c>
      <c r="J27" s="99">
        <v>489234784</v>
      </c>
      <c r="K27" s="99">
        <v>511356866</v>
      </c>
      <c r="L27" s="99">
        <v>518077017</v>
      </c>
      <c r="M27" s="99">
        <v>1518668667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2361262003</v>
      </c>
      <c r="W27" s="99">
        <v>3452361901</v>
      </c>
      <c r="X27" s="99">
        <v>-1091099898</v>
      </c>
      <c r="Y27" s="100">
        <v>-31.6</v>
      </c>
      <c r="Z27" s="101">
        <v>6904723801</v>
      </c>
    </row>
    <row r="28" spans="1:26" ht="13.5">
      <c r="A28" s="102" t="s">
        <v>44</v>
      </c>
      <c r="B28" s="18">
        <v>2187424650</v>
      </c>
      <c r="C28" s="18">
        <v>0</v>
      </c>
      <c r="D28" s="58">
        <v>2177040098</v>
      </c>
      <c r="E28" s="59">
        <v>2186477225</v>
      </c>
      <c r="F28" s="59">
        <v>6395712</v>
      </c>
      <c r="G28" s="59">
        <v>127756261</v>
      </c>
      <c r="H28" s="59">
        <v>193280564</v>
      </c>
      <c r="I28" s="59">
        <v>327432537</v>
      </c>
      <c r="J28" s="59">
        <v>151560956</v>
      </c>
      <c r="K28" s="59">
        <v>168778493</v>
      </c>
      <c r="L28" s="59">
        <v>187453331</v>
      </c>
      <c r="M28" s="59">
        <v>507792780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835225317</v>
      </c>
      <c r="W28" s="59">
        <v>1093238613</v>
      </c>
      <c r="X28" s="59">
        <v>-258013296</v>
      </c>
      <c r="Y28" s="60">
        <v>-23.6</v>
      </c>
      <c r="Z28" s="61">
        <v>2186477225</v>
      </c>
    </row>
    <row r="29" spans="1:26" ht="13.5">
      <c r="A29" s="57" t="s">
        <v>110</v>
      </c>
      <c r="B29" s="18">
        <v>125633878</v>
      </c>
      <c r="C29" s="18">
        <v>0</v>
      </c>
      <c r="D29" s="58">
        <v>87800000</v>
      </c>
      <c r="E29" s="59">
        <v>87800000</v>
      </c>
      <c r="F29" s="59">
        <v>3204375</v>
      </c>
      <c r="G29" s="59">
        <v>6101037</v>
      </c>
      <c r="H29" s="59">
        <v>7959794</v>
      </c>
      <c r="I29" s="59">
        <v>17265206</v>
      </c>
      <c r="J29" s="59">
        <v>5820566</v>
      </c>
      <c r="K29" s="59">
        <v>6904610</v>
      </c>
      <c r="L29" s="59">
        <v>4921790</v>
      </c>
      <c r="M29" s="59">
        <v>17646966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34912172</v>
      </c>
      <c r="W29" s="59">
        <v>43900000</v>
      </c>
      <c r="X29" s="59">
        <v>-8987828</v>
      </c>
      <c r="Y29" s="60">
        <v>-20.47</v>
      </c>
      <c r="Z29" s="61">
        <v>87800000</v>
      </c>
    </row>
    <row r="30" spans="1:26" ht="13.5">
      <c r="A30" s="57" t="s">
        <v>48</v>
      </c>
      <c r="B30" s="18">
        <v>2441422621</v>
      </c>
      <c r="C30" s="18">
        <v>0</v>
      </c>
      <c r="D30" s="58">
        <v>2988696192</v>
      </c>
      <c r="E30" s="59">
        <v>3065340765</v>
      </c>
      <c r="F30" s="59">
        <v>44097004</v>
      </c>
      <c r="G30" s="59">
        <v>133689435</v>
      </c>
      <c r="H30" s="59">
        <v>166350262</v>
      </c>
      <c r="I30" s="59">
        <v>344136701</v>
      </c>
      <c r="J30" s="59">
        <v>237427428</v>
      </c>
      <c r="K30" s="59">
        <v>246618634</v>
      </c>
      <c r="L30" s="59">
        <v>240302723</v>
      </c>
      <c r="M30" s="59">
        <v>724348785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1068485486</v>
      </c>
      <c r="W30" s="59">
        <v>1532670383</v>
      </c>
      <c r="X30" s="59">
        <v>-464184897</v>
      </c>
      <c r="Y30" s="60">
        <v>-30.29</v>
      </c>
      <c r="Z30" s="61">
        <v>3065340765</v>
      </c>
    </row>
    <row r="31" spans="1:26" ht="13.5">
      <c r="A31" s="57" t="s">
        <v>49</v>
      </c>
      <c r="B31" s="18">
        <v>1179800607</v>
      </c>
      <c r="C31" s="18">
        <v>0</v>
      </c>
      <c r="D31" s="58">
        <v>1520719867</v>
      </c>
      <c r="E31" s="59">
        <v>1565105812</v>
      </c>
      <c r="F31" s="59">
        <v>9979022</v>
      </c>
      <c r="G31" s="59">
        <v>57150635</v>
      </c>
      <c r="H31" s="59">
        <v>86629237</v>
      </c>
      <c r="I31" s="59">
        <v>153758894</v>
      </c>
      <c r="J31" s="59">
        <v>94425834</v>
      </c>
      <c r="K31" s="59">
        <v>89055129</v>
      </c>
      <c r="L31" s="59">
        <v>85399178</v>
      </c>
      <c r="M31" s="59">
        <v>268880141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422639035</v>
      </c>
      <c r="W31" s="59">
        <v>782552906</v>
      </c>
      <c r="X31" s="59">
        <v>-359913871</v>
      </c>
      <c r="Y31" s="60">
        <v>-45.99</v>
      </c>
      <c r="Z31" s="61">
        <v>1565105812</v>
      </c>
    </row>
    <row r="32" spans="1:26" ht="13.5">
      <c r="A32" s="69" t="s">
        <v>50</v>
      </c>
      <c r="B32" s="21">
        <f>SUM(B28:B31)</f>
        <v>5934281756</v>
      </c>
      <c r="C32" s="21">
        <f>SUM(C28:C31)</f>
        <v>0</v>
      </c>
      <c r="D32" s="98">
        <f aca="true" t="shared" si="5" ref="D32:Z32">SUM(D28:D31)</f>
        <v>6774256157</v>
      </c>
      <c r="E32" s="99">
        <f t="shared" si="5"/>
        <v>6904723802</v>
      </c>
      <c r="F32" s="99">
        <f t="shared" si="5"/>
        <v>63676113</v>
      </c>
      <c r="G32" s="99">
        <f t="shared" si="5"/>
        <v>324697368</v>
      </c>
      <c r="H32" s="99">
        <f t="shared" si="5"/>
        <v>454219857</v>
      </c>
      <c r="I32" s="99">
        <f t="shared" si="5"/>
        <v>842593338</v>
      </c>
      <c r="J32" s="99">
        <f t="shared" si="5"/>
        <v>489234784</v>
      </c>
      <c r="K32" s="99">
        <f t="shared" si="5"/>
        <v>511356866</v>
      </c>
      <c r="L32" s="99">
        <f t="shared" si="5"/>
        <v>518077022</v>
      </c>
      <c r="M32" s="99">
        <f t="shared" si="5"/>
        <v>1518668672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2361262010</v>
      </c>
      <c r="W32" s="99">
        <f t="shared" si="5"/>
        <v>3452361902</v>
      </c>
      <c r="X32" s="99">
        <f t="shared" si="5"/>
        <v>-1091099892</v>
      </c>
      <c r="Y32" s="100">
        <f>+IF(W32&lt;&gt;0,(X32/W32)*100,0)</f>
        <v>-31.60444712844013</v>
      </c>
      <c r="Z32" s="101">
        <f t="shared" si="5"/>
        <v>6904723802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12216493070</v>
      </c>
      <c r="C35" s="18">
        <v>0</v>
      </c>
      <c r="D35" s="58">
        <v>9408863834</v>
      </c>
      <c r="E35" s="59">
        <v>11614462834</v>
      </c>
      <c r="F35" s="59">
        <v>14948476236</v>
      </c>
      <c r="G35" s="59">
        <v>14804711741</v>
      </c>
      <c r="H35" s="59">
        <v>10567647206</v>
      </c>
      <c r="I35" s="59">
        <v>10567647206</v>
      </c>
      <c r="J35" s="59">
        <v>10305804866</v>
      </c>
      <c r="K35" s="59">
        <v>10989726727</v>
      </c>
      <c r="L35" s="59">
        <v>11146250447</v>
      </c>
      <c r="M35" s="59">
        <v>11146250447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11146250447</v>
      </c>
      <c r="W35" s="59">
        <v>5807231417</v>
      </c>
      <c r="X35" s="59">
        <v>5339019030</v>
      </c>
      <c r="Y35" s="60">
        <v>91.94</v>
      </c>
      <c r="Z35" s="61">
        <v>11614462834</v>
      </c>
    </row>
    <row r="36" spans="1:26" ht="13.5">
      <c r="A36" s="57" t="s">
        <v>53</v>
      </c>
      <c r="B36" s="18">
        <v>42342065971</v>
      </c>
      <c r="C36" s="18">
        <v>0</v>
      </c>
      <c r="D36" s="58">
        <v>46715475576</v>
      </c>
      <c r="E36" s="59">
        <v>46865638577</v>
      </c>
      <c r="F36" s="59">
        <v>38657993957</v>
      </c>
      <c r="G36" s="59">
        <v>38227497354</v>
      </c>
      <c r="H36" s="59">
        <v>42655077799</v>
      </c>
      <c r="I36" s="59">
        <v>42655077799</v>
      </c>
      <c r="J36" s="59">
        <v>43310536225</v>
      </c>
      <c r="K36" s="59">
        <v>42835732629</v>
      </c>
      <c r="L36" s="59">
        <v>43571439139</v>
      </c>
      <c r="M36" s="59">
        <v>43571439139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43571439139</v>
      </c>
      <c r="W36" s="59">
        <v>23432819289</v>
      </c>
      <c r="X36" s="59">
        <v>20138619850</v>
      </c>
      <c r="Y36" s="60">
        <v>85.94</v>
      </c>
      <c r="Z36" s="61">
        <v>46865638577</v>
      </c>
    </row>
    <row r="37" spans="1:26" ht="13.5">
      <c r="A37" s="57" t="s">
        <v>54</v>
      </c>
      <c r="B37" s="18">
        <v>9005967657</v>
      </c>
      <c r="C37" s="18">
        <v>0</v>
      </c>
      <c r="D37" s="58">
        <v>8592590480</v>
      </c>
      <c r="E37" s="59">
        <v>10941400312</v>
      </c>
      <c r="F37" s="59">
        <v>5475963578</v>
      </c>
      <c r="G37" s="59">
        <v>5538941215</v>
      </c>
      <c r="H37" s="59">
        <v>5454862750</v>
      </c>
      <c r="I37" s="59">
        <v>5454862750</v>
      </c>
      <c r="J37" s="59">
        <v>5472633193</v>
      </c>
      <c r="K37" s="59">
        <v>5851522721</v>
      </c>
      <c r="L37" s="59">
        <v>5333366180</v>
      </c>
      <c r="M37" s="59">
        <v>5333366180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5333366180</v>
      </c>
      <c r="W37" s="59">
        <v>5470700156</v>
      </c>
      <c r="X37" s="59">
        <v>-137333976</v>
      </c>
      <c r="Y37" s="60">
        <v>-2.51</v>
      </c>
      <c r="Z37" s="61">
        <v>10941400312</v>
      </c>
    </row>
    <row r="38" spans="1:26" ht="13.5">
      <c r="A38" s="57" t="s">
        <v>55</v>
      </c>
      <c r="B38" s="18">
        <v>12165084549</v>
      </c>
      <c r="C38" s="18">
        <v>0</v>
      </c>
      <c r="D38" s="58">
        <v>14385943010</v>
      </c>
      <c r="E38" s="59">
        <v>14391734010</v>
      </c>
      <c r="F38" s="59">
        <v>12271680461</v>
      </c>
      <c r="G38" s="59">
        <v>12413907266</v>
      </c>
      <c r="H38" s="59">
        <v>12296957339</v>
      </c>
      <c r="I38" s="59">
        <v>12296957339</v>
      </c>
      <c r="J38" s="59">
        <v>12278949346</v>
      </c>
      <c r="K38" s="59">
        <v>12447523652</v>
      </c>
      <c r="L38" s="59">
        <v>12308801536</v>
      </c>
      <c r="M38" s="59">
        <v>12308801536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12308801536</v>
      </c>
      <c r="W38" s="59">
        <v>7195867005</v>
      </c>
      <c r="X38" s="59">
        <v>5112934531</v>
      </c>
      <c r="Y38" s="60">
        <v>71.05</v>
      </c>
      <c r="Z38" s="61">
        <v>14391734010</v>
      </c>
    </row>
    <row r="39" spans="1:26" ht="13.5">
      <c r="A39" s="57" t="s">
        <v>56</v>
      </c>
      <c r="B39" s="18">
        <v>33387506835</v>
      </c>
      <c r="C39" s="18">
        <v>0</v>
      </c>
      <c r="D39" s="58">
        <v>33145805920</v>
      </c>
      <c r="E39" s="59">
        <v>33146967089</v>
      </c>
      <c r="F39" s="59">
        <v>35858826154</v>
      </c>
      <c r="G39" s="59">
        <v>35079360614</v>
      </c>
      <c r="H39" s="59">
        <v>35470904916</v>
      </c>
      <c r="I39" s="59">
        <v>35470904916</v>
      </c>
      <c r="J39" s="59">
        <v>35864758552</v>
      </c>
      <c r="K39" s="59">
        <v>35526412983</v>
      </c>
      <c r="L39" s="59">
        <v>37075521870</v>
      </c>
      <c r="M39" s="59">
        <v>37075521870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37075521870</v>
      </c>
      <c r="W39" s="59">
        <v>16573483545</v>
      </c>
      <c r="X39" s="59">
        <v>20502038325</v>
      </c>
      <c r="Y39" s="60">
        <v>123.7</v>
      </c>
      <c r="Z39" s="61">
        <v>33146967089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6458242000</v>
      </c>
      <c r="C42" s="18">
        <v>0</v>
      </c>
      <c r="D42" s="58">
        <v>4180507494</v>
      </c>
      <c r="E42" s="59">
        <v>3773796407</v>
      </c>
      <c r="F42" s="59">
        <v>100057057</v>
      </c>
      <c r="G42" s="59">
        <v>777636940</v>
      </c>
      <c r="H42" s="59">
        <v>-444141792</v>
      </c>
      <c r="I42" s="59">
        <v>433552205</v>
      </c>
      <c r="J42" s="59">
        <v>224793690</v>
      </c>
      <c r="K42" s="59">
        <v>136497424</v>
      </c>
      <c r="L42" s="59">
        <v>1000233147</v>
      </c>
      <c r="M42" s="59">
        <v>1361524261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1795076466</v>
      </c>
      <c r="W42" s="59">
        <v>1864291977</v>
      </c>
      <c r="X42" s="59">
        <v>-69215511</v>
      </c>
      <c r="Y42" s="60">
        <v>-3.71</v>
      </c>
      <c r="Z42" s="61">
        <v>3773796407</v>
      </c>
    </row>
    <row r="43" spans="1:26" ht="13.5">
      <c r="A43" s="57" t="s">
        <v>59</v>
      </c>
      <c r="B43" s="18">
        <v>-6272662000</v>
      </c>
      <c r="C43" s="18">
        <v>0</v>
      </c>
      <c r="D43" s="58">
        <v>-6130360542</v>
      </c>
      <c r="E43" s="59">
        <v>-6247781423</v>
      </c>
      <c r="F43" s="59">
        <v>-594798794</v>
      </c>
      <c r="G43" s="59">
        <v>-120578597</v>
      </c>
      <c r="H43" s="59">
        <v>-137238474</v>
      </c>
      <c r="I43" s="59">
        <v>-852615865</v>
      </c>
      <c r="J43" s="59">
        <v>-164993433</v>
      </c>
      <c r="K43" s="59">
        <v>-286162148</v>
      </c>
      <c r="L43" s="59">
        <v>-537976850</v>
      </c>
      <c r="M43" s="59">
        <v>-989132431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-1841748296</v>
      </c>
      <c r="W43" s="59">
        <v>-2433005014</v>
      </c>
      <c r="X43" s="59">
        <v>591256718</v>
      </c>
      <c r="Y43" s="60">
        <v>-24.3</v>
      </c>
      <c r="Z43" s="61">
        <v>-6247781423</v>
      </c>
    </row>
    <row r="44" spans="1:26" ht="13.5">
      <c r="A44" s="57" t="s">
        <v>60</v>
      </c>
      <c r="B44" s="18">
        <v>-174391000</v>
      </c>
      <c r="C44" s="18">
        <v>0</v>
      </c>
      <c r="D44" s="58">
        <v>2375149707</v>
      </c>
      <c r="E44" s="59">
        <v>2375149707</v>
      </c>
      <c r="F44" s="59">
        <v>60000000</v>
      </c>
      <c r="G44" s="59">
        <v>90500000</v>
      </c>
      <c r="H44" s="59">
        <v>-88055140</v>
      </c>
      <c r="I44" s="59">
        <v>62444860</v>
      </c>
      <c r="J44" s="59">
        <v>37500000</v>
      </c>
      <c r="K44" s="59">
        <v>0</v>
      </c>
      <c r="L44" s="59">
        <v>-15000000</v>
      </c>
      <c r="M44" s="59">
        <v>22500000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84944860</v>
      </c>
      <c r="W44" s="59">
        <v>56201485</v>
      </c>
      <c r="X44" s="59">
        <v>28743375</v>
      </c>
      <c r="Y44" s="60">
        <v>51.14</v>
      </c>
      <c r="Z44" s="61">
        <v>2375149707</v>
      </c>
    </row>
    <row r="45" spans="1:26" ht="13.5">
      <c r="A45" s="69" t="s">
        <v>61</v>
      </c>
      <c r="B45" s="21">
        <v>3210337000</v>
      </c>
      <c r="C45" s="21">
        <v>0</v>
      </c>
      <c r="D45" s="98">
        <v>1772658306</v>
      </c>
      <c r="E45" s="99">
        <v>3233636225</v>
      </c>
      <c r="F45" s="99">
        <v>763180568</v>
      </c>
      <c r="G45" s="99">
        <v>1510738911</v>
      </c>
      <c r="H45" s="99">
        <v>841303505</v>
      </c>
      <c r="I45" s="99">
        <v>841303505</v>
      </c>
      <c r="J45" s="99">
        <v>938603762</v>
      </c>
      <c r="K45" s="99">
        <v>788939038</v>
      </c>
      <c r="L45" s="99">
        <v>1236195335</v>
      </c>
      <c r="M45" s="99">
        <v>1236195335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1236195335</v>
      </c>
      <c r="W45" s="99">
        <v>2819959982</v>
      </c>
      <c r="X45" s="99">
        <v>-1583764647</v>
      </c>
      <c r="Y45" s="100">
        <v>-56.16</v>
      </c>
      <c r="Z45" s="101">
        <v>3233636225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1951207032</v>
      </c>
      <c r="C49" s="51">
        <v>0</v>
      </c>
      <c r="D49" s="128">
        <v>218386385</v>
      </c>
      <c r="E49" s="53">
        <v>109134862</v>
      </c>
      <c r="F49" s="53">
        <v>0</v>
      </c>
      <c r="G49" s="53">
        <v>0</v>
      </c>
      <c r="H49" s="53">
        <v>0</v>
      </c>
      <c r="I49" s="53">
        <v>150659065</v>
      </c>
      <c r="J49" s="53">
        <v>0</v>
      </c>
      <c r="K49" s="53">
        <v>0</v>
      </c>
      <c r="L49" s="53">
        <v>0</v>
      </c>
      <c r="M49" s="53">
        <v>194657981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174646702</v>
      </c>
      <c r="W49" s="53">
        <v>978597651</v>
      </c>
      <c r="X49" s="53">
        <v>3801596746</v>
      </c>
      <c r="Y49" s="53">
        <v>7578886424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275425719</v>
      </c>
      <c r="C51" s="51">
        <v>0</v>
      </c>
      <c r="D51" s="128">
        <v>1668157</v>
      </c>
      <c r="E51" s="53">
        <v>87552</v>
      </c>
      <c r="F51" s="53">
        <v>0</v>
      </c>
      <c r="G51" s="53">
        <v>0</v>
      </c>
      <c r="H51" s="53">
        <v>0</v>
      </c>
      <c r="I51" s="53">
        <v>-4673</v>
      </c>
      <c r="J51" s="53">
        <v>0</v>
      </c>
      <c r="K51" s="53">
        <v>0</v>
      </c>
      <c r="L51" s="53">
        <v>0</v>
      </c>
      <c r="M51" s="53">
        <v>98222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-3979</v>
      </c>
      <c r="W51" s="53">
        <v>0</v>
      </c>
      <c r="X51" s="53">
        <v>-7218554</v>
      </c>
      <c r="Y51" s="53">
        <v>270052444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99.38793572024103</v>
      </c>
      <c r="C58" s="5">
        <f>IF(C67=0,0,+(C76/C67)*100)</f>
        <v>0</v>
      </c>
      <c r="D58" s="6">
        <f aca="true" t="shared" si="6" ref="D58:Z58">IF(D67=0,0,+(D76/D67)*100)</f>
        <v>92.88136646147869</v>
      </c>
      <c r="E58" s="7">
        <f t="shared" si="6"/>
        <v>92.88136645812816</v>
      </c>
      <c r="F58" s="7">
        <f t="shared" si="6"/>
        <v>92.10867573583612</v>
      </c>
      <c r="G58" s="7">
        <f t="shared" si="6"/>
        <v>99.75457013247582</v>
      </c>
      <c r="H58" s="7">
        <f t="shared" si="6"/>
        <v>100.50205171946453</v>
      </c>
      <c r="I58" s="7">
        <f t="shared" si="6"/>
        <v>97.58729516660345</v>
      </c>
      <c r="J58" s="7">
        <f t="shared" si="6"/>
        <v>95.87651474242813</v>
      </c>
      <c r="K58" s="7">
        <f t="shared" si="6"/>
        <v>103.37601973088599</v>
      </c>
      <c r="L58" s="7">
        <f t="shared" si="6"/>
        <v>88.99478807221838</v>
      </c>
      <c r="M58" s="7">
        <f t="shared" si="6"/>
        <v>95.99722616669368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96.79650315342329</v>
      </c>
      <c r="W58" s="7">
        <f t="shared" si="6"/>
        <v>97.80871956223636</v>
      </c>
      <c r="X58" s="7">
        <f t="shared" si="6"/>
        <v>0</v>
      </c>
      <c r="Y58" s="7">
        <f t="shared" si="6"/>
        <v>0</v>
      </c>
      <c r="Z58" s="8">
        <f t="shared" si="6"/>
        <v>92.88136645812816</v>
      </c>
    </row>
    <row r="59" spans="1:26" ht="13.5">
      <c r="A59" s="36" t="s">
        <v>31</v>
      </c>
      <c r="B59" s="9">
        <f aca="true" t="shared" si="7" ref="B59:Z66">IF(B68=0,0,+(B77/B68)*100)</f>
        <v>100.00000084572407</v>
      </c>
      <c r="C59" s="9">
        <f t="shared" si="7"/>
        <v>0</v>
      </c>
      <c r="D59" s="2">
        <f t="shared" si="7"/>
        <v>98.64411553204134</v>
      </c>
      <c r="E59" s="10">
        <f t="shared" si="7"/>
        <v>98.6441155178663</v>
      </c>
      <c r="F59" s="10">
        <f t="shared" si="7"/>
        <v>100.46235699761901</v>
      </c>
      <c r="G59" s="10">
        <f t="shared" si="7"/>
        <v>103.85589999171599</v>
      </c>
      <c r="H59" s="10">
        <f t="shared" si="7"/>
        <v>119.29486478598552</v>
      </c>
      <c r="I59" s="10">
        <f t="shared" si="7"/>
        <v>108.24924659878243</v>
      </c>
      <c r="J59" s="10">
        <f t="shared" si="7"/>
        <v>89.74401527670356</v>
      </c>
      <c r="K59" s="10">
        <f t="shared" si="7"/>
        <v>117.15287449449383</v>
      </c>
      <c r="L59" s="10">
        <f t="shared" si="7"/>
        <v>83.60999835955236</v>
      </c>
      <c r="M59" s="10">
        <f t="shared" si="7"/>
        <v>96.19159069878461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102.12697175641794</v>
      </c>
      <c r="W59" s="10">
        <f t="shared" si="7"/>
        <v>106.94473137005569</v>
      </c>
      <c r="X59" s="10">
        <f t="shared" si="7"/>
        <v>0</v>
      </c>
      <c r="Y59" s="10">
        <f t="shared" si="7"/>
        <v>0</v>
      </c>
      <c r="Z59" s="11">
        <f t="shared" si="7"/>
        <v>98.6441155178663</v>
      </c>
    </row>
    <row r="60" spans="1:26" ht="13.5">
      <c r="A60" s="37" t="s">
        <v>32</v>
      </c>
      <c r="B60" s="12">
        <f t="shared" si="7"/>
        <v>99.99999711714906</v>
      </c>
      <c r="C60" s="12">
        <f t="shared" si="7"/>
        <v>0</v>
      </c>
      <c r="D60" s="3">
        <f t="shared" si="7"/>
        <v>92.13714700490958</v>
      </c>
      <c r="E60" s="13">
        <f t="shared" si="7"/>
        <v>92.13714700533801</v>
      </c>
      <c r="F60" s="13">
        <f t="shared" si="7"/>
        <v>90.12143442043686</v>
      </c>
      <c r="G60" s="13">
        <f t="shared" si="7"/>
        <v>99.14486165770458</v>
      </c>
      <c r="H60" s="13">
        <f t="shared" si="7"/>
        <v>93.75218974715052</v>
      </c>
      <c r="I60" s="13">
        <f t="shared" si="7"/>
        <v>94.35549960041256</v>
      </c>
      <c r="J60" s="13">
        <f t="shared" si="7"/>
        <v>100.0700668400533</v>
      </c>
      <c r="K60" s="13">
        <f t="shared" si="7"/>
        <v>99.01691515302574</v>
      </c>
      <c r="L60" s="13">
        <f t="shared" si="7"/>
        <v>93.00276642045344</v>
      </c>
      <c r="M60" s="13">
        <f t="shared" si="7"/>
        <v>97.36003317630502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95.83482924141228</v>
      </c>
      <c r="W60" s="13">
        <f t="shared" si="7"/>
        <v>95.74450627732972</v>
      </c>
      <c r="X60" s="13">
        <f t="shared" si="7"/>
        <v>0</v>
      </c>
      <c r="Y60" s="13">
        <f t="shared" si="7"/>
        <v>0</v>
      </c>
      <c r="Z60" s="14">
        <f t="shared" si="7"/>
        <v>92.13714700533801</v>
      </c>
    </row>
    <row r="61" spans="1:26" ht="13.5">
      <c r="A61" s="38" t="s">
        <v>113</v>
      </c>
      <c r="B61" s="12">
        <f t="shared" si="7"/>
        <v>99.58021554032676</v>
      </c>
      <c r="C61" s="12">
        <f t="shared" si="7"/>
        <v>0</v>
      </c>
      <c r="D61" s="3">
        <f t="shared" si="7"/>
        <v>99.5092511991194</v>
      </c>
      <c r="E61" s="13">
        <f t="shared" si="7"/>
        <v>99.23196091724891</v>
      </c>
      <c r="F61" s="13">
        <f t="shared" si="7"/>
        <v>95.54213662832153</v>
      </c>
      <c r="G61" s="13">
        <f t="shared" si="7"/>
        <v>107.1460129174618</v>
      </c>
      <c r="H61" s="13">
        <f t="shared" si="7"/>
        <v>99.27761021865638</v>
      </c>
      <c r="I61" s="13">
        <f t="shared" si="7"/>
        <v>100.65779181366554</v>
      </c>
      <c r="J61" s="13">
        <f t="shared" si="7"/>
        <v>111.40474648989402</v>
      </c>
      <c r="K61" s="13">
        <f t="shared" si="7"/>
        <v>105.91190773154082</v>
      </c>
      <c r="L61" s="13">
        <f t="shared" si="7"/>
        <v>104.50355615824114</v>
      </c>
      <c r="M61" s="13">
        <f t="shared" si="7"/>
        <v>107.34340850781925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103.8231140762122</v>
      </c>
      <c r="W61" s="13">
        <f t="shared" si="7"/>
        <v>101.13581083165026</v>
      </c>
      <c r="X61" s="13">
        <f t="shared" si="7"/>
        <v>0</v>
      </c>
      <c r="Y61" s="13">
        <f t="shared" si="7"/>
        <v>0</v>
      </c>
      <c r="Z61" s="14">
        <f t="shared" si="7"/>
        <v>99.23196091724891</v>
      </c>
    </row>
    <row r="62" spans="1:26" ht="13.5">
      <c r="A62" s="38" t="s">
        <v>114</v>
      </c>
      <c r="B62" s="12">
        <f t="shared" si="7"/>
        <v>98.90035573627019</v>
      </c>
      <c r="C62" s="12">
        <f t="shared" si="7"/>
        <v>0</v>
      </c>
      <c r="D62" s="3">
        <f t="shared" si="7"/>
        <v>76.45252156741006</v>
      </c>
      <c r="E62" s="13">
        <f t="shared" si="7"/>
        <v>75.74182157321955</v>
      </c>
      <c r="F62" s="13">
        <f t="shared" si="7"/>
        <v>76.91658582274576</v>
      </c>
      <c r="G62" s="13">
        <f t="shared" si="7"/>
        <v>81.9338785848477</v>
      </c>
      <c r="H62" s="13">
        <f t="shared" si="7"/>
        <v>81.55239456533252</v>
      </c>
      <c r="I62" s="13">
        <f t="shared" si="7"/>
        <v>80.1836821414785</v>
      </c>
      <c r="J62" s="13">
        <f t="shared" si="7"/>
        <v>82.52044787472035</v>
      </c>
      <c r="K62" s="13">
        <f t="shared" si="7"/>
        <v>89.70220904391468</v>
      </c>
      <c r="L62" s="13">
        <f t="shared" si="7"/>
        <v>69.43473520273228</v>
      </c>
      <c r="M62" s="13">
        <f t="shared" si="7"/>
        <v>80.05782875987575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80.11635583832702</v>
      </c>
      <c r="W62" s="13">
        <f t="shared" si="7"/>
        <v>86.33318385936033</v>
      </c>
      <c r="X62" s="13">
        <f t="shared" si="7"/>
        <v>0</v>
      </c>
      <c r="Y62" s="13">
        <f t="shared" si="7"/>
        <v>0</v>
      </c>
      <c r="Z62" s="14">
        <f t="shared" si="7"/>
        <v>75.74182157321955</v>
      </c>
    </row>
    <row r="63" spans="1:26" ht="13.5">
      <c r="A63" s="38" t="s">
        <v>115</v>
      </c>
      <c r="B63" s="12">
        <f t="shared" si="7"/>
        <v>98.25574989107784</v>
      </c>
      <c r="C63" s="12">
        <f t="shared" si="7"/>
        <v>0</v>
      </c>
      <c r="D63" s="3">
        <f t="shared" si="7"/>
        <v>89.32358241257477</v>
      </c>
      <c r="E63" s="13">
        <f t="shared" si="7"/>
        <v>87.8390136024804</v>
      </c>
      <c r="F63" s="13">
        <f t="shared" si="7"/>
        <v>95.62419041727811</v>
      </c>
      <c r="G63" s="13">
        <f t="shared" si="7"/>
        <v>91.34922776692467</v>
      </c>
      <c r="H63" s="13">
        <f t="shared" si="7"/>
        <v>92.74611577769684</v>
      </c>
      <c r="I63" s="13">
        <f t="shared" si="7"/>
        <v>93.1460903555557</v>
      </c>
      <c r="J63" s="13">
        <f t="shared" si="7"/>
        <v>86.40317066869386</v>
      </c>
      <c r="K63" s="13">
        <f t="shared" si="7"/>
        <v>99.49535156239797</v>
      </c>
      <c r="L63" s="13">
        <f t="shared" si="7"/>
        <v>82.69677920349892</v>
      </c>
      <c r="M63" s="13">
        <f t="shared" si="7"/>
        <v>89.3803070466228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91.14975550653921</v>
      </c>
      <c r="W63" s="13">
        <f t="shared" si="7"/>
        <v>94.26175881361792</v>
      </c>
      <c r="X63" s="13">
        <f t="shared" si="7"/>
        <v>0</v>
      </c>
      <c r="Y63" s="13">
        <f t="shared" si="7"/>
        <v>0</v>
      </c>
      <c r="Z63" s="14">
        <f t="shared" si="7"/>
        <v>87.8390136024804</v>
      </c>
    </row>
    <row r="64" spans="1:26" ht="13.5">
      <c r="A64" s="38" t="s">
        <v>116</v>
      </c>
      <c r="B64" s="12">
        <f t="shared" si="7"/>
        <v>90.82516666628668</v>
      </c>
      <c r="C64" s="12">
        <f t="shared" si="7"/>
        <v>0</v>
      </c>
      <c r="D64" s="3">
        <f t="shared" si="7"/>
        <v>64.83637038570153</v>
      </c>
      <c r="E64" s="13">
        <f t="shared" si="7"/>
        <v>64.83157625370015</v>
      </c>
      <c r="F64" s="13">
        <f t="shared" si="7"/>
        <v>60.791151847814795</v>
      </c>
      <c r="G64" s="13">
        <f t="shared" si="7"/>
        <v>65.9593435588039</v>
      </c>
      <c r="H64" s="13">
        <f t="shared" si="7"/>
        <v>68.50571397200294</v>
      </c>
      <c r="I64" s="13">
        <f t="shared" si="7"/>
        <v>65.09076005173029</v>
      </c>
      <c r="J64" s="13">
        <f t="shared" si="7"/>
        <v>63.68311631480598</v>
      </c>
      <c r="K64" s="13">
        <f t="shared" si="7"/>
        <v>75.69338830017026</v>
      </c>
      <c r="L64" s="13">
        <f t="shared" si="7"/>
        <v>64.41986188505113</v>
      </c>
      <c r="M64" s="13">
        <f t="shared" si="7"/>
        <v>67.87042128822853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66.4830010787892</v>
      </c>
      <c r="W64" s="13">
        <f t="shared" si="7"/>
        <v>64.41272516207408</v>
      </c>
      <c r="X64" s="13">
        <f t="shared" si="7"/>
        <v>0</v>
      </c>
      <c r="Y64" s="13">
        <f t="shared" si="7"/>
        <v>0</v>
      </c>
      <c r="Z64" s="14">
        <f t="shared" si="7"/>
        <v>64.83157625370015</v>
      </c>
    </row>
    <row r="65" spans="1:26" ht="13.5">
      <c r="A65" s="38" t="s">
        <v>117</v>
      </c>
      <c r="B65" s="12">
        <f t="shared" si="7"/>
        <v>132.12243104994812</v>
      </c>
      <c r="C65" s="12">
        <f t="shared" si="7"/>
        <v>0</v>
      </c>
      <c r="D65" s="3">
        <f t="shared" si="7"/>
        <v>90.98930980388312</v>
      </c>
      <c r="E65" s="13">
        <f t="shared" si="7"/>
        <v>106.39501358294339</v>
      </c>
      <c r="F65" s="13">
        <f t="shared" si="7"/>
        <v>83.77280901623195</v>
      </c>
      <c r="G65" s="13">
        <f t="shared" si="7"/>
        <v>98.45494922403205</v>
      </c>
      <c r="H65" s="13">
        <f t="shared" si="7"/>
        <v>87.96148783825603</v>
      </c>
      <c r="I65" s="13">
        <f t="shared" si="7"/>
        <v>89.7900225373668</v>
      </c>
      <c r="J65" s="13">
        <f t="shared" si="7"/>
        <v>76.87218405368813</v>
      </c>
      <c r="K65" s="13">
        <f t="shared" si="7"/>
        <v>65.20793508732744</v>
      </c>
      <c r="L65" s="13">
        <f t="shared" si="7"/>
        <v>116.06392166242658</v>
      </c>
      <c r="M65" s="13">
        <f t="shared" si="7"/>
        <v>84.53144566220332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86.95852614633989</v>
      </c>
      <c r="W65" s="13">
        <f t="shared" si="7"/>
        <v>97.32483503382919</v>
      </c>
      <c r="X65" s="13">
        <f t="shared" si="7"/>
        <v>0</v>
      </c>
      <c r="Y65" s="13">
        <f t="shared" si="7"/>
        <v>0</v>
      </c>
      <c r="Z65" s="14">
        <f t="shared" si="7"/>
        <v>106.39501358294339</v>
      </c>
    </row>
    <row r="66" spans="1:26" ht="13.5">
      <c r="A66" s="39" t="s">
        <v>118</v>
      </c>
      <c r="B66" s="15">
        <f t="shared" si="7"/>
        <v>32.29611254232488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24513465164</v>
      </c>
      <c r="C67" s="23"/>
      <c r="D67" s="24">
        <v>25596784736</v>
      </c>
      <c r="E67" s="25">
        <v>25596784738</v>
      </c>
      <c r="F67" s="25">
        <v>2130741386</v>
      </c>
      <c r="G67" s="25">
        <v>2269257632</v>
      </c>
      <c r="H67" s="25">
        <v>2317660422</v>
      </c>
      <c r="I67" s="25">
        <v>6717659440</v>
      </c>
      <c r="J67" s="25">
        <v>2228265636</v>
      </c>
      <c r="K67" s="25">
        <v>2169933171</v>
      </c>
      <c r="L67" s="25">
        <v>2248147229</v>
      </c>
      <c r="M67" s="25">
        <v>6646346036</v>
      </c>
      <c r="N67" s="25"/>
      <c r="O67" s="25"/>
      <c r="P67" s="25"/>
      <c r="Q67" s="25"/>
      <c r="R67" s="25"/>
      <c r="S67" s="25"/>
      <c r="T67" s="25"/>
      <c r="U67" s="25"/>
      <c r="V67" s="25">
        <v>13364005476</v>
      </c>
      <c r="W67" s="25">
        <v>12544088847</v>
      </c>
      <c r="X67" s="25"/>
      <c r="Y67" s="24"/>
      <c r="Z67" s="26">
        <v>25596784738</v>
      </c>
    </row>
    <row r="68" spans="1:26" ht="13.5" hidden="1">
      <c r="A68" s="36" t="s">
        <v>31</v>
      </c>
      <c r="B68" s="18">
        <v>6739786943</v>
      </c>
      <c r="C68" s="18"/>
      <c r="D68" s="19">
        <v>6958999622</v>
      </c>
      <c r="E68" s="20">
        <v>6958999623</v>
      </c>
      <c r="F68" s="20">
        <v>586939965</v>
      </c>
      <c r="G68" s="20">
        <v>701144637</v>
      </c>
      <c r="H68" s="20">
        <v>692655494</v>
      </c>
      <c r="I68" s="20">
        <v>1980740096</v>
      </c>
      <c r="J68" s="20">
        <v>695007529</v>
      </c>
      <c r="K68" s="20">
        <v>639253077</v>
      </c>
      <c r="L68" s="20">
        <v>708849203</v>
      </c>
      <c r="M68" s="20">
        <v>2043109809</v>
      </c>
      <c r="N68" s="20"/>
      <c r="O68" s="20"/>
      <c r="P68" s="20"/>
      <c r="Q68" s="20"/>
      <c r="R68" s="20"/>
      <c r="S68" s="20"/>
      <c r="T68" s="20"/>
      <c r="U68" s="20"/>
      <c r="V68" s="20">
        <v>4023849905</v>
      </c>
      <c r="W68" s="20">
        <v>3465701813</v>
      </c>
      <c r="X68" s="20"/>
      <c r="Y68" s="19"/>
      <c r="Z68" s="22">
        <v>6958999623</v>
      </c>
    </row>
    <row r="69" spans="1:26" ht="13.5" hidden="1">
      <c r="A69" s="37" t="s">
        <v>32</v>
      </c>
      <c r="B69" s="18">
        <v>17552069506</v>
      </c>
      <c r="C69" s="18"/>
      <c r="D69" s="19">
        <v>18353075123</v>
      </c>
      <c r="E69" s="20">
        <v>18353075124</v>
      </c>
      <c r="F69" s="20">
        <v>1523437748</v>
      </c>
      <c r="G69" s="20">
        <v>1548752096</v>
      </c>
      <c r="H69" s="20">
        <v>1603155985</v>
      </c>
      <c r="I69" s="20">
        <v>4675345829</v>
      </c>
      <c r="J69" s="20">
        <v>1511596640</v>
      </c>
      <c r="K69" s="20">
        <v>1509123149</v>
      </c>
      <c r="L69" s="20">
        <v>1514003410</v>
      </c>
      <c r="M69" s="20">
        <v>4534723199</v>
      </c>
      <c r="N69" s="20"/>
      <c r="O69" s="20"/>
      <c r="P69" s="20"/>
      <c r="Q69" s="20"/>
      <c r="R69" s="20"/>
      <c r="S69" s="20"/>
      <c r="T69" s="20"/>
      <c r="U69" s="20"/>
      <c r="V69" s="20">
        <v>9210069028</v>
      </c>
      <c r="W69" s="20">
        <v>8943413592</v>
      </c>
      <c r="X69" s="20"/>
      <c r="Y69" s="19"/>
      <c r="Z69" s="22">
        <v>18353075124</v>
      </c>
    </row>
    <row r="70" spans="1:26" ht="13.5" hidden="1">
      <c r="A70" s="38" t="s">
        <v>113</v>
      </c>
      <c r="B70" s="18">
        <v>11234435414</v>
      </c>
      <c r="C70" s="18"/>
      <c r="D70" s="19">
        <v>11807918205</v>
      </c>
      <c r="E70" s="20">
        <v>11840913834</v>
      </c>
      <c r="F70" s="20">
        <v>1035468433</v>
      </c>
      <c r="G70" s="20">
        <v>1045774488</v>
      </c>
      <c r="H70" s="20">
        <v>1078203513</v>
      </c>
      <c r="I70" s="20">
        <v>3159446434</v>
      </c>
      <c r="J70" s="20">
        <v>974915296</v>
      </c>
      <c r="K70" s="20">
        <v>951146695</v>
      </c>
      <c r="L70" s="20">
        <v>914798718</v>
      </c>
      <c r="M70" s="20">
        <v>2840860709</v>
      </c>
      <c r="N70" s="20"/>
      <c r="O70" s="20"/>
      <c r="P70" s="20"/>
      <c r="Q70" s="20"/>
      <c r="R70" s="20"/>
      <c r="S70" s="20"/>
      <c r="T70" s="20"/>
      <c r="U70" s="20"/>
      <c r="V70" s="20">
        <v>6000307143</v>
      </c>
      <c r="W70" s="20">
        <v>5995609401</v>
      </c>
      <c r="X70" s="20"/>
      <c r="Y70" s="19"/>
      <c r="Z70" s="22">
        <v>11840913834</v>
      </c>
    </row>
    <row r="71" spans="1:26" ht="13.5" hidden="1">
      <c r="A71" s="38" t="s">
        <v>114</v>
      </c>
      <c r="B71" s="18">
        <v>3016945670</v>
      </c>
      <c r="C71" s="18"/>
      <c r="D71" s="19">
        <v>3066664000</v>
      </c>
      <c r="E71" s="20">
        <v>3095439096</v>
      </c>
      <c r="F71" s="20">
        <v>230638863</v>
      </c>
      <c r="G71" s="20">
        <v>235769848</v>
      </c>
      <c r="H71" s="20">
        <v>249048540</v>
      </c>
      <c r="I71" s="20">
        <v>715457251</v>
      </c>
      <c r="J71" s="20">
        <v>253840806</v>
      </c>
      <c r="K71" s="20">
        <v>267490427</v>
      </c>
      <c r="L71" s="20">
        <v>301691085</v>
      </c>
      <c r="M71" s="20">
        <v>823022318</v>
      </c>
      <c r="N71" s="20"/>
      <c r="O71" s="20"/>
      <c r="P71" s="20"/>
      <c r="Q71" s="20"/>
      <c r="R71" s="20"/>
      <c r="S71" s="20"/>
      <c r="T71" s="20"/>
      <c r="U71" s="20"/>
      <c r="V71" s="20">
        <v>1538479569</v>
      </c>
      <c r="W71" s="20">
        <v>1355448907</v>
      </c>
      <c r="X71" s="20"/>
      <c r="Y71" s="19"/>
      <c r="Z71" s="22">
        <v>3095439096</v>
      </c>
    </row>
    <row r="72" spans="1:26" ht="13.5" hidden="1">
      <c r="A72" s="38" t="s">
        <v>115</v>
      </c>
      <c r="B72" s="18">
        <v>1562230202</v>
      </c>
      <c r="C72" s="18"/>
      <c r="D72" s="19">
        <v>1628277000</v>
      </c>
      <c r="E72" s="20">
        <v>1655796540</v>
      </c>
      <c r="F72" s="20">
        <v>113970750</v>
      </c>
      <c r="G72" s="20">
        <v>128153796</v>
      </c>
      <c r="H72" s="20">
        <v>130398690</v>
      </c>
      <c r="I72" s="20">
        <v>372523236</v>
      </c>
      <c r="J72" s="20">
        <v>133169385</v>
      </c>
      <c r="K72" s="20">
        <v>137835560</v>
      </c>
      <c r="L72" s="20">
        <v>149284843</v>
      </c>
      <c r="M72" s="20">
        <v>420289788</v>
      </c>
      <c r="N72" s="20"/>
      <c r="O72" s="20"/>
      <c r="P72" s="20"/>
      <c r="Q72" s="20"/>
      <c r="R72" s="20"/>
      <c r="S72" s="20"/>
      <c r="T72" s="20"/>
      <c r="U72" s="20"/>
      <c r="V72" s="20">
        <v>792813024</v>
      </c>
      <c r="W72" s="20">
        <v>727039970</v>
      </c>
      <c r="X72" s="20"/>
      <c r="Y72" s="19"/>
      <c r="Z72" s="22">
        <v>1655796540</v>
      </c>
    </row>
    <row r="73" spans="1:26" ht="13.5" hidden="1">
      <c r="A73" s="38" t="s">
        <v>116</v>
      </c>
      <c r="B73" s="18">
        <v>1091719439</v>
      </c>
      <c r="C73" s="18"/>
      <c r="D73" s="19">
        <v>1232929020</v>
      </c>
      <c r="E73" s="20">
        <v>1233020192</v>
      </c>
      <c r="F73" s="20">
        <v>99402359</v>
      </c>
      <c r="G73" s="20">
        <v>98923956</v>
      </c>
      <c r="H73" s="20">
        <v>99991827</v>
      </c>
      <c r="I73" s="20">
        <v>298318142</v>
      </c>
      <c r="J73" s="20">
        <v>98830118</v>
      </c>
      <c r="K73" s="20">
        <v>98084111</v>
      </c>
      <c r="L73" s="20">
        <v>102440468</v>
      </c>
      <c r="M73" s="20">
        <v>299354697</v>
      </c>
      <c r="N73" s="20"/>
      <c r="O73" s="20"/>
      <c r="P73" s="20"/>
      <c r="Q73" s="20"/>
      <c r="R73" s="20"/>
      <c r="S73" s="20"/>
      <c r="T73" s="20"/>
      <c r="U73" s="20"/>
      <c r="V73" s="20">
        <v>597672839</v>
      </c>
      <c r="W73" s="20">
        <v>603335844</v>
      </c>
      <c r="X73" s="20"/>
      <c r="Y73" s="19"/>
      <c r="Z73" s="22">
        <v>1233020192</v>
      </c>
    </row>
    <row r="74" spans="1:26" ht="13.5" hidden="1">
      <c r="A74" s="38" t="s">
        <v>117</v>
      </c>
      <c r="B74" s="18">
        <v>646738781</v>
      </c>
      <c r="C74" s="18"/>
      <c r="D74" s="19">
        <v>617286898</v>
      </c>
      <c r="E74" s="20">
        <v>527905462</v>
      </c>
      <c r="F74" s="20">
        <v>43957343</v>
      </c>
      <c r="G74" s="20">
        <v>40130008</v>
      </c>
      <c r="H74" s="20">
        <v>45513415</v>
      </c>
      <c r="I74" s="20">
        <v>129600766</v>
      </c>
      <c r="J74" s="20">
        <v>50841035</v>
      </c>
      <c r="K74" s="20">
        <v>54566356</v>
      </c>
      <c r="L74" s="20">
        <v>45788296</v>
      </c>
      <c r="M74" s="20">
        <v>151195687</v>
      </c>
      <c r="N74" s="20"/>
      <c r="O74" s="20"/>
      <c r="P74" s="20"/>
      <c r="Q74" s="20"/>
      <c r="R74" s="20"/>
      <c r="S74" s="20"/>
      <c r="T74" s="20"/>
      <c r="U74" s="20"/>
      <c r="V74" s="20">
        <v>280796453</v>
      </c>
      <c r="W74" s="20">
        <v>261979470</v>
      </c>
      <c r="X74" s="20"/>
      <c r="Y74" s="19"/>
      <c r="Z74" s="22">
        <v>527905462</v>
      </c>
    </row>
    <row r="75" spans="1:26" ht="13.5" hidden="1">
      <c r="A75" s="39" t="s">
        <v>118</v>
      </c>
      <c r="B75" s="27">
        <v>221608715</v>
      </c>
      <c r="C75" s="27"/>
      <c r="D75" s="28">
        <v>284709991</v>
      </c>
      <c r="E75" s="29">
        <v>284709991</v>
      </c>
      <c r="F75" s="29">
        <v>20363673</v>
      </c>
      <c r="G75" s="29">
        <v>19360899</v>
      </c>
      <c r="H75" s="29">
        <v>21848943</v>
      </c>
      <c r="I75" s="29">
        <v>61573515</v>
      </c>
      <c r="J75" s="29">
        <v>21661467</v>
      </c>
      <c r="K75" s="29">
        <v>21556945</v>
      </c>
      <c r="L75" s="29">
        <v>25294616</v>
      </c>
      <c r="M75" s="29">
        <v>68513028</v>
      </c>
      <c r="N75" s="29"/>
      <c r="O75" s="29"/>
      <c r="P75" s="29"/>
      <c r="Q75" s="29"/>
      <c r="R75" s="29"/>
      <c r="S75" s="29"/>
      <c r="T75" s="29"/>
      <c r="U75" s="29"/>
      <c r="V75" s="29">
        <v>130086543</v>
      </c>
      <c r="W75" s="29">
        <v>134973442</v>
      </c>
      <c r="X75" s="29"/>
      <c r="Y75" s="28"/>
      <c r="Z75" s="30">
        <v>284709991</v>
      </c>
    </row>
    <row r="76" spans="1:26" ht="13.5" hidden="1">
      <c r="A76" s="41" t="s">
        <v>120</v>
      </c>
      <c r="B76" s="31">
        <v>24363427000</v>
      </c>
      <c r="C76" s="31"/>
      <c r="D76" s="32">
        <v>23774643433</v>
      </c>
      <c r="E76" s="33">
        <v>23774643434</v>
      </c>
      <c r="F76" s="33">
        <v>1962597674</v>
      </c>
      <c r="G76" s="33">
        <v>2263688196</v>
      </c>
      <c r="H76" s="33">
        <v>2329296276</v>
      </c>
      <c r="I76" s="33">
        <v>6555582146</v>
      </c>
      <c r="J76" s="33">
        <v>2136383431</v>
      </c>
      <c r="K76" s="33">
        <v>2243190543</v>
      </c>
      <c r="L76" s="33">
        <v>2000733862</v>
      </c>
      <c r="M76" s="33">
        <v>6380307836</v>
      </c>
      <c r="N76" s="33"/>
      <c r="O76" s="33"/>
      <c r="P76" s="33"/>
      <c r="Q76" s="33"/>
      <c r="R76" s="33"/>
      <c r="S76" s="33"/>
      <c r="T76" s="33"/>
      <c r="U76" s="33"/>
      <c r="V76" s="33">
        <v>12935889982</v>
      </c>
      <c r="W76" s="33">
        <v>12269212682</v>
      </c>
      <c r="X76" s="33"/>
      <c r="Y76" s="32"/>
      <c r="Z76" s="34">
        <v>23774643434</v>
      </c>
    </row>
    <row r="77" spans="1:26" ht="13.5" hidden="1">
      <c r="A77" s="36" t="s">
        <v>31</v>
      </c>
      <c r="B77" s="18">
        <v>6739787000</v>
      </c>
      <c r="C77" s="18"/>
      <c r="D77" s="19">
        <v>6864643627</v>
      </c>
      <c r="E77" s="20">
        <v>6864643627</v>
      </c>
      <c r="F77" s="20">
        <v>589653723</v>
      </c>
      <c r="G77" s="20">
        <v>728180073</v>
      </c>
      <c r="H77" s="20">
        <v>826302435</v>
      </c>
      <c r="I77" s="20">
        <v>2144136231</v>
      </c>
      <c r="J77" s="20">
        <v>623727663</v>
      </c>
      <c r="K77" s="20">
        <v>748903355</v>
      </c>
      <c r="L77" s="20">
        <v>592668807</v>
      </c>
      <c r="M77" s="20">
        <v>1965299825</v>
      </c>
      <c r="N77" s="20"/>
      <c r="O77" s="20"/>
      <c r="P77" s="20"/>
      <c r="Q77" s="20"/>
      <c r="R77" s="20"/>
      <c r="S77" s="20"/>
      <c r="T77" s="20"/>
      <c r="U77" s="20"/>
      <c r="V77" s="20">
        <v>4109436056</v>
      </c>
      <c r="W77" s="20">
        <v>3706385494</v>
      </c>
      <c r="X77" s="20"/>
      <c r="Y77" s="19"/>
      <c r="Z77" s="22">
        <v>6864643627</v>
      </c>
    </row>
    <row r="78" spans="1:26" ht="13.5" hidden="1">
      <c r="A78" s="37" t="s">
        <v>32</v>
      </c>
      <c r="B78" s="18">
        <v>17552069000</v>
      </c>
      <c r="C78" s="18"/>
      <c r="D78" s="19">
        <v>16909999806</v>
      </c>
      <c r="E78" s="20">
        <v>16909999807</v>
      </c>
      <c r="F78" s="20">
        <v>1372943951</v>
      </c>
      <c r="G78" s="20">
        <v>1535508123</v>
      </c>
      <c r="H78" s="20">
        <v>1502993841</v>
      </c>
      <c r="I78" s="20">
        <v>4411445915</v>
      </c>
      <c r="J78" s="20">
        <v>1512655768</v>
      </c>
      <c r="K78" s="20">
        <v>1494287188</v>
      </c>
      <c r="L78" s="20">
        <v>1408065055</v>
      </c>
      <c r="M78" s="20">
        <v>4415008011</v>
      </c>
      <c r="N78" s="20"/>
      <c r="O78" s="20"/>
      <c r="P78" s="20"/>
      <c r="Q78" s="20"/>
      <c r="R78" s="20"/>
      <c r="S78" s="20"/>
      <c r="T78" s="20"/>
      <c r="U78" s="20"/>
      <c r="V78" s="20">
        <v>8826453926</v>
      </c>
      <c r="W78" s="20">
        <v>8562827188</v>
      </c>
      <c r="X78" s="20"/>
      <c r="Y78" s="19"/>
      <c r="Z78" s="22">
        <v>16909999807</v>
      </c>
    </row>
    <row r="79" spans="1:26" ht="13.5" hidden="1">
      <c r="A79" s="38" t="s">
        <v>113</v>
      </c>
      <c r="B79" s="18">
        <v>11187275000</v>
      </c>
      <c r="C79" s="18"/>
      <c r="D79" s="19">
        <v>11749970988</v>
      </c>
      <c r="E79" s="20">
        <v>11749970988</v>
      </c>
      <c r="F79" s="20">
        <v>989308665</v>
      </c>
      <c r="G79" s="20">
        <v>1120505668</v>
      </c>
      <c r="H79" s="20">
        <v>1070414681</v>
      </c>
      <c r="I79" s="20">
        <v>3180229014</v>
      </c>
      <c r="J79" s="20">
        <v>1086101914</v>
      </c>
      <c r="K79" s="20">
        <v>1007377610</v>
      </c>
      <c r="L79" s="20">
        <v>955997192</v>
      </c>
      <c r="M79" s="20">
        <v>3049476716</v>
      </c>
      <c r="N79" s="20"/>
      <c r="O79" s="20"/>
      <c r="P79" s="20"/>
      <c r="Q79" s="20"/>
      <c r="R79" s="20"/>
      <c r="S79" s="20"/>
      <c r="T79" s="20"/>
      <c r="U79" s="20"/>
      <c r="V79" s="20">
        <v>6229705730</v>
      </c>
      <c r="W79" s="20">
        <v>6063708182</v>
      </c>
      <c r="X79" s="20"/>
      <c r="Y79" s="19"/>
      <c r="Z79" s="22">
        <v>11749970988</v>
      </c>
    </row>
    <row r="80" spans="1:26" ht="13.5" hidden="1">
      <c r="A80" s="38" t="s">
        <v>114</v>
      </c>
      <c r="B80" s="18">
        <v>2983770000</v>
      </c>
      <c r="C80" s="18"/>
      <c r="D80" s="19">
        <v>2344541956</v>
      </c>
      <c r="E80" s="20">
        <v>2344541957</v>
      </c>
      <c r="F80" s="20">
        <v>177399539</v>
      </c>
      <c r="G80" s="20">
        <v>193175381</v>
      </c>
      <c r="H80" s="20">
        <v>203105048</v>
      </c>
      <c r="I80" s="20">
        <v>573679968</v>
      </c>
      <c r="J80" s="20">
        <v>209470570</v>
      </c>
      <c r="K80" s="20">
        <v>239944822</v>
      </c>
      <c r="L80" s="20">
        <v>209478406</v>
      </c>
      <c r="M80" s="20">
        <v>658893798</v>
      </c>
      <c r="N80" s="20"/>
      <c r="O80" s="20"/>
      <c r="P80" s="20"/>
      <c r="Q80" s="20"/>
      <c r="R80" s="20"/>
      <c r="S80" s="20"/>
      <c r="T80" s="20"/>
      <c r="U80" s="20"/>
      <c r="V80" s="20">
        <v>1232573766</v>
      </c>
      <c r="W80" s="20">
        <v>1170202197</v>
      </c>
      <c r="X80" s="20"/>
      <c r="Y80" s="19"/>
      <c r="Z80" s="22">
        <v>2344541957</v>
      </c>
    </row>
    <row r="81" spans="1:26" ht="13.5" hidden="1">
      <c r="A81" s="38" t="s">
        <v>115</v>
      </c>
      <c r="B81" s="18">
        <v>1534981000</v>
      </c>
      <c r="C81" s="18"/>
      <c r="D81" s="19">
        <v>1454435348</v>
      </c>
      <c r="E81" s="20">
        <v>1454435348</v>
      </c>
      <c r="F81" s="20">
        <v>108983607</v>
      </c>
      <c r="G81" s="20">
        <v>117067503</v>
      </c>
      <c r="H81" s="20">
        <v>120939720</v>
      </c>
      <c r="I81" s="20">
        <v>346990830</v>
      </c>
      <c r="J81" s="20">
        <v>115062571</v>
      </c>
      <c r="K81" s="20">
        <v>137139975</v>
      </c>
      <c r="L81" s="20">
        <v>123453757</v>
      </c>
      <c r="M81" s="20">
        <v>375656303</v>
      </c>
      <c r="N81" s="20"/>
      <c r="O81" s="20"/>
      <c r="P81" s="20"/>
      <c r="Q81" s="20"/>
      <c r="R81" s="20"/>
      <c r="S81" s="20"/>
      <c r="T81" s="20"/>
      <c r="U81" s="20"/>
      <c r="V81" s="20">
        <v>722647133</v>
      </c>
      <c r="W81" s="20">
        <v>685320663</v>
      </c>
      <c r="X81" s="20"/>
      <c r="Y81" s="19"/>
      <c r="Z81" s="22">
        <v>1454435348</v>
      </c>
    </row>
    <row r="82" spans="1:26" ht="13.5" hidden="1">
      <c r="A82" s="38" t="s">
        <v>116</v>
      </c>
      <c r="B82" s="18">
        <v>991556000</v>
      </c>
      <c r="C82" s="18"/>
      <c r="D82" s="19">
        <v>799386426</v>
      </c>
      <c r="E82" s="20">
        <v>799386426</v>
      </c>
      <c r="F82" s="20">
        <v>60427839</v>
      </c>
      <c r="G82" s="20">
        <v>65249592</v>
      </c>
      <c r="H82" s="20">
        <v>68500115</v>
      </c>
      <c r="I82" s="20">
        <v>194177546</v>
      </c>
      <c r="J82" s="20">
        <v>62938099</v>
      </c>
      <c r="K82" s="20">
        <v>74243187</v>
      </c>
      <c r="L82" s="20">
        <v>65992008</v>
      </c>
      <c r="M82" s="20">
        <v>203173294</v>
      </c>
      <c r="N82" s="20"/>
      <c r="O82" s="20"/>
      <c r="P82" s="20"/>
      <c r="Q82" s="20"/>
      <c r="R82" s="20"/>
      <c r="S82" s="20"/>
      <c r="T82" s="20"/>
      <c r="U82" s="20"/>
      <c r="V82" s="20">
        <v>397350840</v>
      </c>
      <c r="W82" s="20">
        <v>388625059</v>
      </c>
      <c r="X82" s="20"/>
      <c r="Y82" s="19"/>
      <c r="Z82" s="22">
        <v>799386426</v>
      </c>
    </row>
    <row r="83" spans="1:26" ht="13.5" hidden="1">
      <c r="A83" s="38" t="s">
        <v>117</v>
      </c>
      <c r="B83" s="18">
        <v>854487000</v>
      </c>
      <c r="C83" s="18"/>
      <c r="D83" s="19">
        <v>561665088</v>
      </c>
      <c r="E83" s="20">
        <v>561665088</v>
      </c>
      <c r="F83" s="20">
        <v>36824301</v>
      </c>
      <c r="G83" s="20">
        <v>39509979</v>
      </c>
      <c r="H83" s="20">
        <v>40034277</v>
      </c>
      <c r="I83" s="20">
        <v>116368557</v>
      </c>
      <c r="J83" s="20">
        <v>39082614</v>
      </c>
      <c r="K83" s="20">
        <v>35581594</v>
      </c>
      <c r="L83" s="20">
        <v>53143692</v>
      </c>
      <c r="M83" s="20">
        <v>127807900</v>
      </c>
      <c r="N83" s="20"/>
      <c r="O83" s="20"/>
      <c r="P83" s="20"/>
      <c r="Q83" s="20"/>
      <c r="R83" s="20"/>
      <c r="S83" s="20"/>
      <c r="T83" s="20"/>
      <c r="U83" s="20"/>
      <c r="V83" s="20">
        <v>244176457</v>
      </c>
      <c r="W83" s="20">
        <v>254971087</v>
      </c>
      <c r="X83" s="20"/>
      <c r="Y83" s="19"/>
      <c r="Z83" s="22">
        <v>561665088</v>
      </c>
    </row>
    <row r="84" spans="1:26" ht="13.5" hidden="1">
      <c r="A84" s="39" t="s">
        <v>118</v>
      </c>
      <c r="B84" s="27">
        <v>71571000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15063900</v>
      </c>
      <c r="E5" s="59">
        <v>15063900</v>
      </c>
      <c r="F5" s="59">
        <v>14905223</v>
      </c>
      <c r="G5" s="59">
        <v>-13680</v>
      </c>
      <c r="H5" s="59">
        <v>-1541</v>
      </c>
      <c r="I5" s="59">
        <v>14890002</v>
      </c>
      <c r="J5" s="59">
        <v>-39356</v>
      </c>
      <c r="K5" s="59">
        <v>0</v>
      </c>
      <c r="L5" s="59">
        <v>0</v>
      </c>
      <c r="M5" s="59">
        <v>-39356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14850646</v>
      </c>
      <c r="W5" s="59">
        <v>7531950</v>
      </c>
      <c r="X5" s="59">
        <v>7318696</v>
      </c>
      <c r="Y5" s="60">
        <v>97.17</v>
      </c>
      <c r="Z5" s="61">
        <v>15063900</v>
      </c>
    </row>
    <row r="6" spans="1:26" ht="13.5">
      <c r="A6" s="57" t="s">
        <v>32</v>
      </c>
      <c r="B6" s="18">
        <v>0</v>
      </c>
      <c r="C6" s="18">
        <v>0</v>
      </c>
      <c r="D6" s="58">
        <v>66694027</v>
      </c>
      <c r="E6" s="59">
        <v>66694027</v>
      </c>
      <c r="F6" s="59">
        <v>10664886</v>
      </c>
      <c r="G6" s="59">
        <v>4055619</v>
      </c>
      <c r="H6" s="59">
        <v>4908877</v>
      </c>
      <c r="I6" s="59">
        <v>19629382</v>
      </c>
      <c r="J6" s="59">
        <v>4093372</v>
      </c>
      <c r="K6" s="59">
        <v>4164273</v>
      </c>
      <c r="L6" s="59">
        <v>4512229</v>
      </c>
      <c r="M6" s="59">
        <v>12769874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32399256</v>
      </c>
      <c r="W6" s="59">
        <v>33347016</v>
      </c>
      <c r="X6" s="59">
        <v>-947760</v>
      </c>
      <c r="Y6" s="60">
        <v>-2.84</v>
      </c>
      <c r="Z6" s="61">
        <v>66694027</v>
      </c>
    </row>
    <row r="7" spans="1:26" ht="13.5">
      <c r="A7" s="57" t="s">
        <v>33</v>
      </c>
      <c r="B7" s="18">
        <v>0</v>
      </c>
      <c r="C7" s="18">
        <v>0</v>
      </c>
      <c r="D7" s="58">
        <v>70000</v>
      </c>
      <c r="E7" s="59">
        <v>70000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34998</v>
      </c>
      <c r="X7" s="59">
        <v>-34998</v>
      </c>
      <c r="Y7" s="60">
        <v>-100</v>
      </c>
      <c r="Z7" s="61">
        <v>70000</v>
      </c>
    </row>
    <row r="8" spans="1:26" ht="13.5">
      <c r="A8" s="57" t="s">
        <v>34</v>
      </c>
      <c r="B8" s="18">
        <v>0</v>
      </c>
      <c r="C8" s="18">
        <v>0</v>
      </c>
      <c r="D8" s="58">
        <v>40015150</v>
      </c>
      <c r="E8" s="59">
        <v>40015150</v>
      </c>
      <c r="F8" s="59">
        <v>0</v>
      </c>
      <c r="G8" s="59">
        <v>4071</v>
      </c>
      <c r="H8" s="59">
        <v>0</v>
      </c>
      <c r="I8" s="59">
        <v>4071</v>
      </c>
      <c r="J8" s="59">
        <v>0</v>
      </c>
      <c r="K8" s="59">
        <v>1911670</v>
      </c>
      <c r="L8" s="59">
        <v>0</v>
      </c>
      <c r="M8" s="59">
        <v>1911670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1915741</v>
      </c>
      <c r="W8" s="59">
        <v>31272200</v>
      </c>
      <c r="X8" s="59">
        <v>-29356459</v>
      </c>
      <c r="Y8" s="60">
        <v>-93.87</v>
      </c>
      <c r="Z8" s="61">
        <v>40015150</v>
      </c>
    </row>
    <row r="9" spans="1:26" ht="13.5">
      <c r="A9" s="57" t="s">
        <v>35</v>
      </c>
      <c r="B9" s="18">
        <v>0</v>
      </c>
      <c r="C9" s="18">
        <v>0</v>
      </c>
      <c r="D9" s="58">
        <v>7437890</v>
      </c>
      <c r="E9" s="59">
        <v>7437890</v>
      </c>
      <c r="F9" s="59">
        <v>613061</v>
      </c>
      <c r="G9" s="59">
        <v>479794</v>
      </c>
      <c r="H9" s="59">
        <v>647952</v>
      </c>
      <c r="I9" s="59">
        <v>1740807</v>
      </c>
      <c r="J9" s="59">
        <v>529707</v>
      </c>
      <c r="K9" s="59">
        <v>544203</v>
      </c>
      <c r="L9" s="59">
        <v>535395</v>
      </c>
      <c r="M9" s="59">
        <v>1609305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3350112</v>
      </c>
      <c r="W9" s="59">
        <v>3718938</v>
      </c>
      <c r="X9" s="59">
        <v>-368826</v>
      </c>
      <c r="Y9" s="60">
        <v>-9.92</v>
      </c>
      <c r="Z9" s="61">
        <v>7437890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129280967</v>
      </c>
      <c r="E10" s="65">
        <f t="shared" si="0"/>
        <v>129280967</v>
      </c>
      <c r="F10" s="65">
        <f t="shared" si="0"/>
        <v>26183170</v>
      </c>
      <c r="G10" s="65">
        <f t="shared" si="0"/>
        <v>4525804</v>
      </c>
      <c r="H10" s="65">
        <f t="shared" si="0"/>
        <v>5555288</v>
      </c>
      <c r="I10" s="65">
        <f t="shared" si="0"/>
        <v>36264262</v>
      </c>
      <c r="J10" s="65">
        <f t="shared" si="0"/>
        <v>4583723</v>
      </c>
      <c r="K10" s="65">
        <f t="shared" si="0"/>
        <v>6620146</v>
      </c>
      <c r="L10" s="65">
        <f t="shared" si="0"/>
        <v>5047624</v>
      </c>
      <c r="M10" s="65">
        <f t="shared" si="0"/>
        <v>16251493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52515755</v>
      </c>
      <c r="W10" s="65">
        <f t="shared" si="0"/>
        <v>75905102</v>
      </c>
      <c r="X10" s="65">
        <f t="shared" si="0"/>
        <v>-23389347</v>
      </c>
      <c r="Y10" s="66">
        <f>+IF(W10&lt;&gt;0,(X10/W10)*100,0)</f>
        <v>-30.8139326392052</v>
      </c>
      <c r="Z10" s="67">
        <f t="shared" si="0"/>
        <v>129280967</v>
      </c>
    </row>
    <row r="11" spans="1:26" ht="13.5">
      <c r="A11" s="57" t="s">
        <v>36</v>
      </c>
      <c r="B11" s="18">
        <v>0</v>
      </c>
      <c r="C11" s="18">
        <v>0</v>
      </c>
      <c r="D11" s="58">
        <v>50596870</v>
      </c>
      <c r="E11" s="59">
        <v>50596870</v>
      </c>
      <c r="F11" s="59">
        <v>3941585</v>
      </c>
      <c r="G11" s="59">
        <v>4154565</v>
      </c>
      <c r="H11" s="59">
        <v>3997920</v>
      </c>
      <c r="I11" s="59">
        <v>12094070</v>
      </c>
      <c r="J11" s="59">
        <v>0</v>
      </c>
      <c r="K11" s="59">
        <v>1090914</v>
      </c>
      <c r="L11" s="59">
        <v>1143054</v>
      </c>
      <c r="M11" s="59">
        <v>2233968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14328038</v>
      </c>
      <c r="W11" s="59">
        <v>25298430</v>
      </c>
      <c r="X11" s="59">
        <v>-10970392</v>
      </c>
      <c r="Y11" s="60">
        <v>-43.36</v>
      </c>
      <c r="Z11" s="61">
        <v>50596870</v>
      </c>
    </row>
    <row r="12" spans="1:26" ht="13.5">
      <c r="A12" s="57" t="s">
        <v>37</v>
      </c>
      <c r="B12" s="18">
        <v>0</v>
      </c>
      <c r="C12" s="18">
        <v>0</v>
      </c>
      <c r="D12" s="58">
        <v>2925870</v>
      </c>
      <c r="E12" s="59">
        <v>2925870</v>
      </c>
      <c r="F12" s="59">
        <v>229677</v>
      </c>
      <c r="G12" s="59">
        <v>113582</v>
      </c>
      <c r="H12" s="59">
        <v>135447</v>
      </c>
      <c r="I12" s="59">
        <v>478706</v>
      </c>
      <c r="J12" s="59">
        <v>0</v>
      </c>
      <c r="K12" s="59">
        <v>56584</v>
      </c>
      <c r="L12" s="59">
        <v>56584</v>
      </c>
      <c r="M12" s="59">
        <v>113168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591874</v>
      </c>
      <c r="W12" s="59">
        <v>1462938</v>
      </c>
      <c r="X12" s="59">
        <v>-871064</v>
      </c>
      <c r="Y12" s="60">
        <v>-59.54</v>
      </c>
      <c r="Z12" s="61">
        <v>2925870</v>
      </c>
    </row>
    <row r="13" spans="1:26" ht="13.5">
      <c r="A13" s="57" t="s">
        <v>106</v>
      </c>
      <c r="B13" s="18">
        <v>0</v>
      </c>
      <c r="C13" s="18">
        <v>0</v>
      </c>
      <c r="D13" s="58">
        <v>12766119</v>
      </c>
      <c r="E13" s="59">
        <v>12766119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6383058</v>
      </c>
      <c r="X13" s="59">
        <v>-6383058</v>
      </c>
      <c r="Y13" s="60">
        <v>-100</v>
      </c>
      <c r="Z13" s="61">
        <v>12766119</v>
      </c>
    </row>
    <row r="14" spans="1:26" ht="13.5">
      <c r="A14" s="57" t="s">
        <v>38</v>
      </c>
      <c r="B14" s="18">
        <v>0</v>
      </c>
      <c r="C14" s="18">
        <v>0</v>
      </c>
      <c r="D14" s="58">
        <v>1147130</v>
      </c>
      <c r="E14" s="59">
        <v>1147130</v>
      </c>
      <c r="F14" s="59">
        <v>0</v>
      </c>
      <c r="G14" s="59">
        <v>0</v>
      </c>
      <c r="H14" s="59">
        <v>31856</v>
      </c>
      <c r="I14" s="59">
        <v>31856</v>
      </c>
      <c r="J14" s="59">
        <v>0</v>
      </c>
      <c r="K14" s="59">
        <v>0</v>
      </c>
      <c r="L14" s="59">
        <v>123</v>
      </c>
      <c r="M14" s="59">
        <v>123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31979</v>
      </c>
      <c r="W14" s="59">
        <v>573564</v>
      </c>
      <c r="X14" s="59">
        <v>-541585</v>
      </c>
      <c r="Y14" s="60">
        <v>-94.42</v>
      </c>
      <c r="Z14" s="61">
        <v>1147130</v>
      </c>
    </row>
    <row r="15" spans="1:26" ht="13.5">
      <c r="A15" s="57" t="s">
        <v>39</v>
      </c>
      <c r="B15" s="18">
        <v>0</v>
      </c>
      <c r="C15" s="18">
        <v>0</v>
      </c>
      <c r="D15" s="58">
        <v>30719810</v>
      </c>
      <c r="E15" s="59">
        <v>30719810</v>
      </c>
      <c r="F15" s="59">
        <v>357991</v>
      </c>
      <c r="G15" s="59">
        <v>2655139</v>
      </c>
      <c r="H15" s="59">
        <v>1754386</v>
      </c>
      <c r="I15" s="59">
        <v>4767516</v>
      </c>
      <c r="J15" s="59">
        <v>4376726</v>
      </c>
      <c r="K15" s="59">
        <v>1452886</v>
      </c>
      <c r="L15" s="59">
        <v>30557</v>
      </c>
      <c r="M15" s="59">
        <v>5860169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10627685</v>
      </c>
      <c r="W15" s="59">
        <v>15359904</v>
      </c>
      <c r="X15" s="59">
        <v>-4732219</v>
      </c>
      <c r="Y15" s="60">
        <v>-30.81</v>
      </c>
      <c r="Z15" s="61">
        <v>30719810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150000</v>
      </c>
      <c r="H16" s="59">
        <v>7415</v>
      </c>
      <c r="I16" s="59">
        <v>157415</v>
      </c>
      <c r="J16" s="59">
        <v>4247624</v>
      </c>
      <c r="K16" s="59">
        <v>0</v>
      </c>
      <c r="L16" s="59">
        <v>0</v>
      </c>
      <c r="M16" s="59">
        <v>4247624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4405039</v>
      </c>
      <c r="W16" s="59"/>
      <c r="X16" s="59">
        <v>4405039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49042231</v>
      </c>
      <c r="E17" s="59">
        <v>49042231</v>
      </c>
      <c r="F17" s="59">
        <v>702475</v>
      </c>
      <c r="G17" s="59">
        <v>885504</v>
      </c>
      <c r="H17" s="59">
        <v>490001</v>
      </c>
      <c r="I17" s="59">
        <v>2077980</v>
      </c>
      <c r="J17" s="59">
        <v>403942</v>
      </c>
      <c r="K17" s="59">
        <v>799416</v>
      </c>
      <c r="L17" s="59">
        <v>289157</v>
      </c>
      <c r="M17" s="59">
        <v>1492515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3570495</v>
      </c>
      <c r="W17" s="59">
        <v>24521118</v>
      </c>
      <c r="X17" s="59">
        <v>-20950623</v>
      </c>
      <c r="Y17" s="60">
        <v>-85.44</v>
      </c>
      <c r="Z17" s="61">
        <v>49042231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147198030</v>
      </c>
      <c r="E18" s="72">
        <f t="shared" si="1"/>
        <v>147198030</v>
      </c>
      <c r="F18" s="72">
        <f t="shared" si="1"/>
        <v>5231728</v>
      </c>
      <c r="G18" s="72">
        <f t="shared" si="1"/>
        <v>7958790</v>
      </c>
      <c r="H18" s="72">
        <f t="shared" si="1"/>
        <v>6417025</v>
      </c>
      <c r="I18" s="72">
        <f t="shared" si="1"/>
        <v>19607543</v>
      </c>
      <c r="J18" s="72">
        <f t="shared" si="1"/>
        <v>9028292</v>
      </c>
      <c r="K18" s="72">
        <f t="shared" si="1"/>
        <v>3399800</v>
      </c>
      <c r="L18" s="72">
        <f t="shared" si="1"/>
        <v>1519475</v>
      </c>
      <c r="M18" s="72">
        <f t="shared" si="1"/>
        <v>13947567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33555110</v>
      </c>
      <c r="W18" s="72">
        <f t="shared" si="1"/>
        <v>73599012</v>
      </c>
      <c r="X18" s="72">
        <f t="shared" si="1"/>
        <v>-40043902</v>
      </c>
      <c r="Y18" s="66">
        <f>+IF(W18&lt;&gt;0,(X18/W18)*100,0)</f>
        <v>-54.408205914503306</v>
      </c>
      <c r="Z18" s="73">
        <f t="shared" si="1"/>
        <v>147198030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-17917063</v>
      </c>
      <c r="E19" s="76">
        <f t="shared" si="2"/>
        <v>-17917063</v>
      </c>
      <c r="F19" s="76">
        <f t="shared" si="2"/>
        <v>20951442</v>
      </c>
      <c r="G19" s="76">
        <f t="shared" si="2"/>
        <v>-3432986</v>
      </c>
      <c r="H19" s="76">
        <f t="shared" si="2"/>
        <v>-861737</v>
      </c>
      <c r="I19" s="76">
        <f t="shared" si="2"/>
        <v>16656719</v>
      </c>
      <c r="J19" s="76">
        <f t="shared" si="2"/>
        <v>-4444569</v>
      </c>
      <c r="K19" s="76">
        <f t="shared" si="2"/>
        <v>3220346</v>
      </c>
      <c r="L19" s="76">
        <f t="shared" si="2"/>
        <v>3528149</v>
      </c>
      <c r="M19" s="76">
        <f t="shared" si="2"/>
        <v>2303926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18960645</v>
      </c>
      <c r="W19" s="76">
        <f>IF(E10=E18,0,W10-W18)</f>
        <v>2306090</v>
      </c>
      <c r="X19" s="76">
        <f t="shared" si="2"/>
        <v>16654555</v>
      </c>
      <c r="Y19" s="77">
        <f>+IF(W19&lt;&gt;0,(X19/W19)*100,0)</f>
        <v>722.1988300543344</v>
      </c>
      <c r="Z19" s="78">
        <f t="shared" si="2"/>
        <v>-17917063</v>
      </c>
    </row>
    <row r="20" spans="1:26" ht="13.5">
      <c r="A20" s="57" t="s">
        <v>44</v>
      </c>
      <c r="B20" s="18">
        <v>0</v>
      </c>
      <c r="C20" s="18">
        <v>0</v>
      </c>
      <c r="D20" s="58">
        <v>54479850</v>
      </c>
      <c r="E20" s="59">
        <v>54479850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-900</v>
      </c>
      <c r="L20" s="59">
        <v>0</v>
      </c>
      <c r="M20" s="59">
        <v>-900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-900</v>
      </c>
      <c r="W20" s="59">
        <v>51375000</v>
      </c>
      <c r="X20" s="59">
        <v>-51375900</v>
      </c>
      <c r="Y20" s="60">
        <v>-100</v>
      </c>
      <c r="Z20" s="61">
        <v>54479850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-14930</v>
      </c>
      <c r="I21" s="81">
        <v>-14930</v>
      </c>
      <c r="J21" s="81">
        <v>0</v>
      </c>
      <c r="K21" s="81">
        <v>0</v>
      </c>
      <c r="L21" s="81">
        <v>-81069</v>
      </c>
      <c r="M21" s="81">
        <v>-81069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-95999</v>
      </c>
      <c r="W21" s="81"/>
      <c r="X21" s="81">
        <v>-95999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36562787</v>
      </c>
      <c r="E22" s="87">
        <f t="shared" si="3"/>
        <v>36562787</v>
      </c>
      <c r="F22" s="87">
        <f t="shared" si="3"/>
        <v>20951442</v>
      </c>
      <c r="G22" s="87">
        <f t="shared" si="3"/>
        <v>-3432986</v>
      </c>
      <c r="H22" s="87">
        <f t="shared" si="3"/>
        <v>-876667</v>
      </c>
      <c r="I22" s="87">
        <f t="shared" si="3"/>
        <v>16641789</v>
      </c>
      <c r="J22" s="87">
        <f t="shared" si="3"/>
        <v>-4444569</v>
      </c>
      <c r="K22" s="87">
        <f t="shared" si="3"/>
        <v>3219446</v>
      </c>
      <c r="L22" s="87">
        <f t="shared" si="3"/>
        <v>3447080</v>
      </c>
      <c r="M22" s="87">
        <f t="shared" si="3"/>
        <v>2221957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18863746</v>
      </c>
      <c r="W22" s="87">
        <f t="shared" si="3"/>
        <v>53681090</v>
      </c>
      <c r="X22" s="87">
        <f t="shared" si="3"/>
        <v>-34817344</v>
      </c>
      <c r="Y22" s="88">
        <f>+IF(W22&lt;&gt;0,(X22/W22)*100,0)</f>
        <v>-64.8596069863708</v>
      </c>
      <c r="Z22" s="89">
        <f t="shared" si="3"/>
        <v>36562787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36562787</v>
      </c>
      <c r="E24" s="76">
        <f t="shared" si="4"/>
        <v>36562787</v>
      </c>
      <c r="F24" s="76">
        <f t="shared" si="4"/>
        <v>20951442</v>
      </c>
      <c r="G24" s="76">
        <f t="shared" si="4"/>
        <v>-3432986</v>
      </c>
      <c r="H24" s="76">
        <f t="shared" si="4"/>
        <v>-876667</v>
      </c>
      <c r="I24" s="76">
        <f t="shared" si="4"/>
        <v>16641789</v>
      </c>
      <c r="J24" s="76">
        <f t="shared" si="4"/>
        <v>-4444569</v>
      </c>
      <c r="K24" s="76">
        <f t="shared" si="4"/>
        <v>3219446</v>
      </c>
      <c r="L24" s="76">
        <f t="shared" si="4"/>
        <v>3447080</v>
      </c>
      <c r="M24" s="76">
        <f t="shared" si="4"/>
        <v>2221957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18863746</v>
      </c>
      <c r="W24" s="76">
        <f t="shared" si="4"/>
        <v>53681090</v>
      </c>
      <c r="X24" s="76">
        <f t="shared" si="4"/>
        <v>-34817344</v>
      </c>
      <c r="Y24" s="77">
        <f>+IF(W24&lt;&gt;0,(X24/W24)*100,0)</f>
        <v>-64.8596069863708</v>
      </c>
      <c r="Z24" s="78">
        <f t="shared" si="4"/>
        <v>36562787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54589850</v>
      </c>
      <c r="E27" s="99">
        <v>54589850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54217</v>
      </c>
      <c r="L27" s="99">
        <v>49000</v>
      </c>
      <c r="M27" s="99">
        <v>103217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103217</v>
      </c>
      <c r="W27" s="99">
        <v>27294925</v>
      </c>
      <c r="X27" s="99">
        <v>-27191708</v>
      </c>
      <c r="Y27" s="100">
        <v>-99.62</v>
      </c>
      <c r="Z27" s="101">
        <v>54589850</v>
      </c>
    </row>
    <row r="28" spans="1:26" ht="13.5">
      <c r="A28" s="102" t="s">
        <v>44</v>
      </c>
      <c r="B28" s="18">
        <v>0</v>
      </c>
      <c r="C28" s="18">
        <v>0</v>
      </c>
      <c r="D28" s="58">
        <v>54479850</v>
      </c>
      <c r="E28" s="59">
        <v>54479850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54217</v>
      </c>
      <c r="L28" s="59">
        <v>49000</v>
      </c>
      <c r="M28" s="59">
        <v>103217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103217</v>
      </c>
      <c r="W28" s="59">
        <v>27239925</v>
      </c>
      <c r="X28" s="59">
        <v>-27136708</v>
      </c>
      <c r="Y28" s="60">
        <v>-99.62</v>
      </c>
      <c r="Z28" s="61">
        <v>54479850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110000</v>
      </c>
      <c r="E31" s="59">
        <v>110000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55000</v>
      </c>
      <c r="X31" s="59">
        <v>-55000</v>
      </c>
      <c r="Y31" s="60">
        <v>-100</v>
      </c>
      <c r="Z31" s="61">
        <v>110000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54589850</v>
      </c>
      <c r="E32" s="99">
        <f t="shared" si="5"/>
        <v>54589850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54217</v>
      </c>
      <c r="L32" s="99">
        <f t="shared" si="5"/>
        <v>49000</v>
      </c>
      <c r="M32" s="99">
        <f t="shared" si="5"/>
        <v>103217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103217</v>
      </c>
      <c r="W32" s="99">
        <f t="shared" si="5"/>
        <v>27294925</v>
      </c>
      <c r="X32" s="99">
        <f t="shared" si="5"/>
        <v>-27191708</v>
      </c>
      <c r="Y32" s="100">
        <f>+IF(W32&lt;&gt;0,(X32/W32)*100,0)</f>
        <v>-99.62184545295509</v>
      </c>
      <c r="Z32" s="101">
        <f t="shared" si="5"/>
        <v>54589850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58403481</v>
      </c>
      <c r="E35" s="59">
        <v>58403481</v>
      </c>
      <c r="F35" s="59">
        <v>22759335</v>
      </c>
      <c r="G35" s="59">
        <v>32671734</v>
      </c>
      <c r="H35" s="59">
        <v>33407767</v>
      </c>
      <c r="I35" s="59">
        <v>33407767</v>
      </c>
      <c r="J35" s="59">
        <v>32759825</v>
      </c>
      <c r="K35" s="59">
        <v>33734239</v>
      </c>
      <c r="L35" s="59">
        <v>37973918</v>
      </c>
      <c r="M35" s="59">
        <v>37973918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37973918</v>
      </c>
      <c r="W35" s="59">
        <v>29201741</v>
      </c>
      <c r="X35" s="59">
        <v>8772177</v>
      </c>
      <c r="Y35" s="60">
        <v>30.04</v>
      </c>
      <c r="Z35" s="61">
        <v>58403481</v>
      </c>
    </row>
    <row r="36" spans="1:26" ht="13.5">
      <c r="A36" s="57" t="s">
        <v>53</v>
      </c>
      <c r="B36" s="18">
        <v>0</v>
      </c>
      <c r="C36" s="18">
        <v>0</v>
      </c>
      <c r="D36" s="58">
        <v>340482835</v>
      </c>
      <c r="E36" s="59">
        <v>340482835</v>
      </c>
      <c r="F36" s="59">
        <v>1594222</v>
      </c>
      <c r="G36" s="59">
        <v>3736123</v>
      </c>
      <c r="H36" s="59">
        <v>5340585</v>
      </c>
      <c r="I36" s="59">
        <v>5340585</v>
      </c>
      <c r="J36" s="59">
        <v>7130831</v>
      </c>
      <c r="K36" s="59">
        <v>7251419</v>
      </c>
      <c r="L36" s="59">
        <v>7307956</v>
      </c>
      <c r="M36" s="59">
        <v>7307956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7307956</v>
      </c>
      <c r="W36" s="59">
        <v>170241418</v>
      </c>
      <c r="X36" s="59">
        <v>-162933462</v>
      </c>
      <c r="Y36" s="60">
        <v>-95.71</v>
      </c>
      <c r="Z36" s="61">
        <v>340482835</v>
      </c>
    </row>
    <row r="37" spans="1:26" ht="13.5">
      <c r="A37" s="57" t="s">
        <v>54</v>
      </c>
      <c r="B37" s="18">
        <v>0</v>
      </c>
      <c r="C37" s="18">
        <v>0</v>
      </c>
      <c r="D37" s="58">
        <v>42814489</v>
      </c>
      <c r="E37" s="59">
        <v>42814489</v>
      </c>
      <c r="F37" s="59">
        <v>19267914</v>
      </c>
      <c r="G37" s="59">
        <v>49926907</v>
      </c>
      <c r="H37" s="59">
        <v>74058417</v>
      </c>
      <c r="I37" s="59">
        <v>74058417</v>
      </c>
      <c r="J37" s="59">
        <v>59626202</v>
      </c>
      <c r="K37" s="59">
        <v>67589752</v>
      </c>
      <c r="L37" s="59">
        <v>71665924</v>
      </c>
      <c r="M37" s="59">
        <v>71665924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71665924</v>
      </c>
      <c r="W37" s="59">
        <v>21407245</v>
      </c>
      <c r="X37" s="59">
        <v>50258679</v>
      </c>
      <c r="Y37" s="60">
        <v>234.77</v>
      </c>
      <c r="Z37" s="61">
        <v>42814489</v>
      </c>
    </row>
    <row r="38" spans="1:26" ht="13.5">
      <c r="A38" s="57" t="s">
        <v>55</v>
      </c>
      <c r="B38" s="18">
        <v>0</v>
      </c>
      <c r="C38" s="18">
        <v>0</v>
      </c>
      <c r="D38" s="58">
        <v>14787156</v>
      </c>
      <c r="E38" s="59">
        <v>14787156</v>
      </c>
      <c r="F38" s="59">
        <v>86935</v>
      </c>
      <c r="G38" s="59">
        <v>164180</v>
      </c>
      <c r="H38" s="59">
        <v>241425</v>
      </c>
      <c r="I38" s="59">
        <v>241425</v>
      </c>
      <c r="J38" s="59">
        <v>379443</v>
      </c>
      <c r="K38" s="59">
        <v>502738</v>
      </c>
      <c r="L38" s="59">
        <v>595012</v>
      </c>
      <c r="M38" s="59">
        <v>595012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595012</v>
      </c>
      <c r="W38" s="59">
        <v>7393578</v>
      </c>
      <c r="X38" s="59">
        <v>-6798566</v>
      </c>
      <c r="Y38" s="60">
        <v>-91.95</v>
      </c>
      <c r="Z38" s="61">
        <v>14787156</v>
      </c>
    </row>
    <row r="39" spans="1:26" ht="13.5">
      <c r="A39" s="57" t="s">
        <v>56</v>
      </c>
      <c r="B39" s="18">
        <v>0</v>
      </c>
      <c r="C39" s="18">
        <v>0</v>
      </c>
      <c r="D39" s="58">
        <v>341284671</v>
      </c>
      <c r="E39" s="59">
        <v>341284671</v>
      </c>
      <c r="F39" s="59">
        <v>4998709</v>
      </c>
      <c r="G39" s="59">
        <v>-13683230</v>
      </c>
      <c r="H39" s="59">
        <v>-35551491</v>
      </c>
      <c r="I39" s="59">
        <v>-35551491</v>
      </c>
      <c r="J39" s="59">
        <v>-20114989</v>
      </c>
      <c r="K39" s="59">
        <v>-27106832</v>
      </c>
      <c r="L39" s="59">
        <v>-26979063</v>
      </c>
      <c r="M39" s="59">
        <v>-26979063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-26979063</v>
      </c>
      <c r="W39" s="59">
        <v>170642336</v>
      </c>
      <c r="X39" s="59">
        <v>-197621399</v>
      </c>
      <c r="Y39" s="60">
        <v>-115.81</v>
      </c>
      <c r="Z39" s="61">
        <v>341284671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54814182</v>
      </c>
      <c r="E42" s="59">
        <v>54814182</v>
      </c>
      <c r="F42" s="59">
        <v>25290076</v>
      </c>
      <c r="G42" s="59">
        <v>10543431</v>
      </c>
      <c r="H42" s="59">
        <v>16860742</v>
      </c>
      <c r="I42" s="59">
        <v>52694249</v>
      </c>
      <c r="J42" s="59">
        <v>-3356816</v>
      </c>
      <c r="K42" s="59">
        <v>1053872</v>
      </c>
      <c r="L42" s="59">
        <v>13083635</v>
      </c>
      <c r="M42" s="59">
        <v>10780691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63474940</v>
      </c>
      <c r="W42" s="59">
        <v>64792676</v>
      </c>
      <c r="X42" s="59">
        <v>-1317736</v>
      </c>
      <c r="Y42" s="60">
        <v>-2.03</v>
      </c>
      <c r="Z42" s="61">
        <v>54814182</v>
      </c>
    </row>
    <row r="43" spans="1:26" ht="13.5">
      <c r="A43" s="57" t="s">
        <v>59</v>
      </c>
      <c r="B43" s="18">
        <v>0</v>
      </c>
      <c r="C43" s="18">
        <v>0</v>
      </c>
      <c r="D43" s="58">
        <v>-54589848</v>
      </c>
      <c r="E43" s="59">
        <v>-54589848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-27294924</v>
      </c>
      <c r="X43" s="59">
        <v>27294924</v>
      </c>
      <c r="Y43" s="60">
        <v>-100</v>
      </c>
      <c r="Z43" s="61">
        <v>-54589848</v>
      </c>
    </row>
    <row r="44" spans="1:26" ht="13.5">
      <c r="A44" s="57" t="s">
        <v>60</v>
      </c>
      <c r="B44" s="18">
        <v>0</v>
      </c>
      <c r="C44" s="18">
        <v>0</v>
      </c>
      <c r="D44" s="58">
        <v>-991308</v>
      </c>
      <c r="E44" s="59">
        <v>-991308</v>
      </c>
      <c r="F44" s="59">
        <v>888</v>
      </c>
      <c r="G44" s="59">
        <v>1000</v>
      </c>
      <c r="H44" s="59">
        <v>5563</v>
      </c>
      <c r="I44" s="59">
        <v>7451</v>
      </c>
      <c r="J44" s="59">
        <v>1487</v>
      </c>
      <c r="K44" s="59">
        <v>1862</v>
      </c>
      <c r="L44" s="59">
        <v>6946</v>
      </c>
      <c r="M44" s="59">
        <v>10295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17746</v>
      </c>
      <c r="W44" s="59">
        <v>-495654</v>
      </c>
      <c r="X44" s="59">
        <v>513400</v>
      </c>
      <c r="Y44" s="60">
        <v>-103.58</v>
      </c>
      <c r="Z44" s="61">
        <v>-991308</v>
      </c>
    </row>
    <row r="45" spans="1:26" ht="13.5">
      <c r="A45" s="69" t="s">
        <v>61</v>
      </c>
      <c r="B45" s="21">
        <v>0</v>
      </c>
      <c r="C45" s="21">
        <v>0</v>
      </c>
      <c r="D45" s="98">
        <v>-188870</v>
      </c>
      <c r="E45" s="99">
        <v>-188870</v>
      </c>
      <c r="F45" s="99">
        <v>24980016</v>
      </c>
      <c r="G45" s="99">
        <v>35524447</v>
      </c>
      <c r="H45" s="99">
        <v>52390752</v>
      </c>
      <c r="I45" s="99">
        <v>52390752</v>
      </c>
      <c r="J45" s="99">
        <v>49035423</v>
      </c>
      <c r="K45" s="99">
        <v>50091157</v>
      </c>
      <c r="L45" s="99">
        <v>63181738</v>
      </c>
      <c r="M45" s="99">
        <v>63181738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63181738</v>
      </c>
      <c r="W45" s="99">
        <v>37580202</v>
      </c>
      <c r="X45" s="99">
        <v>25601536</v>
      </c>
      <c r="Y45" s="100">
        <v>68.13</v>
      </c>
      <c r="Z45" s="101">
        <v>-188870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6529196</v>
      </c>
      <c r="C49" s="51">
        <v>0</v>
      </c>
      <c r="D49" s="128">
        <v>2104020</v>
      </c>
      <c r="E49" s="53">
        <v>1916060</v>
      </c>
      <c r="F49" s="53">
        <v>0</v>
      </c>
      <c r="G49" s="53">
        <v>0</v>
      </c>
      <c r="H49" s="53">
        <v>0</v>
      </c>
      <c r="I49" s="53">
        <v>3559011</v>
      </c>
      <c r="J49" s="53">
        <v>0</v>
      </c>
      <c r="K49" s="53">
        <v>0</v>
      </c>
      <c r="L49" s="53">
        <v>0</v>
      </c>
      <c r="M49" s="53">
        <v>1519800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1671818</v>
      </c>
      <c r="W49" s="53">
        <v>6696541</v>
      </c>
      <c r="X49" s="53">
        <v>51572784</v>
      </c>
      <c r="Y49" s="53">
        <v>75569230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12947466</v>
      </c>
      <c r="C51" s="51">
        <v>0</v>
      </c>
      <c r="D51" s="128">
        <v>3795732</v>
      </c>
      <c r="E51" s="53">
        <v>4681798</v>
      </c>
      <c r="F51" s="53">
        <v>0</v>
      </c>
      <c r="G51" s="53">
        <v>0</v>
      </c>
      <c r="H51" s="53">
        <v>0</v>
      </c>
      <c r="I51" s="53">
        <v>451218</v>
      </c>
      <c r="J51" s="53">
        <v>0</v>
      </c>
      <c r="K51" s="53">
        <v>0</v>
      </c>
      <c r="L51" s="53">
        <v>0</v>
      </c>
      <c r="M51" s="53">
        <v>977497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4230783</v>
      </c>
      <c r="W51" s="53">
        <v>5909450</v>
      </c>
      <c r="X51" s="53">
        <v>28850570</v>
      </c>
      <c r="Y51" s="53">
        <v>61844514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93.74899724672969</v>
      </c>
      <c r="E58" s="7">
        <f t="shared" si="6"/>
        <v>93.74899724672969</v>
      </c>
      <c r="F58" s="7">
        <f t="shared" si="6"/>
        <v>47.40465686957032</v>
      </c>
      <c r="G58" s="7">
        <f t="shared" si="6"/>
        <v>110.69536505790416</v>
      </c>
      <c r="H58" s="7">
        <f t="shared" si="6"/>
        <v>145.4363995473401</v>
      </c>
      <c r="I58" s="7">
        <f t="shared" si="6"/>
        <v>69.9785735942436</v>
      </c>
      <c r="J58" s="7">
        <f t="shared" si="6"/>
        <v>117.44384698158437</v>
      </c>
      <c r="K58" s="7">
        <f t="shared" si="6"/>
        <v>152.39446321736366</v>
      </c>
      <c r="L58" s="7">
        <f t="shared" si="6"/>
        <v>118.83193528272191</v>
      </c>
      <c r="M58" s="7">
        <f t="shared" si="6"/>
        <v>129.43990811810696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86.77716793371327</v>
      </c>
      <c r="W58" s="7">
        <f t="shared" si="6"/>
        <v>93.74899159429178</v>
      </c>
      <c r="X58" s="7">
        <f t="shared" si="6"/>
        <v>0</v>
      </c>
      <c r="Y58" s="7">
        <f t="shared" si="6"/>
        <v>0</v>
      </c>
      <c r="Z58" s="8">
        <f t="shared" si="6"/>
        <v>93.74899724672969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95.00001991516142</v>
      </c>
      <c r="E59" s="10">
        <f t="shared" si="7"/>
        <v>95.00001991516142</v>
      </c>
      <c r="F59" s="10">
        <f t="shared" si="7"/>
        <v>0</v>
      </c>
      <c r="G59" s="10">
        <f t="shared" si="7"/>
        <v>0</v>
      </c>
      <c r="H59" s="10">
        <f t="shared" si="7"/>
        <v>-174669.37053861129</v>
      </c>
      <c r="I59" s="10">
        <f t="shared" si="7"/>
        <v>18.076928397994845</v>
      </c>
      <c r="J59" s="10">
        <f t="shared" si="7"/>
        <v>-1922.01951417827</v>
      </c>
      <c r="K59" s="10">
        <f t="shared" si="7"/>
        <v>0</v>
      </c>
      <c r="L59" s="10">
        <f t="shared" si="7"/>
        <v>0</v>
      </c>
      <c r="M59" s="10">
        <f t="shared" si="7"/>
        <v>-5121.620591523529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31.697745673824564</v>
      </c>
      <c r="W59" s="10">
        <f t="shared" si="7"/>
        <v>95.00001991516142</v>
      </c>
      <c r="X59" s="10">
        <f t="shared" si="7"/>
        <v>0</v>
      </c>
      <c r="Y59" s="10">
        <f t="shared" si="7"/>
        <v>0</v>
      </c>
      <c r="Z59" s="11">
        <f t="shared" si="7"/>
        <v>95.00001991516142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93.35677391320215</v>
      </c>
      <c r="E60" s="13">
        <f t="shared" si="7"/>
        <v>93.35677391320215</v>
      </c>
      <c r="F60" s="13">
        <f t="shared" si="7"/>
        <v>112.54475669031999</v>
      </c>
      <c r="G60" s="13">
        <f t="shared" si="7"/>
        <v>114.25328661296832</v>
      </c>
      <c r="H60" s="13">
        <f t="shared" si="7"/>
        <v>96.85060350870474</v>
      </c>
      <c r="I60" s="13">
        <f t="shared" si="7"/>
        <v>108.97299262911079</v>
      </c>
      <c r="J60" s="13">
        <f t="shared" si="7"/>
        <v>101.48684263243115</v>
      </c>
      <c r="K60" s="13">
        <f t="shared" si="7"/>
        <v>141.25474002304844</v>
      </c>
      <c r="L60" s="13">
        <f t="shared" si="7"/>
        <v>113.94180126939479</v>
      </c>
      <c r="M60" s="13">
        <f t="shared" si="7"/>
        <v>118.85616099266132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112.86835413751477</v>
      </c>
      <c r="W60" s="13">
        <f t="shared" si="7"/>
        <v>93.356766914317</v>
      </c>
      <c r="X60" s="13">
        <f t="shared" si="7"/>
        <v>0</v>
      </c>
      <c r="Y60" s="13">
        <f t="shared" si="7"/>
        <v>0</v>
      </c>
      <c r="Z60" s="14">
        <f t="shared" si="7"/>
        <v>93.35677391320215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94.97101090869123</v>
      </c>
      <c r="E61" s="13">
        <f t="shared" si="7"/>
        <v>94.97101090869123</v>
      </c>
      <c r="F61" s="13">
        <f t="shared" si="7"/>
        <v>100.02500991876097</v>
      </c>
      <c r="G61" s="13">
        <f t="shared" si="7"/>
        <v>100.32791862867936</v>
      </c>
      <c r="H61" s="13">
        <f t="shared" si="7"/>
        <v>81.86515141954528</v>
      </c>
      <c r="I61" s="13">
        <f t="shared" si="7"/>
        <v>93.37669138443694</v>
      </c>
      <c r="J61" s="13">
        <f t="shared" si="7"/>
        <v>100.25838469132758</v>
      </c>
      <c r="K61" s="13">
        <f t="shared" si="7"/>
        <v>144.92409646896854</v>
      </c>
      <c r="L61" s="13">
        <f t="shared" si="7"/>
        <v>100.09224337571763</v>
      </c>
      <c r="M61" s="13">
        <f t="shared" si="7"/>
        <v>114.68912863851205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102.02493563008106</v>
      </c>
      <c r="W61" s="13">
        <f t="shared" si="7"/>
        <v>94.97099752615182</v>
      </c>
      <c r="X61" s="13">
        <f t="shared" si="7"/>
        <v>0</v>
      </c>
      <c r="Y61" s="13">
        <f t="shared" si="7"/>
        <v>0</v>
      </c>
      <c r="Z61" s="14">
        <f t="shared" si="7"/>
        <v>94.97101090869123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88.03571329276971</v>
      </c>
      <c r="E62" s="13">
        <f t="shared" si="7"/>
        <v>88.03571329276971</v>
      </c>
      <c r="F62" s="13">
        <f t="shared" si="7"/>
        <v>106.70503838814773</v>
      </c>
      <c r="G62" s="13">
        <f t="shared" si="7"/>
        <v>129.8479934090892</v>
      </c>
      <c r="H62" s="13">
        <f t="shared" si="7"/>
        <v>258.07971782664845</v>
      </c>
      <c r="I62" s="13">
        <f t="shared" si="7"/>
        <v>116.1729472276978</v>
      </c>
      <c r="J62" s="13">
        <f t="shared" si="7"/>
        <v>57.21010126565423</v>
      </c>
      <c r="K62" s="13">
        <f t="shared" si="7"/>
        <v>116.72798487830542</v>
      </c>
      <c r="L62" s="13">
        <f t="shared" si="7"/>
        <v>114.24016622483342</v>
      </c>
      <c r="M62" s="13">
        <f t="shared" si="7"/>
        <v>98.76308326071457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107.21334915607257</v>
      </c>
      <c r="W62" s="13">
        <f t="shared" si="7"/>
        <v>88.03572131771583</v>
      </c>
      <c r="X62" s="13">
        <f t="shared" si="7"/>
        <v>0</v>
      </c>
      <c r="Y62" s="13">
        <f t="shared" si="7"/>
        <v>0</v>
      </c>
      <c r="Z62" s="14">
        <f t="shared" si="7"/>
        <v>88.03571329276971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90.87418417660659</v>
      </c>
      <c r="E63" s="13">
        <f t="shared" si="7"/>
        <v>90.87418417660659</v>
      </c>
      <c r="F63" s="13">
        <f t="shared" si="7"/>
        <v>20.503212340783293</v>
      </c>
      <c r="G63" s="13">
        <f t="shared" si="7"/>
        <v>331.98172020287404</v>
      </c>
      <c r="H63" s="13">
        <f t="shared" si="7"/>
        <v>325.00086229197206</v>
      </c>
      <c r="I63" s="13">
        <f t="shared" si="7"/>
        <v>54.67799982981884</v>
      </c>
      <c r="J63" s="13">
        <f t="shared" si="7"/>
        <v>324.3436754176611</v>
      </c>
      <c r="K63" s="13">
        <f t="shared" si="7"/>
        <v>333.79835494732555</v>
      </c>
      <c r="L63" s="13">
        <f t="shared" si="7"/>
        <v>347.20820131162037</v>
      </c>
      <c r="M63" s="13">
        <f t="shared" si="7"/>
        <v>334.8472366223889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94.0360437068956</v>
      </c>
      <c r="W63" s="13">
        <f t="shared" si="7"/>
        <v>90.87423065768698</v>
      </c>
      <c r="X63" s="13">
        <f t="shared" si="7"/>
        <v>0</v>
      </c>
      <c r="Y63" s="13">
        <f t="shared" si="7"/>
        <v>0</v>
      </c>
      <c r="Z63" s="14">
        <f t="shared" si="7"/>
        <v>90.87418417660659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95.05751703721513</v>
      </c>
      <c r="E64" s="13">
        <f t="shared" si="7"/>
        <v>95.05751703721513</v>
      </c>
      <c r="F64" s="13">
        <f t="shared" si="7"/>
        <v>942.3954809681763</v>
      </c>
      <c r="G64" s="13">
        <f t="shared" si="7"/>
        <v>75.06431208605974</v>
      </c>
      <c r="H64" s="13">
        <f t="shared" si="7"/>
        <v>79.482993371491</v>
      </c>
      <c r="I64" s="13">
        <f t="shared" si="7"/>
        <v>371.4343944492255</v>
      </c>
      <c r="J64" s="13">
        <f t="shared" si="7"/>
        <v>82.09489626951719</v>
      </c>
      <c r="K64" s="13">
        <f t="shared" si="7"/>
        <v>81.37980701877277</v>
      </c>
      <c r="L64" s="13">
        <f t="shared" si="7"/>
        <v>81.15067265966104</v>
      </c>
      <c r="M64" s="13">
        <f t="shared" si="7"/>
        <v>81.54530668109855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229.77710348017507</v>
      </c>
      <c r="W64" s="13">
        <f t="shared" si="7"/>
        <v>95.05744561431982</v>
      </c>
      <c r="X64" s="13">
        <f t="shared" si="7"/>
        <v>0</v>
      </c>
      <c r="Y64" s="13">
        <f t="shared" si="7"/>
        <v>0</v>
      </c>
      <c r="Z64" s="14">
        <f t="shared" si="7"/>
        <v>95.05751703721513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77.57323963000066</v>
      </c>
      <c r="G66" s="16">
        <f t="shared" si="7"/>
        <v>74.71634502554474</v>
      </c>
      <c r="H66" s="16">
        <f t="shared" si="7"/>
        <v>75.19267724145773</v>
      </c>
      <c r="I66" s="16">
        <f t="shared" si="7"/>
        <v>75.76093097533473</v>
      </c>
      <c r="J66" s="16">
        <f t="shared" si="7"/>
        <v>81.4323952518509</v>
      </c>
      <c r="K66" s="16">
        <f t="shared" si="7"/>
        <v>74.13339391529884</v>
      </c>
      <c r="L66" s="16">
        <f t="shared" si="7"/>
        <v>76.0468877337736</v>
      </c>
      <c r="M66" s="16">
        <f t="shared" si="7"/>
        <v>77.01873325816767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76.410776948526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/>
      <c r="C67" s="23"/>
      <c r="D67" s="24">
        <v>82927927</v>
      </c>
      <c r="E67" s="25">
        <v>82927927</v>
      </c>
      <c r="F67" s="25">
        <v>25963407</v>
      </c>
      <c r="G67" s="25">
        <v>4485083</v>
      </c>
      <c r="H67" s="25">
        <v>5347061</v>
      </c>
      <c r="I67" s="25">
        <v>35795551</v>
      </c>
      <c r="J67" s="25">
        <v>4469083</v>
      </c>
      <c r="K67" s="25">
        <v>4639662</v>
      </c>
      <c r="L67" s="25">
        <v>4985871</v>
      </c>
      <c r="M67" s="25">
        <v>14094616</v>
      </c>
      <c r="N67" s="25"/>
      <c r="O67" s="25"/>
      <c r="P67" s="25"/>
      <c r="Q67" s="25"/>
      <c r="R67" s="25"/>
      <c r="S67" s="25"/>
      <c r="T67" s="25"/>
      <c r="U67" s="25"/>
      <c r="V67" s="25">
        <v>49890167</v>
      </c>
      <c r="W67" s="25">
        <v>41463966</v>
      </c>
      <c r="X67" s="25"/>
      <c r="Y67" s="24"/>
      <c r="Z67" s="26">
        <v>82927927</v>
      </c>
    </row>
    <row r="68" spans="1:26" ht="13.5" hidden="1">
      <c r="A68" s="36" t="s">
        <v>31</v>
      </c>
      <c r="B68" s="18"/>
      <c r="C68" s="18"/>
      <c r="D68" s="19">
        <v>15063900</v>
      </c>
      <c r="E68" s="20">
        <v>15063900</v>
      </c>
      <c r="F68" s="20">
        <v>14905223</v>
      </c>
      <c r="G68" s="20">
        <v>-13680</v>
      </c>
      <c r="H68" s="20">
        <v>-1541</v>
      </c>
      <c r="I68" s="20">
        <v>14890002</v>
      </c>
      <c r="J68" s="20">
        <v>-39356</v>
      </c>
      <c r="K68" s="20"/>
      <c r="L68" s="20"/>
      <c r="M68" s="20">
        <v>-39356</v>
      </c>
      <c r="N68" s="20"/>
      <c r="O68" s="20"/>
      <c r="P68" s="20"/>
      <c r="Q68" s="20"/>
      <c r="R68" s="20"/>
      <c r="S68" s="20"/>
      <c r="T68" s="20"/>
      <c r="U68" s="20"/>
      <c r="V68" s="20">
        <v>14850646</v>
      </c>
      <c r="W68" s="20">
        <v>7531950</v>
      </c>
      <c r="X68" s="20"/>
      <c r="Y68" s="19"/>
      <c r="Z68" s="22">
        <v>15063900</v>
      </c>
    </row>
    <row r="69" spans="1:26" ht="13.5" hidden="1">
      <c r="A69" s="37" t="s">
        <v>32</v>
      </c>
      <c r="B69" s="18"/>
      <c r="C69" s="18"/>
      <c r="D69" s="19">
        <v>66694027</v>
      </c>
      <c r="E69" s="20">
        <v>66694027</v>
      </c>
      <c r="F69" s="20">
        <v>10664886</v>
      </c>
      <c r="G69" s="20">
        <v>4055619</v>
      </c>
      <c r="H69" s="20">
        <v>4908877</v>
      </c>
      <c r="I69" s="20">
        <v>19629382</v>
      </c>
      <c r="J69" s="20">
        <v>4093372</v>
      </c>
      <c r="K69" s="20">
        <v>4164273</v>
      </c>
      <c r="L69" s="20">
        <v>4512229</v>
      </c>
      <c r="M69" s="20">
        <v>12769874</v>
      </c>
      <c r="N69" s="20"/>
      <c r="O69" s="20"/>
      <c r="P69" s="20"/>
      <c r="Q69" s="20"/>
      <c r="R69" s="20"/>
      <c r="S69" s="20"/>
      <c r="T69" s="20"/>
      <c r="U69" s="20"/>
      <c r="V69" s="20">
        <v>32399256</v>
      </c>
      <c r="W69" s="20">
        <v>33347016</v>
      </c>
      <c r="X69" s="20"/>
      <c r="Y69" s="19"/>
      <c r="Z69" s="22">
        <v>66694027</v>
      </c>
    </row>
    <row r="70" spans="1:26" ht="13.5" hidden="1">
      <c r="A70" s="38" t="s">
        <v>113</v>
      </c>
      <c r="B70" s="18"/>
      <c r="C70" s="18"/>
      <c r="D70" s="19">
        <v>42579810</v>
      </c>
      <c r="E70" s="20">
        <v>42579810</v>
      </c>
      <c r="F70" s="20">
        <v>4166347</v>
      </c>
      <c r="G70" s="20">
        <v>2812588</v>
      </c>
      <c r="H70" s="20">
        <v>4104589</v>
      </c>
      <c r="I70" s="20">
        <v>11083524</v>
      </c>
      <c r="J70" s="20">
        <v>2497826</v>
      </c>
      <c r="K70" s="20">
        <v>2455090</v>
      </c>
      <c r="L70" s="20">
        <v>2615906</v>
      </c>
      <c r="M70" s="20">
        <v>7568822</v>
      </c>
      <c r="N70" s="20"/>
      <c r="O70" s="20"/>
      <c r="P70" s="20"/>
      <c r="Q70" s="20"/>
      <c r="R70" s="20"/>
      <c r="S70" s="20"/>
      <c r="T70" s="20"/>
      <c r="U70" s="20"/>
      <c r="V70" s="20">
        <v>18652346</v>
      </c>
      <c r="W70" s="20">
        <v>21289908</v>
      </c>
      <c r="X70" s="20"/>
      <c r="Y70" s="19"/>
      <c r="Z70" s="22">
        <v>42579810</v>
      </c>
    </row>
    <row r="71" spans="1:26" ht="13.5" hidden="1">
      <c r="A71" s="38" t="s">
        <v>114</v>
      </c>
      <c r="B71" s="18"/>
      <c r="C71" s="18"/>
      <c r="D71" s="19">
        <v>10970257</v>
      </c>
      <c r="E71" s="20">
        <v>10970257</v>
      </c>
      <c r="F71" s="20">
        <v>2333663</v>
      </c>
      <c r="G71" s="20">
        <v>538924</v>
      </c>
      <c r="H71" s="20">
        <v>103766</v>
      </c>
      <c r="I71" s="20">
        <v>2976353</v>
      </c>
      <c r="J71" s="20">
        <v>901194</v>
      </c>
      <c r="K71" s="20">
        <v>1026340</v>
      </c>
      <c r="L71" s="20">
        <v>1228216</v>
      </c>
      <c r="M71" s="20">
        <v>3155750</v>
      </c>
      <c r="N71" s="20"/>
      <c r="O71" s="20"/>
      <c r="P71" s="20"/>
      <c r="Q71" s="20"/>
      <c r="R71" s="20"/>
      <c r="S71" s="20"/>
      <c r="T71" s="20"/>
      <c r="U71" s="20"/>
      <c r="V71" s="20">
        <v>6132103</v>
      </c>
      <c r="W71" s="20">
        <v>5485128</v>
      </c>
      <c r="X71" s="20"/>
      <c r="Y71" s="19"/>
      <c r="Z71" s="22">
        <v>10970257</v>
      </c>
    </row>
    <row r="72" spans="1:26" ht="13.5" hidden="1">
      <c r="A72" s="38" t="s">
        <v>115</v>
      </c>
      <c r="B72" s="18"/>
      <c r="C72" s="18"/>
      <c r="D72" s="19">
        <v>7820320</v>
      </c>
      <c r="E72" s="20">
        <v>7820320</v>
      </c>
      <c r="F72" s="20">
        <v>3677692</v>
      </c>
      <c r="G72" s="20">
        <v>227136</v>
      </c>
      <c r="H72" s="20">
        <v>231940</v>
      </c>
      <c r="I72" s="20">
        <v>4136768</v>
      </c>
      <c r="J72" s="20">
        <v>232964</v>
      </c>
      <c r="K72" s="20">
        <v>226011</v>
      </c>
      <c r="L72" s="20">
        <v>217136</v>
      </c>
      <c r="M72" s="20">
        <v>676111</v>
      </c>
      <c r="N72" s="20"/>
      <c r="O72" s="20"/>
      <c r="P72" s="20"/>
      <c r="Q72" s="20"/>
      <c r="R72" s="20"/>
      <c r="S72" s="20"/>
      <c r="T72" s="20"/>
      <c r="U72" s="20"/>
      <c r="V72" s="20">
        <v>4812879</v>
      </c>
      <c r="W72" s="20">
        <v>3910158</v>
      </c>
      <c r="X72" s="20"/>
      <c r="Y72" s="19"/>
      <c r="Z72" s="22">
        <v>7820320</v>
      </c>
    </row>
    <row r="73" spans="1:26" ht="13.5" hidden="1">
      <c r="A73" s="38" t="s">
        <v>116</v>
      </c>
      <c r="B73" s="18"/>
      <c r="C73" s="18"/>
      <c r="D73" s="19">
        <v>5323640</v>
      </c>
      <c r="E73" s="20">
        <v>5323640</v>
      </c>
      <c r="F73" s="20">
        <v>487184</v>
      </c>
      <c r="G73" s="20">
        <v>476971</v>
      </c>
      <c r="H73" s="20">
        <v>468582</v>
      </c>
      <c r="I73" s="20">
        <v>1432737</v>
      </c>
      <c r="J73" s="20">
        <v>461388</v>
      </c>
      <c r="K73" s="20">
        <v>456832</v>
      </c>
      <c r="L73" s="20">
        <v>450971</v>
      </c>
      <c r="M73" s="20">
        <v>1369191</v>
      </c>
      <c r="N73" s="20"/>
      <c r="O73" s="20"/>
      <c r="P73" s="20"/>
      <c r="Q73" s="20"/>
      <c r="R73" s="20"/>
      <c r="S73" s="20"/>
      <c r="T73" s="20"/>
      <c r="U73" s="20"/>
      <c r="V73" s="20">
        <v>2801928</v>
      </c>
      <c r="W73" s="20">
        <v>2661822</v>
      </c>
      <c r="X73" s="20"/>
      <c r="Y73" s="19"/>
      <c r="Z73" s="22">
        <v>5323640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1170000</v>
      </c>
      <c r="E75" s="29">
        <v>1170000</v>
      </c>
      <c r="F75" s="29">
        <v>393298</v>
      </c>
      <c r="G75" s="29">
        <v>443144</v>
      </c>
      <c r="H75" s="29">
        <v>439725</v>
      </c>
      <c r="I75" s="29">
        <v>1276167</v>
      </c>
      <c r="J75" s="29">
        <v>415067</v>
      </c>
      <c r="K75" s="29">
        <v>475389</v>
      </c>
      <c r="L75" s="29">
        <v>473642</v>
      </c>
      <c r="M75" s="29">
        <v>1364098</v>
      </c>
      <c r="N75" s="29"/>
      <c r="O75" s="29"/>
      <c r="P75" s="29"/>
      <c r="Q75" s="29"/>
      <c r="R75" s="29"/>
      <c r="S75" s="29"/>
      <c r="T75" s="29"/>
      <c r="U75" s="29"/>
      <c r="V75" s="29">
        <v>2640265</v>
      </c>
      <c r="W75" s="29">
        <v>585000</v>
      </c>
      <c r="X75" s="29"/>
      <c r="Y75" s="28"/>
      <c r="Z75" s="30">
        <v>1170000</v>
      </c>
    </row>
    <row r="76" spans="1:26" ht="13.5" hidden="1">
      <c r="A76" s="41" t="s">
        <v>120</v>
      </c>
      <c r="B76" s="31"/>
      <c r="C76" s="31"/>
      <c r="D76" s="32">
        <v>77744100</v>
      </c>
      <c r="E76" s="33">
        <v>77744100</v>
      </c>
      <c r="F76" s="33">
        <v>12307864</v>
      </c>
      <c r="G76" s="33">
        <v>4964779</v>
      </c>
      <c r="H76" s="33">
        <v>7776573</v>
      </c>
      <c r="I76" s="33">
        <v>25049216</v>
      </c>
      <c r="J76" s="33">
        <v>5248663</v>
      </c>
      <c r="K76" s="33">
        <v>7070588</v>
      </c>
      <c r="L76" s="33">
        <v>5924807</v>
      </c>
      <c r="M76" s="33">
        <v>18244058</v>
      </c>
      <c r="N76" s="33"/>
      <c r="O76" s="33"/>
      <c r="P76" s="33"/>
      <c r="Q76" s="33"/>
      <c r="R76" s="33"/>
      <c r="S76" s="33"/>
      <c r="T76" s="33"/>
      <c r="U76" s="33"/>
      <c r="V76" s="33">
        <v>43293274</v>
      </c>
      <c r="W76" s="33">
        <v>38872050</v>
      </c>
      <c r="X76" s="33"/>
      <c r="Y76" s="32"/>
      <c r="Z76" s="34">
        <v>77744100</v>
      </c>
    </row>
    <row r="77" spans="1:26" ht="13.5" hidden="1">
      <c r="A77" s="36" t="s">
        <v>31</v>
      </c>
      <c r="B77" s="18"/>
      <c r="C77" s="18"/>
      <c r="D77" s="19">
        <v>14310708</v>
      </c>
      <c r="E77" s="20">
        <v>14310708</v>
      </c>
      <c r="F77" s="20"/>
      <c r="G77" s="20"/>
      <c r="H77" s="20">
        <v>2691655</v>
      </c>
      <c r="I77" s="20">
        <v>2691655</v>
      </c>
      <c r="J77" s="20">
        <v>756430</v>
      </c>
      <c r="K77" s="20">
        <v>835933</v>
      </c>
      <c r="L77" s="20">
        <v>423302</v>
      </c>
      <c r="M77" s="20">
        <v>2015665</v>
      </c>
      <c r="N77" s="20"/>
      <c r="O77" s="20"/>
      <c r="P77" s="20"/>
      <c r="Q77" s="20"/>
      <c r="R77" s="20"/>
      <c r="S77" s="20"/>
      <c r="T77" s="20"/>
      <c r="U77" s="20"/>
      <c r="V77" s="20">
        <v>4707320</v>
      </c>
      <c r="W77" s="20">
        <v>7155354</v>
      </c>
      <c r="X77" s="20"/>
      <c r="Y77" s="19"/>
      <c r="Z77" s="22">
        <v>14310708</v>
      </c>
    </row>
    <row r="78" spans="1:26" ht="13.5" hidden="1">
      <c r="A78" s="37" t="s">
        <v>32</v>
      </c>
      <c r="B78" s="18"/>
      <c r="C78" s="18"/>
      <c r="D78" s="19">
        <v>62263392</v>
      </c>
      <c r="E78" s="20">
        <v>62263392</v>
      </c>
      <c r="F78" s="20">
        <v>12002770</v>
      </c>
      <c r="G78" s="20">
        <v>4633678</v>
      </c>
      <c r="H78" s="20">
        <v>4754277</v>
      </c>
      <c r="I78" s="20">
        <v>21390725</v>
      </c>
      <c r="J78" s="20">
        <v>4154234</v>
      </c>
      <c r="K78" s="20">
        <v>5882233</v>
      </c>
      <c r="L78" s="20">
        <v>5141315</v>
      </c>
      <c r="M78" s="20">
        <v>15177782</v>
      </c>
      <c r="N78" s="20"/>
      <c r="O78" s="20"/>
      <c r="P78" s="20"/>
      <c r="Q78" s="20"/>
      <c r="R78" s="20"/>
      <c r="S78" s="20"/>
      <c r="T78" s="20"/>
      <c r="U78" s="20"/>
      <c r="V78" s="20">
        <v>36568507</v>
      </c>
      <c r="W78" s="20">
        <v>31131696</v>
      </c>
      <c r="X78" s="20"/>
      <c r="Y78" s="19"/>
      <c r="Z78" s="22">
        <v>62263392</v>
      </c>
    </row>
    <row r="79" spans="1:26" ht="13.5" hidden="1">
      <c r="A79" s="38" t="s">
        <v>113</v>
      </c>
      <c r="B79" s="18"/>
      <c r="C79" s="18"/>
      <c r="D79" s="19">
        <v>40438476</v>
      </c>
      <c r="E79" s="20">
        <v>40438476</v>
      </c>
      <c r="F79" s="20">
        <v>4167389</v>
      </c>
      <c r="G79" s="20">
        <v>2821811</v>
      </c>
      <c r="H79" s="20">
        <v>3360228</v>
      </c>
      <c r="I79" s="20">
        <v>10349428</v>
      </c>
      <c r="J79" s="20">
        <v>2504280</v>
      </c>
      <c r="K79" s="20">
        <v>3558017</v>
      </c>
      <c r="L79" s="20">
        <v>2618319</v>
      </c>
      <c r="M79" s="20">
        <v>8680616</v>
      </c>
      <c r="N79" s="20"/>
      <c r="O79" s="20"/>
      <c r="P79" s="20"/>
      <c r="Q79" s="20"/>
      <c r="R79" s="20"/>
      <c r="S79" s="20"/>
      <c r="T79" s="20"/>
      <c r="U79" s="20"/>
      <c r="V79" s="20">
        <v>19030044</v>
      </c>
      <c r="W79" s="20">
        <v>20219238</v>
      </c>
      <c r="X79" s="20"/>
      <c r="Y79" s="19"/>
      <c r="Z79" s="22">
        <v>40438476</v>
      </c>
    </row>
    <row r="80" spans="1:26" ht="13.5" hidden="1">
      <c r="A80" s="38" t="s">
        <v>114</v>
      </c>
      <c r="B80" s="18"/>
      <c r="C80" s="18"/>
      <c r="D80" s="19">
        <v>9657744</v>
      </c>
      <c r="E80" s="20">
        <v>9657744</v>
      </c>
      <c r="F80" s="20">
        <v>2490136</v>
      </c>
      <c r="G80" s="20">
        <v>699782</v>
      </c>
      <c r="H80" s="20">
        <v>267799</v>
      </c>
      <c r="I80" s="20">
        <v>3457717</v>
      </c>
      <c r="J80" s="20">
        <v>515574</v>
      </c>
      <c r="K80" s="20">
        <v>1198026</v>
      </c>
      <c r="L80" s="20">
        <v>1403116</v>
      </c>
      <c r="M80" s="20">
        <v>3116716</v>
      </c>
      <c r="N80" s="20"/>
      <c r="O80" s="20"/>
      <c r="P80" s="20"/>
      <c r="Q80" s="20"/>
      <c r="R80" s="20"/>
      <c r="S80" s="20"/>
      <c r="T80" s="20"/>
      <c r="U80" s="20"/>
      <c r="V80" s="20">
        <v>6574433</v>
      </c>
      <c r="W80" s="20">
        <v>4828872</v>
      </c>
      <c r="X80" s="20"/>
      <c r="Y80" s="19"/>
      <c r="Z80" s="22">
        <v>9657744</v>
      </c>
    </row>
    <row r="81" spans="1:26" ht="13.5" hidden="1">
      <c r="A81" s="38" t="s">
        <v>115</v>
      </c>
      <c r="B81" s="18"/>
      <c r="C81" s="18"/>
      <c r="D81" s="19">
        <v>7106652</v>
      </c>
      <c r="E81" s="20">
        <v>7106652</v>
      </c>
      <c r="F81" s="20">
        <v>754045</v>
      </c>
      <c r="G81" s="20">
        <v>754050</v>
      </c>
      <c r="H81" s="20">
        <v>753807</v>
      </c>
      <c r="I81" s="20">
        <v>2261902</v>
      </c>
      <c r="J81" s="20">
        <v>755604</v>
      </c>
      <c r="K81" s="20">
        <v>754421</v>
      </c>
      <c r="L81" s="20">
        <v>753914</v>
      </c>
      <c r="M81" s="20">
        <v>2263939</v>
      </c>
      <c r="N81" s="20"/>
      <c r="O81" s="20"/>
      <c r="P81" s="20"/>
      <c r="Q81" s="20"/>
      <c r="R81" s="20"/>
      <c r="S81" s="20"/>
      <c r="T81" s="20"/>
      <c r="U81" s="20"/>
      <c r="V81" s="20">
        <v>4525841</v>
      </c>
      <c r="W81" s="20">
        <v>3553326</v>
      </c>
      <c r="X81" s="20"/>
      <c r="Y81" s="19"/>
      <c r="Z81" s="22">
        <v>7106652</v>
      </c>
    </row>
    <row r="82" spans="1:26" ht="13.5" hidden="1">
      <c r="A82" s="38" t="s">
        <v>116</v>
      </c>
      <c r="B82" s="18"/>
      <c r="C82" s="18"/>
      <c r="D82" s="19">
        <v>5060520</v>
      </c>
      <c r="E82" s="20">
        <v>5060520</v>
      </c>
      <c r="F82" s="20">
        <v>4591200</v>
      </c>
      <c r="G82" s="20">
        <v>358035</v>
      </c>
      <c r="H82" s="20">
        <v>372443</v>
      </c>
      <c r="I82" s="20">
        <v>5321678</v>
      </c>
      <c r="J82" s="20">
        <v>378776</v>
      </c>
      <c r="K82" s="20">
        <v>371769</v>
      </c>
      <c r="L82" s="20">
        <v>365966</v>
      </c>
      <c r="M82" s="20">
        <v>1116511</v>
      </c>
      <c r="N82" s="20"/>
      <c r="O82" s="20"/>
      <c r="P82" s="20"/>
      <c r="Q82" s="20"/>
      <c r="R82" s="20"/>
      <c r="S82" s="20"/>
      <c r="T82" s="20"/>
      <c r="U82" s="20"/>
      <c r="V82" s="20">
        <v>6438189</v>
      </c>
      <c r="W82" s="20">
        <v>2530260</v>
      </c>
      <c r="X82" s="20"/>
      <c r="Y82" s="19"/>
      <c r="Z82" s="22">
        <v>5060520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1170000</v>
      </c>
      <c r="E84" s="29">
        <v>1170000</v>
      </c>
      <c r="F84" s="29">
        <v>305094</v>
      </c>
      <c r="G84" s="29">
        <v>331101</v>
      </c>
      <c r="H84" s="29">
        <v>330641</v>
      </c>
      <c r="I84" s="29">
        <v>966836</v>
      </c>
      <c r="J84" s="29">
        <v>337999</v>
      </c>
      <c r="K84" s="29">
        <v>352422</v>
      </c>
      <c r="L84" s="29">
        <v>360190</v>
      </c>
      <c r="M84" s="29">
        <v>1050611</v>
      </c>
      <c r="N84" s="29"/>
      <c r="O84" s="29"/>
      <c r="P84" s="29"/>
      <c r="Q84" s="29"/>
      <c r="R84" s="29"/>
      <c r="S84" s="29"/>
      <c r="T84" s="29"/>
      <c r="U84" s="29"/>
      <c r="V84" s="29">
        <v>2017447</v>
      </c>
      <c r="W84" s="29">
        <v>585000</v>
      </c>
      <c r="X84" s="29"/>
      <c r="Y84" s="28"/>
      <c r="Z84" s="30">
        <v>1170000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72130371</v>
      </c>
      <c r="C5" s="18">
        <v>0</v>
      </c>
      <c r="D5" s="58">
        <v>69913736</v>
      </c>
      <c r="E5" s="59">
        <v>69913736</v>
      </c>
      <c r="F5" s="59">
        <v>77598447</v>
      </c>
      <c r="G5" s="59">
        <v>2002</v>
      </c>
      <c r="H5" s="59">
        <v>119</v>
      </c>
      <c r="I5" s="59">
        <v>77600568</v>
      </c>
      <c r="J5" s="59">
        <v>-5731803</v>
      </c>
      <c r="K5" s="59">
        <v>-189453</v>
      </c>
      <c r="L5" s="59">
        <v>5494</v>
      </c>
      <c r="M5" s="59">
        <v>-5915762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71684806</v>
      </c>
      <c r="W5" s="59">
        <v>69477903</v>
      </c>
      <c r="X5" s="59">
        <v>2206903</v>
      </c>
      <c r="Y5" s="60">
        <v>3.18</v>
      </c>
      <c r="Z5" s="61">
        <v>69913736</v>
      </c>
    </row>
    <row r="6" spans="1:26" ht="13.5">
      <c r="A6" s="57" t="s">
        <v>32</v>
      </c>
      <c r="B6" s="18">
        <v>194924928</v>
      </c>
      <c r="C6" s="18">
        <v>0</v>
      </c>
      <c r="D6" s="58">
        <v>185201276</v>
      </c>
      <c r="E6" s="59">
        <v>185201276</v>
      </c>
      <c r="F6" s="59">
        <v>25497956</v>
      </c>
      <c r="G6" s="59">
        <v>16518058</v>
      </c>
      <c r="H6" s="59">
        <v>11696326</v>
      </c>
      <c r="I6" s="59">
        <v>53712340</v>
      </c>
      <c r="J6" s="59">
        <v>11218732</v>
      </c>
      <c r="K6" s="59">
        <v>13466989</v>
      </c>
      <c r="L6" s="59">
        <v>15104870</v>
      </c>
      <c r="M6" s="59">
        <v>39790591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93502931</v>
      </c>
      <c r="W6" s="59">
        <v>97016230</v>
      </c>
      <c r="X6" s="59">
        <v>-3513299</v>
      </c>
      <c r="Y6" s="60">
        <v>-3.62</v>
      </c>
      <c r="Z6" s="61">
        <v>185201276</v>
      </c>
    </row>
    <row r="7" spans="1:26" ht="13.5">
      <c r="A7" s="57" t="s">
        <v>33</v>
      </c>
      <c r="B7" s="18">
        <v>12637014</v>
      </c>
      <c r="C7" s="18">
        <v>0</v>
      </c>
      <c r="D7" s="58">
        <v>5227950</v>
      </c>
      <c r="E7" s="59">
        <v>5227950</v>
      </c>
      <c r="F7" s="59">
        <v>1250651</v>
      </c>
      <c r="G7" s="59">
        <v>971901</v>
      </c>
      <c r="H7" s="59">
        <v>-2631660</v>
      </c>
      <c r="I7" s="59">
        <v>-409108</v>
      </c>
      <c r="J7" s="59">
        <v>951854</v>
      </c>
      <c r="K7" s="59">
        <v>2004005</v>
      </c>
      <c r="L7" s="59">
        <v>1268525</v>
      </c>
      <c r="M7" s="59">
        <v>4224384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3815276</v>
      </c>
      <c r="W7" s="59">
        <v>2378521</v>
      </c>
      <c r="X7" s="59">
        <v>1436755</v>
      </c>
      <c r="Y7" s="60">
        <v>60.41</v>
      </c>
      <c r="Z7" s="61">
        <v>5227950</v>
      </c>
    </row>
    <row r="8" spans="1:26" ht="13.5">
      <c r="A8" s="57" t="s">
        <v>34</v>
      </c>
      <c r="B8" s="18">
        <v>52848112</v>
      </c>
      <c r="C8" s="18">
        <v>0</v>
      </c>
      <c r="D8" s="58">
        <v>73134500</v>
      </c>
      <c r="E8" s="59">
        <v>73134500</v>
      </c>
      <c r="F8" s="59">
        <v>14399000</v>
      </c>
      <c r="G8" s="59">
        <v>0</v>
      </c>
      <c r="H8" s="59">
        <v>2193099</v>
      </c>
      <c r="I8" s="59">
        <v>16592099</v>
      </c>
      <c r="J8" s="59">
        <v>3220562</v>
      </c>
      <c r="K8" s="59">
        <v>3915757</v>
      </c>
      <c r="L8" s="59">
        <v>3223115</v>
      </c>
      <c r="M8" s="59">
        <v>10359434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26951533</v>
      </c>
      <c r="W8" s="59">
        <v>36251256</v>
      </c>
      <c r="X8" s="59">
        <v>-9299723</v>
      </c>
      <c r="Y8" s="60">
        <v>-25.65</v>
      </c>
      <c r="Z8" s="61">
        <v>73134500</v>
      </c>
    </row>
    <row r="9" spans="1:26" ht="13.5">
      <c r="A9" s="57" t="s">
        <v>35</v>
      </c>
      <c r="B9" s="18">
        <v>70568070</v>
      </c>
      <c r="C9" s="18">
        <v>0</v>
      </c>
      <c r="D9" s="58">
        <v>65683521</v>
      </c>
      <c r="E9" s="59">
        <v>65683521</v>
      </c>
      <c r="F9" s="59">
        <v>1919511</v>
      </c>
      <c r="G9" s="59">
        <v>2891129</v>
      </c>
      <c r="H9" s="59">
        <v>4225400</v>
      </c>
      <c r="I9" s="59">
        <v>9036040</v>
      </c>
      <c r="J9" s="59">
        <v>3029668</v>
      </c>
      <c r="K9" s="59">
        <v>4891452</v>
      </c>
      <c r="L9" s="59">
        <v>2759488</v>
      </c>
      <c r="M9" s="59">
        <v>10680608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19716648</v>
      </c>
      <c r="W9" s="59">
        <v>34631543</v>
      </c>
      <c r="X9" s="59">
        <v>-14914895</v>
      </c>
      <c r="Y9" s="60">
        <v>-43.07</v>
      </c>
      <c r="Z9" s="61">
        <v>65683521</v>
      </c>
    </row>
    <row r="10" spans="1:26" ht="25.5">
      <c r="A10" s="62" t="s">
        <v>105</v>
      </c>
      <c r="B10" s="63">
        <f>SUM(B5:B9)</f>
        <v>403108495</v>
      </c>
      <c r="C10" s="63">
        <f>SUM(C5:C9)</f>
        <v>0</v>
      </c>
      <c r="D10" s="64">
        <f aca="true" t="shared" si="0" ref="D10:Z10">SUM(D5:D9)</f>
        <v>399160983</v>
      </c>
      <c r="E10" s="65">
        <f t="shared" si="0"/>
        <v>399160983</v>
      </c>
      <c r="F10" s="65">
        <f t="shared" si="0"/>
        <v>120665565</v>
      </c>
      <c r="G10" s="65">
        <f t="shared" si="0"/>
        <v>20383090</v>
      </c>
      <c r="H10" s="65">
        <f t="shared" si="0"/>
        <v>15483284</v>
      </c>
      <c r="I10" s="65">
        <f t="shared" si="0"/>
        <v>156531939</v>
      </c>
      <c r="J10" s="65">
        <f t="shared" si="0"/>
        <v>12689013</v>
      </c>
      <c r="K10" s="65">
        <f t="shared" si="0"/>
        <v>24088750</v>
      </c>
      <c r="L10" s="65">
        <f t="shared" si="0"/>
        <v>22361492</v>
      </c>
      <c r="M10" s="65">
        <f t="shared" si="0"/>
        <v>59139255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215671194</v>
      </c>
      <c r="W10" s="65">
        <f t="shared" si="0"/>
        <v>239755453</v>
      </c>
      <c r="X10" s="65">
        <f t="shared" si="0"/>
        <v>-24084259</v>
      </c>
      <c r="Y10" s="66">
        <f>+IF(W10&lt;&gt;0,(X10/W10)*100,0)</f>
        <v>-10.045343577649515</v>
      </c>
      <c r="Z10" s="67">
        <f t="shared" si="0"/>
        <v>399160983</v>
      </c>
    </row>
    <row r="11" spans="1:26" ht="13.5">
      <c r="A11" s="57" t="s">
        <v>36</v>
      </c>
      <c r="B11" s="18">
        <v>120573511</v>
      </c>
      <c r="C11" s="18">
        <v>0</v>
      </c>
      <c r="D11" s="58">
        <v>141439878</v>
      </c>
      <c r="E11" s="59">
        <v>141339878</v>
      </c>
      <c r="F11" s="59">
        <v>9285372</v>
      </c>
      <c r="G11" s="59">
        <v>9704569</v>
      </c>
      <c r="H11" s="59">
        <v>9345636</v>
      </c>
      <c r="I11" s="59">
        <v>28335577</v>
      </c>
      <c r="J11" s="59">
        <v>9711785</v>
      </c>
      <c r="K11" s="59">
        <v>14026332</v>
      </c>
      <c r="L11" s="59">
        <v>11769960</v>
      </c>
      <c r="M11" s="59">
        <v>35508077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63843654</v>
      </c>
      <c r="W11" s="59">
        <v>74560798</v>
      </c>
      <c r="X11" s="59">
        <v>-10717144</v>
      </c>
      <c r="Y11" s="60">
        <v>-14.37</v>
      </c>
      <c r="Z11" s="61">
        <v>141339878</v>
      </c>
    </row>
    <row r="12" spans="1:26" ht="13.5">
      <c r="A12" s="57" t="s">
        <v>37</v>
      </c>
      <c r="B12" s="18">
        <v>6046658</v>
      </c>
      <c r="C12" s="18">
        <v>0</v>
      </c>
      <c r="D12" s="58">
        <v>7001944</v>
      </c>
      <c r="E12" s="59">
        <v>7001944</v>
      </c>
      <c r="F12" s="59">
        <v>479973</v>
      </c>
      <c r="G12" s="59">
        <v>477412</v>
      </c>
      <c r="H12" s="59">
        <v>550467</v>
      </c>
      <c r="I12" s="59">
        <v>1507852</v>
      </c>
      <c r="J12" s="59">
        <v>550467</v>
      </c>
      <c r="K12" s="59">
        <v>550467</v>
      </c>
      <c r="L12" s="59">
        <v>550467</v>
      </c>
      <c r="M12" s="59">
        <v>1651401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3159253</v>
      </c>
      <c r="W12" s="59">
        <v>3500970</v>
      </c>
      <c r="X12" s="59">
        <v>-341717</v>
      </c>
      <c r="Y12" s="60">
        <v>-9.76</v>
      </c>
      <c r="Z12" s="61">
        <v>7001944</v>
      </c>
    </row>
    <row r="13" spans="1:26" ht="13.5">
      <c r="A13" s="57" t="s">
        <v>106</v>
      </c>
      <c r="B13" s="18">
        <v>25481069</v>
      </c>
      <c r="C13" s="18">
        <v>0</v>
      </c>
      <c r="D13" s="58">
        <v>33694301</v>
      </c>
      <c r="E13" s="59">
        <v>33694301</v>
      </c>
      <c r="F13" s="59">
        <v>0</v>
      </c>
      <c r="G13" s="59">
        <v>0</v>
      </c>
      <c r="H13" s="59">
        <v>0</v>
      </c>
      <c r="I13" s="59">
        <v>0</v>
      </c>
      <c r="J13" s="59">
        <v>8752672</v>
      </c>
      <c r="K13" s="59">
        <v>2177321</v>
      </c>
      <c r="L13" s="59">
        <v>2159809</v>
      </c>
      <c r="M13" s="59">
        <v>13089802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13089802</v>
      </c>
      <c r="W13" s="59">
        <v>11231430</v>
      </c>
      <c r="X13" s="59">
        <v>1858372</v>
      </c>
      <c r="Y13" s="60">
        <v>16.55</v>
      </c>
      <c r="Z13" s="61">
        <v>33694301</v>
      </c>
    </row>
    <row r="14" spans="1:26" ht="13.5">
      <c r="A14" s="57" t="s">
        <v>38</v>
      </c>
      <c r="B14" s="18">
        <v>13694690</v>
      </c>
      <c r="C14" s="18">
        <v>0</v>
      </c>
      <c r="D14" s="58">
        <v>17789306</v>
      </c>
      <c r="E14" s="59">
        <v>17789306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6361197</v>
      </c>
      <c r="M14" s="59">
        <v>6361197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6361197</v>
      </c>
      <c r="W14" s="59">
        <v>6189178</v>
      </c>
      <c r="X14" s="59">
        <v>172019</v>
      </c>
      <c r="Y14" s="60">
        <v>2.78</v>
      </c>
      <c r="Z14" s="61">
        <v>17789306</v>
      </c>
    </row>
    <row r="15" spans="1:26" ht="13.5">
      <c r="A15" s="57" t="s">
        <v>39</v>
      </c>
      <c r="B15" s="18">
        <v>99691046</v>
      </c>
      <c r="C15" s="18">
        <v>0</v>
      </c>
      <c r="D15" s="58">
        <v>110983938</v>
      </c>
      <c r="E15" s="59">
        <v>111031402</v>
      </c>
      <c r="F15" s="59">
        <v>7972927</v>
      </c>
      <c r="G15" s="59">
        <v>11434811</v>
      </c>
      <c r="H15" s="59">
        <v>7130893</v>
      </c>
      <c r="I15" s="59">
        <v>26538631</v>
      </c>
      <c r="J15" s="59">
        <v>7045333</v>
      </c>
      <c r="K15" s="59">
        <v>9322270</v>
      </c>
      <c r="L15" s="59">
        <v>7001784</v>
      </c>
      <c r="M15" s="59">
        <v>23369387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49908018</v>
      </c>
      <c r="W15" s="59">
        <v>55434776</v>
      </c>
      <c r="X15" s="59">
        <v>-5526758</v>
      </c>
      <c r="Y15" s="60">
        <v>-9.97</v>
      </c>
      <c r="Z15" s="61">
        <v>111031402</v>
      </c>
    </row>
    <row r="16" spans="1:26" ht="13.5">
      <c r="A16" s="68" t="s">
        <v>40</v>
      </c>
      <c r="B16" s="18">
        <v>584931</v>
      </c>
      <c r="C16" s="18">
        <v>0</v>
      </c>
      <c r="D16" s="58">
        <v>817830</v>
      </c>
      <c r="E16" s="59">
        <v>817830</v>
      </c>
      <c r="F16" s="59">
        <v>44674</v>
      </c>
      <c r="G16" s="59">
        <v>11800</v>
      </c>
      <c r="H16" s="59">
        <v>31910</v>
      </c>
      <c r="I16" s="59">
        <v>88384</v>
      </c>
      <c r="J16" s="59">
        <v>32244</v>
      </c>
      <c r="K16" s="59">
        <v>205566</v>
      </c>
      <c r="L16" s="59">
        <v>110746</v>
      </c>
      <c r="M16" s="59">
        <v>348556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436940</v>
      </c>
      <c r="W16" s="59">
        <v>402910</v>
      </c>
      <c r="X16" s="59">
        <v>34030</v>
      </c>
      <c r="Y16" s="60">
        <v>8.45</v>
      </c>
      <c r="Z16" s="61">
        <v>817830</v>
      </c>
    </row>
    <row r="17" spans="1:26" ht="13.5">
      <c r="A17" s="57" t="s">
        <v>41</v>
      </c>
      <c r="B17" s="18">
        <v>114010109</v>
      </c>
      <c r="C17" s="18">
        <v>0</v>
      </c>
      <c r="D17" s="58">
        <v>111051923</v>
      </c>
      <c r="E17" s="59">
        <v>111104459</v>
      </c>
      <c r="F17" s="59">
        <v>8424073</v>
      </c>
      <c r="G17" s="59">
        <v>3328956</v>
      </c>
      <c r="H17" s="59">
        <v>5779567</v>
      </c>
      <c r="I17" s="59">
        <v>17532596</v>
      </c>
      <c r="J17" s="59">
        <v>-3030226</v>
      </c>
      <c r="K17" s="59">
        <v>8693799</v>
      </c>
      <c r="L17" s="59">
        <v>7013014</v>
      </c>
      <c r="M17" s="59">
        <v>12676587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30209183</v>
      </c>
      <c r="W17" s="59">
        <v>55982455</v>
      </c>
      <c r="X17" s="59">
        <v>-25773272</v>
      </c>
      <c r="Y17" s="60">
        <v>-46.04</v>
      </c>
      <c r="Z17" s="61">
        <v>111104459</v>
      </c>
    </row>
    <row r="18" spans="1:26" ht="13.5">
      <c r="A18" s="69" t="s">
        <v>42</v>
      </c>
      <c r="B18" s="70">
        <f>SUM(B11:B17)</f>
        <v>380082014</v>
      </c>
      <c r="C18" s="70">
        <f>SUM(C11:C17)</f>
        <v>0</v>
      </c>
      <c r="D18" s="71">
        <f aca="true" t="shared" si="1" ref="D18:Z18">SUM(D11:D17)</f>
        <v>422779120</v>
      </c>
      <c r="E18" s="72">
        <f t="shared" si="1"/>
        <v>422779120</v>
      </c>
      <c r="F18" s="72">
        <f t="shared" si="1"/>
        <v>26207019</v>
      </c>
      <c r="G18" s="72">
        <f t="shared" si="1"/>
        <v>24957548</v>
      </c>
      <c r="H18" s="72">
        <f t="shared" si="1"/>
        <v>22838473</v>
      </c>
      <c r="I18" s="72">
        <f t="shared" si="1"/>
        <v>74003040</v>
      </c>
      <c r="J18" s="72">
        <f t="shared" si="1"/>
        <v>23062275</v>
      </c>
      <c r="K18" s="72">
        <f t="shared" si="1"/>
        <v>34975755</v>
      </c>
      <c r="L18" s="72">
        <f t="shared" si="1"/>
        <v>34966977</v>
      </c>
      <c r="M18" s="72">
        <f t="shared" si="1"/>
        <v>93005007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167008047</v>
      </c>
      <c r="W18" s="72">
        <f t="shared" si="1"/>
        <v>207302517</v>
      </c>
      <c r="X18" s="72">
        <f t="shared" si="1"/>
        <v>-40294470</v>
      </c>
      <c r="Y18" s="66">
        <f>+IF(W18&lt;&gt;0,(X18/W18)*100,0)</f>
        <v>-19.43752086714895</v>
      </c>
      <c r="Z18" s="73">
        <f t="shared" si="1"/>
        <v>422779120</v>
      </c>
    </row>
    <row r="19" spans="1:26" ht="13.5">
      <c r="A19" s="69" t="s">
        <v>43</v>
      </c>
      <c r="B19" s="74">
        <f>+B10-B18</f>
        <v>23026481</v>
      </c>
      <c r="C19" s="74">
        <f>+C10-C18</f>
        <v>0</v>
      </c>
      <c r="D19" s="75">
        <f aca="true" t="shared" si="2" ref="D19:Z19">+D10-D18</f>
        <v>-23618137</v>
      </c>
      <c r="E19" s="76">
        <f t="shared" si="2"/>
        <v>-23618137</v>
      </c>
      <c r="F19" s="76">
        <f t="shared" si="2"/>
        <v>94458546</v>
      </c>
      <c r="G19" s="76">
        <f t="shared" si="2"/>
        <v>-4574458</v>
      </c>
      <c r="H19" s="76">
        <f t="shared" si="2"/>
        <v>-7355189</v>
      </c>
      <c r="I19" s="76">
        <f t="shared" si="2"/>
        <v>82528899</v>
      </c>
      <c r="J19" s="76">
        <f t="shared" si="2"/>
        <v>-10373262</v>
      </c>
      <c r="K19" s="76">
        <f t="shared" si="2"/>
        <v>-10887005</v>
      </c>
      <c r="L19" s="76">
        <f t="shared" si="2"/>
        <v>-12605485</v>
      </c>
      <c r="M19" s="76">
        <f t="shared" si="2"/>
        <v>-33865752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48663147</v>
      </c>
      <c r="W19" s="76">
        <f>IF(E10=E18,0,W10-W18)</f>
        <v>32452936</v>
      </c>
      <c r="X19" s="76">
        <f t="shared" si="2"/>
        <v>16210211</v>
      </c>
      <c r="Y19" s="77">
        <f>+IF(W19&lt;&gt;0,(X19/W19)*100,0)</f>
        <v>49.94990591914396</v>
      </c>
      <c r="Z19" s="78">
        <f t="shared" si="2"/>
        <v>-23618137</v>
      </c>
    </row>
    <row r="20" spans="1:26" ht="13.5">
      <c r="A20" s="57" t="s">
        <v>44</v>
      </c>
      <c r="B20" s="18">
        <v>27000311</v>
      </c>
      <c r="C20" s="18">
        <v>0</v>
      </c>
      <c r="D20" s="58">
        <v>105211761</v>
      </c>
      <c r="E20" s="59">
        <v>105211761</v>
      </c>
      <c r="F20" s="59">
        <v>0</v>
      </c>
      <c r="G20" s="59">
        <v>0</v>
      </c>
      <c r="H20" s="59">
        <v>3723874</v>
      </c>
      <c r="I20" s="59">
        <v>3723874</v>
      </c>
      <c r="J20" s="59">
        <v>9635205</v>
      </c>
      <c r="K20" s="59">
        <v>5171358</v>
      </c>
      <c r="L20" s="59">
        <v>0</v>
      </c>
      <c r="M20" s="59">
        <v>14806563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18530437</v>
      </c>
      <c r="W20" s="59">
        <v>55513020</v>
      </c>
      <c r="X20" s="59">
        <v>-36982583</v>
      </c>
      <c r="Y20" s="60">
        <v>-66.62</v>
      </c>
      <c r="Z20" s="61">
        <v>105211761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50026792</v>
      </c>
      <c r="C22" s="85">
        <f>SUM(C19:C21)</f>
        <v>0</v>
      </c>
      <c r="D22" s="86">
        <f aca="true" t="shared" si="3" ref="D22:Z22">SUM(D19:D21)</f>
        <v>81593624</v>
      </c>
      <c r="E22" s="87">
        <f t="shared" si="3"/>
        <v>81593624</v>
      </c>
      <c r="F22" s="87">
        <f t="shared" si="3"/>
        <v>94458546</v>
      </c>
      <c r="G22" s="87">
        <f t="shared" si="3"/>
        <v>-4574458</v>
      </c>
      <c r="H22" s="87">
        <f t="shared" si="3"/>
        <v>-3631315</v>
      </c>
      <c r="I22" s="87">
        <f t="shared" si="3"/>
        <v>86252773</v>
      </c>
      <c r="J22" s="87">
        <f t="shared" si="3"/>
        <v>-738057</v>
      </c>
      <c r="K22" s="87">
        <f t="shared" si="3"/>
        <v>-5715647</v>
      </c>
      <c r="L22" s="87">
        <f t="shared" si="3"/>
        <v>-12605485</v>
      </c>
      <c r="M22" s="87">
        <f t="shared" si="3"/>
        <v>-19059189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67193584</v>
      </c>
      <c r="W22" s="87">
        <f t="shared" si="3"/>
        <v>87965956</v>
      </c>
      <c r="X22" s="87">
        <f t="shared" si="3"/>
        <v>-20772372</v>
      </c>
      <c r="Y22" s="88">
        <f>+IF(W22&lt;&gt;0,(X22/W22)*100,0)</f>
        <v>-23.61410361981401</v>
      </c>
      <c r="Z22" s="89">
        <f t="shared" si="3"/>
        <v>81593624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50026792</v>
      </c>
      <c r="C24" s="74">
        <f>SUM(C22:C23)</f>
        <v>0</v>
      </c>
      <c r="D24" s="75">
        <f aca="true" t="shared" si="4" ref="D24:Z24">SUM(D22:D23)</f>
        <v>81593624</v>
      </c>
      <c r="E24" s="76">
        <f t="shared" si="4"/>
        <v>81593624</v>
      </c>
      <c r="F24" s="76">
        <f t="shared" si="4"/>
        <v>94458546</v>
      </c>
      <c r="G24" s="76">
        <f t="shared" si="4"/>
        <v>-4574458</v>
      </c>
      <c r="H24" s="76">
        <f t="shared" si="4"/>
        <v>-3631315</v>
      </c>
      <c r="I24" s="76">
        <f t="shared" si="4"/>
        <v>86252773</v>
      </c>
      <c r="J24" s="76">
        <f t="shared" si="4"/>
        <v>-738057</v>
      </c>
      <c r="K24" s="76">
        <f t="shared" si="4"/>
        <v>-5715647</v>
      </c>
      <c r="L24" s="76">
        <f t="shared" si="4"/>
        <v>-12605485</v>
      </c>
      <c r="M24" s="76">
        <f t="shared" si="4"/>
        <v>-19059189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67193584</v>
      </c>
      <c r="W24" s="76">
        <f t="shared" si="4"/>
        <v>87965956</v>
      </c>
      <c r="X24" s="76">
        <f t="shared" si="4"/>
        <v>-20772372</v>
      </c>
      <c r="Y24" s="77">
        <f>+IF(W24&lt;&gt;0,(X24/W24)*100,0)</f>
        <v>-23.61410361981401</v>
      </c>
      <c r="Z24" s="78">
        <f t="shared" si="4"/>
        <v>81593624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78749838</v>
      </c>
      <c r="C27" s="21">
        <v>0</v>
      </c>
      <c r="D27" s="98">
        <v>158542361</v>
      </c>
      <c r="E27" s="99">
        <v>162871424</v>
      </c>
      <c r="F27" s="99">
        <v>2078147</v>
      </c>
      <c r="G27" s="99">
        <v>3190939</v>
      </c>
      <c r="H27" s="99">
        <v>15336665</v>
      </c>
      <c r="I27" s="99">
        <v>20605751</v>
      </c>
      <c r="J27" s="99">
        <v>8746388</v>
      </c>
      <c r="K27" s="99">
        <v>8264414</v>
      </c>
      <c r="L27" s="99">
        <v>11854694</v>
      </c>
      <c r="M27" s="99">
        <v>28865496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49471247</v>
      </c>
      <c r="W27" s="99">
        <v>81435712</v>
      </c>
      <c r="X27" s="99">
        <v>-31964465</v>
      </c>
      <c r="Y27" s="100">
        <v>-39.25</v>
      </c>
      <c r="Z27" s="101">
        <v>162871424</v>
      </c>
    </row>
    <row r="28" spans="1:26" ht="13.5">
      <c r="A28" s="102" t="s">
        <v>44</v>
      </c>
      <c r="B28" s="18">
        <v>24369839</v>
      </c>
      <c r="C28" s="18">
        <v>0</v>
      </c>
      <c r="D28" s="58">
        <v>105065961</v>
      </c>
      <c r="E28" s="59">
        <v>105065961</v>
      </c>
      <c r="F28" s="59">
        <v>1261416</v>
      </c>
      <c r="G28" s="59">
        <v>1916552</v>
      </c>
      <c r="H28" s="59">
        <v>8462023</v>
      </c>
      <c r="I28" s="59">
        <v>11639991</v>
      </c>
      <c r="J28" s="59">
        <v>4427642</v>
      </c>
      <c r="K28" s="59">
        <v>5417805</v>
      </c>
      <c r="L28" s="59">
        <v>7015896</v>
      </c>
      <c r="M28" s="59">
        <v>16861343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28501334</v>
      </c>
      <c r="W28" s="59">
        <v>52532981</v>
      </c>
      <c r="X28" s="59">
        <v>-24031647</v>
      </c>
      <c r="Y28" s="60">
        <v>-45.75</v>
      </c>
      <c r="Z28" s="61">
        <v>105065961</v>
      </c>
    </row>
    <row r="29" spans="1:26" ht="13.5">
      <c r="A29" s="57" t="s">
        <v>110</v>
      </c>
      <c r="B29" s="18">
        <v>0</v>
      </c>
      <c r="C29" s="18">
        <v>0</v>
      </c>
      <c r="D29" s="58">
        <v>100000</v>
      </c>
      <c r="E29" s="59">
        <v>100000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50000</v>
      </c>
      <c r="X29" s="59">
        <v>-50000</v>
      </c>
      <c r="Y29" s="60">
        <v>-100</v>
      </c>
      <c r="Z29" s="61">
        <v>100000</v>
      </c>
    </row>
    <row r="30" spans="1:26" ht="13.5">
      <c r="A30" s="57" t="s">
        <v>48</v>
      </c>
      <c r="B30" s="18">
        <v>47539357</v>
      </c>
      <c r="C30" s="18">
        <v>0</v>
      </c>
      <c r="D30" s="58">
        <v>45846900</v>
      </c>
      <c r="E30" s="59">
        <v>49732801</v>
      </c>
      <c r="F30" s="59">
        <v>772124</v>
      </c>
      <c r="G30" s="59">
        <v>1186701</v>
      </c>
      <c r="H30" s="59">
        <v>6181498</v>
      </c>
      <c r="I30" s="59">
        <v>8140323</v>
      </c>
      <c r="J30" s="59">
        <v>3856498</v>
      </c>
      <c r="K30" s="59">
        <v>2434502</v>
      </c>
      <c r="L30" s="59">
        <v>4123272</v>
      </c>
      <c r="M30" s="59">
        <v>10414272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18554595</v>
      </c>
      <c r="W30" s="59">
        <v>24866401</v>
      </c>
      <c r="X30" s="59">
        <v>-6311806</v>
      </c>
      <c r="Y30" s="60">
        <v>-25.38</v>
      </c>
      <c r="Z30" s="61">
        <v>49732801</v>
      </c>
    </row>
    <row r="31" spans="1:26" ht="13.5">
      <c r="A31" s="57" t="s">
        <v>49</v>
      </c>
      <c r="B31" s="18">
        <v>6840642</v>
      </c>
      <c r="C31" s="18">
        <v>0</v>
      </c>
      <c r="D31" s="58">
        <v>7529500</v>
      </c>
      <c r="E31" s="59">
        <v>7972662</v>
      </c>
      <c r="F31" s="59">
        <v>44607</v>
      </c>
      <c r="G31" s="59">
        <v>87685</v>
      </c>
      <c r="H31" s="59">
        <v>693142</v>
      </c>
      <c r="I31" s="59">
        <v>825434</v>
      </c>
      <c r="J31" s="59">
        <v>462248</v>
      </c>
      <c r="K31" s="59">
        <v>412108</v>
      </c>
      <c r="L31" s="59">
        <v>715526</v>
      </c>
      <c r="M31" s="59">
        <v>1589882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2415316</v>
      </c>
      <c r="W31" s="59">
        <v>3986331</v>
      </c>
      <c r="X31" s="59">
        <v>-1571015</v>
      </c>
      <c r="Y31" s="60">
        <v>-39.41</v>
      </c>
      <c r="Z31" s="61">
        <v>7972662</v>
      </c>
    </row>
    <row r="32" spans="1:26" ht="13.5">
      <c r="A32" s="69" t="s">
        <v>50</v>
      </c>
      <c r="B32" s="21">
        <f>SUM(B28:B31)</f>
        <v>78749838</v>
      </c>
      <c r="C32" s="21">
        <f>SUM(C28:C31)</f>
        <v>0</v>
      </c>
      <c r="D32" s="98">
        <f aca="true" t="shared" si="5" ref="D32:Z32">SUM(D28:D31)</f>
        <v>158542361</v>
      </c>
      <c r="E32" s="99">
        <f t="shared" si="5"/>
        <v>162871424</v>
      </c>
      <c r="F32" s="99">
        <f t="shared" si="5"/>
        <v>2078147</v>
      </c>
      <c r="G32" s="99">
        <f t="shared" si="5"/>
        <v>3190938</v>
      </c>
      <c r="H32" s="99">
        <f t="shared" si="5"/>
        <v>15336663</v>
      </c>
      <c r="I32" s="99">
        <f t="shared" si="5"/>
        <v>20605748</v>
      </c>
      <c r="J32" s="99">
        <f t="shared" si="5"/>
        <v>8746388</v>
      </c>
      <c r="K32" s="99">
        <f t="shared" si="5"/>
        <v>8264415</v>
      </c>
      <c r="L32" s="99">
        <f t="shared" si="5"/>
        <v>11854694</v>
      </c>
      <c r="M32" s="99">
        <f t="shared" si="5"/>
        <v>28865497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49471245</v>
      </c>
      <c r="W32" s="99">
        <f t="shared" si="5"/>
        <v>81435713</v>
      </c>
      <c r="X32" s="99">
        <f t="shared" si="5"/>
        <v>-31964468</v>
      </c>
      <c r="Y32" s="100">
        <f>+IF(W32&lt;&gt;0,(X32/W32)*100,0)</f>
        <v>-39.25116735946059</v>
      </c>
      <c r="Z32" s="101">
        <f t="shared" si="5"/>
        <v>162871424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249265019</v>
      </c>
      <c r="C35" s="18">
        <v>0</v>
      </c>
      <c r="D35" s="58">
        <v>146932000</v>
      </c>
      <c r="E35" s="59">
        <v>172623637</v>
      </c>
      <c r="F35" s="59">
        <v>327351208</v>
      </c>
      <c r="G35" s="59">
        <v>355300146</v>
      </c>
      <c r="H35" s="59">
        <v>333331445</v>
      </c>
      <c r="I35" s="59">
        <v>333331445</v>
      </c>
      <c r="J35" s="59">
        <v>326091514</v>
      </c>
      <c r="K35" s="59">
        <v>309678074</v>
      </c>
      <c r="L35" s="59">
        <v>297454264</v>
      </c>
      <c r="M35" s="59">
        <v>297454264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297454264</v>
      </c>
      <c r="W35" s="59">
        <v>86311819</v>
      </c>
      <c r="X35" s="59">
        <v>211142445</v>
      </c>
      <c r="Y35" s="60">
        <v>244.63</v>
      </c>
      <c r="Z35" s="61">
        <v>172623637</v>
      </c>
    </row>
    <row r="36" spans="1:26" ht="13.5">
      <c r="A36" s="57" t="s">
        <v>53</v>
      </c>
      <c r="B36" s="18">
        <v>694930216</v>
      </c>
      <c r="C36" s="18">
        <v>0</v>
      </c>
      <c r="D36" s="58">
        <v>900632736</v>
      </c>
      <c r="E36" s="59">
        <v>775781404</v>
      </c>
      <c r="F36" s="59">
        <v>708167240</v>
      </c>
      <c r="G36" s="59">
        <v>700199302</v>
      </c>
      <c r="H36" s="59">
        <v>715535966</v>
      </c>
      <c r="I36" s="59">
        <v>715535966</v>
      </c>
      <c r="J36" s="59">
        <v>715526015</v>
      </c>
      <c r="K36" s="59">
        <v>722256242</v>
      </c>
      <c r="L36" s="59">
        <v>731147164</v>
      </c>
      <c r="M36" s="59">
        <v>731147164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731147164</v>
      </c>
      <c r="W36" s="59">
        <v>387890702</v>
      </c>
      <c r="X36" s="59">
        <v>343256462</v>
      </c>
      <c r="Y36" s="60">
        <v>88.49</v>
      </c>
      <c r="Z36" s="61">
        <v>775781404</v>
      </c>
    </row>
    <row r="37" spans="1:26" ht="13.5">
      <c r="A37" s="57" t="s">
        <v>54</v>
      </c>
      <c r="B37" s="18">
        <v>139612936</v>
      </c>
      <c r="C37" s="18">
        <v>0</v>
      </c>
      <c r="D37" s="58">
        <v>116220509</v>
      </c>
      <c r="E37" s="59">
        <v>122200762</v>
      </c>
      <c r="F37" s="59">
        <v>117073809</v>
      </c>
      <c r="G37" s="59">
        <v>129701955</v>
      </c>
      <c r="H37" s="59">
        <v>158046726</v>
      </c>
      <c r="I37" s="59">
        <v>158046726</v>
      </c>
      <c r="J37" s="59">
        <v>151538308</v>
      </c>
      <c r="K37" s="59">
        <v>142635062</v>
      </c>
      <c r="L37" s="59">
        <v>163922285</v>
      </c>
      <c r="M37" s="59">
        <v>163922285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163922285</v>
      </c>
      <c r="W37" s="59">
        <v>61100381</v>
      </c>
      <c r="X37" s="59">
        <v>102821904</v>
      </c>
      <c r="Y37" s="60">
        <v>168.28</v>
      </c>
      <c r="Z37" s="61">
        <v>122200762</v>
      </c>
    </row>
    <row r="38" spans="1:26" ht="13.5">
      <c r="A38" s="57" t="s">
        <v>55</v>
      </c>
      <c r="B38" s="18">
        <v>224269568</v>
      </c>
      <c r="C38" s="18">
        <v>0</v>
      </c>
      <c r="D38" s="58">
        <v>288920961</v>
      </c>
      <c r="E38" s="59">
        <v>258767681</v>
      </c>
      <c r="F38" s="59">
        <v>224502795</v>
      </c>
      <c r="G38" s="59">
        <v>224254491</v>
      </c>
      <c r="H38" s="59">
        <v>224269567</v>
      </c>
      <c r="I38" s="59">
        <v>224269567</v>
      </c>
      <c r="J38" s="59">
        <v>224269567</v>
      </c>
      <c r="K38" s="59">
        <v>224269567</v>
      </c>
      <c r="L38" s="59">
        <v>217200155</v>
      </c>
      <c r="M38" s="59">
        <v>217200155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217200155</v>
      </c>
      <c r="W38" s="59">
        <v>129383841</v>
      </c>
      <c r="X38" s="59">
        <v>87816314</v>
      </c>
      <c r="Y38" s="60">
        <v>67.87</v>
      </c>
      <c r="Z38" s="61">
        <v>258767681</v>
      </c>
    </row>
    <row r="39" spans="1:26" ht="13.5">
      <c r="A39" s="57" t="s">
        <v>56</v>
      </c>
      <c r="B39" s="18">
        <v>580312731</v>
      </c>
      <c r="C39" s="18">
        <v>0</v>
      </c>
      <c r="D39" s="58">
        <v>642423266</v>
      </c>
      <c r="E39" s="59">
        <v>567436598</v>
      </c>
      <c r="F39" s="59">
        <v>693941844</v>
      </c>
      <c r="G39" s="59">
        <v>701543002</v>
      </c>
      <c r="H39" s="59">
        <v>666551118</v>
      </c>
      <c r="I39" s="59">
        <v>666551118</v>
      </c>
      <c r="J39" s="59">
        <v>665809654</v>
      </c>
      <c r="K39" s="59">
        <v>665029687</v>
      </c>
      <c r="L39" s="59">
        <v>647478988</v>
      </c>
      <c r="M39" s="59">
        <v>647478988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647478988</v>
      </c>
      <c r="W39" s="59">
        <v>283718299</v>
      </c>
      <c r="X39" s="59">
        <v>363760689</v>
      </c>
      <c r="Y39" s="60">
        <v>128.21</v>
      </c>
      <c r="Z39" s="61">
        <v>567436598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115927657</v>
      </c>
      <c r="C42" s="18">
        <v>0</v>
      </c>
      <c r="D42" s="58">
        <v>48882942</v>
      </c>
      <c r="E42" s="59">
        <v>48882941</v>
      </c>
      <c r="F42" s="59">
        <v>1443773</v>
      </c>
      <c r="G42" s="59">
        <v>6552875</v>
      </c>
      <c r="H42" s="59">
        <v>36546950</v>
      </c>
      <c r="I42" s="59">
        <v>44543598</v>
      </c>
      <c r="J42" s="59">
        <v>9107559</v>
      </c>
      <c r="K42" s="59">
        <v>3853987</v>
      </c>
      <c r="L42" s="59">
        <v>-1721753</v>
      </c>
      <c r="M42" s="59">
        <v>11239793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55783391</v>
      </c>
      <c r="W42" s="59">
        <v>32131063</v>
      </c>
      <c r="X42" s="59">
        <v>23652328</v>
      </c>
      <c r="Y42" s="60">
        <v>73.61</v>
      </c>
      <c r="Z42" s="61">
        <v>48882941</v>
      </c>
    </row>
    <row r="43" spans="1:26" ht="13.5">
      <c r="A43" s="57" t="s">
        <v>59</v>
      </c>
      <c r="B43" s="18">
        <v>-77974566</v>
      </c>
      <c r="C43" s="18">
        <v>0</v>
      </c>
      <c r="D43" s="58">
        <v>-153540361</v>
      </c>
      <c r="E43" s="59">
        <v>-157869424</v>
      </c>
      <c r="F43" s="59">
        <v>-2078147</v>
      </c>
      <c r="G43" s="59">
        <v>-3190939</v>
      </c>
      <c r="H43" s="59">
        <v>-15336664</v>
      </c>
      <c r="I43" s="59">
        <v>-20605750</v>
      </c>
      <c r="J43" s="59">
        <v>-8746389</v>
      </c>
      <c r="K43" s="59">
        <v>-8264415</v>
      </c>
      <c r="L43" s="59">
        <v>-11829745</v>
      </c>
      <c r="M43" s="59">
        <v>-28840549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-49446299</v>
      </c>
      <c r="W43" s="59">
        <v>-86805080</v>
      </c>
      <c r="X43" s="59">
        <v>37358781</v>
      </c>
      <c r="Y43" s="60">
        <v>-43.04</v>
      </c>
      <c r="Z43" s="61">
        <v>-157869424</v>
      </c>
    </row>
    <row r="44" spans="1:26" ht="13.5">
      <c r="A44" s="57" t="s">
        <v>60</v>
      </c>
      <c r="B44" s="18">
        <v>32132456</v>
      </c>
      <c r="C44" s="18">
        <v>0</v>
      </c>
      <c r="D44" s="58">
        <v>30346803</v>
      </c>
      <c r="E44" s="59">
        <v>34232704</v>
      </c>
      <c r="F44" s="59">
        <v>63487</v>
      </c>
      <c r="G44" s="59">
        <v>52594</v>
      </c>
      <c r="H44" s="59">
        <v>46727</v>
      </c>
      <c r="I44" s="59">
        <v>162808</v>
      </c>
      <c r="J44" s="59">
        <v>81038</v>
      </c>
      <c r="K44" s="59">
        <v>55164</v>
      </c>
      <c r="L44" s="59">
        <v>-6849425</v>
      </c>
      <c r="M44" s="59">
        <v>-6713223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-6550415</v>
      </c>
      <c r="W44" s="59">
        <v>-7158788</v>
      </c>
      <c r="X44" s="59">
        <v>608373</v>
      </c>
      <c r="Y44" s="60">
        <v>-8.5</v>
      </c>
      <c r="Z44" s="61">
        <v>34232704</v>
      </c>
    </row>
    <row r="45" spans="1:26" ht="13.5">
      <c r="A45" s="69" t="s">
        <v>61</v>
      </c>
      <c r="B45" s="21">
        <v>206785100</v>
      </c>
      <c r="C45" s="21">
        <v>0</v>
      </c>
      <c r="D45" s="98">
        <v>102295383</v>
      </c>
      <c r="E45" s="99">
        <v>131995516</v>
      </c>
      <c r="F45" s="99">
        <v>206214210</v>
      </c>
      <c r="G45" s="99">
        <v>209628740</v>
      </c>
      <c r="H45" s="99">
        <v>230885753</v>
      </c>
      <c r="I45" s="99">
        <v>230885753</v>
      </c>
      <c r="J45" s="99">
        <v>231327961</v>
      </c>
      <c r="K45" s="99">
        <v>226972697</v>
      </c>
      <c r="L45" s="99">
        <v>206571774</v>
      </c>
      <c r="M45" s="99">
        <v>206571774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206571774</v>
      </c>
      <c r="W45" s="99">
        <v>144916490</v>
      </c>
      <c r="X45" s="99">
        <v>61655284</v>
      </c>
      <c r="Y45" s="100">
        <v>42.55</v>
      </c>
      <c r="Z45" s="101">
        <v>131995516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23407764</v>
      </c>
      <c r="C49" s="51">
        <v>0</v>
      </c>
      <c r="D49" s="128">
        <v>1787306</v>
      </c>
      <c r="E49" s="53">
        <v>3909792</v>
      </c>
      <c r="F49" s="53">
        <v>0</v>
      </c>
      <c r="G49" s="53">
        <v>0</v>
      </c>
      <c r="H49" s="53">
        <v>0</v>
      </c>
      <c r="I49" s="53">
        <v>890467</v>
      </c>
      <c r="J49" s="53">
        <v>0</v>
      </c>
      <c r="K49" s="53">
        <v>0</v>
      </c>
      <c r="L49" s="53">
        <v>0</v>
      </c>
      <c r="M49" s="53">
        <v>810478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626453</v>
      </c>
      <c r="W49" s="53">
        <v>3323283</v>
      </c>
      <c r="X49" s="53">
        <v>14910909</v>
      </c>
      <c r="Y49" s="53">
        <v>49666452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2798781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2798781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86.56577985839003</v>
      </c>
      <c r="C58" s="5">
        <f>IF(C67=0,0,+(C76/C67)*100)</f>
        <v>0</v>
      </c>
      <c r="D58" s="6">
        <f aca="true" t="shared" si="6" ref="D58:Z58">IF(D67=0,0,+(D76/D67)*100)</f>
        <v>101.96306494424441</v>
      </c>
      <c r="E58" s="7">
        <f t="shared" si="6"/>
        <v>101.96306494424441</v>
      </c>
      <c r="F58" s="7">
        <f t="shared" si="6"/>
        <v>16.694893631796212</v>
      </c>
      <c r="G58" s="7">
        <f t="shared" si="6"/>
        <v>137.62426475819495</v>
      </c>
      <c r="H58" s="7">
        <f t="shared" si="6"/>
        <v>215.45217196192596</v>
      </c>
      <c r="I58" s="7">
        <f t="shared" si="6"/>
        <v>49.75690899681403</v>
      </c>
      <c r="J58" s="7">
        <f t="shared" si="6"/>
        <v>398.9932804974715</v>
      </c>
      <c r="K58" s="7">
        <f t="shared" si="6"/>
        <v>155.1188905909114</v>
      </c>
      <c r="L58" s="7">
        <f t="shared" si="6"/>
        <v>125.20741082871325</v>
      </c>
      <c r="M58" s="7">
        <f t="shared" si="6"/>
        <v>181.7059214330288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76.99229895294759</v>
      </c>
      <c r="W58" s="7">
        <f t="shared" si="6"/>
        <v>77.3535481907548</v>
      </c>
      <c r="X58" s="7">
        <f t="shared" si="6"/>
        <v>0</v>
      </c>
      <c r="Y58" s="7">
        <f t="shared" si="6"/>
        <v>0</v>
      </c>
      <c r="Z58" s="8">
        <f t="shared" si="6"/>
        <v>101.96306494424441</v>
      </c>
    </row>
    <row r="59" spans="1:26" ht="13.5">
      <c r="A59" s="36" t="s">
        <v>31</v>
      </c>
      <c r="B59" s="9">
        <f aca="true" t="shared" si="7" ref="B59:Z66">IF(B68=0,0,+(B77/B68)*100)</f>
        <v>90.6351569992618</v>
      </c>
      <c r="C59" s="9">
        <f t="shared" si="7"/>
        <v>0</v>
      </c>
      <c r="D59" s="2">
        <f t="shared" si="7"/>
        <v>97.99999244783601</v>
      </c>
      <c r="E59" s="10">
        <f t="shared" si="7"/>
        <v>97.99999387817009</v>
      </c>
      <c r="F59" s="10">
        <f t="shared" si="7"/>
        <v>6.842892100662788</v>
      </c>
      <c r="G59" s="10">
        <f t="shared" si="7"/>
        <v>418453.94605394604</v>
      </c>
      <c r="H59" s="10">
        <f t="shared" si="7"/>
        <v>8825838.655462185</v>
      </c>
      <c r="I59" s="10">
        <f t="shared" si="7"/>
        <v>31.172676468038222</v>
      </c>
      <c r="J59" s="10">
        <f t="shared" si="7"/>
        <v>-134.59030256273635</v>
      </c>
      <c r="K59" s="10">
        <f t="shared" si="7"/>
        <v>-3415.2697502810724</v>
      </c>
      <c r="L59" s="10">
        <f t="shared" si="7"/>
        <v>103233.54568620314</v>
      </c>
      <c r="M59" s="10">
        <f t="shared" si="7"/>
        <v>-335.65300632445997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61.4448297453717</v>
      </c>
      <c r="W59" s="10">
        <f t="shared" si="7"/>
        <v>56.783466823977115</v>
      </c>
      <c r="X59" s="10">
        <f t="shared" si="7"/>
        <v>0</v>
      </c>
      <c r="Y59" s="10">
        <f t="shared" si="7"/>
        <v>0</v>
      </c>
      <c r="Z59" s="11">
        <f t="shared" si="7"/>
        <v>97.99999387817009</v>
      </c>
    </row>
    <row r="60" spans="1:26" ht="13.5">
      <c r="A60" s="37" t="s">
        <v>32</v>
      </c>
      <c r="B60" s="12">
        <f t="shared" si="7"/>
        <v>84.98863675353006</v>
      </c>
      <c r="C60" s="12">
        <f t="shared" si="7"/>
        <v>0</v>
      </c>
      <c r="D60" s="3">
        <f t="shared" si="7"/>
        <v>103.48456022516821</v>
      </c>
      <c r="E60" s="13">
        <f t="shared" si="7"/>
        <v>103.48455968521513</v>
      </c>
      <c r="F60" s="13">
        <f t="shared" si="7"/>
        <v>46.570081931273236</v>
      </c>
      <c r="G60" s="13">
        <f t="shared" si="7"/>
        <v>87.46065669463081</v>
      </c>
      <c r="H60" s="13">
        <f t="shared" si="7"/>
        <v>126.49838932327981</v>
      </c>
      <c r="I60" s="13">
        <f t="shared" si="7"/>
        <v>76.5501651948137</v>
      </c>
      <c r="J60" s="13">
        <f t="shared" si="7"/>
        <v>129.79329571292013</v>
      </c>
      <c r="K60" s="13">
        <f t="shared" si="7"/>
        <v>105.8000492908994</v>
      </c>
      <c r="L60" s="13">
        <f t="shared" si="7"/>
        <v>88.29327230224425</v>
      </c>
      <c r="M60" s="13">
        <f t="shared" si="7"/>
        <v>105.91907770357068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89.04823742904915</v>
      </c>
      <c r="W60" s="13">
        <f t="shared" si="7"/>
        <v>92.51844253275972</v>
      </c>
      <c r="X60" s="13">
        <f t="shared" si="7"/>
        <v>0</v>
      </c>
      <c r="Y60" s="13">
        <f t="shared" si="7"/>
        <v>0</v>
      </c>
      <c r="Z60" s="14">
        <f t="shared" si="7"/>
        <v>103.48455968521513</v>
      </c>
    </row>
    <row r="61" spans="1:26" ht="13.5">
      <c r="A61" s="38" t="s">
        <v>113</v>
      </c>
      <c r="B61" s="12">
        <f t="shared" si="7"/>
        <v>93.94697811798407</v>
      </c>
      <c r="C61" s="12">
        <f t="shared" si="7"/>
        <v>0</v>
      </c>
      <c r="D61" s="3">
        <f t="shared" si="7"/>
        <v>98.00000119644316</v>
      </c>
      <c r="E61" s="13">
        <f t="shared" si="7"/>
        <v>98.00000119644316</v>
      </c>
      <c r="F61" s="13">
        <f t="shared" si="7"/>
        <v>57.21282768583124</v>
      </c>
      <c r="G61" s="13">
        <f t="shared" si="7"/>
        <v>97.52733802131573</v>
      </c>
      <c r="H61" s="13">
        <f t="shared" si="7"/>
        <v>161.75158810495287</v>
      </c>
      <c r="I61" s="13">
        <f t="shared" si="7"/>
        <v>91.72019986172319</v>
      </c>
      <c r="J61" s="13">
        <f t="shared" si="7"/>
        <v>105.74302074529925</v>
      </c>
      <c r="K61" s="13">
        <f t="shared" si="7"/>
        <v>101.24291203858446</v>
      </c>
      <c r="L61" s="13">
        <f t="shared" si="7"/>
        <v>92.87424212476961</v>
      </c>
      <c r="M61" s="13">
        <f t="shared" si="7"/>
        <v>99.91054729757967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95.66209635133019</v>
      </c>
      <c r="W61" s="13">
        <f t="shared" si="7"/>
        <v>89.06703992932124</v>
      </c>
      <c r="X61" s="13">
        <f t="shared" si="7"/>
        <v>0</v>
      </c>
      <c r="Y61" s="13">
        <f t="shared" si="7"/>
        <v>0</v>
      </c>
      <c r="Z61" s="14">
        <f t="shared" si="7"/>
        <v>98.00000119644316</v>
      </c>
    </row>
    <row r="62" spans="1:26" ht="13.5">
      <c r="A62" s="38" t="s">
        <v>114</v>
      </c>
      <c r="B62" s="12">
        <f t="shared" si="7"/>
        <v>76.5686452658641</v>
      </c>
      <c r="C62" s="12">
        <f t="shared" si="7"/>
        <v>0</v>
      </c>
      <c r="D62" s="3">
        <f t="shared" si="7"/>
        <v>97.99999222165181</v>
      </c>
      <c r="E62" s="13">
        <f t="shared" si="7"/>
        <v>97.99999222165181</v>
      </c>
      <c r="F62" s="13">
        <f t="shared" si="7"/>
        <v>33.8868180852602</v>
      </c>
      <c r="G62" s="13">
        <f t="shared" si="7"/>
        <v>73.49152798137449</v>
      </c>
      <c r="H62" s="13">
        <f t="shared" si="7"/>
        <v>109.11553739260886</v>
      </c>
      <c r="I62" s="13">
        <f t="shared" si="7"/>
        <v>60.8626137436301</v>
      </c>
      <c r="J62" s="13">
        <f t="shared" si="7"/>
        <v>165.91039715387507</v>
      </c>
      <c r="K62" s="13">
        <f t="shared" si="7"/>
        <v>102.56424904757502</v>
      </c>
      <c r="L62" s="13">
        <f t="shared" si="7"/>
        <v>73.87561271919068</v>
      </c>
      <c r="M62" s="13">
        <f t="shared" si="7"/>
        <v>102.15627448898267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77.32914290523998</v>
      </c>
      <c r="W62" s="13">
        <f t="shared" si="7"/>
        <v>84.09558525223801</v>
      </c>
      <c r="X62" s="13">
        <f t="shared" si="7"/>
        <v>0</v>
      </c>
      <c r="Y62" s="13">
        <f t="shared" si="7"/>
        <v>0</v>
      </c>
      <c r="Z62" s="14">
        <f t="shared" si="7"/>
        <v>97.99999222165181</v>
      </c>
    </row>
    <row r="63" spans="1:26" ht="13.5">
      <c r="A63" s="38" t="s">
        <v>115</v>
      </c>
      <c r="B63" s="12">
        <f t="shared" si="7"/>
        <v>65.79540941855771</v>
      </c>
      <c r="C63" s="12">
        <f t="shared" si="7"/>
        <v>0</v>
      </c>
      <c r="D63" s="3">
        <f t="shared" si="7"/>
        <v>98.00002815762045</v>
      </c>
      <c r="E63" s="13">
        <f t="shared" si="7"/>
        <v>98.0000220096684</v>
      </c>
      <c r="F63" s="13">
        <f t="shared" si="7"/>
        <v>22.49177734887377</v>
      </c>
      <c r="G63" s="13">
        <f t="shared" si="7"/>
        <v>72.12587604476862</v>
      </c>
      <c r="H63" s="13">
        <f t="shared" si="7"/>
        <v>74.73635936618408</v>
      </c>
      <c r="I63" s="13">
        <f t="shared" si="7"/>
        <v>45.360146175667495</v>
      </c>
      <c r="J63" s="13">
        <f t="shared" si="7"/>
        <v>2536.0981880509303</v>
      </c>
      <c r="K63" s="13">
        <f t="shared" si="7"/>
        <v>215.78211832097332</v>
      </c>
      <c r="L63" s="13">
        <f t="shared" si="7"/>
        <v>91.14776145186366</v>
      </c>
      <c r="M63" s="13">
        <f t="shared" si="7"/>
        <v>193.98827332945837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73.43026347526398</v>
      </c>
      <c r="W63" s="13">
        <f t="shared" si="7"/>
        <v>84.33580651852591</v>
      </c>
      <c r="X63" s="13">
        <f t="shared" si="7"/>
        <v>0</v>
      </c>
      <c r="Y63" s="13">
        <f t="shared" si="7"/>
        <v>0</v>
      </c>
      <c r="Z63" s="14">
        <f t="shared" si="7"/>
        <v>98.0000220096684</v>
      </c>
    </row>
    <row r="64" spans="1:26" ht="13.5">
      <c r="A64" s="38" t="s">
        <v>116</v>
      </c>
      <c r="B64" s="12">
        <f t="shared" si="7"/>
        <v>64.64226506808242</v>
      </c>
      <c r="C64" s="12">
        <f t="shared" si="7"/>
        <v>0</v>
      </c>
      <c r="D64" s="3">
        <f t="shared" si="7"/>
        <v>97.99999761532582</v>
      </c>
      <c r="E64" s="13">
        <f t="shared" si="7"/>
        <v>97.99999761532582</v>
      </c>
      <c r="F64" s="13">
        <f t="shared" si="7"/>
        <v>51.989757513403</v>
      </c>
      <c r="G64" s="13">
        <f t="shared" si="7"/>
        <v>59.28483107212165</v>
      </c>
      <c r="H64" s="13">
        <f t="shared" si="7"/>
        <v>60.30462629860256</v>
      </c>
      <c r="I64" s="13">
        <f t="shared" si="7"/>
        <v>57.18206551024133</v>
      </c>
      <c r="J64" s="13">
        <f t="shared" si="7"/>
        <v>626.1920138507201</v>
      </c>
      <c r="K64" s="13">
        <f t="shared" si="7"/>
        <v>93.51395838355272</v>
      </c>
      <c r="L64" s="13">
        <f t="shared" si="7"/>
        <v>80.49331792500315</v>
      </c>
      <c r="M64" s="13">
        <f t="shared" si="7"/>
        <v>122.50428015776642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78.46897039054203</v>
      </c>
      <c r="W64" s="13">
        <f t="shared" si="7"/>
        <v>94.23898106442876</v>
      </c>
      <c r="X64" s="13">
        <f t="shared" si="7"/>
        <v>0</v>
      </c>
      <c r="Y64" s="13">
        <f t="shared" si="7"/>
        <v>0</v>
      </c>
      <c r="Z64" s="14">
        <f t="shared" si="7"/>
        <v>97.99999761532582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99.99990334344683</v>
      </c>
      <c r="C66" s="15">
        <f t="shared" si="7"/>
        <v>0</v>
      </c>
      <c r="D66" s="4">
        <f t="shared" si="7"/>
        <v>97.99996297474372</v>
      </c>
      <c r="E66" s="16">
        <f t="shared" si="7"/>
        <v>97.99996297474372</v>
      </c>
      <c r="F66" s="16">
        <f t="shared" si="7"/>
        <v>56.72497556278541</v>
      </c>
      <c r="G66" s="16">
        <f t="shared" si="7"/>
        <v>43.18893694999041</v>
      </c>
      <c r="H66" s="16">
        <f t="shared" si="7"/>
        <v>90.08058645483455</v>
      </c>
      <c r="I66" s="16">
        <f t="shared" si="7"/>
        <v>62.297159190049264</v>
      </c>
      <c r="J66" s="16">
        <f t="shared" si="7"/>
        <v>52.75985468741528</v>
      </c>
      <c r="K66" s="16">
        <f t="shared" si="7"/>
        <v>49.8646127925868</v>
      </c>
      <c r="L66" s="16">
        <f t="shared" si="7"/>
        <v>47.525591307689616</v>
      </c>
      <c r="M66" s="16">
        <f t="shared" si="7"/>
        <v>50.01859536199459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55.09516668985501</v>
      </c>
      <c r="W66" s="16">
        <f t="shared" si="7"/>
        <v>6.543507822387376</v>
      </c>
      <c r="X66" s="16">
        <f t="shared" si="7"/>
        <v>0</v>
      </c>
      <c r="Y66" s="16">
        <f t="shared" si="7"/>
        <v>0</v>
      </c>
      <c r="Z66" s="17">
        <f t="shared" si="7"/>
        <v>97.99996297474372</v>
      </c>
    </row>
    <row r="67" spans="1:26" ht="13.5" hidden="1">
      <c r="A67" s="40" t="s">
        <v>119</v>
      </c>
      <c r="B67" s="23">
        <v>268089890</v>
      </c>
      <c r="C67" s="23"/>
      <c r="D67" s="24">
        <v>256303390</v>
      </c>
      <c r="E67" s="25">
        <v>256303390</v>
      </c>
      <c r="F67" s="25">
        <v>103164946</v>
      </c>
      <c r="G67" s="25">
        <v>16613922</v>
      </c>
      <c r="H67" s="25">
        <v>11774746</v>
      </c>
      <c r="I67" s="25">
        <v>131553614</v>
      </c>
      <c r="J67" s="25">
        <v>5597587</v>
      </c>
      <c r="K67" s="25">
        <v>13393869</v>
      </c>
      <c r="L67" s="25">
        <v>15224856</v>
      </c>
      <c r="M67" s="25">
        <v>34216312</v>
      </c>
      <c r="N67" s="25"/>
      <c r="O67" s="25"/>
      <c r="P67" s="25"/>
      <c r="Q67" s="25"/>
      <c r="R67" s="25"/>
      <c r="S67" s="25"/>
      <c r="T67" s="25"/>
      <c r="U67" s="25"/>
      <c r="V67" s="25">
        <v>165769926</v>
      </c>
      <c r="W67" s="25">
        <v>167088325</v>
      </c>
      <c r="X67" s="25"/>
      <c r="Y67" s="24"/>
      <c r="Z67" s="26">
        <v>256303390</v>
      </c>
    </row>
    <row r="68" spans="1:26" ht="13.5" hidden="1">
      <c r="A68" s="36" t="s">
        <v>31</v>
      </c>
      <c r="B68" s="18">
        <v>72130371</v>
      </c>
      <c r="C68" s="18"/>
      <c r="D68" s="19">
        <v>69913736</v>
      </c>
      <c r="E68" s="20">
        <v>69913736</v>
      </c>
      <c r="F68" s="20">
        <v>77598447</v>
      </c>
      <c r="G68" s="20">
        <v>2002</v>
      </c>
      <c r="H68" s="20">
        <v>119</v>
      </c>
      <c r="I68" s="20">
        <v>77600568</v>
      </c>
      <c r="J68" s="20">
        <v>-5731803</v>
      </c>
      <c r="K68" s="20">
        <v>-189453</v>
      </c>
      <c r="L68" s="20">
        <v>5494</v>
      </c>
      <c r="M68" s="20">
        <v>-5915762</v>
      </c>
      <c r="N68" s="20"/>
      <c r="O68" s="20"/>
      <c r="P68" s="20"/>
      <c r="Q68" s="20"/>
      <c r="R68" s="20"/>
      <c r="S68" s="20"/>
      <c r="T68" s="20"/>
      <c r="U68" s="20"/>
      <c r="V68" s="20">
        <v>71684806</v>
      </c>
      <c r="W68" s="20">
        <v>69477903</v>
      </c>
      <c r="X68" s="20"/>
      <c r="Y68" s="19"/>
      <c r="Z68" s="22">
        <v>69913736</v>
      </c>
    </row>
    <row r="69" spans="1:26" ht="13.5" hidden="1">
      <c r="A69" s="37" t="s">
        <v>32</v>
      </c>
      <c r="B69" s="18">
        <v>194924928</v>
      </c>
      <c r="C69" s="18"/>
      <c r="D69" s="19">
        <v>185201276</v>
      </c>
      <c r="E69" s="20">
        <v>185201276</v>
      </c>
      <c r="F69" s="20">
        <v>25497956</v>
      </c>
      <c r="G69" s="20">
        <v>16518058</v>
      </c>
      <c r="H69" s="20">
        <v>11696326</v>
      </c>
      <c r="I69" s="20">
        <v>53712340</v>
      </c>
      <c r="J69" s="20">
        <v>11218732</v>
      </c>
      <c r="K69" s="20">
        <v>13466989</v>
      </c>
      <c r="L69" s="20">
        <v>15104870</v>
      </c>
      <c r="M69" s="20">
        <v>39790591</v>
      </c>
      <c r="N69" s="20"/>
      <c r="O69" s="20"/>
      <c r="P69" s="20"/>
      <c r="Q69" s="20"/>
      <c r="R69" s="20"/>
      <c r="S69" s="20"/>
      <c r="T69" s="20"/>
      <c r="U69" s="20"/>
      <c r="V69" s="20">
        <v>93502931</v>
      </c>
      <c r="W69" s="20">
        <v>97016230</v>
      </c>
      <c r="X69" s="20"/>
      <c r="Y69" s="19"/>
      <c r="Z69" s="22">
        <v>185201276</v>
      </c>
    </row>
    <row r="70" spans="1:26" ht="13.5" hidden="1">
      <c r="A70" s="38" t="s">
        <v>113</v>
      </c>
      <c r="B70" s="18">
        <v>120276304</v>
      </c>
      <c r="C70" s="18"/>
      <c r="D70" s="19">
        <v>127043226</v>
      </c>
      <c r="E70" s="20">
        <v>127043226</v>
      </c>
      <c r="F70" s="20">
        <v>14841960</v>
      </c>
      <c r="G70" s="20">
        <v>10600438</v>
      </c>
      <c r="H70" s="20">
        <v>6434241</v>
      </c>
      <c r="I70" s="20">
        <v>31876639</v>
      </c>
      <c r="J70" s="20">
        <v>9778408</v>
      </c>
      <c r="K70" s="20">
        <v>9831106</v>
      </c>
      <c r="L70" s="20">
        <v>9967010</v>
      </c>
      <c r="M70" s="20">
        <v>29576524</v>
      </c>
      <c r="N70" s="20"/>
      <c r="O70" s="20"/>
      <c r="P70" s="20"/>
      <c r="Q70" s="20"/>
      <c r="R70" s="20"/>
      <c r="S70" s="20"/>
      <c r="T70" s="20"/>
      <c r="U70" s="20"/>
      <c r="V70" s="20">
        <v>61453163</v>
      </c>
      <c r="W70" s="20">
        <v>65966060</v>
      </c>
      <c r="X70" s="20"/>
      <c r="Y70" s="19"/>
      <c r="Z70" s="22">
        <v>127043226</v>
      </c>
    </row>
    <row r="71" spans="1:26" ht="13.5" hidden="1">
      <c r="A71" s="38" t="s">
        <v>114</v>
      </c>
      <c r="B71" s="18">
        <v>34796857</v>
      </c>
      <c r="C71" s="18"/>
      <c r="D71" s="19">
        <v>29312136</v>
      </c>
      <c r="E71" s="20">
        <v>29312136</v>
      </c>
      <c r="F71" s="20">
        <v>4716902</v>
      </c>
      <c r="G71" s="20">
        <v>2597728</v>
      </c>
      <c r="H71" s="20">
        <v>1957098</v>
      </c>
      <c r="I71" s="20">
        <v>9271728</v>
      </c>
      <c r="J71" s="20">
        <v>1245764</v>
      </c>
      <c r="K71" s="20">
        <v>2065517</v>
      </c>
      <c r="L71" s="20">
        <v>2838168</v>
      </c>
      <c r="M71" s="20">
        <v>6149449</v>
      </c>
      <c r="N71" s="20"/>
      <c r="O71" s="20"/>
      <c r="P71" s="20"/>
      <c r="Q71" s="20"/>
      <c r="R71" s="20"/>
      <c r="S71" s="20"/>
      <c r="T71" s="20"/>
      <c r="U71" s="20"/>
      <c r="V71" s="20">
        <v>15421177</v>
      </c>
      <c r="W71" s="20">
        <v>15706356</v>
      </c>
      <c r="X71" s="20"/>
      <c r="Y71" s="19"/>
      <c r="Z71" s="22">
        <v>29312136</v>
      </c>
    </row>
    <row r="72" spans="1:26" ht="13.5" hidden="1">
      <c r="A72" s="38" t="s">
        <v>115</v>
      </c>
      <c r="B72" s="18">
        <v>22852225</v>
      </c>
      <c r="C72" s="18"/>
      <c r="D72" s="19">
        <v>16265579</v>
      </c>
      <c r="E72" s="20">
        <v>16265579</v>
      </c>
      <c r="F72" s="20">
        <v>4417979</v>
      </c>
      <c r="G72" s="20">
        <v>1800279</v>
      </c>
      <c r="H72" s="20">
        <v>1798945</v>
      </c>
      <c r="I72" s="20">
        <v>8017203</v>
      </c>
      <c r="J72" s="20">
        <v>49008</v>
      </c>
      <c r="K72" s="20">
        <v>578883</v>
      </c>
      <c r="L72" s="20">
        <v>1238794</v>
      </c>
      <c r="M72" s="20">
        <v>1866685</v>
      </c>
      <c r="N72" s="20"/>
      <c r="O72" s="20"/>
      <c r="P72" s="20"/>
      <c r="Q72" s="20"/>
      <c r="R72" s="20"/>
      <c r="S72" s="20"/>
      <c r="T72" s="20"/>
      <c r="U72" s="20"/>
      <c r="V72" s="20">
        <v>9883888</v>
      </c>
      <c r="W72" s="20">
        <v>9053642</v>
      </c>
      <c r="X72" s="20"/>
      <c r="Y72" s="19"/>
      <c r="Z72" s="22">
        <v>16265579</v>
      </c>
    </row>
    <row r="73" spans="1:26" ht="13.5" hidden="1">
      <c r="A73" s="38" t="s">
        <v>116</v>
      </c>
      <c r="B73" s="18">
        <v>16999542</v>
      </c>
      <c r="C73" s="18"/>
      <c r="D73" s="19">
        <v>12580335</v>
      </c>
      <c r="E73" s="20">
        <v>12580335</v>
      </c>
      <c r="F73" s="20">
        <v>1521115</v>
      </c>
      <c r="G73" s="20">
        <v>1519613</v>
      </c>
      <c r="H73" s="20">
        <v>1506042</v>
      </c>
      <c r="I73" s="20">
        <v>4546770</v>
      </c>
      <c r="J73" s="20">
        <v>145552</v>
      </c>
      <c r="K73" s="20">
        <v>991483</v>
      </c>
      <c r="L73" s="20">
        <v>1060898</v>
      </c>
      <c r="M73" s="20">
        <v>2197933</v>
      </c>
      <c r="N73" s="20"/>
      <c r="O73" s="20"/>
      <c r="P73" s="20"/>
      <c r="Q73" s="20"/>
      <c r="R73" s="20"/>
      <c r="S73" s="20"/>
      <c r="T73" s="20"/>
      <c r="U73" s="20"/>
      <c r="V73" s="20">
        <v>6744703</v>
      </c>
      <c r="W73" s="20">
        <v>6290172</v>
      </c>
      <c r="X73" s="20"/>
      <c r="Y73" s="19"/>
      <c r="Z73" s="22">
        <v>12580335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1034591</v>
      </c>
      <c r="C75" s="27"/>
      <c r="D75" s="28">
        <v>1188378</v>
      </c>
      <c r="E75" s="29">
        <v>1188378</v>
      </c>
      <c r="F75" s="29">
        <v>68543</v>
      </c>
      <c r="G75" s="29">
        <v>93862</v>
      </c>
      <c r="H75" s="29">
        <v>78301</v>
      </c>
      <c r="I75" s="29">
        <v>240706</v>
      </c>
      <c r="J75" s="29">
        <v>110658</v>
      </c>
      <c r="K75" s="29">
        <v>116333</v>
      </c>
      <c r="L75" s="29">
        <v>114492</v>
      </c>
      <c r="M75" s="29">
        <v>341483</v>
      </c>
      <c r="N75" s="29"/>
      <c r="O75" s="29"/>
      <c r="P75" s="29"/>
      <c r="Q75" s="29"/>
      <c r="R75" s="29"/>
      <c r="S75" s="29"/>
      <c r="T75" s="29"/>
      <c r="U75" s="29"/>
      <c r="V75" s="29">
        <v>582189</v>
      </c>
      <c r="W75" s="29">
        <v>594192</v>
      </c>
      <c r="X75" s="29"/>
      <c r="Y75" s="28"/>
      <c r="Z75" s="30">
        <v>1188378</v>
      </c>
    </row>
    <row r="76" spans="1:26" ht="13.5" hidden="1">
      <c r="A76" s="41" t="s">
        <v>120</v>
      </c>
      <c r="B76" s="31">
        <v>232074104</v>
      </c>
      <c r="C76" s="31"/>
      <c r="D76" s="32">
        <v>261334792</v>
      </c>
      <c r="E76" s="33">
        <v>261334792</v>
      </c>
      <c r="F76" s="33">
        <v>17223278</v>
      </c>
      <c r="G76" s="33">
        <v>22864788</v>
      </c>
      <c r="H76" s="33">
        <v>25368946</v>
      </c>
      <c r="I76" s="33">
        <v>65457012</v>
      </c>
      <c r="J76" s="33">
        <v>22333996</v>
      </c>
      <c r="K76" s="33">
        <v>20776421</v>
      </c>
      <c r="L76" s="33">
        <v>19062648</v>
      </c>
      <c r="M76" s="33">
        <v>62173065</v>
      </c>
      <c r="N76" s="33"/>
      <c r="O76" s="33"/>
      <c r="P76" s="33"/>
      <c r="Q76" s="33"/>
      <c r="R76" s="33"/>
      <c r="S76" s="33"/>
      <c r="T76" s="33"/>
      <c r="U76" s="33"/>
      <c r="V76" s="33">
        <v>127630077</v>
      </c>
      <c r="W76" s="33">
        <v>129248748</v>
      </c>
      <c r="X76" s="33"/>
      <c r="Y76" s="32"/>
      <c r="Z76" s="34">
        <v>261334792</v>
      </c>
    </row>
    <row r="77" spans="1:26" ht="13.5" hidden="1">
      <c r="A77" s="36" t="s">
        <v>31</v>
      </c>
      <c r="B77" s="18">
        <v>65375475</v>
      </c>
      <c r="C77" s="18"/>
      <c r="D77" s="19">
        <v>68515456</v>
      </c>
      <c r="E77" s="20">
        <v>68515457</v>
      </c>
      <c r="F77" s="20">
        <v>5309978</v>
      </c>
      <c r="G77" s="20">
        <v>8377448</v>
      </c>
      <c r="H77" s="20">
        <v>10502748</v>
      </c>
      <c r="I77" s="20">
        <v>24190174</v>
      </c>
      <c r="J77" s="20">
        <v>7714451</v>
      </c>
      <c r="K77" s="20">
        <v>6470331</v>
      </c>
      <c r="L77" s="20">
        <v>5671651</v>
      </c>
      <c r="M77" s="20">
        <v>19856433</v>
      </c>
      <c r="N77" s="20"/>
      <c r="O77" s="20"/>
      <c r="P77" s="20"/>
      <c r="Q77" s="20"/>
      <c r="R77" s="20"/>
      <c r="S77" s="20"/>
      <c r="T77" s="20"/>
      <c r="U77" s="20"/>
      <c r="V77" s="20">
        <v>44046607</v>
      </c>
      <c r="W77" s="20">
        <v>39451962</v>
      </c>
      <c r="X77" s="20"/>
      <c r="Y77" s="19"/>
      <c r="Z77" s="22">
        <v>68515457</v>
      </c>
    </row>
    <row r="78" spans="1:26" ht="13.5" hidden="1">
      <c r="A78" s="37" t="s">
        <v>32</v>
      </c>
      <c r="B78" s="18">
        <v>165664039</v>
      </c>
      <c r="C78" s="18"/>
      <c r="D78" s="19">
        <v>191654726</v>
      </c>
      <c r="E78" s="20">
        <v>191654725</v>
      </c>
      <c r="F78" s="20">
        <v>11874419</v>
      </c>
      <c r="G78" s="20">
        <v>14446802</v>
      </c>
      <c r="H78" s="20">
        <v>14795664</v>
      </c>
      <c r="I78" s="20">
        <v>41116885</v>
      </c>
      <c r="J78" s="20">
        <v>14561162</v>
      </c>
      <c r="K78" s="20">
        <v>14248081</v>
      </c>
      <c r="L78" s="20">
        <v>13336584</v>
      </c>
      <c r="M78" s="20">
        <v>42145827</v>
      </c>
      <c r="N78" s="20"/>
      <c r="O78" s="20"/>
      <c r="P78" s="20"/>
      <c r="Q78" s="20"/>
      <c r="R78" s="20"/>
      <c r="S78" s="20"/>
      <c r="T78" s="20"/>
      <c r="U78" s="20"/>
      <c r="V78" s="20">
        <v>83262712</v>
      </c>
      <c r="W78" s="20">
        <v>89757905</v>
      </c>
      <c r="X78" s="20"/>
      <c r="Y78" s="19"/>
      <c r="Z78" s="22">
        <v>191654725</v>
      </c>
    </row>
    <row r="79" spans="1:26" ht="13.5" hidden="1">
      <c r="A79" s="38" t="s">
        <v>113</v>
      </c>
      <c r="B79" s="18">
        <v>112995953</v>
      </c>
      <c r="C79" s="18"/>
      <c r="D79" s="19">
        <v>124502363</v>
      </c>
      <c r="E79" s="20">
        <v>124502363</v>
      </c>
      <c r="F79" s="20">
        <v>8491505</v>
      </c>
      <c r="G79" s="20">
        <v>10338325</v>
      </c>
      <c r="H79" s="20">
        <v>10407487</v>
      </c>
      <c r="I79" s="20">
        <v>29237317</v>
      </c>
      <c r="J79" s="20">
        <v>10339984</v>
      </c>
      <c r="K79" s="20">
        <v>9953298</v>
      </c>
      <c r="L79" s="20">
        <v>9256785</v>
      </c>
      <c r="M79" s="20">
        <v>29550067</v>
      </c>
      <c r="N79" s="20"/>
      <c r="O79" s="20"/>
      <c r="P79" s="20"/>
      <c r="Q79" s="20"/>
      <c r="R79" s="20"/>
      <c r="S79" s="20"/>
      <c r="T79" s="20"/>
      <c r="U79" s="20"/>
      <c r="V79" s="20">
        <v>58787384</v>
      </c>
      <c r="W79" s="20">
        <v>58754017</v>
      </c>
      <c r="X79" s="20"/>
      <c r="Y79" s="19"/>
      <c r="Z79" s="22">
        <v>124502363</v>
      </c>
    </row>
    <row r="80" spans="1:26" ht="13.5" hidden="1">
      <c r="A80" s="38" t="s">
        <v>114</v>
      </c>
      <c r="B80" s="18">
        <v>26643482</v>
      </c>
      <c r="C80" s="18"/>
      <c r="D80" s="19">
        <v>28725891</v>
      </c>
      <c r="E80" s="20">
        <v>28725891</v>
      </c>
      <c r="F80" s="20">
        <v>1598408</v>
      </c>
      <c r="G80" s="20">
        <v>1909110</v>
      </c>
      <c r="H80" s="20">
        <v>2135498</v>
      </c>
      <c r="I80" s="20">
        <v>5643016</v>
      </c>
      <c r="J80" s="20">
        <v>2066852</v>
      </c>
      <c r="K80" s="20">
        <v>2118482</v>
      </c>
      <c r="L80" s="20">
        <v>2096714</v>
      </c>
      <c r="M80" s="20">
        <v>6282048</v>
      </c>
      <c r="N80" s="20"/>
      <c r="O80" s="20"/>
      <c r="P80" s="20"/>
      <c r="Q80" s="20"/>
      <c r="R80" s="20"/>
      <c r="S80" s="20"/>
      <c r="T80" s="20"/>
      <c r="U80" s="20"/>
      <c r="V80" s="20">
        <v>11925064</v>
      </c>
      <c r="W80" s="20">
        <v>13208352</v>
      </c>
      <c r="X80" s="20"/>
      <c r="Y80" s="19"/>
      <c r="Z80" s="22">
        <v>28725891</v>
      </c>
    </row>
    <row r="81" spans="1:26" ht="13.5" hidden="1">
      <c r="A81" s="38" t="s">
        <v>115</v>
      </c>
      <c r="B81" s="18">
        <v>15035715</v>
      </c>
      <c r="C81" s="18"/>
      <c r="D81" s="19">
        <v>15940272</v>
      </c>
      <c r="E81" s="20">
        <v>15940271</v>
      </c>
      <c r="F81" s="20">
        <v>993682</v>
      </c>
      <c r="G81" s="20">
        <v>1298467</v>
      </c>
      <c r="H81" s="20">
        <v>1344466</v>
      </c>
      <c r="I81" s="20">
        <v>3636615</v>
      </c>
      <c r="J81" s="20">
        <v>1242891</v>
      </c>
      <c r="K81" s="20">
        <v>1249126</v>
      </c>
      <c r="L81" s="20">
        <v>1129133</v>
      </c>
      <c r="M81" s="20">
        <v>3621150</v>
      </c>
      <c r="N81" s="20"/>
      <c r="O81" s="20"/>
      <c r="P81" s="20"/>
      <c r="Q81" s="20"/>
      <c r="R81" s="20"/>
      <c r="S81" s="20"/>
      <c r="T81" s="20"/>
      <c r="U81" s="20"/>
      <c r="V81" s="20">
        <v>7257765</v>
      </c>
      <c r="W81" s="20">
        <v>7635462</v>
      </c>
      <c r="X81" s="20"/>
      <c r="Y81" s="19"/>
      <c r="Z81" s="22">
        <v>15940271</v>
      </c>
    </row>
    <row r="82" spans="1:26" ht="13.5" hidden="1">
      <c r="A82" s="38" t="s">
        <v>116</v>
      </c>
      <c r="B82" s="18">
        <v>10988889</v>
      </c>
      <c r="C82" s="18"/>
      <c r="D82" s="19">
        <v>12328728</v>
      </c>
      <c r="E82" s="20">
        <v>12328728</v>
      </c>
      <c r="F82" s="20">
        <v>790824</v>
      </c>
      <c r="G82" s="20">
        <v>900900</v>
      </c>
      <c r="H82" s="20">
        <v>908213</v>
      </c>
      <c r="I82" s="20">
        <v>2599937</v>
      </c>
      <c r="J82" s="20">
        <v>911435</v>
      </c>
      <c r="K82" s="20">
        <v>927175</v>
      </c>
      <c r="L82" s="20">
        <v>853952</v>
      </c>
      <c r="M82" s="20">
        <v>2692562</v>
      </c>
      <c r="N82" s="20"/>
      <c r="O82" s="20"/>
      <c r="P82" s="20"/>
      <c r="Q82" s="20"/>
      <c r="R82" s="20"/>
      <c r="S82" s="20"/>
      <c r="T82" s="20"/>
      <c r="U82" s="20"/>
      <c r="V82" s="20">
        <v>5292499</v>
      </c>
      <c r="W82" s="20">
        <v>5927794</v>
      </c>
      <c r="X82" s="20"/>
      <c r="Y82" s="19"/>
      <c r="Z82" s="22">
        <v>12328728</v>
      </c>
    </row>
    <row r="83" spans="1:26" ht="13.5" hidden="1">
      <c r="A83" s="38" t="s">
        <v>117</v>
      </c>
      <c r="B83" s="18"/>
      <c r="C83" s="18"/>
      <c r="D83" s="19">
        <v>10157472</v>
      </c>
      <c r="E83" s="20">
        <v>10157472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4232280</v>
      </c>
      <c r="X83" s="20"/>
      <c r="Y83" s="19"/>
      <c r="Z83" s="22">
        <v>10157472</v>
      </c>
    </row>
    <row r="84" spans="1:26" ht="13.5" hidden="1">
      <c r="A84" s="39" t="s">
        <v>118</v>
      </c>
      <c r="B84" s="27">
        <v>1034590</v>
      </c>
      <c r="C84" s="27"/>
      <c r="D84" s="28">
        <v>1164610</v>
      </c>
      <c r="E84" s="29">
        <v>1164610</v>
      </c>
      <c r="F84" s="29">
        <v>38881</v>
      </c>
      <c r="G84" s="29">
        <v>40538</v>
      </c>
      <c r="H84" s="29">
        <v>70534</v>
      </c>
      <c r="I84" s="29">
        <v>149953</v>
      </c>
      <c r="J84" s="29">
        <v>58383</v>
      </c>
      <c r="K84" s="29">
        <v>58009</v>
      </c>
      <c r="L84" s="29">
        <v>54413</v>
      </c>
      <c r="M84" s="29">
        <v>170805</v>
      </c>
      <c r="N84" s="29"/>
      <c r="O84" s="29"/>
      <c r="P84" s="29"/>
      <c r="Q84" s="29"/>
      <c r="R84" s="29"/>
      <c r="S84" s="29"/>
      <c r="T84" s="29"/>
      <c r="U84" s="29"/>
      <c r="V84" s="29">
        <v>320758</v>
      </c>
      <c r="W84" s="29">
        <v>38881</v>
      </c>
      <c r="X84" s="29"/>
      <c r="Y84" s="28"/>
      <c r="Z84" s="30">
        <v>1164610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95240114</v>
      </c>
      <c r="C5" s="18">
        <v>0</v>
      </c>
      <c r="D5" s="58">
        <v>101800673</v>
      </c>
      <c r="E5" s="59">
        <v>101800673</v>
      </c>
      <c r="F5" s="59">
        <v>103279584</v>
      </c>
      <c r="G5" s="59">
        <v>70466</v>
      </c>
      <c r="H5" s="59">
        <v>3717</v>
      </c>
      <c r="I5" s="59">
        <v>103353767</v>
      </c>
      <c r="J5" s="59">
        <v>-38492</v>
      </c>
      <c r="K5" s="59">
        <v>88700</v>
      </c>
      <c r="L5" s="59">
        <v>29086</v>
      </c>
      <c r="M5" s="59">
        <v>79294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103433061</v>
      </c>
      <c r="W5" s="59">
        <v>101565268</v>
      </c>
      <c r="X5" s="59">
        <v>1867793</v>
      </c>
      <c r="Y5" s="60">
        <v>1.84</v>
      </c>
      <c r="Z5" s="61">
        <v>101800673</v>
      </c>
    </row>
    <row r="6" spans="1:26" ht="13.5">
      <c r="A6" s="57" t="s">
        <v>32</v>
      </c>
      <c r="B6" s="18">
        <v>545994774</v>
      </c>
      <c r="C6" s="18">
        <v>0</v>
      </c>
      <c r="D6" s="58">
        <v>551517820</v>
      </c>
      <c r="E6" s="59">
        <v>551517820</v>
      </c>
      <c r="F6" s="59">
        <v>129941431</v>
      </c>
      <c r="G6" s="59">
        <v>41282043</v>
      </c>
      <c r="H6" s="59">
        <v>38815386</v>
      </c>
      <c r="I6" s="59">
        <v>210038860</v>
      </c>
      <c r="J6" s="59">
        <v>38888989</v>
      </c>
      <c r="K6" s="59">
        <v>39643708</v>
      </c>
      <c r="L6" s="59">
        <v>42965078</v>
      </c>
      <c r="M6" s="59">
        <v>121497775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331536635</v>
      </c>
      <c r="W6" s="59">
        <v>323595384</v>
      </c>
      <c r="X6" s="59">
        <v>7941251</v>
      </c>
      <c r="Y6" s="60">
        <v>2.45</v>
      </c>
      <c r="Z6" s="61">
        <v>551517820</v>
      </c>
    </row>
    <row r="7" spans="1:26" ht="13.5">
      <c r="A7" s="57" t="s">
        <v>33</v>
      </c>
      <c r="B7" s="18">
        <v>28187131</v>
      </c>
      <c r="C7" s="18">
        <v>0</v>
      </c>
      <c r="D7" s="58">
        <v>24810472</v>
      </c>
      <c r="E7" s="59">
        <v>24810472</v>
      </c>
      <c r="F7" s="59">
        <v>2254394</v>
      </c>
      <c r="G7" s="59">
        <v>2886116</v>
      </c>
      <c r="H7" s="59">
        <v>2727592</v>
      </c>
      <c r="I7" s="59">
        <v>7868102</v>
      </c>
      <c r="J7" s="59">
        <v>2886210</v>
      </c>
      <c r="K7" s="59">
        <v>2733345</v>
      </c>
      <c r="L7" s="59">
        <v>2964309</v>
      </c>
      <c r="M7" s="59">
        <v>8583864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16451966</v>
      </c>
      <c r="W7" s="59">
        <v>12068101</v>
      </c>
      <c r="X7" s="59">
        <v>4383865</v>
      </c>
      <c r="Y7" s="60">
        <v>36.33</v>
      </c>
      <c r="Z7" s="61">
        <v>24810472</v>
      </c>
    </row>
    <row r="8" spans="1:26" ht="13.5">
      <c r="A8" s="57" t="s">
        <v>34</v>
      </c>
      <c r="B8" s="18">
        <v>86524266</v>
      </c>
      <c r="C8" s="18">
        <v>0</v>
      </c>
      <c r="D8" s="58">
        <v>129502339</v>
      </c>
      <c r="E8" s="59">
        <v>144875402</v>
      </c>
      <c r="F8" s="59">
        <v>7665</v>
      </c>
      <c r="G8" s="59">
        <v>41523</v>
      </c>
      <c r="H8" s="59">
        <v>34672129</v>
      </c>
      <c r="I8" s="59">
        <v>34721317</v>
      </c>
      <c r="J8" s="59">
        <v>2969490</v>
      </c>
      <c r="K8" s="59">
        <v>3915787</v>
      </c>
      <c r="L8" s="59">
        <v>26864231</v>
      </c>
      <c r="M8" s="59">
        <v>33749508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68470825</v>
      </c>
      <c r="W8" s="59">
        <v>60445549</v>
      </c>
      <c r="X8" s="59">
        <v>8025276</v>
      </c>
      <c r="Y8" s="60">
        <v>13.28</v>
      </c>
      <c r="Z8" s="61">
        <v>144875402</v>
      </c>
    </row>
    <row r="9" spans="1:26" ht="13.5">
      <c r="A9" s="57" t="s">
        <v>35</v>
      </c>
      <c r="B9" s="18">
        <v>61692851</v>
      </c>
      <c r="C9" s="18">
        <v>0</v>
      </c>
      <c r="D9" s="58">
        <v>50553431</v>
      </c>
      <c r="E9" s="59">
        <v>50624096</v>
      </c>
      <c r="F9" s="59">
        <v>27864725</v>
      </c>
      <c r="G9" s="59">
        <v>2094652</v>
      </c>
      <c r="H9" s="59">
        <v>2694885</v>
      </c>
      <c r="I9" s="59">
        <v>32654262</v>
      </c>
      <c r="J9" s="59">
        <v>1903412</v>
      </c>
      <c r="K9" s="59">
        <v>2794975</v>
      </c>
      <c r="L9" s="59">
        <v>1470308</v>
      </c>
      <c r="M9" s="59">
        <v>6168695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38822957</v>
      </c>
      <c r="W9" s="59">
        <v>12560896</v>
      </c>
      <c r="X9" s="59">
        <v>26262061</v>
      </c>
      <c r="Y9" s="60">
        <v>209.08</v>
      </c>
      <c r="Z9" s="61">
        <v>50624096</v>
      </c>
    </row>
    <row r="10" spans="1:26" ht="25.5">
      <c r="A10" s="62" t="s">
        <v>105</v>
      </c>
      <c r="B10" s="63">
        <f>SUM(B5:B9)</f>
        <v>817639136</v>
      </c>
      <c r="C10" s="63">
        <f>SUM(C5:C9)</f>
        <v>0</v>
      </c>
      <c r="D10" s="64">
        <f aca="true" t="shared" si="0" ref="D10:Z10">SUM(D5:D9)</f>
        <v>858184735</v>
      </c>
      <c r="E10" s="65">
        <f t="shared" si="0"/>
        <v>873628463</v>
      </c>
      <c r="F10" s="65">
        <f t="shared" si="0"/>
        <v>263347799</v>
      </c>
      <c r="G10" s="65">
        <f t="shared" si="0"/>
        <v>46374800</v>
      </c>
      <c r="H10" s="65">
        <f t="shared" si="0"/>
        <v>78913709</v>
      </c>
      <c r="I10" s="65">
        <f t="shared" si="0"/>
        <v>388636308</v>
      </c>
      <c r="J10" s="65">
        <f t="shared" si="0"/>
        <v>46609609</v>
      </c>
      <c r="K10" s="65">
        <f t="shared" si="0"/>
        <v>49176515</v>
      </c>
      <c r="L10" s="65">
        <f t="shared" si="0"/>
        <v>74293012</v>
      </c>
      <c r="M10" s="65">
        <f t="shared" si="0"/>
        <v>170079136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558715444</v>
      </c>
      <c r="W10" s="65">
        <f t="shared" si="0"/>
        <v>510235198</v>
      </c>
      <c r="X10" s="65">
        <f t="shared" si="0"/>
        <v>48480246</v>
      </c>
      <c r="Y10" s="66">
        <f>+IF(W10&lt;&gt;0,(X10/W10)*100,0)</f>
        <v>9.50154873478564</v>
      </c>
      <c r="Z10" s="67">
        <f t="shared" si="0"/>
        <v>873628463</v>
      </c>
    </row>
    <row r="11" spans="1:26" ht="13.5">
      <c r="A11" s="57" t="s">
        <v>36</v>
      </c>
      <c r="B11" s="18">
        <v>228749095</v>
      </c>
      <c r="C11" s="18">
        <v>0</v>
      </c>
      <c r="D11" s="58">
        <v>257593105</v>
      </c>
      <c r="E11" s="59">
        <v>258834145</v>
      </c>
      <c r="F11" s="59">
        <v>16824879</v>
      </c>
      <c r="G11" s="59">
        <v>19411143</v>
      </c>
      <c r="H11" s="59">
        <v>18506403</v>
      </c>
      <c r="I11" s="59">
        <v>54742425</v>
      </c>
      <c r="J11" s="59">
        <v>18670967</v>
      </c>
      <c r="K11" s="59">
        <v>18771066</v>
      </c>
      <c r="L11" s="59">
        <v>18714082</v>
      </c>
      <c r="M11" s="59">
        <v>56156115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110898540</v>
      </c>
      <c r="W11" s="59">
        <v>122533699</v>
      </c>
      <c r="X11" s="59">
        <v>-11635159</v>
      </c>
      <c r="Y11" s="60">
        <v>-9.5</v>
      </c>
      <c r="Z11" s="61">
        <v>258834145</v>
      </c>
    </row>
    <row r="12" spans="1:26" ht="13.5">
      <c r="A12" s="57" t="s">
        <v>37</v>
      </c>
      <c r="B12" s="18">
        <v>9713125</v>
      </c>
      <c r="C12" s="18">
        <v>0</v>
      </c>
      <c r="D12" s="58">
        <v>10301035</v>
      </c>
      <c r="E12" s="59">
        <v>9164587</v>
      </c>
      <c r="F12" s="59">
        <v>696776</v>
      </c>
      <c r="G12" s="59">
        <v>722395</v>
      </c>
      <c r="H12" s="59">
        <v>763503</v>
      </c>
      <c r="I12" s="59">
        <v>2182674</v>
      </c>
      <c r="J12" s="59">
        <v>768704</v>
      </c>
      <c r="K12" s="59">
        <v>767708</v>
      </c>
      <c r="L12" s="59">
        <v>767708</v>
      </c>
      <c r="M12" s="59">
        <v>2304120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4486794</v>
      </c>
      <c r="W12" s="59">
        <v>5020184</v>
      </c>
      <c r="X12" s="59">
        <v>-533390</v>
      </c>
      <c r="Y12" s="60">
        <v>-10.62</v>
      </c>
      <c r="Z12" s="61">
        <v>9164587</v>
      </c>
    </row>
    <row r="13" spans="1:26" ht="13.5">
      <c r="A13" s="57" t="s">
        <v>106</v>
      </c>
      <c r="B13" s="18">
        <v>65586483</v>
      </c>
      <c r="C13" s="18">
        <v>0</v>
      </c>
      <c r="D13" s="58">
        <v>70262566</v>
      </c>
      <c r="E13" s="59">
        <v>70262566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35131284</v>
      </c>
      <c r="X13" s="59">
        <v>-35131284</v>
      </c>
      <c r="Y13" s="60">
        <v>-100</v>
      </c>
      <c r="Z13" s="61">
        <v>70262566</v>
      </c>
    </row>
    <row r="14" spans="1:26" ht="13.5">
      <c r="A14" s="57" t="s">
        <v>38</v>
      </c>
      <c r="B14" s="18">
        <v>6236695</v>
      </c>
      <c r="C14" s="18">
        <v>0</v>
      </c>
      <c r="D14" s="58">
        <v>3093834</v>
      </c>
      <c r="E14" s="59">
        <v>3093834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1409240</v>
      </c>
      <c r="M14" s="59">
        <v>1409240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1409240</v>
      </c>
      <c r="W14" s="59">
        <v>1388756</v>
      </c>
      <c r="X14" s="59">
        <v>20484</v>
      </c>
      <c r="Y14" s="60">
        <v>1.47</v>
      </c>
      <c r="Z14" s="61">
        <v>3093834</v>
      </c>
    </row>
    <row r="15" spans="1:26" ht="13.5">
      <c r="A15" s="57" t="s">
        <v>39</v>
      </c>
      <c r="B15" s="18">
        <v>265051027</v>
      </c>
      <c r="C15" s="18">
        <v>0</v>
      </c>
      <c r="D15" s="58">
        <v>284202534</v>
      </c>
      <c r="E15" s="59">
        <v>284202534</v>
      </c>
      <c r="F15" s="59">
        <v>262411</v>
      </c>
      <c r="G15" s="59">
        <v>32155475</v>
      </c>
      <c r="H15" s="59">
        <v>33064228</v>
      </c>
      <c r="I15" s="59">
        <v>65482114</v>
      </c>
      <c r="J15" s="59">
        <v>19470869</v>
      </c>
      <c r="K15" s="59">
        <v>21296908</v>
      </c>
      <c r="L15" s="59">
        <v>20610405</v>
      </c>
      <c r="M15" s="59">
        <v>61378182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126860296</v>
      </c>
      <c r="W15" s="59">
        <v>133647893</v>
      </c>
      <c r="X15" s="59">
        <v>-6787597</v>
      </c>
      <c r="Y15" s="60">
        <v>-5.08</v>
      </c>
      <c r="Z15" s="61">
        <v>284202534</v>
      </c>
    </row>
    <row r="16" spans="1:26" ht="13.5">
      <c r="A16" s="68" t="s">
        <v>40</v>
      </c>
      <c r="B16" s="18">
        <v>1164351</v>
      </c>
      <c r="C16" s="18">
        <v>0</v>
      </c>
      <c r="D16" s="58">
        <v>1320000</v>
      </c>
      <c r="E16" s="59">
        <v>1320000</v>
      </c>
      <c r="F16" s="59">
        <v>220154</v>
      </c>
      <c r="G16" s="59">
        <v>20154</v>
      </c>
      <c r="H16" s="59">
        <v>20154</v>
      </c>
      <c r="I16" s="59">
        <v>260462</v>
      </c>
      <c r="J16" s="59">
        <v>220154</v>
      </c>
      <c r="K16" s="59">
        <v>20154</v>
      </c>
      <c r="L16" s="59">
        <v>121098</v>
      </c>
      <c r="M16" s="59">
        <v>361406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621868</v>
      </c>
      <c r="W16" s="59">
        <v>715199</v>
      </c>
      <c r="X16" s="59">
        <v>-93331</v>
      </c>
      <c r="Y16" s="60">
        <v>-13.05</v>
      </c>
      <c r="Z16" s="61">
        <v>1320000</v>
      </c>
    </row>
    <row r="17" spans="1:26" ht="13.5">
      <c r="A17" s="57" t="s">
        <v>41</v>
      </c>
      <c r="B17" s="18">
        <v>215293612</v>
      </c>
      <c r="C17" s="18">
        <v>0</v>
      </c>
      <c r="D17" s="58">
        <v>247398921</v>
      </c>
      <c r="E17" s="59">
        <v>261862164</v>
      </c>
      <c r="F17" s="59">
        <v>5973834</v>
      </c>
      <c r="G17" s="59">
        <v>9108351</v>
      </c>
      <c r="H17" s="59">
        <v>13925267</v>
      </c>
      <c r="I17" s="59">
        <v>29007452</v>
      </c>
      <c r="J17" s="59">
        <v>15345657</v>
      </c>
      <c r="K17" s="59">
        <v>15327672</v>
      </c>
      <c r="L17" s="59">
        <v>17435100</v>
      </c>
      <c r="M17" s="59">
        <v>48108429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77115881</v>
      </c>
      <c r="W17" s="59">
        <v>108269572</v>
      </c>
      <c r="X17" s="59">
        <v>-31153691</v>
      </c>
      <c r="Y17" s="60">
        <v>-28.77</v>
      </c>
      <c r="Z17" s="61">
        <v>261862164</v>
      </c>
    </row>
    <row r="18" spans="1:26" ht="13.5">
      <c r="A18" s="69" t="s">
        <v>42</v>
      </c>
      <c r="B18" s="70">
        <f>SUM(B11:B17)</f>
        <v>791794388</v>
      </c>
      <c r="C18" s="70">
        <f>SUM(C11:C17)</f>
        <v>0</v>
      </c>
      <c r="D18" s="71">
        <f aca="true" t="shared" si="1" ref="D18:Z18">SUM(D11:D17)</f>
        <v>874171995</v>
      </c>
      <c r="E18" s="72">
        <f t="shared" si="1"/>
        <v>888739830</v>
      </c>
      <c r="F18" s="72">
        <f t="shared" si="1"/>
        <v>23978054</v>
      </c>
      <c r="G18" s="72">
        <f t="shared" si="1"/>
        <v>61417518</v>
      </c>
      <c r="H18" s="72">
        <f t="shared" si="1"/>
        <v>66279555</v>
      </c>
      <c r="I18" s="72">
        <f t="shared" si="1"/>
        <v>151675127</v>
      </c>
      <c r="J18" s="72">
        <f t="shared" si="1"/>
        <v>54476351</v>
      </c>
      <c r="K18" s="72">
        <f t="shared" si="1"/>
        <v>56183508</v>
      </c>
      <c r="L18" s="72">
        <f t="shared" si="1"/>
        <v>59057633</v>
      </c>
      <c r="M18" s="72">
        <f t="shared" si="1"/>
        <v>169717492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321392619</v>
      </c>
      <c r="W18" s="72">
        <f t="shared" si="1"/>
        <v>406706587</v>
      </c>
      <c r="X18" s="72">
        <f t="shared" si="1"/>
        <v>-85313968</v>
      </c>
      <c r="Y18" s="66">
        <f>+IF(W18&lt;&gt;0,(X18/W18)*100,0)</f>
        <v>-20.97678540918247</v>
      </c>
      <c r="Z18" s="73">
        <f t="shared" si="1"/>
        <v>888739830</v>
      </c>
    </row>
    <row r="19" spans="1:26" ht="13.5">
      <c r="A19" s="69" t="s">
        <v>43</v>
      </c>
      <c r="B19" s="74">
        <f>+B10-B18</f>
        <v>25844748</v>
      </c>
      <c r="C19" s="74">
        <f>+C10-C18</f>
        <v>0</v>
      </c>
      <c r="D19" s="75">
        <f aca="true" t="shared" si="2" ref="D19:Z19">+D10-D18</f>
        <v>-15987260</v>
      </c>
      <c r="E19" s="76">
        <f t="shared" si="2"/>
        <v>-15111367</v>
      </c>
      <c r="F19" s="76">
        <f t="shared" si="2"/>
        <v>239369745</v>
      </c>
      <c r="G19" s="76">
        <f t="shared" si="2"/>
        <v>-15042718</v>
      </c>
      <c r="H19" s="76">
        <f t="shared" si="2"/>
        <v>12634154</v>
      </c>
      <c r="I19" s="76">
        <f t="shared" si="2"/>
        <v>236961181</v>
      </c>
      <c r="J19" s="76">
        <f t="shared" si="2"/>
        <v>-7866742</v>
      </c>
      <c r="K19" s="76">
        <f t="shared" si="2"/>
        <v>-7006993</v>
      </c>
      <c r="L19" s="76">
        <f t="shared" si="2"/>
        <v>15235379</v>
      </c>
      <c r="M19" s="76">
        <f t="shared" si="2"/>
        <v>361644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237322825</v>
      </c>
      <c r="W19" s="76">
        <f>IF(E10=E18,0,W10-W18)</f>
        <v>103528611</v>
      </c>
      <c r="X19" s="76">
        <f t="shared" si="2"/>
        <v>133794214</v>
      </c>
      <c r="Y19" s="77">
        <f>+IF(W19&lt;&gt;0,(X19/W19)*100,0)</f>
        <v>129.23404719493436</v>
      </c>
      <c r="Z19" s="78">
        <f t="shared" si="2"/>
        <v>-15111367</v>
      </c>
    </row>
    <row r="20" spans="1:26" ht="13.5">
      <c r="A20" s="57" t="s">
        <v>44</v>
      </c>
      <c r="B20" s="18">
        <v>53804028</v>
      </c>
      <c r="C20" s="18">
        <v>0</v>
      </c>
      <c r="D20" s="58">
        <v>36223336</v>
      </c>
      <c r="E20" s="59">
        <v>44750671</v>
      </c>
      <c r="F20" s="59">
        <v>0</v>
      </c>
      <c r="G20" s="59">
        <v>0</v>
      </c>
      <c r="H20" s="59">
        <v>3913136</v>
      </c>
      <c r="I20" s="59">
        <v>3913136</v>
      </c>
      <c r="J20" s="59">
        <v>1242464</v>
      </c>
      <c r="K20" s="59">
        <v>2265465</v>
      </c>
      <c r="L20" s="59">
        <v>3725400</v>
      </c>
      <c r="M20" s="59">
        <v>7233329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11146465</v>
      </c>
      <c r="W20" s="59">
        <v>15431028</v>
      </c>
      <c r="X20" s="59">
        <v>-4284563</v>
      </c>
      <c r="Y20" s="60">
        <v>-27.77</v>
      </c>
      <c r="Z20" s="61">
        <v>44750671</v>
      </c>
    </row>
    <row r="21" spans="1:26" ht="13.5">
      <c r="A21" s="57" t="s">
        <v>107</v>
      </c>
      <c r="B21" s="79">
        <v>7596780</v>
      </c>
      <c r="C21" s="79">
        <v>0</v>
      </c>
      <c r="D21" s="80">
        <v>1236400</v>
      </c>
      <c r="E21" s="81">
        <v>1236400</v>
      </c>
      <c r="F21" s="81">
        <v>78430</v>
      </c>
      <c r="G21" s="81">
        <v>-78430</v>
      </c>
      <c r="H21" s="81">
        <v>41430</v>
      </c>
      <c r="I21" s="81">
        <v>41430</v>
      </c>
      <c r="J21" s="81">
        <v>0</v>
      </c>
      <c r="K21" s="81">
        <v>175728</v>
      </c>
      <c r="L21" s="81">
        <v>0</v>
      </c>
      <c r="M21" s="81">
        <v>175728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217158</v>
      </c>
      <c r="W21" s="81">
        <v>541912</v>
      </c>
      <c r="X21" s="81">
        <v>-324754</v>
      </c>
      <c r="Y21" s="82">
        <v>-59.93</v>
      </c>
      <c r="Z21" s="83">
        <v>1236400</v>
      </c>
    </row>
    <row r="22" spans="1:26" ht="25.5">
      <c r="A22" s="84" t="s">
        <v>108</v>
      </c>
      <c r="B22" s="85">
        <f>SUM(B19:B21)</f>
        <v>87245556</v>
      </c>
      <c r="C22" s="85">
        <f>SUM(C19:C21)</f>
        <v>0</v>
      </c>
      <c r="D22" s="86">
        <f aca="true" t="shared" si="3" ref="D22:Z22">SUM(D19:D21)</f>
        <v>21472476</v>
      </c>
      <c r="E22" s="87">
        <f t="shared" si="3"/>
        <v>30875704</v>
      </c>
      <c r="F22" s="87">
        <f t="shared" si="3"/>
        <v>239448175</v>
      </c>
      <c r="G22" s="87">
        <f t="shared" si="3"/>
        <v>-15121148</v>
      </c>
      <c r="H22" s="87">
        <f t="shared" si="3"/>
        <v>16588720</v>
      </c>
      <c r="I22" s="87">
        <f t="shared" si="3"/>
        <v>240915747</v>
      </c>
      <c r="J22" s="87">
        <f t="shared" si="3"/>
        <v>-6624278</v>
      </c>
      <c r="K22" s="87">
        <f t="shared" si="3"/>
        <v>-4565800</v>
      </c>
      <c r="L22" s="87">
        <f t="shared" si="3"/>
        <v>18960779</v>
      </c>
      <c r="M22" s="87">
        <f t="shared" si="3"/>
        <v>7770701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248686448</v>
      </c>
      <c r="W22" s="87">
        <f t="shared" si="3"/>
        <v>119501551</v>
      </c>
      <c r="X22" s="87">
        <f t="shared" si="3"/>
        <v>129184897</v>
      </c>
      <c r="Y22" s="88">
        <f>+IF(W22&lt;&gt;0,(X22/W22)*100,0)</f>
        <v>108.10311323909092</v>
      </c>
      <c r="Z22" s="89">
        <f t="shared" si="3"/>
        <v>30875704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87245556</v>
      </c>
      <c r="C24" s="74">
        <f>SUM(C22:C23)</f>
        <v>0</v>
      </c>
      <c r="D24" s="75">
        <f aca="true" t="shared" si="4" ref="D24:Z24">SUM(D22:D23)</f>
        <v>21472476</v>
      </c>
      <c r="E24" s="76">
        <f t="shared" si="4"/>
        <v>30875704</v>
      </c>
      <c r="F24" s="76">
        <f t="shared" si="4"/>
        <v>239448175</v>
      </c>
      <c r="G24" s="76">
        <f t="shared" si="4"/>
        <v>-15121148</v>
      </c>
      <c r="H24" s="76">
        <f t="shared" si="4"/>
        <v>16588720</v>
      </c>
      <c r="I24" s="76">
        <f t="shared" si="4"/>
        <v>240915747</v>
      </c>
      <c r="J24" s="76">
        <f t="shared" si="4"/>
        <v>-6624278</v>
      </c>
      <c r="K24" s="76">
        <f t="shared" si="4"/>
        <v>-4565800</v>
      </c>
      <c r="L24" s="76">
        <f t="shared" si="4"/>
        <v>18960779</v>
      </c>
      <c r="M24" s="76">
        <f t="shared" si="4"/>
        <v>7770701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248686448</v>
      </c>
      <c r="W24" s="76">
        <f t="shared" si="4"/>
        <v>119501551</v>
      </c>
      <c r="X24" s="76">
        <f t="shared" si="4"/>
        <v>129184897</v>
      </c>
      <c r="Y24" s="77">
        <f>+IF(W24&lt;&gt;0,(X24/W24)*100,0)</f>
        <v>108.10311323909092</v>
      </c>
      <c r="Z24" s="78">
        <f t="shared" si="4"/>
        <v>30875704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147023266</v>
      </c>
      <c r="C27" s="21">
        <v>0</v>
      </c>
      <c r="D27" s="98">
        <v>148066165</v>
      </c>
      <c r="E27" s="99">
        <v>157883764</v>
      </c>
      <c r="F27" s="99">
        <v>1371783</v>
      </c>
      <c r="G27" s="99">
        <v>4529396</v>
      </c>
      <c r="H27" s="99">
        <v>8785108</v>
      </c>
      <c r="I27" s="99">
        <v>14686287</v>
      </c>
      <c r="J27" s="99">
        <v>6999783</v>
      </c>
      <c r="K27" s="99">
        <v>9732485</v>
      </c>
      <c r="L27" s="99">
        <v>10641134</v>
      </c>
      <c r="M27" s="99">
        <v>27373402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42059689</v>
      </c>
      <c r="W27" s="99">
        <v>78941882</v>
      </c>
      <c r="X27" s="99">
        <v>-36882193</v>
      </c>
      <c r="Y27" s="100">
        <v>-46.72</v>
      </c>
      <c r="Z27" s="101">
        <v>157883764</v>
      </c>
    </row>
    <row r="28" spans="1:26" ht="13.5">
      <c r="A28" s="102" t="s">
        <v>44</v>
      </c>
      <c r="B28" s="18">
        <v>53803006</v>
      </c>
      <c r="C28" s="18">
        <v>0</v>
      </c>
      <c r="D28" s="58">
        <v>36223333</v>
      </c>
      <c r="E28" s="59">
        <v>44750669</v>
      </c>
      <c r="F28" s="59">
        <v>253810</v>
      </c>
      <c r="G28" s="59">
        <v>849504</v>
      </c>
      <c r="H28" s="59">
        <v>2975552</v>
      </c>
      <c r="I28" s="59">
        <v>4078866</v>
      </c>
      <c r="J28" s="59">
        <v>1300386</v>
      </c>
      <c r="K28" s="59">
        <v>2317792</v>
      </c>
      <c r="L28" s="59">
        <v>3695396</v>
      </c>
      <c r="M28" s="59">
        <v>7313574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11392440</v>
      </c>
      <c r="W28" s="59">
        <v>22375335</v>
      </c>
      <c r="X28" s="59">
        <v>-10982895</v>
      </c>
      <c r="Y28" s="60">
        <v>-49.08</v>
      </c>
      <c r="Z28" s="61">
        <v>44750669</v>
      </c>
    </row>
    <row r="29" spans="1:26" ht="13.5">
      <c r="A29" s="57" t="s">
        <v>110</v>
      </c>
      <c r="B29" s="18">
        <v>8571924</v>
      </c>
      <c r="C29" s="18">
        <v>0</v>
      </c>
      <c r="D29" s="58">
        <v>2128509</v>
      </c>
      <c r="E29" s="59">
        <v>2128509</v>
      </c>
      <c r="F29" s="59">
        <v>134766</v>
      </c>
      <c r="G29" s="59">
        <v>222228</v>
      </c>
      <c r="H29" s="59">
        <v>301997</v>
      </c>
      <c r="I29" s="59">
        <v>658991</v>
      </c>
      <c r="J29" s="59">
        <v>528429</v>
      </c>
      <c r="K29" s="59">
        <v>253776</v>
      </c>
      <c r="L29" s="59">
        <v>121043</v>
      </c>
      <c r="M29" s="59">
        <v>903248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1562239</v>
      </c>
      <c r="W29" s="59">
        <v>1064255</v>
      </c>
      <c r="X29" s="59">
        <v>497984</v>
      </c>
      <c r="Y29" s="60">
        <v>46.79</v>
      </c>
      <c r="Z29" s="61">
        <v>2128509</v>
      </c>
    </row>
    <row r="30" spans="1:26" ht="13.5">
      <c r="A30" s="57" t="s">
        <v>48</v>
      </c>
      <c r="B30" s="18">
        <v>4796541</v>
      </c>
      <c r="C30" s="18">
        <v>0</v>
      </c>
      <c r="D30" s="58">
        <v>6500000</v>
      </c>
      <c r="E30" s="59">
        <v>6503459</v>
      </c>
      <c r="F30" s="59">
        <v>0</v>
      </c>
      <c r="G30" s="59">
        <v>1923</v>
      </c>
      <c r="H30" s="59">
        <v>0</v>
      </c>
      <c r="I30" s="59">
        <v>1923</v>
      </c>
      <c r="J30" s="59">
        <v>0</v>
      </c>
      <c r="K30" s="59">
        <v>427812</v>
      </c>
      <c r="L30" s="59">
        <v>0</v>
      </c>
      <c r="M30" s="59">
        <v>427812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429735</v>
      </c>
      <c r="W30" s="59">
        <v>3251730</v>
      </c>
      <c r="X30" s="59">
        <v>-2821995</v>
      </c>
      <c r="Y30" s="60">
        <v>-86.78</v>
      </c>
      <c r="Z30" s="61">
        <v>6503459</v>
      </c>
    </row>
    <row r="31" spans="1:26" ht="13.5">
      <c r="A31" s="57" t="s">
        <v>49</v>
      </c>
      <c r="B31" s="18">
        <v>79851795</v>
      </c>
      <c r="C31" s="18">
        <v>0</v>
      </c>
      <c r="D31" s="58">
        <v>103214322</v>
      </c>
      <c r="E31" s="59">
        <v>104501128</v>
      </c>
      <c r="F31" s="59">
        <v>983207</v>
      </c>
      <c r="G31" s="59">
        <v>3455743</v>
      </c>
      <c r="H31" s="59">
        <v>5507559</v>
      </c>
      <c r="I31" s="59">
        <v>9946509</v>
      </c>
      <c r="J31" s="59">
        <v>5170969</v>
      </c>
      <c r="K31" s="59">
        <v>6733104</v>
      </c>
      <c r="L31" s="59">
        <v>6824693</v>
      </c>
      <c r="M31" s="59">
        <v>18728766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28675275</v>
      </c>
      <c r="W31" s="59">
        <v>52250564</v>
      </c>
      <c r="X31" s="59">
        <v>-23575289</v>
      </c>
      <c r="Y31" s="60">
        <v>-45.12</v>
      </c>
      <c r="Z31" s="61">
        <v>104501128</v>
      </c>
    </row>
    <row r="32" spans="1:26" ht="13.5">
      <c r="A32" s="69" t="s">
        <v>50</v>
      </c>
      <c r="B32" s="21">
        <f>SUM(B28:B31)</f>
        <v>147023266</v>
      </c>
      <c r="C32" s="21">
        <f>SUM(C28:C31)</f>
        <v>0</v>
      </c>
      <c r="D32" s="98">
        <f aca="true" t="shared" si="5" ref="D32:Z32">SUM(D28:D31)</f>
        <v>148066164</v>
      </c>
      <c r="E32" s="99">
        <f t="shared" si="5"/>
        <v>157883765</v>
      </c>
      <c r="F32" s="99">
        <f t="shared" si="5"/>
        <v>1371783</v>
      </c>
      <c r="G32" s="99">
        <f t="shared" si="5"/>
        <v>4529398</v>
      </c>
      <c r="H32" s="99">
        <f t="shared" si="5"/>
        <v>8785108</v>
      </c>
      <c r="I32" s="99">
        <f t="shared" si="5"/>
        <v>14686289</v>
      </c>
      <c r="J32" s="99">
        <f t="shared" si="5"/>
        <v>6999784</v>
      </c>
      <c r="K32" s="99">
        <f t="shared" si="5"/>
        <v>9732484</v>
      </c>
      <c r="L32" s="99">
        <f t="shared" si="5"/>
        <v>10641132</v>
      </c>
      <c r="M32" s="99">
        <f t="shared" si="5"/>
        <v>27373400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42059689</v>
      </c>
      <c r="W32" s="99">
        <f t="shared" si="5"/>
        <v>78941884</v>
      </c>
      <c r="X32" s="99">
        <f t="shared" si="5"/>
        <v>-36882195</v>
      </c>
      <c r="Y32" s="100">
        <f>+IF(W32&lt;&gt;0,(X32/W32)*100,0)</f>
        <v>-46.72069265537164</v>
      </c>
      <c r="Z32" s="101">
        <f t="shared" si="5"/>
        <v>157883765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447461649</v>
      </c>
      <c r="C35" s="18">
        <v>0</v>
      </c>
      <c r="D35" s="58">
        <v>325691852</v>
      </c>
      <c r="E35" s="59">
        <v>325006103</v>
      </c>
      <c r="F35" s="59">
        <v>657110958</v>
      </c>
      <c r="G35" s="59">
        <v>657648112</v>
      </c>
      <c r="H35" s="59">
        <v>628621254</v>
      </c>
      <c r="I35" s="59">
        <v>628621254</v>
      </c>
      <c r="J35" s="59">
        <v>608792610</v>
      </c>
      <c r="K35" s="59">
        <v>590723980</v>
      </c>
      <c r="L35" s="59">
        <v>587812261</v>
      </c>
      <c r="M35" s="59">
        <v>587812261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587812261</v>
      </c>
      <c r="W35" s="59">
        <v>162503052</v>
      </c>
      <c r="X35" s="59">
        <v>425309209</v>
      </c>
      <c r="Y35" s="60">
        <v>261.72</v>
      </c>
      <c r="Z35" s="61">
        <v>325006103</v>
      </c>
    </row>
    <row r="36" spans="1:26" ht="13.5">
      <c r="A36" s="57" t="s">
        <v>53</v>
      </c>
      <c r="B36" s="18">
        <v>2454100650</v>
      </c>
      <c r="C36" s="18">
        <v>0</v>
      </c>
      <c r="D36" s="58">
        <v>2265566965</v>
      </c>
      <c r="E36" s="59">
        <v>2275655940</v>
      </c>
      <c r="F36" s="59">
        <v>2180573803</v>
      </c>
      <c r="G36" s="59">
        <v>2463241687</v>
      </c>
      <c r="H36" s="59">
        <v>2472955954</v>
      </c>
      <c r="I36" s="59">
        <v>2472955954</v>
      </c>
      <c r="J36" s="59">
        <v>2481079891</v>
      </c>
      <c r="K36" s="59">
        <v>2491899854</v>
      </c>
      <c r="L36" s="59">
        <v>2503716536</v>
      </c>
      <c r="M36" s="59">
        <v>2503716536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2503716536</v>
      </c>
      <c r="W36" s="59">
        <v>1137827970</v>
      </c>
      <c r="X36" s="59">
        <v>1365888566</v>
      </c>
      <c r="Y36" s="60">
        <v>120.04</v>
      </c>
      <c r="Z36" s="61">
        <v>2275655940</v>
      </c>
    </row>
    <row r="37" spans="1:26" ht="13.5">
      <c r="A37" s="57" t="s">
        <v>54</v>
      </c>
      <c r="B37" s="18">
        <v>168533990</v>
      </c>
      <c r="C37" s="18">
        <v>0</v>
      </c>
      <c r="D37" s="58">
        <v>162388424</v>
      </c>
      <c r="E37" s="59">
        <v>162388424</v>
      </c>
      <c r="F37" s="59">
        <v>101412477</v>
      </c>
      <c r="G37" s="59">
        <v>163832688</v>
      </c>
      <c r="H37" s="59">
        <v>128127880</v>
      </c>
      <c r="I37" s="59">
        <v>128127880</v>
      </c>
      <c r="J37" s="59">
        <v>122634487</v>
      </c>
      <c r="K37" s="59">
        <v>120035226</v>
      </c>
      <c r="L37" s="59">
        <v>111155476</v>
      </c>
      <c r="M37" s="59">
        <v>111155476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111155476</v>
      </c>
      <c r="W37" s="59">
        <v>81194212</v>
      </c>
      <c r="X37" s="59">
        <v>29961264</v>
      </c>
      <c r="Y37" s="60">
        <v>36.9</v>
      </c>
      <c r="Z37" s="61">
        <v>162388424</v>
      </c>
    </row>
    <row r="38" spans="1:26" ht="13.5">
      <c r="A38" s="57" t="s">
        <v>55</v>
      </c>
      <c r="B38" s="18">
        <v>222119578</v>
      </c>
      <c r="C38" s="18">
        <v>0</v>
      </c>
      <c r="D38" s="58">
        <v>190133554</v>
      </c>
      <c r="E38" s="59">
        <v>190133554</v>
      </c>
      <c r="F38" s="59">
        <v>172136787</v>
      </c>
      <c r="G38" s="59">
        <v>221821354</v>
      </c>
      <c r="H38" s="59">
        <v>221806466</v>
      </c>
      <c r="I38" s="59">
        <v>221806466</v>
      </c>
      <c r="J38" s="59">
        <v>222228182</v>
      </c>
      <c r="K38" s="59">
        <v>222144576</v>
      </c>
      <c r="L38" s="59">
        <v>220978492</v>
      </c>
      <c r="M38" s="59">
        <v>220978492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220978492</v>
      </c>
      <c r="W38" s="59">
        <v>95066777</v>
      </c>
      <c r="X38" s="59">
        <v>125911715</v>
      </c>
      <c r="Y38" s="60">
        <v>132.45</v>
      </c>
      <c r="Z38" s="61">
        <v>190133554</v>
      </c>
    </row>
    <row r="39" spans="1:26" ht="13.5">
      <c r="A39" s="57" t="s">
        <v>56</v>
      </c>
      <c r="B39" s="18">
        <v>2510908731</v>
      </c>
      <c r="C39" s="18">
        <v>0</v>
      </c>
      <c r="D39" s="58">
        <v>2238736839</v>
      </c>
      <c r="E39" s="59">
        <v>2248140065</v>
      </c>
      <c r="F39" s="59">
        <v>2564135497</v>
      </c>
      <c r="G39" s="59">
        <v>2735235757</v>
      </c>
      <c r="H39" s="59">
        <v>2751642862</v>
      </c>
      <c r="I39" s="59">
        <v>2751642862</v>
      </c>
      <c r="J39" s="59">
        <v>2745009832</v>
      </c>
      <c r="K39" s="59">
        <v>2740444032</v>
      </c>
      <c r="L39" s="59">
        <v>2759394829</v>
      </c>
      <c r="M39" s="59">
        <v>2759394829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2759394829</v>
      </c>
      <c r="W39" s="59">
        <v>1124070033</v>
      </c>
      <c r="X39" s="59">
        <v>1635324796</v>
      </c>
      <c r="Y39" s="60">
        <v>145.48</v>
      </c>
      <c r="Z39" s="61">
        <v>2248140065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157129382</v>
      </c>
      <c r="C42" s="18">
        <v>0</v>
      </c>
      <c r="D42" s="58">
        <v>103491280</v>
      </c>
      <c r="E42" s="59">
        <v>112894506</v>
      </c>
      <c r="F42" s="59">
        <v>19502108</v>
      </c>
      <c r="G42" s="59">
        <v>18295869</v>
      </c>
      <c r="H42" s="59">
        <v>5055645</v>
      </c>
      <c r="I42" s="59">
        <v>42853622</v>
      </c>
      <c r="J42" s="59">
        <v>7910077</v>
      </c>
      <c r="K42" s="59">
        <v>9851936</v>
      </c>
      <c r="L42" s="59">
        <v>19128320</v>
      </c>
      <c r="M42" s="59">
        <v>36890333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79743955</v>
      </c>
      <c r="W42" s="59">
        <v>150281793</v>
      </c>
      <c r="X42" s="59">
        <v>-70537838</v>
      </c>
      <c r="Y42" s="60">
        <v>-46.94</v>
      </c>
      <c r="Z42" s="61">
        <v>112894506</v>
      </c>
    </row>
    <row r="43" spans="1:26" ht="13.5">
      <c r="A43" s="57" t="s">
        <v>59</v>
      </c>
      <c r="B43" s="18">
        <v>-140457538</v>
      </c>
      <c r="C43" s="18">
        <v>0</v>
      </c>
      <c r="D43" s="58">
        <v>-158729770</v>
      </c>
      <c r="E43" s="59">
        <v>-168818745</v>
      </c>
      <c r="F43" s="59">
        <v>-1371187</v>
      </c>
      <c r="G43" s="59">
        <v>-7533214</v>
      </c>
      <c r="H43" s="59">
        <v>-9586759</v>
      </c>
      <c r="I43" s="59">
        <v>-18491160</v>
      </c>
      <c r="J43" s="59">
        <v>-7983007</v>
      </c>
      <c r="K43" s="59">
        <v>-10680904</v>
      </c>
      <c r="L43" s="59">
        <v>-11658075</v>
      </c>
      <c r="M43" s="59">
        <v>-30321986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-48813146</v>
      </c>
      <c r="W43" s="59">
        <v>-88195657</v>
      </c>
      <c r="X43" s="59">
        <v>39382511</v>
      </c>
      <c r="Y43" s="60">
        <v>-44.65</v>
      </c>
      <c r="Z43" s="61">
        <v>-168818745</v>
      </c>
    </row>
    <row r="44" spans="1:26" ht="13.5">
      <c r="A44" s="57" t="s">
        <v>60</v>
      </c>
      <c r="B44" s="18">
        <v>3386157</v>
      </c>
      <c r="C44" s="18">
        <v>0</v>
      </c>
      <c r="D44" s="58">
        <v>4725966</v>
      </c>
      <c r="E44" s="59">
        <v>4725966</v>
      </c>
      <c r="F44" s="59">
        <v>119876</v>
      </c>
      <c r="G44" s="59">
        <v>-109722</v>
      </c>
      <c r="H44" s="59">
        <v>127347</v>
      </c>
      <c r="I44" s="59">
        <v>137501</v>
      </c>
      <c r="J44" s="59">
        <v>102909</v>
      </c>
      <c r="K44" s="59">
        <v>310863</v>
      </c>
      <c r="L44" s="59">
        <v>-909723</v>
      </c>
      <c r="M44" s="59">
        <v>-495951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-358450</v>
      </c>
      <c r="W44" s="59">
        <v>-1342017</v>
      </c>
      <c r="X44" s="59">
        <v>983567</v>
      </c>
      <c r="Y44" s="60">
        <v>-73.29</v>
      </c>
      <c r="Z44" s="61">
        <v>4725966</v>
      </c>
    </row>
    <row r="45" spans="1:26" ht="13.5">
      <c r="A45" s="69" t="s">
        <v>61</v>
      </c>
      <c r="B45" s="21">
        <v>339310042</v>
      </c>
      <c r="C45" s="21">
        <v>0</v>
      </c>
      <c r="D45" s="98">
        <v>224365634</v>
      </c>
      <c r="E45" s="99">
        <v>223679885</v>
      </c>
      <c r="F45" s="99">
        <v>357560836</v>
      </c>
      <c r="G45" s="99">
        <v>368213769</v>
      </c>
      <c r="H45" s="99">
        <v>363810002</v>
      </c>
      <c r="I45" s="99">
        <v>363810002</v>
      </c>
      <c r="J45" s="99">
        <v>363839981</v>
      </c>
      <c r="K45" s="99">
        <v>363321876</v>
      </c>
      <c r="L45" s="99">
        <v>369882398</v>
      </c>
      <c r="M45" s="99">
        <v>369882398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369882398</v>
      </c>
      <c r="W45" s="99">
        <v>335622277</v>
      </c>
      <c r="X45" s="99">
        <v>34260121</v>
      </c>
      <c r="Y45" s="100">
        <v>10.21</v>
      </c>
      <c r="Z45" s="101">
        <v>223679885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26964500</v>
      </c>
      <c r="C49" s="51">
        <v>0</v>
      </c>
      <c r="D49" s="128">
        <v>5202902</v>
      </c>
      <c r="E49" s="53">
        <v>1714399</v>
      </c>
      <c r="F49" s="53">
        <v>0</v>
      </c>
      <c r="G49" s="53">
        <v>0</v>
      </c>
      <c r="H49" s="53">
        <v>0</v>
      </c>
      <c r="I49" s="53">
        <v>2538108</v>
      </c>
      <c r="J49" s="53">
        <v>0</v>
      </c>
      <c r="K49" s="53">
        <v>0</v>
      </c>
      <c r="L49" s="53">
        <v>0</v>
      </c>
      <c r="M49" s="53">
        <v>906025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1060944</v>
      </c>
      <c r="W49" s="53">
        <v>802666</v>
      </c>
      <c r="X49" s="53">
        <v>13711057</v>
      </c>
      <c r="Y49" s="53">
        <v>52900601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4856367</v>
      </c>
      <c r="C51" s="51">
        <v>0</v>
      </c>
      <c r="D51" s="128">
        <v>212124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-1455</v>
      </c>
      <c r="X51" s="53">
        <v>0</v>
      </c>
      <c r="Y51" s="53">
        <v>5067036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100.00000015571389</v>
      </c>
      <c r="C58" s="5">
        <f>IF(C67=0,0,+(C76/C67)*100)</f>
        <v>0</v>
      </c>
      <c r="D58" s="6">
        <f aca="true" t="shared" si="6" ref="D58:Z58">IF(D67=0,0,+(D76/D67)*100)</f>
        <v>98.24290253016248</v>
      </c>
      <c r="E58" s="7">
        <f t="shared" si="6"/>
        <v>98.24290253016248</v>
      </c>
      <c r="F58" s="7">
        <f t="shared" si="6"/>
        <v>100</v>
      </c>
      <c r="G58" s="7">
        <f t="shared" si="6"/>
        <v>100.00000241322384</v>
      </c>
      <c r="H58" s="7">
        <f t="shared" si="6"/>
        <v>100.00000256995641</v>
      </c>
      <c r="I58" s="7">
        <f t="shared" si="6"/>
        <v>100.00000063765341</v>
      </c>
      <c r="J58" s="7">
        <f t="shared" si="6"/>
        <v>100.0000025682917</v>
      </c>
      <c r="K58" s="7">
        <f t="shared" si="6"/>
        <v>99.99999497739022</v>
      </c>
      <c r="L58" s="7">
        <f t="shared" si="6"/>
        <v>100.00000464221863</v>
      </c>
      <c r="M58" s="7">
        <f t="shared" si="6"/>
        <v>100.00000082075411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100.00000068888049</v>
      </c>
      <c r="W58" s="7">
        <f t="shared" si="6"/>
        <v>97.9403867055686</v>
      </c>
      <c r="X58" s="7">
        <f t="shared" si="6"/>
        <v>0</v>
      </c>
      <c r="Y58" s="7">
        <f t="shared" si="6"/>
        <v>0</v>
      </c>
      <c r="Z58" s="8">
        <f t="shared" si="6"/>
        <v>98.24290253016248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99.98885063959477</v>
      </c>
      <c r="E59" s="10">
        <f t="shared" si="7"/>
        <v>99.98885063959477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99.98885030436588</v>
      </c>
      <c r="X59" s="10">
        <f t="shared" si="7"/>
        <v>0</v>
      </c>
      <c r="Y59" s="10">
        <f t="shared" si="7"/>
        <v>0</v>
      </c>
      <c r="Z59" s="11">
        <f t="shared" si="7"/>
        <v>99.98885063959477</v>
      </c>
    </row>
    <row r="60" spans="1:26" ht="13.5">
      <c r="A60" s="37" t="s">
        <v>32</v>
      </c>
      <c r="B60" s="12">
        <f t="shared" si="7"/>
        <v>100.00000036630388</v>
      </c>
      <c r="C60" s="12">
        <f t="shared" si="7"/>
        <v>0</v>
      </c>
      <c r="D60" s="3">
        <f t="shared" si="7"/>
        <v>97.91746076309919</v>
      </c>
      <c r="E60" s="13">
        <f t="shared" si="7"/>
        <v>97.91746076309919</v>
      </c>
      <c r="F60" s="13">
        <f t="shared" si="7"/>
        <v>100</v>
      </c>
      <c r="G60" s="13">
        <f t="shared" si="7"/>
        <v>100</v>
      </c>
      <c r="H60" s="13">
        <f t="shared" si="7"/>
        <v>99.99999742370204</v>
      </c>
      <c r="I60" s="13">
        <f t="shared" si="7"/>
        <v>99.99999952389761</v>
      </c>
      <c r="J60" s="13">
        <f t="shared" si="7"/>
        <v>100.00000257142194</v>
      </c>
      <c r="K60" s="13">
        <f t="shared" si="7"/>
        <v>99.99999495506323</v>
      </c>
      <c r="L60" s="13">
        <f t="shared" si="7"/>
        <v>100.00000232747163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99.99999969837421</v>
      </c>
      <c r="W60" s="13">
        <f t="shared" si="7"/>
        <v>97.29383469821066</v>
      </c>
      <c r="X60" s="13">
        <f t="shared" si="7"/>
        <v>0</v>
      </c>
      <c r="Y60" s="13">
        <f t="shared" si="7"/>
        <v>0</v>
      </c>
      <c r="Z60" s="14">
        <f t="shared" si="7"/>
        <v>97.91746076309919</v>
      </c>
    </row>
    <row r="61" spans="1:26" ht="13.5">
      <c r="A61" s="38" t="s">
        <v>113</v>
      </c>
      <c r="B61" s="12">
        <f t="shared" si="7"/>
        <v>97.61029729690605</v>
      </c>
      <c r="C61" s="12">
        <f t="shared" si="7"/>
        <v>0</v>
      </c>
      <c r="D61" s="3">
        <f t="shared" si="7"/>
        <v>97.2952380212012</v>
      </c>
      <c r="E61" s="13">
        <f t="shared" si="7"/>
        <v>97.2952380212012</v>
      </c>
      <c r="F61" s="13">
        <f t="shared" si="7"/>
        <v>80.6579256166373</v>
      </c>
      <c r="G61" s="13">
        <f t="shared" si="7"/>
        <v>98.80412002659999</v>
      </c>
      <c r="H61" s="13">
        <f t="shared" si="7"/>
        <v>99.8274269176799</v>
      </c>
      <c r="I61" s="13">
        <f t="shared" si="7"/>
        <v>92.08989936536233</v>
      </c>
      <c r="J61" s="13">
        <f t="shared" si="7"/>
        <v>99.75985148029966</v>
      </c>
      <c r="K61" s="13">
        <f t="shared" si="7"/>
        <v>99.44318273621398</v>
      </c>
      <c r="L61" s="13">
        <f t="shared" si="7"/>
        <v>99.79648235354425</v>
      </c>
      <c r="M61" s="13">
        <f t="shared" si="7"/>
        <v>99.67057186238833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95.7793367163084</v>
      </c>
      <c r="W61" s="13">
        <f t="shared" si="7"/>
        <v>99.71880360780965</v>
      </c>
      <c r="X61" s="13">
        <f t="shared" si="7"/>
        <v>0</v>
      </c>
      <c r="Y61" s="13">
        <f t="shared" si="7"/>
        <v>0</v>
      </c>
      <c r="Z61" s="14">
        <f t="shared" si="7"/>
        <v>97.2952380212012</v>
      </c>
    </row>
    <row r="62" spans="1:26" ht="13.5">
      <c r="A62" s="38" t="s">
        <v>114</v>
      </c>
      <c r="B62" s="12">
        <f t="shared" si="7"/>
        <v>92.4854359658516</v>
      </c>
      <c r="C62" s="12">
        <f t="shared" si="7"/>
        <v>0</v>
      </c>
      <c r="D62" s="3">
        <f t="shared" si="7"/>
        <v>87.87735501322298</v>
      </c>
      <c r="E62" s="13">
        <f t="shared" si="7"/>
        <v>87.87735501322298</v>
      </c>
      <c r="F62" s="13">
        <f t="shared" si="7"/>
        <v>53.342117416165905</v>
      </c>
      <c r="G62" s="13">
        <f t="shared" si="7"/>
        <v>96.73728359705889</v>
      </c>
      <c r="H62" s="13">
        <f t="shared" si="7"/>
        <v>99.79495597563653</v>
      </c>
      <c r="I62" s="13">
        <f t="shared" si="7"/>
        <v>75.99198645672416</v>
      </c>
      <c r="J62" s="13">
        <f t="shared" si="7"/>
        <v>98.35673224364021</v>
      </c>
      <c r="K62" s="13">
        <f t="shared" si="7"/>
        <v>99.38867188769376</v>
      </c>
      <c r="L62" s="13">
        <f t="shared" si="7"/>
        <v>99.26578319840343</v>
      </c>
      <c r="M62" s="13">
        <f t="shared" si="7"/>
        <v>99.014904499371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86.34050429949879</v>
      </c>
      <c r="W62" s="13">
        <f t="shared" si="7"/>
        <v>95.71189453651216</v>
      </c>
      <c r="X62" s="13">
        <f t="shared" si="7"/>
        <v>0</v>
      </c>
      <c r="Y62" s="13">
        <f t="shared" si="7"/>
        <v>0</v>
      </c>
      <c r="Z62" s="14">
        <f t="shared" si="7"/>
        <v>87.87735501322298</v>
      </c>
    </row>
    <row r="63" spans="1:26" ht="13.5">
      <c r="A63" s="38" t="s">
        <v>115</v>
      </c>
      <c r="B63" s="12">
        <f t="shared" si="7"/>
        <v>91.58207448302394</v>
      </c>
      <c r="C63" s="12">
        <f t="shared" si="7"/>
        <v>0</v>
      </c>
      <c r="D63" s="3">
        <f t="shared" si="7"/>
        <v>82.74931836313164</v>
      </c>
      <c r="E63" s="13">
        <f t="shared" si="7"/>
        <v>82.74931836313164</v>
      </c>
      <c r="F63" s="13">
        <f t="shared" si="7"/>
        <v>94.3947689839467</v>
      </c>
      <c r="G63" s="13">
        <f t="shared" si="7"/>
        <v>117.68810143666659</v>
      </c>
      <c r="H63" s="13">
        <f t="shared" si="7"/>
        <v>101.118277744679</v>
      </c>
      <c r="I63" s="13">
        <f t="shared" si="7"/>
        <v>93.6007426793107</v>
      </c>
      <c r="J63" s="13">
        <f t="shared" si="7"/>
        <v>103.66902933365512</v>
      </c>
      <c r="K63" s="13">
        <f t="shared" si="7"/>
        <v>103.90087381850586</v>
      </c>
      <c r="L63" s="13">
        <f t="shared" si="7"/>
        <v>102.30756551078892</v>
      </c>
      <c r="M63" s="13">
        <f t="shared" si="7"/>
        <v>103.25284725167887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92.67687098256363</v>
      </c>
      <c r="W63" s="13">
        <f t="shared" si="7"/>
        <v>90.57674032682523</v>
      </c>
      <c r="X63" s="13">
        <f t="shared" si="7"/>
        <v>0</v>
      </c>
      <c r="Y63" s="13">
        <f t="shared" si="7"/>
        <v>0</v>
      </c>
      <c r="Z63" s="14">
        <f t="shared" si="7"/>
        <v>82.74931836313164</v>
      </c>
    </row>
    <row r="64" spans="1:26" ht="13.5">
      <c r="A64" s="38" t="s">
        <v>116</v>
      </c>
      <c r="B64" s="12">
        <f t="shared" si="7"/>
        <v>99.98091235315128</v>
      </c>
      <c r="C64" s="12">
        <f t="shared" si="7"/>
        <v>0</v>
      </c>
      <c r="D64" s="3">
        <f t="shared" si="7"/>
        <v>94.2224143327817</v>
      </c>
      <c r="E64" s="13">
        <f t="shared" si="7"/>
        <v>94.2224143327817</v>
      </c>
      <c r="F64" s="13">
        <f t="shared" si="7"/>
        <v>100</v>
      </c>
      <c r="G64" s="13">
        <f t="shared" si="7"/>
        <v>99.99996745369067</v>
      </c>
      <c r="H64" s="13">
        <f t="shared" si="7"/>
        <v>100</v>
      </c>
      <c r="I64" s="13">
        <f t="shared" si="7"/>
        <v>99.99998909517308</v>
      </c>
      <c r="J64" s="13">
        <f t="shared" si="7"/>
        <v>100.00003250182823</v>
      </c>
      <c r="K64" s="13">
        <f t="shared" si="7"/>
        <v>99.97686321866797</v>
      </c>
      <c r="L64" s="13">
        <f t="shared" si="7"/>
        <v>99.95428066203917</v>
      </c>
      <c r="M64" s="13">
        <f t="shared" si="7"/>
        <v>99.97698175380026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99.98843072686074</v>
      </c>
      <c r="W64" s="13">
        <f t="shared" si="7"/>
        <v>94.22333637628701</v>
      </c>
      <c r="X64" s="13">
        <f t="shared" si="7"/>
        <v>0</v>
      </c>
      <c r="Y64" s="13">
        <f t="shared" si="7"/>
        <v>0</v>
      </c>
      <c r="Z64" s="14">
        <f t="shared" si="7"/>
        <v>94.2224143327817</v>
      </c>
    </row>
    <row r="65" spans="1:26" ht="13.5">
      <c r="A65" s="38" t="s">
        <v>117</v>
      </c>
      <c r="B65" s="12">
        <f t="shared" si="7"/>
        <v>284.66934268400064</v>
      </c>
      <c r="C65" s="12">
        <f t="shared" si="7"/>
        <v>0</v>
      </c>
      <c r="D65" s="3">
        <f t="shared" si="7"/>
        <v>324.7975154324291</v>
      </c>
      <c r="E65" s="13">
        <f t="shared" si="7"/>
        <v>324.7975154324291</v>
      </c>
      <c r="F65" s="13">
        <f t="shared" si="7"/>
        <v>2771.039003027364</v>
      </c>
      <c r="G65" s="13">
        <f t="shared" si="7"/>
        <v>136.0404383863089</v>
      </c>
      <c r="H65" s="13">
        <f t="shared" si="7"/>
        <v>105.36300364443514</v>
      </c>
      <c r="I65" s="13">
        <f t="shared" si="7"/>
        <v>486.86218587445927</v>
      </c>
      <c r="J65" s="13">
        <f t="shared" si="7"/>
        <v>129.98270579933663</v>
      </c>
      <c r="K65" s="13">
        <f t="shared" si="7"/>
        <v>129.66741921563965</v>
      </c>
      <c r="L65" s="13">
        <f t="shared" si="7"/>
        <v>129.6101891414154</v>
      </c>
      <c r="M65" s="13">
        <f t="shared" si="7"/>
        <v>129.76881899977252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367.67123571672624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324.7975154324291</v>
      </c>
    </row>
    <row r="66" spans="1:26" ht="13.5">
      <c r="A66" s="39" t="s">
        <v>118</v>
      </c>
      <c r="B66" s="15">
        <f t="shared" si="7"/>
        <v>99.99992503281689</v>
      </c>
      <c r="C66" s="15">
        <f t="shared" si="7"/>
        <v>0</v>
      </c>
      <c r="D66" s="4">
        <f t="shared" si="7"/>
        <v>100.00007593896633</v>
      </c>
      <c r="E66" s="16">
        <f t="shared" si="7"/>
        <v>100.00007593896633</v>
      </c>
      <c r="F66" s="16">
        <f t="shared" si="7"/>
        <v>100</v>
      </c>
      <c r="G66" s="16">
        <f t="shared" si="7"/>
        <v>100.00079694610253</v>
      </c>
      <c r="H66" s="16">
        <f t="shared" si="7"/>
        <v>100.00152769714931</v>
      </c>
      <c r="I66" s="16">
        <f t="shared" si="7"/>
        <v>100.00080204039075</v>
      </c>
      <c r="J66" s="16">
        <f t="shared" si="7"/>
        <v>100</v>
      </c>
      <c r="K66" s="16">
        <f t="shared" si="7"/>
        <v>100</v>
      </c>
      <c r="L66" s="16">
        <f t="shared" si="7"/>
        <v>100.00074943979375</v>
      </c>
      <c r="M66" s="16">
        <f t="shared" si="7"/>
        <v>100.00024300214572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100.00050918765476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100.00007593896633</v>
      </c>
    </row>
    <row r="67" spans="1:26" ht="13.5" hidden="1">
      <c r="A67" s="40" t="s">
        <v>119</v>
      </c>
      <c r="B67" s="23">
        <v>642203467</v>
      </c>
      <c r="C67" s="23"/>
      <c r="D67" s="24">
        <v>654311340</v>
      </c>
      <c r="E67" s="25">
        <v>654311340</v>
      </c>
      <c r="F67" s="25">
        <v>233300496</v>
      </c>
      <c r="G67" s="25">
        <v>41438344</v>
      </c>
      <c r="H67" s="25">
        <v>38911166</v>
      </c>
      <c r="I67" s="25">
        <v>313650006</v>
      </c>
      <c r="J67" s="25">
        <v>38936387</v>
      </c>
      <c r="K67" s="25">
        <v>39819936</v>
      </c>
      <c r="L67" s="25">
        <v>43082848</v>
      </c>
      <c r="M67" s="25">
        <v>121839171</v>
      </c>
      <c r="N67" s="25"/>
      <c r="O67" s="25"/>
      <c r="P67" s="25"/>
      <c r="Q67" s="25"/>
      <c r="R67" s="25"/>
      <c r="S67" s="25"/>
      <c r="T67" s="25"/>
      <c r="U67" s="25"/>
      <c r="V67" s="25">
        <v>435489177</v>
      </c>
      <c r="W67" s="25">
        <v>425727151</v>
      </c>
      <c r="X67" s="25"/>
      <c r="Y67" s="24"/>
      <c r="Z67" s="26">
        <v>654311340</v>
      </c>
    </row>
    <row r="68" spans="1:26" ht="13.5" hidden="1">
      <c r="A68" s="36" t="s">
        <v>31</v>
      </c>
      <c r="B68" s="18">
        <v>94874776</v>
      </c>
      <c r="C68" s="18"/>
      <c r="D68" s="19">
        <v>101476673</v>
      </c>
      <c r="E68" s="20">
        <v>101476673</v>
      </c>
      <c r="F68" s="20">
        <v>103241414</v>
      </c>
      <c r="G68" s="20">
        <v>30822</v>
      </c>
      <c r="H68" s="20">
        <v>-35136</v>
      </c>
      <c r="I68" s="20">
        <v>103237100</v>
      </c>
      <c r="J68" s="20">
        <v>-93377</v>
      </c>
      <c r="K68" s="20">
        <v>38917</v>
      </c>
      <c r="L68" s="20">
        <v>-15663</v>
      </c>
      <c r="M68" s="20">
        <v>-70123</v>
      </c>
      <c r="N68" s="20"/>
      <c r="O68" s="20"/>
      <c r="P68" s="20"/>
      <c r="Q68" s="20"/>
      <c r="R68" s="20"/>
      <c r="S68" s="20"/>
      <c r="T68" s="20"/>
      <c r="U68" s="20"/>
      <c r="V68" s="20">
        <v>103166977</v>
      </c>
      <c r="W68" s="20">
        <v>101410840</v>
      </c>
      <c r="X68" s="20"/>
      <c r="Y68" s="19"/>
      <c r="Z68" s="22">
        <v>101476673</v>
      </c>
    </row>
    <row r="69" spans="1:26" ht="13.5" hidden="1">
      <c r="A69" s="37" t="s">
        <v>32</v>
      </c>
      <c r="B69" s="18">
        <v>545994774</v>
      </c>
      <c r="C69" s="18"/>
      <c r="D69" s="19">
        <v>551517820</v>
      </c>
      <c r="E69" s="20">
        <v>551517820</v>
      </c>
      <c r="F69" s="20">
        <v>129941431</v>
      </c>
      <c r="G69" s="20">
        <v>41282043</v>
      </c>
      <c r="H69" s="20">
        <v>38815386</v>
      </c>
      <c r="I69" s="20">
        <v>210038860</v>
      </c>
      <c r="J69" s="20">
        <v>38888989</v>
      </c>
      <c r="K69" s="20">
        <v>39643708</v>
      </c>
      <c r="L69" s="20">
        <v>42965078</v>
      </c>
      <c r="M69" s="20">
        <v>121497775</v>
      </c>
      <c r="N69" s="20"/>
      <c r="O69" s="20"/>
      <c r="P69" s="20"/>
      <c r="Q69" s="20"/>
      <c r="R69" s="20"/>
      <c r="S69" s="20"/>
      <c r="T69" s="20"/>
      <c r="U69" s="20"/>
      <c r="V69" s="20">
        <v>331536635</v>
      </c>
      <c r="W69" s="20">
        <v>323595384</v>
      </c>
      <c r="X69" s="20"/>
      <c r="Y69" s="19"/>
      <c r="Z69" s="22">
        <v>551517820</v>
      </c>
    </row>
    <row r="70" spans="1:26" ht="13.5" hidden="1">
      <c r="A70" s="38" t="s">
        <v>113</v>
      </c>
      <c r="B70" s="18">
        <v>346166031</v>
      </c>
      <c r="C70" s="18"/>
      <c r="D70" s="19">
        <v>356578992</v>
      </c>
      <c r="E70" s="20">
        <v>356578992</v>
      </c>
      <c r="F70" s="20">
        <v>37582060</v>
      </c>
      <c r="G70" s="20">
        <v>29735342</v>
      </c>
      <c r="H70" s="20">
        <v>29723639</v>
      </c>
      <c r="I70" s="20">
        <v>97041041</v>
      </c>
      <c r="J70" s="20">
        <v>29373073</v>
      </c>
      <c r="K70" s="20">
        <v>29744947</v>
      </c>
      <c r="L70" s="20">
        <v>32890514</v>
      </c>
      <c r="M70" s="20">
        <v>92008534</v>
      </c>
      <c r="N70" s="20"/>
      <c r="O70" s="20"/>
      <c r="P70" s="20"/>
      <c r="Q70" s="20"/>
      <c r="R70" s="20"/>
      <c r="S70" s="20"/>
      <c r="T70" s="20"/>
      <c r="U70" s="20"/>
      <c r="V70" s="20">
        <v>189049575</v>
      </c>
      <c r="W70" s="20">
        <v>181086605</v>
      </c>
      <c r="X70" s="20"/>
      <c r="Y70" s="19"/>
      <c r="Z70" s="22">
        <v>356578992</v>
      </c>
    </row>
    <row r="71" spans="1:26" ht="13.5" hidden="1">
      <c r="A71" s="38" t="s">
        <v>114</v>
      </c>
      <c r="B71" s="18">
        <v>98851217</v>
      </c>
      <c r="C71" s="18"/>
      <c r="D71" s="19">
        <v>94832217</v>
      </c>
      <c r="E71" s="20">
        <v>94832217</v>
      </c>
      <c r="F71" s="20">
        <v>14462523</v>
      </c>
      <c r="G71" s="20">
        <v>7571697</v>
      </c>
      <c r="H71" s="20">
        <v>7162852</v>
      </c>
      <c r="I71" s="20">
        <v>29197072</v>
      </c>
      <c r="J71" s="20">
        <v>7619087</v>
      </c>
      <c r="K71" s="20">
        <v>7693250</v>
      </c>
      <c r="L71" s="20">
        <v>8526773</v>
      </c>
      <c r="M71" s="20">
        <v>23839110</v>
      </c>
      <c r="N71" s="20"/>
      <c r="O71" s="20"/>
      <c r="P71" s="20"/>
      <c r="Q71" s="20"/>
      <c r="R71" s="20"/>
      <c r="S71" s="20"/>
      <c r="T71" s="20"/>
      <c r="U71" s="20"/>
      <c r="V71" s="20">
        <v>53036182</v>
      </c>
      <c r="W71" s="20">
        <v>38890578</v>
      </c>
      <c r="X71" s="20"/>
      <c r="Y71" s="19"/>
      <c r="Z71" s="22">
        <v>94832217</v>
      </c>
    </row>
    <row r="72" spans="1:26" ht="13.5" hidden="1">
      <c r="A72" s="38" t="s">
        <v>115</v>
      </c>
      <c r="B72" s="18">
        <v>54253141</v>
      </c>
      <c r="C72" s="18"/>
      <c r="D72" s="19">
        <v>54134029</v>
      </c>
      <c r="E72" s="20">
        <v>54134029</v>
      </c>
      <c r="F72" s="20">
        <v>74185970</v>
      </c>
      <c r="G72" s="20">
        <v>-1511485</v>
      </c>
      <c r="H72" s="20">
        <v>-2992727</v>
      </c>
      <c r="I72" s="20">
        <v>69681758</v>
      </c>
      <c r="J72" s="20">
        <v>-2088318</v>
      </c>
      <c r="K72" s="20">
        <v>-1826924</v>
      </c>
      <c r="L72" s="20">
        <v>-2171856</v>
      </c>
      <c r="M72" s="20">
        <v>-6087098</v>
      </c>
      <c r="N72" s="20"/>
      <c r="O72" s="20"/>
      <c r="P72" s="20"/>
      <c r="Q72" s="20"/>
      <c r="R72" s="20"/>
      <c r="S72" s="20"/>
      <c r="T72" s="20"/>
      <c r="U72" s="20"/>
      <c r="V72" s="20">
        <v>63594660</v>
      </c>
      <c r="W72" s="20">
        <v>59327549</v>
      </c>
      <c r="X72" s="20"/>
      <c r="Y72" s="19"/>
      <c r="Z72" s="22">
        <v>54134029</v>
      </c>
    </row>
    <row r="73" spans="1:26" ht="13.5" hidden="1">
      <c r="A73" s="38" t="s">
        <v>116</v>
      </c>
      <c r="B73" s="18">
        <v>35745632</v>
      </c>
      <c r="C73" s="18"/>
      <c r="D73" s="19">
        <v>36583101</v>
      </c>
      <c r="E73" s="20">
        <v>36583101</v>
      </c>
      <c r="F73" s="20">
        <v>3030418</v>
      </c>
      <c r="G73" s="20">
        <v>3072545</v>
      </c>
      <c r="H73" s="20">
        <v>3067288</v>
      </c>
      <c r="I73" s="20">
        <v>9170251</v>
      </c>
      <c r="J73" s="20">
        <v>3076750</v>
      </c>
      <c r="K73" s="20">
        <v>3073029</v>
      </c>
      <c r="L73" s="20">
        <v>3108094</v>
      </c>
      <c r="M73" s="20">
        <v>9257873</v>
      </c>
      <c r="N73" s="20"/>
      <c r="O73" s="20"/>
      <c r="P73" s="20"/>
      <c r="Q73" s="20"/>
      <c r="R73" s="20"/>
      <c r="S73" s="20"/>
      <c r="T73" s="20"/>
      <c r="U73" s="20"/>
      <c r="V73" s="20">
        <v>18428124</v>
      </c>
      <c r="W73" s="20">
        <v>17130286</v>
      </c>
      <c r="X73" s="20"/>
      <c r="Y73" s="19"/>
      <c r="Z73" s="22">
        <v>36583101</v>
      </c>
    </row>
    <row r="74" spans="1:26" ht="13.5" hidden="1">
      <c r="A74" s="38" t="s">
        <v>117</v>
      </c>
      <c r="B74" s="18">
        <v>10978753</v>
      </c>
      <c r="C74" s="18"/>
      <c r="D74" s="19">
        <v>9389481</v>
      </c>
      <c r="E74" s="20">
        <v>9389481</v>
      </c>
      <c r="F74" s="20">
        <v>680460</v>
      </c>
      <c r="G74" s="20">
        <v>2413944</v>
      </c>
      <c r="H74" s="20">
        <v>1854334</v>
      </c>
      <c r="I74" s="20">
        <v>4948738</v>
      </c>
      <c r="J74" s="20">
        <v>908397</v>
      </c>
      <c r="K74" s="20">
        <v>959406</v>
      </c>
      <c r="L74" s="20">
        <v>611553</v>
      </c>
      <c r="M74" s="20">
        <v>2479356</v>
      </c>
      <c r="N74" s="20"/>
      <c r="O74" s="20"/>
      <c r="P74" s="20"/>
      <c r="Q74" s="20"/>
      <c r="R74" s="20"/>
      <c r="S74" s="20"/>
      <c r="T74" s="20"/>
      <c r="U74" s="20"/>
      <c r="V74" s="20">
        <v>7428094</v>
      </c>
      <c r="W74" s="20">
        <v>27160366</v>
      </c>
      <c r="X74" s="20"/>
      <c r="Y74" s="19"/>
      <c r="Z74" s="22">
        <v>9389481</v>
      </c>
    </row>
    <row r="75" spans="1:26" ht="13.5" hidden="1">
      <c r="A75" s="39" t="s">
        <v>118</v>
      </c>
      <c r="B75" s="27">
        <v>1333917</v>
      </c>
      <c r="C75" s="27"/>
      <c r="D75" s="28">
        <v>1316847</v>
      </c>
      <c r="E75" s="29">
        <v>1316847</v>
      </c>
      <c r="F75" s="29">
        <v>117651</v>
      </c>
      <c r="G75" s="29">
        <v>125479</v>
      </c>
      <c r="H75" s="29">
        <v>130916</v>
      </c>
      <c r="I75" s="29">
        <v>374046</v>
      </c>
      <c r="J75" s="29">
        <v>140775</v>
      </c>
      <c r="K75" s="29">
        <v>137311</v>
      </c>
      <c r="L75" s="29">
        <v>133433</v>
      </c>
      <c r="M75" s="29">
        <v>411519</v>
      </c>
      <c r="N75" s="29"/>
      <c r="O75" s="29"/>
      <c r="P75" s="29"/>
      <c r="Q75" s="29"/>
      <c r="R75" s="29"/>
      <c r="S75" s="29"/>
      <c r="T75" s="29"/>
      <c r="U75" s="29"/>
      <c r="V75" s="29">
        <v>785565</v>
      </c>
      <c r="W75" s="29">
        <v>720927</v>
      </c>
      <c r="X75" s="29"/>
      <c r="Y75" s="28"/>
      <c r="Z75" s="30">
        <v>1316847</v>
      </c>
    </row>
    <row r="76" spans="1:26" ht="13.5" hidden="1">
      <c r="A76" s="41" t="s">
        <v>120</v>
      </c>
      <c r="B76" s="31">
        <v>642203468</v>
      </c>
      <c r="C76" s="31"/>
      <c r="D76" s="32">
        <v>642814452</v>
      </c>
      <c r="E76" s="33">
        <v>642814452</v>
      </c>
      <c r="F76" s="33">
        <v>233300496</v>
      </c>
      <c r="G76" s="33">
        <v>41438345</v>
      </c>
      <c r="H76" s="33">
        <v>38911167</v>
      </c>
      <c r="I76" s="33">
        <v>313650008</v>
      </c>
      <c r="J76" s="33">
        <v>38936388</v>
      </c>
      <c r="K76" s="33">
        <v>39819934</v>
      </c>
      <c r="L76" s="33">
        <v>43082850</v>
      </c>
      <c r="M76" s="33">
        <v>121839172</v>
      </c>
      <c r="N76" s="33"/>
      <c r="O76" s="33"/>
      <c r="P76" s="33"/>
      <c r="Q76" s="33"/>
      <c r="R76" s="33"/>
      <c r="S76" s="33"/>
      <c r="T76" s="33"/>
      <c r="U76" s="33"/>
      <c r="V76" s="33">
        <v>435489180</v>
      </c>
      <c r="W76" s="33">
        <v>416958818</v>
      </c>
      <c r="X76" s="33"/>
      <c r="Y76" s="32"/>
      <c r="Z76" s="34">
        <v>642814452</v>
      </c>
    </row>
    <row r="77" spans="1:26" ht="13.5" hidden="1">
      <c r="A77" s="36" t="s">
        <v>31</v>
      </c>
      <c r="B77" s="18">
        <v>94874776</v>
      </c>
      <c r="C77" s="18"/>
      <c r="D77" s="19">
        <v>101465359</v>
      </c>
      <c r="E77" s="20">
        <v>101465359</v>
      </c>
      <c r="F77" s="20">
        <v>103241414</v>
      </c>
      <c r="G77" s="20">
        <v>30822</v>
      </c>
      <c r="H77" s="20">
        <v>-35136</v>
      </c>
      <c r="I77" s="20">
        <v>103237100</v>
      </c>
      <c r="J77" s="20">
        <v>-93377</v>
      </c>
      <c r="K77" s="20">
        <v>38917</v>
      </c>
      <c r="L77" s="20">
        <v>-15663</v>
      </c>
      <c r="M77" s="20">
        <v>-70123</v>
      </c>
      <c r="N77" s="20"/>
      <c r="O77" s="20"/>
      <c r="P77" s="20"/>
      <c r="Q77" s="20"/>
      <c r="R77" s="20"/>
      <c r="S77" s="20"/>
      <c r="T77" s="20"/>
      <c r="U77" s="20"/>
      <c r="V77" s="20">
        <v>103166977</v>
      </c>
      <c r="W77" s="20">
        <v>101399533</v>
      </c>
      <c r="X77" s="20"/>
      <c r="Y77" s="19"/>
      <c r="Z77" s="22">
        <v>101465359</v>
      </c>
    </row>
    <row r="78" spans="1:26" ht="13.5" hidden="1">
      <c r="A78" s="37" t="s">
        <v>32</v>
      </c>
      <c r="B78" s="18">
        <v>545994776</v>
      </c>
      <c r="C78" s="18"/>
      <c r="D78" s="19">
        <v>540032245</v>
      </c>
      <c r="E78" s="20">
        <v>540032245</v>
      </c>
      <c r="F78" s="20">
        <v>129941431</v>
      </c>
      <c r="G78" s="20">
        <v>41282043</v>
      </c>
      <c r="H78" s="20">
        <v>38815385</v>
      </c>
      <c r="I78" s="20">
        <v>210038859</v>
      </c>
      <c r="J78" s="20">
        <v>38888990</v>
      </c>
      <c r="K78" s="20">
        <v>39643706</v>
      </c>
      <c r="L78" s="20">
        <v>42965079</v>
      </c>
      <c r="M78" s="20">
        <v>121497775</v>
      </c>
      <c r="N78" s="20"/>
      <c r="O78" s="20"/>
      <c r="P78" s="20"/>
      <c r="Q78" s="20"/>
      <c r="R78" s="20"/>
      <c r="S78" s="20"/>
      <c r="T78" s="20"/>
      <c r="U78" s="20"/>
      <c r="V78" s="20">
        <v>331536634</v>
      </c>
      <c r="W78" s="20">
        <v>314838358</v>
      </c>
      <c r="X78" s="20"/>
      <c r="Y78" s="19"/>
      <c r="Z78" s="22">
        <v>540032245</v>
      </c>
    </row>
    <row r="79" spans="1:26" ht="13.5" hidden="1">
      <c r="A79" s="38" t="s">
        <v>113</v>
      </c>
      <c r="B79" s="18">
        <v>337893692</v>
      </c>
      <c r="C79" s="18"/>
      <c r="D79" s="19">
        <v>346934379</v>
      </c>
      <c r="E79" s="20">
        <v>346934379</v>
      </c>
      <c r="F79" s="20">
        <v>30312910</v>
      </c>
      <c r="G79" s="20">
        <v>29379743</v>
      </c>
      <c r="H79" s="20">
        <v>29672344</v>
      </c>
      <c r="I79" s="20">
        <v>89364997</v>
      </c>
      <c r="J79" s="20">
        <v>29302534</v>
      </c>
      <c r="K79" s="20">
        <v>29579322</v>
      </c>
      <c r="L79" s="20">
        <v>32823576</v>
      </c>
      <c r="M79" s="20">
        <v>91705432</v>
      </c>
      <c r="N79" s="20"/>
      <c r="O79" s="20"/>
      <c r="P79" s="20"/>
      <c r="Q79" s="20"/>
      <c r="R79" s="20"/>
      <c r="S79" s="20"/>
      <c r="T79" s="20"/>
      <c r="U79" s="20"/>
      <c r="V79" s="20">
        <v>181070429</v>
      </c>
      <c r="W79" s="20">
        <v>180577396</v>
      </c>
      <c r="X79" s="20"/>
      <c r="Y79" s="19"/>
      <c r="Z79" s="22">
        <v>346934379</v>
      </c>
    </row>
    <row r="80" spans="1:26" ht="13.5" hidden="1">
      <c r="A80" s="38" t="s">
        <v>114</v>
      </c>
      <c r="B80" s="18">
        <v>91422979</v>
      </c>
      <c r="C80" s="18"/>
      <c r="D80" s="19">
        <v>83336044</v>
      </c>
      <c r="E80" s="20">
        <v>83336044</v>
      </c>
      <c r="F80" s="20">
        <v>7714616</v>
      </c>
      <c r="G80" s="20">
        <v>7324654</v>
      </c>
      <c r="H80" s="20">
        <v>7148165</v>
      </c>
      <c r="I80" s="20">
        <v>22187435</v>
      </c>
      <c r="J80" s="20">
        <v>7493885</v>
      </c>
      <c r="K80" s="20">
        <v>7646219</v>
      </c>
      <c r="L80" s="20">
        <v>8464168</v>
      </c>
      <c r="M80" s="20">
        <v>23604272</v>
      </c>
      <c r="N80" s="20"/>
      <c r="O80" s="20"/>
      <c r="P80" s="20"/>
      <c r="Q80" s="20"/>
      <c r="R80" s="20"/>
      <c r="S80" s="20"/>
      <c r="T80" s="20"/>
      <c r="U80" s="20"/>
      <c r="V80" s="20">
        <v>45791707</v>
      </c>
      <c r="W80" s="20">
        <v>37222909</v>
      </c>
      <c r="X80" s="20"/>
      <c r="Y80" s="19"/>
      <c r="Z80" s="22">
        <v>83336044</v>
      </c>
    </row>
    <row r="81" spans="1:26" ht="13.5" hidden="1">
      <c r="A81" s="38" t="s">
        <v>115</v>
      </c>
      <c r="B81" s="18">
        <v>49686152</v>
      </c>
      <c r="C81" s="18"/>
      <c r="D81" s="19">
        <v>44795540</v>
      </c>
      <c r="E81" s="20">
        <v>44795540</v>
      </c>
      <c r="F81" s="20">
        <v>70027675</v>
      </c>
      <c r="G81" s="20">
        <v>-1778838</v>
      </c>
      <c r="H81" s="20">
        <v>-3026194</v>
      </c>
      <c r="I81" s="20">
        <v>65222643</v>
      </c>
      <c r="J81" s="20">
        <v>-2164939</v>
      </c>
      <c r="K81" s="20">
        <v>-1898190</v>
      </c>
      <c r="L81" s="20">
        <v>-2221973</v>
      </c>
      <c r="M81" s="20">
        <v>-6285102</v>
      </c>
      <c r="N81" s="20"/>
      <c r="O81" s="20"/>
      <c r="P81" s="20"/>
      <c r="Q81" s="20"/>
      <c r="R81" s="20"/>
      <c r="S81" s="20"/>
      <c r="T81" s="20"/>
      <c r="U81" s="20"/>
      <c r="V81" s="20">
        <v>58937541</v>
      </c>
      <c r="W81" s="20">
        <v>53736960</v>
      </c>
      <c r="X81" s="20"/>
      <c r="Y81" s="19"/>
      <c r="Z81" s="22">
        <v>44795540</v>
      </c>
    </row>
    <row r="82" spans="1:26" ht="13.5" hidden="1">
      <c r="A82" s="38" t="s">
        <v>116</v>
      </c>
      <c r="B82" s="18">
        <v>35738809</v>
      </c>
      <c r="C82" s="18"/>
      <c r="D82" s="19">
        <v>34469481</v>
      </c>
      <c r="E82" s="20">
        <v>34469481</v>
      </c>
      <c r="F82" s="20">
        <v>3030418</v>
      </c>
      <c r="G82" s="20">
        <v>3072544</v>
      </c>
      <c r="H82" s="20">
        <v>3067288</v>
      </c>
      <c r="I82" s="20">
        <v>9170250</v>
      </c>
      <c r="J82" s="20">
        <v>3076751</v>
      </c>
      <c r="K82" s="20">
        <v>3072318</v>
      </c>
      <c r="L82" s="20">
        <v>3106673</v>
      </c>
      <c r="M82" s="20">
        <v>9255742</v>
      </c>
      <c r="N82" s="20"/>
      <c r="O82" s="20"/>
      <c r="P82" s="20"/>
      <c r="Q82" s="20"/>
      <c r="R82" s="20"/>
      <c r="S82" s="20"/>
      <c r="T82" s="20"/>
      <c r="U82" s="20"/>
      <c r="V82" s="20">
        <v>18425992</v>
      </c>
      <c r="W82" s="20">
        <v>16140727</v>
      </c>
      <c r="X82" s="20"/>
      <c r="Y82" s="19"/>
      <c r="Z82" s="22">
        <v>34469481</v>
      </c>
    </row>
    <row r="83" spans="1:26" ht="13.5" hidden="1">
      <c r="A83" s="38" t="s">
        <v>117</v>
      </c>
      <c r="B83" s="18">
        <v>31253144</v>
      </c>
      <c r="C83" s="18"/>
      <c r="D83" s="19">
        <v>30496801</v>
      </c>
      <c r="E83" s="20">
        <v>30496801</v>
      </c>
      <c r="F83" s="20">
        <v>18855812</v>
      </c>
      <c r="G83" s="20">
        <v>3283940</v>
      </c>
      <c r="H83" s="20">
        <v>1953782</v>
      </c>
      <c r="I83" s="20">
        <v>24093534</v>
      </c>
      <c r="J83" s="20">
        <v>1180759</v>
      </c>
      <c r="K83" s="20">
        <v>1244037</v>
      </c>
      <c r="L83" s="20">
        <v>792635</v>
      </c>
      <c r="M83" s="20">
        <v>3217431</v>
      </c>
      <c r="N83" s="20"/>
      <c r="O83" s="20"/>
      <c r="P83" s="20"/>
      <c r="Q83" s="20"/>
      <c r="R83" s="20"/>
      <c r="S83" s="20"/>
      <c r="T83" s="20"/>
      <c r="U83" s="20"/>
      <c r="V83" s="20">
        <v>27310965</v>
      </c>
      <c r="W83" s="20">
        <v>27160366</v>
      </c>
      <c r="X83" s="20"/>
      <c r="Y83" s="19"/>
      <c r="Z83" s="22">
        <v>30496801</v>
      </c>
    </row>
    <row r="84" spans="1:26" ht="13.5" hidden="1">
      <c r="A84" s="39" t="s">
        <v>118</v>
      </c>
      <c r="B84" s="27">
        <v>1333916</v>
      </c>
      <c r="C84" s="27"/>
      <c r="D84" s="28">
        <v>1316848</v>
      </c>
      <c r="E84" s="29">
        <v>1316848</v>
      </c>
      <c r="F84" s="29">
        <v>117651</v>
      </c>
      <c r="G84" s="29">
        <v>125480</v>
      </c>
      <c r="H84" s="29">
        <v>130918</v>
      </c>
      <c r="I84" s="29">
        <v>374049</v>
      </c>
      <c r="J84" s="29">
        <v>140775</v>
      </c>
      <c r="K84" s="29">
        <v>137311</v>
      </c>
      <c r="L84" s="29">
        <v>133434</v>
      </c>
      <c r="M84" s="29">
        <v>411520</v>
      </c>
      <c r="N84" s="29"/>
      <c r="O84" s="29"/>
      <c r="P84" s="29"/>
      <c r="Q84" s="29"/>
      <c r="R84" s="29"/>
      <c r="S84" s="29"/>
      <c r="T84" s="29"/>
      <c r="U84" s="29"/>
      <c r="V84" s="29">
        <v>785569</v>
      </c>
      <c r="W84" s="29">
        <v>720927</v>
      </c>
      <c r="X84" s="29"/>
      <c r="Y84" s="28"/>
      <c r="Z84" s="30">
        <v>1316848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197663175</v>
      </c>
      <c r="C5" s="18">
        <v>0</v>
      </c>
      <c r="D5" s="58">
        <v>211304386</v>
      </c>
      <c r="E5" s="59">
        <v>211304386</v>
      </c>
      <c r="F5" s="59">
        <v>28916280</v>
      </c>
      <c r="G5" s="59">
        <v>16673122</v>
      </c>
      <c r="H5" s="59">
        <v>18180518</v>
      </c>
      <c r="I5" s="59">
        <v>63769920</v>
      </c>
      <c r="J5" s="59">
        <v>16873787</v>
      </c>
      <c r="K5" s="59">
        <v>16988088</v>
      </c>
      <c r="L5" s="59">
        <v>16788286</v>
      </c>
      <c r="M5" s="59">
        <v>50650161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114420081</v>
      </c>
      <c r="W5" s="59">
        <v>109626985</v>
      </c>
      <c r="X5" s="59">
        <v>4793096</v>
      </c>
      <c r="Y5" s="60">
        <v>4.37</v>
      </c>
      <c r="Z5" s="61">
        <v>211304386</v>
      </c>
    </row>
    <row r="6" spans="1:26" ht="13.5">
      <c r="A6" s="57" t="s">
        <v>32</v>
      </c>
      <c r="B6" s="18">
        <v>776896566</v>
      </c>
      <c r="C6" s="18">
        <v>0</v>
      </c>
      <c r="D6" s="58">
        <v>809335925</v>
      </c>
      <c r="E6" s="59">
        <v>809335925</v>
      </c>
      <c r="F6" s="59">
        <v>33977001</v>
      </c>
      <c r="G6" s="59">
        <v>51654501</v>
      </c>
      <c r="H6" s="59">
        <v>52669223</v>
      </c>
      <c r="I6" s="59">
        <v>138300725</v>
      </c>
      <c r="J6" s="59">
        <v>137753185</v>
      </c>
      <c r="K6" s="59">
        <v>72105090</v>
      </c>
      <c r="L6" s="59">
        <v>51114327</v>
      </c>
      <c r="M6" s="59">
        <v>260972602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399273327</v>
      </c>
      <c r="W6" s="59">
        <v>402746674</v>
      </c>
      <c r="X6" s="59">
        <v>-3473347</v>
      </c>
      <c r="Y6" s="60">
        <v>-0.86</v>
      </c>
      <c r="Z6" s="61">
        <v>809335925</v>
      </c>
    </row>
    <row r="7" spans="1:26" ht="13.5">
      <c r="A7" s="57" t="s">
        <v>33</v>
      </c>
      <c r="B7" s="18">
        <v>30704018</v>
      </c>
      <c r="C7" s="18">
        <v>0</v>
      </c>
      <c r="D7" s="58">
        <v>27416780</v>
      </c>
      <c r="E7" s="59">
        <v>27416780</v>
      </c>
      <c r="F7" s="59">
        <v>1277906</v>
      </c>
      <c r="G7" s="59">
        <v>2685077</v>
      </c>
      <c r="H7" s="59">
        <v>1556988</v>
      </c>
      <c r="I7" s="59">
        <v>5519971</v>
      </c>
      <c r="J7" s="59">
        <v>1855900</v>
      </c>
      <c r="K7" s="59">
        <v>4770868</v>
      </c>
      <c r="L7" s="59">
        <v>2692095</v>
      </c>
      <c r="M7" s="59">
        <v>9318863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14838834</v>
      </c>
      <c r="W7" s="59">
        <v>14978326</v>
      </c>
      <c r="X7" s="59">
        <v>-139492</v>
      </c>
      <c r="Y7" s="60">
        <v>-0.93</v>
      </c>
      <c r="Z7" s="61">
        <v>27416780</v>
      </c>
    </row>
    <row r="8" spans="1:26" ht="13.5">
      <c r="A8" s="57" t="s">
        <v>34</v>
      </c>
      <c r="B8" s="18">
        <v>297573818</v>
      </c>
      <c r="C8" s="18">
        <v>0</v>
      </c>
      <c r="D8" s="58">
        <v>312430056</v>
      </c>
      <c r="E8" s="59">
        <v>312430056</v>
      </c>
      <c r="F8" s="59">
        <v>0</v>
      </c>
      <c r="G8" s="59">
        <v>0</v>
      </c>
      <c r="H8" s="59">
        <v>47831455</v>
      </c>
      <c r="I8" s="59">
        <v>47831455</v>
      </c>
      <c r="J8" s="59">
        <v>971952</v>
      </c>
      <c r="K8" s="59">
        <v>51647685</v>
      </c>
      <c r="L8" s="59">
        <v>1122795</v>
      </c>
      <c r="M8" s="59">
        <v>53742432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101573887</v>
      </c>
      <c r="W8" s="59">
        <v>145033938</v>
      </c>
      <c r="X8" s="59">
        <v>-43460051</v>
      </c>
      <c r="Y8" s="60">
        <v>-29.97</v>
      </c>
      <c r="Z8" s="61">
        <v>312430056</v>
      </c>
    </row>
    <row r="9" spans="1:26" ht="13.5">
      <c r="A9" s="57" t="s">
        <v>35</v>
      </c>
      <c r="B9" s="18">
        <v>155602568</v>
      </c>
      <c r="C9" s="18">
        <v>0</v>
      </c>
      <c r="D9" s="58">
        <v>158688283</v>
      </c>
      <c r="E9" s="59">
        <v>158688283</v>
      </c>
      <c r="F9" s="59">
        <v>5232595</v>
      </c>
      <c r="G9" s="59">
        <v>9103735</v>
      </c>
      <c r="H9" s="59">
        <v>9566110</v>
      </c>
      <c r="I9" s="59">
        <v>23902440</v>
      </c>
      <c r="J9" s="59">
        <v>7668135</v>
      </c>
      <c r="K9" s="59">
        <v>3580860</v>
      </c>
      <c r="L9" s="59">
        <v>5297392</v>
      </c>
      <c r="M9" s="59">
        <v>16546387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40448827</v>
      </c>
      <c r="W9" s="59">
        <v>75817515</v>
      </c>
      <c r="X9" s="59">
        <v>-35368688</v>
      </c>
      <c r="Y9" s="60">
        <v>-46.65</v>
      </c>
      <c r="Z9" s="61">
        <v>158688283</v>
      </c>
    </row>
    <row r="10" spans="1:26" ht="25.5">
      <c r="A10" s="62" t="s">
        <v>105</v>
      </c>
      <c r="B10" s="63">
        <f>SUM(B5:B9)</f>
        <v>1458440145</v>
      </c>
      <c r="C10" s="63">
        <f>SUM(C5:C9)</f>
        <v>0</v>
      </c>
      <c r="D10" s="64">
        <f aca="true" t="shared" si="0" ref="D10:Z10">SUM(D5:D9)</f>
        <v>1519175430</v>
      </c>
      <c r="E10" s="65">
        <f t="shared" si="0"/>
        <v>1519175430</v>
      </c>
      <c r="F10" s="65">
        <f t="shared" si="0"/>
        <v>69403782</v>
      </c>
      <c r="G10" s="65">
        <f t="shared" si="0"/>
        <v>80116435</v>
      </c>
      <c r="H10" s="65">
        <f t="shared" si="0"/>
        <v>129804294</v>
      </c>
      <c r="I10" s="65">
        <f t="shared" si="0"/>
        <v>279324511</v>
      </c>
      <c r="J10" s="65">
        <f t="shared" si="0"/>
        <v>165122959</v>
      </c>
      <c r="K10" s="65">
        <f t="shared" si="0"/>
        <v>149092591</v>
      </c>
      <c r="L10" s="65">
        <f t="shared" si="0"/>
        <v>77014895</v>
      </c>
      <c r="M10" s="65">
        <f t="shared" si="0"/>
        <v>391230445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670554956</v>
      </c>
      <c r="W10" s="65">
        <f t="shared" si="0"/>
        <v>748203438</v>
      </c>
      <c r="X10" s="65">
        <f t="shared" si="0"/>
        <v>-77648482</v>
      </c>
      <c r="Y10" s="66">
        <f>+IF(W10&lt;&gt;0,(X10/W10)*100,0)</f>
        <v>-10.377990537915705</v>
      </c>
      <c r="Z10" s="67">
        <f t="shared" si="0"/>
        <v>1519175430</v>
      </c>
    </row>
    <row r="11" spans="1:26" ht="13.5">
      <c r="A11" s="57" t="s">
        <v>36</v>
      </c>
      <c r="B11" s="18">
        <v>356552456</v>
      </c>
      <c r="C11" s="18">
        <v>0</v>
      </c>
      <c r="D11" s="58">
        <v>417680597</v>
      </c>
      <c r="E11" s="59">
        <v>417680597</v>
      </c>
      <c r="F11" s="59">
        <v>29578639</v>
      </c>
      <c r="G11" s="59">
        <v>27238510</v>
      </c>
      <c r="H11" s="59">
        <v>31342365</v>
      </c>
      <c r="I11" s="59">
        <v>88159514</v>
      </c>
      <c r="J11" s="59">
        <v>31391081</v>
      </c>
      <c r="K11" s="59">
        <v>46476375</v>
      </c>
      <c r="L11" s="59">
        <v>32487697</v>
      </c>
      <c r="M11" s="59">
        <v>110355153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198514667</v>
      </c>
      <c r="W11" s="59">
        <v>194745725</v>
      </c>
      <c r="X11" s="59">
        <v>3768942</v>
      </c>
      <c r="Y11" s="60">
        <v>1.94</v>
      </c>
      <c r="Z11" s="61">
        <v>417680597</v>
      </c>
    </row>
    <row r="12" spans="1:26" ht="13.5">
      <c r="A12" s="57" t="s">
        <v>37</v>
      </c>
      <c r="B12" s="18">
        <v>17466635</v>
      </c>
      <c r="C12" s="18">
        <v>0</v>
      </c>
      <c r="D12" s="58">
        <v>20760983</v>
      </c>
      <c r="E12" s="59">
        <v>20760983</v>
      </c>
      <c r="F12" s="59">
        <v>1207125</v>
      </c>
      <c r="G12" s="59">
        <v>1266926</v>
      </c>
      <c r="H12" s="59">
        <v>1487041</v>
      </c>
      <c r="I12" s="59">
        <v>3961092</v>
      </c>
      <c r="J12" s="59">
        <v>1401961</v>
      </c>
      <c r="K12" s="59">
        <v>1541666</v>
      </c>
      <c r="L12" s="59">
        <v>1531801</v>
      </c>
      <c r="M12" s="59">
        <v>4475428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8436520</v>
      </c>
      <c r="W12" s="59">
        <v>9714405</v>
      </c>
      <c r="X12" s="59">
        <v>-1277885</v>
      </c>
      <c r="Y12" s="60">
        <v>-13.15</v>
      </c>
      <c r="Z12" s="61">
        <v>20760983</v>
      </c>
    </row>
    <row r="13" spans="1:26" ht="13.5">
      <c r="A13" s="57" t="s">
        <v>106</v>
      </c>
      <c r="B13" s="18">
        <v>141581653</v>
      </c>
      <c r="C13" s="18">
        <v>0</v>
      </c>
      <c r="D13" s="58">
        <v>159420982</v>
      </c>
      <c r="E13" s="59">
        <v>159420982</v>
      </c>
      <c r="F13" s="59">
        <v>1905</v>
      </c>
      <c r="G13" s="59">
        <v>1019</v>
      </c>
      <c r="H13" s="59">
        <v>8788</v>
      </c>
      <c r="I13" s="59">
        <v>11712</v>
      </c>
      <c r="J13" s="59">
        <v>22019</v>
      </c>
      <c r="K13" s="59">
        <v>64243416</v>
      </c>
      <c r="L13" s="59">
        <v>13</v>
      </c>
      <c r="M13" s="59">
        <v>64265448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64277160</v>
      </c>
      <c r="W13" s="59">
        <v>68689446</v>
      </c>
      <c r="X13" s="59">
        <v>-4412286</v>
      </c>
      <c r="Y13" s="60">
        <v>-6.42</v>
      </c>
      <c r="Z13" s="61">
        <v>159420982</v>
      </c>
    </row>
    <row r="14" spans="1:26" ht="13.5">
      <c r="A14" s="57" t="s">
        <v>38</v>
      </c>
      <c r="B14" s="18">
        <v>48714950</v>
      </c>
      <c r="C14" s="18">
        <v>0</v>
      </c>
      <c r="D14" s="58">
        <v>39320325</v>
      </c>
      <c r="E14" s="59">
        <v>39320325</v>
      </c>
      <c r="F14" s="59">
        <v>0</v>
      </c>
      <c r="G14" s="59">
        <v>0</v>
      </c>
      <c r="H14" s="59">
        <v>0</v>
      </c>
      <c r="I14" s="59">
        <v>0</v>
      </c>
      <c r="J14" s="59">
        <v>-200</v>
      </c>
      <c r="K14" s="59">
        <v>0</v>
      </c>
      <c r="L14" s="59">
        <v>20411242</v>
      </c>
      <c r="M14" s="59">
        <v>20411042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20411042</v>
      </c>
      <c r="W14" s="59">
        <v>20182059</v>
      </c>
      <c r="X14" s="59">
        <v>228983</v>
      </c>
      <c r="Y14" s="60">
        <v>1.13</v>
      </c>
      <c r="Z14" s="61">
        <v>39320325</v>
      </c>
    </row>
    <row r="15" spans="1:26" ht="13.5">
      <c r="A15" s="57" t="s">
        <v>39</v>
      </c>
      <c r="B15" s="18">
        <v>360060684</v>
      </c>
      <c r="C15" s="18">
        <v>0</v>
      </c>
      <c r="D15" s="58">
        <v>395181726</v>
      </c>
      <c r="E15" s="59">
        <v>395181726</v>
      </c>
      <c r="F15" s="59">
        <v>0</v>
      </c>
      <c r="G15" s="59">
        <v>50977550</v>
      </c>
      <c r="H15" s="59">
        <v>50304496</v>
      </c>
      <c r="I15" s="59">
        <v>101282046</v>
      </c>
      <c r="J15" s="59">
        <v>31868427</v>
      </c>
      <c r="K15" s="59">
        <v>30911438</v>
      </c>
      <c r="L15" s="59">
        <v>30459046</v>
      </c>
      <c r="M15" s="59">
        <v>93238911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194520957</v>
      </c>
      <c r="W15" s="59">
        <v>224339465</v>
      </c>
      <c r="X15" s="59">
        <v>-29818508</v>
      </c>
      <c r="Y15" s="60">
        <v>-13.29</v>
      </c>
      <c r="Z15" s="61">
        <v>395181726</v>
      </c>
    </row>
    <row r="16" spans="1:26" ht="13.5">
      <c r="A16" s="68" t="s">
        <v>40</v>
      </c>
      <c r="B16" s="18">
        <v>2971834</v>
      </c>
      <c r="C16" s="18">
        <v>0</v>
      </c>
      <c r="D16" s="58">
        <v>4988000</v>
      </c>
      <c r="E16" s="59">
        <v>4988000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2542947</v>
      </c>
      <c r="X16" s="59">
        <v>-2542947</v>
      </c>
      <c r="Y16" s="60">
        <v>-100</v>
      </c>
      <c r="Z16" s="61">
        <v>4988000</v>
      </c>
    </row>
    <row r="17" spans="1:26" ht="13.5">
      <c r="A17" s="57" t="s">
        <v>41</v>
      </c>
      <c r="B17" s="18">
        <v>551927638</v>
      </c>
      <c r="C17" s="18">
        <v>0</v>
      </c>
      <c r="D17" s="58">
        <v>589773764</v>
      </c>
      <c r="E17" s="59">
        <v>589773764</v>
      </c>
      <c r="F17" s="59">
        <v>6414977</v>
      </c>
      <c r="G17" s="59">
        <v>37368711</v>
      </c>
      <c r="H17" s="59">
        <v>26571206</v>
      </c>
      <c r="I17" s="59">
        <v>70354894</v>
      </c>
      <c r="J17" s="59">
        <v>46147966</v>
      </c>
      <c r="K17" s="59">
        <v>39128644</v>
      </c>
      <c r="L17" s="59">
        <v>33237738</v>
      </c>
      <c r="M17" s="59">
        <v>118514348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188869242</v>
      </c>
      <c r="W17" s="59">
        <v>284773885</v>
      </c>
      <c r="X17" s="59">
        <v>-95904643</v>
      </c>
      <c r="Y17" s="60">
        <v>-33.68</v>
      </c>
      <c r="Z17" s="61">
        <v>589773764</v>
      </c>
    </row>
    <row r="18" spans="1:26" ht="13.5">
      <c r="A18" s="69" t="s">
        <v>42</v>
      </c>
      <c r="B18" s="70">
        <f>SUM(B11:B17)</f>
        <v>1479275850</v>
      </c>
      <c r="C18" s="70">
        <f>SUM(C11:C17)</f>
        <v>0</v>
      </c>
      <c r="D18" s="71">
        <f aca="true" t="shared" si="1" ref="D18:Z18">SUM(D11:D17)</f>
        <v>1627126377</v>
      </c>
      <c r="E18" s="72">
        <f t="shared" si="1"/>
        <v>1627126377</v>
      </c>
      <c r="F18" s="72">
        <f t="shared" si="1"/>
        <v>37202646</v>
      </c>
      <c r="G18" s="72">
        <f t="shared" si="1"/>
        <v>116852716</v>
      </c>
      <c r="H18" s="72">
        <f t="shared" si="1"/>
        <v>109713896</v>
      </c>
      <c r="I18" s="72">
        <f t="shared" si="1"/>
        <v>263769258</v>
      </c>
      <c r="J18" s="72">
        <f t="shared" si="1"/>
        <v>110831254</v>
      </c>
      <c r="K18" s="72">
        <f t="shared" si="1"/>
        <v>182301539</v>
      </c>
      <c r="L18" s="72">
        <f t="shared" si="1"/>
        <v>118127537</v>
      </c>
      <c r="M18" s="72">
        <f t="shared" si="1"/>
        <v>411260330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675029588</v>
      </c>
      <c r="W18" s="72">
        <f t="shared" si="1"/>
        <v>804987932</v>
      </c>
      <c r="X18" s="72">
        <f t="shared" si="1"/>
        <v>-129958344</v>
      </c>
      <c r="Y18" s="66">
        <f>+IF(W18&lt;&gt;0,(X18/W18)*100,0)</f>
        <v>-16.14413568624778</v>
      </c>
      <c r="Z18" s="73">
        <f t="shared" si="1"/>
        <v>1627126377</v>
      </c>
    </row>
    <row r="19" spans="1:26" ht="13.5">
      <c r="A19" s="69" t="s">
        <v>43</v>
      </c>
      <c r="B19" s="74">
        <f>+B10-B18</f>
        <v>-20835705</v>
      </c>
      <c r="C19" s="74">
        <f>+C10-C18</f>
        <v>0</v>
      </c>
      <c r="D19" s="75">
        <f aca="true" t="shared" si="2" ref="D19:Z19">+D10-D18</f>
        <v>-107950947</v>
      </c>
      <c r="E19" s="76">
        <f t="shared" si="2"/>
        <v>-107950947</v>
      </c>
      <c r="F19" s="76">
        <f t="shared" si="2"/>
        <v>32201136</v>
      </c>
      <c r="G19" s="76">
        <f t="shared" si="2"/>
        <v>-36736281</v>
      </c>
      <c r="H19" s="76">
        <f t="shared" si="2"/>
        <v>20090398</v>
      </c>
      <c r="I19" s="76">
        <f t="shared" si="2"/>
        <v>15555253</v>
      </c>
      <c r="J19" s="76">
        <f t="shared" si="2"/>
        <v>54291705</v>
      </c>
      <c r="K19" s="76">
        <f t="shared" si="2"/>
        <v>-33208948</v>
      </c>
      <c r="L19" s="76">
        <f t="shared" si="2"/>
        <v>-41112642</v>
      </c>
      <c r="M19" s="76">
        <f t="shared" si="2"/>
        <v>-20029885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-4474632</v>
      </c>
      <c r="W19" s="76">
        <f>IF(E10=E18,0,W10-W18)</f>
        <v>-56784494</v>
      </c>
      <c r="X19" s="76">
        <f t="shared" si="2"/>
        <v>52309862</v>
      </c>
      <c r="Y19" s="77">
        <f>+IF(W19&lt;&gt;0,(X19/W19)*100,0)</f>
        <v>-92.11997556938695</v>
      </c>
      <c r="Z19" s="78">
        <f t="shared" si="2"/>
        <v>-107950947</v>
      </c>
    </row>
    <row r="20" spans="1:26" ht="13.5">
      <c r="A20" s="57" t="s">
        <v>44</v>
      </c>
      <c r="B20" s="18">
        <v>129384729</v>
      </c>
      <c r="C20" s="18">
        <v>0</v>
      </c>
      <c r="D20" s="58">
        <v>147268312</v>
      </c>
      <c r="E20" s="59">
        <v>147268312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36342110</v>
      </c>
      <c r="L20" s="59">
        <v>0</v>
      </c>
      <c r="M20" s="59">
        <v>36342110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36342110</v>
      </c>
      <c r="W20" s="59">
        <v>70142508</v>
      </c>
      <c r="X20" s="59">
        <v>-33800398</v>
      </c>
      <c r="Y20" s="60">
        <v>-48.19</v>
      </c>
      <c r="Z20" s="61">
        <v>147268312</v>
      </c>
    </row>
    <row r="21" spans="1:26" ht="13.5">
      <c r="A21" s="57" t="s">
        <v>107</v>
      </c>
      <c r="B21" s="79">
        <v>0</v>
      </c>
      <c r="C21" s="79">
        <v>0</v>
      </c>
      <c r="D21" s="80">
        <v>10731090</v>
      </c>
      <c r="E21" s="81">
        <v>10731090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4925353</v>
      </c>
      <c r="X21" s="81">
        <v>-4925353</v>
      </c>
      <c r="Y21" s="82">
        <v>-100</v>
      </c>
      <c r="Z21" s="83">
        <v>10731090</v>
      </c>
    </row>
    <row r="22" spans="1:26" ht="25.5">
      <c r="A22" s="84" t="s">
        <v>108</v>
      </c>
      <c r="B22" s="85">
        <f>SUM(B19:B21)</f>
        <v>108549024</v>
      </c>
      <c r="C22" s="85">
        <f>SUM(C19:C21)</f>
        <v>0</v>
      </c>
      <c r="D22" s="86">
        <f aca="true" t="shared" si="3" ref="D22:Z22">SUM(D19:D21)</f>
        <v>50048455</v>
      </c>
      <c r="E22" s="87">
        <f t="shared" si="3"/>
        <v>50048455</v>
      </c>
      <c r="F22" s="87">
        <f t="shared" si="3"/>
        <v>32201136</v>
      </c>
      <c r="G22" s="87">
        <f t="shared" si="3"/>
        <v>-36736281</v>
      </c>
      <c r="H22" s="87">
        <f t="shared" si="3"/>
        <v>20090398</v>
      </c>
      <c r="I22" s="87">
        <f t="shared" si="3"/>
        <v>15555253</v>
      </c>
      <c r="J22" s="87">
        <f t="shared" si="3"/>
        <v>54291705</v>
      </c>
      <c r="K22" s="87">
        <f t="shared" si="3"/>
        <v>3133162</v>
      </c>
      <c r="L22" s="87">
        <f t="shared" si="3"/>
        <v>-41112642</v>
      </c>
      <c r="M22" s="87">
        <f t="shared" si="3"/>
        <v>16312225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31867478</v>
      </c>
      <c r="W22" s="87">
        <f t="shared" si="3"/>
        <v>18283367</v>
      </c>
      <c r="X22" s="87">
        <f t="shared" si="3"/>
        <v>13584111</v>
      </c>
      <c r="Y22" s="88">
        <f>+IF(W22&lt;&gt;0,(X22/W22)*100,0)</f>
        <v>74.2976444109009</v>
      </c>
      <c r="Z22" s="89">
        <f t="shared" si="3"/>
        <v>50048455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108549024</v>
      </c>
      <c r="C24" s="74">
        <f>SUM(C22:C23)</f>
        <v>0</v>
      </c>
      <c r="D24" s="75">
        <f aca="true" t="shared" si="4" ref="D24:Z24">SUM(D22:D23)</f>
        <v>50048455</v>
      </c>
      <c r="E24" s="76">
        <f t="shared" si="4"/>
        <v>50048455</v>
      </c>
      <c r="F24" s="76">
        <f t="shared" si="4"/>
        <v>32201136</v>
      </c>
      <c r="G24" s="76">
        <f t="shared" si="4"/>
        <v>-36736281</v>
      </c>
      <c r="H24" s="76">
        <f t="shared" si="4"/>
        <v>20090398</v>
      </c>
      <c r="I24" s="76">
        <f t="shared" si="4"/>
        <v>15555253</v>
      </c>
      <c r="J24" s="76">
        <f t="shared" si="4"/>
        <v>54291705</v>
      </c>
      <c r="K24" s="76">
        <f t="shared" si="4"/>
        <v>3133162</v>
      </c>
      <c r="L24" s="76">
        <f t="shared" si="4"/>
        <v>-41112642</v>
      </c>
      <c r="M24" s="76">
        <f t="shared" si="4"/>
        <v>16312225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31867478</v>
      </c>
      <c r="W24" s="76">
        <f t="shared" si="4"/>
        <v>18283367</v>
      </c>
      <c r="X24" s="76">
        <f t="shared" si="4"/>
        <v>13584111</v>
      </c>
      <c r="Y24" s="77">
        <f>+IF(W24&lt;&gt;0,(X24/W24)*100,0)</f>
        <v>74.2976444109009</v>
      </c>
      <c r="Z24" s="78">
        <f t="shared" si="4"/>
        <v>50048455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218381329</v>
      </c>
      <c r="C27" s="21">
        <v>0</v>
      </c>
      <c r="D27" s="98">
        <v>221795045</v>
      </c>
      <c r="E27" s="99">
        <v>233371105</v>
      </c>
      <c r="F27" s="99">
        <v>1016326</v>
      </c>
      <c r="G27" s="99">
        <v>8393453</v>
      </c>
      <c r="H27" s="99">
        <v>14633141</v>
      </c>
      <c r="I27" s="99">
        <v>24042920</v>
      </c>
      <c r="J27" s="99">
        <v>10578411</v>
      </c>
      <c r="K27" s="99">
        <v>9882895</v>
      </c>
      <c r="L27" s="99">
        <v>18239713</v>
      </c>
      <c r="M27" s="99">
        <v>38701019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62743939</v>
      </c>
      <c r="W27" s="99">
        <v>116685553</v>
      </c>
      <c r="X27" s="99">
        <v>-53941614</v>
      </c>
      <c r="Y27" s="100">
        <v>-46.23</v>
      </c>
      <c r="Z27" s="101">
        <v>233371105</v>
      </c>
    </row>
    <row r="28" spans="1:26" ht="13.5">
      <c r="A28" s="102" t="s">
        <v>44</v>
      </c>
      <c r="B28" s="18">
        <v>129417168</v>
      </c>
      <c r="C28" s="18">
        <v>0</v>
      </c>
      <c r="D28" s="58">
        <v>140347045</v>
      </c>
      <c r="E28" s="59">
        <v>140347045</v>
      </c>
      <c r="F28" s="59">
        <v>385458</v>
      </c>
      <c r="G28" s="59">
        <v>6211316</v>
      </c>
      <c r="H28" s="59">
        <v>6873563</v>
      </c>
      <c r="I28" s="59">
        <v>13470337</v>
      </c>
      <c r="J28" s="59">
        <v>8055509</v>
      </c>
      <c r="K28" s="59">
        <v>8426504</v>
      </c>
      <c r="L28" s="59">
        <v>15627811</v>
      </c>
      <c r="M28" s="59">
        <v>32109824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45580161</v>
      </c>
      <c r="W28" s="59">
        <v>70173523</v>
      </c>
      <c r="X28" s="59">
        <v>-24593362</v>
      </c>
      <c r="Y28" s="60">
        <v>-35.05</v>
      </c>
      <c r="Z28" s="61">
        <v>140347045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13820750</v>
      </c>
      <c r="C30" s="18">
        <v>0</v>
      </c>
      <c r="D30" s="58">
        <v>22031000</v>
      </c>
      <c r="E30" s="59">
        <v>22031000</v>
      </c>
      <c r="F30" s="59">
        <v>0</v>
      </c>
      <c r="G30" s="59">
        <v>398999</v>
      </c>
      <c r="H30" s="59">
        <v>500000</v>
      </c>
      <c r="I30" s="59">
        <v>898999</v>
      </c>
      <c r="J30" s="59">
        <v>0</v>
      </c>
      <c r="K30" s="59">
        <v>-44502</v>
      </c>
      <c r="L30" s="59">
        <v>902291</v>
      </c>
      <c r="M30" s="59">
        <v>857789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1756788</v>
      </c>
      <c r="W30" s="59">
        <v>11015500</v>
      </c>
      <c r="X30" s="59">
        <v>-9258712</v>
      </c>
      <c r="Y30" s="60">
        <v>-84.05</v>
      </c>
      <c r="Z30" s="61">
        <v>22031000</v>
      </c>
    </row>
    <row r="31" spans="1:26" ht="13.5">
      <c r="A31" s="57" t="s">
        <v>49</v>
      </c>
      <c r="B31" s="18">
        <v>75143406</v>
      </c>
      <c r="C31" s="18">
        <v>0</v>
      </c>
      <c r="D31" s="58">
        <v>59417000</v>
      </c>
      <c r="E31" s="59">
        <v>70993060</v>
      </c>
      <c r="F31" s="59">
        <v>630868</v>
      </c>
      <c r="G31" s="59">
        <v>1783138</v>
      </c>
      <c r="H31" s="59">
        <v>7259588</v>
      </c>
      <c r="I31" s="59">
        <v>9673594</v>
      </c>
      <c r="J31" s="59">
        <v>2522902</v>
      </c>
      <c r="K31" s="59">
        <v>1500893</v>
      </c>
      <c r="L31" s="59">
        <v>1709611</v>
      </c>
      <c r="M31" s="59">
        <v>5733406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15407000</v>
      </c>
      <c r="W31" s="59">
        <v>35496530</v>
      </c>
      <c r="X31" s="59">
        <v>-20089530</v>
      </c>
      <c r="Y31" s="60">
        <v>-56.6</v>
      </c>
      <c r="Z31" s="61">
        <v>70993060</v>
      </c>
    </row>
    <row r="32" spans="1:26" ht="13.5">
      <c r="A32" s="69" t="s">
        <v>50</v>
      </c>
      <c r="B32" s="21">
        <f>SUM(B28:B31)</f>
        <v>218381324</v>
      </c>
      <c r="C32" s="21">
        <f>SUM(C28:C31)</f>
        <v>0</v>
      </c>
      <c r="D32" s="98">
        <f aca="true" t="shared" si="5" ref="D32:Z32">SUM(D28:D31)</f>
        <v>221795045</v>
      </c>
      <c r="E32" s="99">
        <f t="shared" si="5"/>
        <v>233371105</v>
      </c>
      <c r="F32" s="99">
        <f t="shared" si="5"/>
        <v>1016326</v>
      </c>
      <c r="G32" s="99">
        <f t="shared" si="5"/>
        <v>8393453</v>
      </c>
      <c r="H32" s="99">
        <f t="shared" si="5"/>
        <v>14633151</v>
      </c>
      <c r="I32" s="99">
        <f t="shared" si="5"/>
        <v>24042930</v>
      </c>
      <c r="J32" s="99">
        <f t="shared" si="5"/>
        <v>10578411</v>
      </c>
      <c r="K32" s="99">
        <f t="shared" si="5"/>
        <v>9882895</v>
      </c>
      <c r="L32" s="99">
        <f t="shared" si="5"/>
        <v>18239713</v>
      </c>
      <c r="M32" s="99">
        <f t="shared" si="5"/>
        <v>38701019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62743949</v>
      </c>
      <c r="W32" s="99">
        <f t="shared" si="5"/>
        <v>116685553</v>
      </c>
      <c r="X32" s="99">
        <f t="shared" si="5"/>
        <v>-53941604</v>
      </c>
      <c r="Y32" s="100">
        <f>+IF(W32&lt;&gt;0,(X32/W32)*100,0)</f>
        <v>-46.22817702205174</v>
      </c>
      <c r="Z32" s="101">
        <f t="shared" si="5"/>
        <v>233371105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731154346</v>
      </c>
      <c r="C35" s="18">
        <v>0</v>
      </c>
      <c r="D35" s="58">
        <v>765976682</v>
      </c>
      <c r="E35" s="59">
        <v>765976682</v>
      </c>
      <c r="F35" s="59">
        <v>738694002</v>
      </c>
      <c r="G35" s="59">
        <v>531257934</v>
      </c>
      <c r="H35" s="59">
        <v>833369912</v>
      </c>
      <c r="I35" s="59">
        <v>833369912</v>
      </c>
      <c r="J35" s="59">
        <v>944330562</v>
      </c>
      <c r="K35" s="59">
        <v>603282118</v>
      </c>
      <c r="L35" s="59">
        <v>568973630</v>
      </c>
      <c r="M35" s="59">
        <v>568973630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568973630</v>
      </c>
      <c r="W35" s="59">
        <v>382988341</v>
      </c>
      <c r="X35" s="59">
        <v>185985289</v>
      </c>
      <c r="Y35" s="60">
        <v>48.56</v>
      </c>
      <c r="Z35" s="61">
        <v>765976682</v>
      </c>
    </row>
    <row r="36" spans="1:26" ht="13.5">
      <c r="A36" s="57" t="s">
        <v>53</v>
      </c>
      <c r="B36" s="18">
        <v>2867207099</v>
      </c>
      <c r="C36" s="18">
        <v>0</v>
      </c>
      <c r="D36" s="58">
        <v>2795559501</v>
      </c>
      <c r="E36" s="59">
        <v>2795559501</v>
      </c>
      <c r="F36" s="59">
        <v>2888807586</v>
      </c>
      <c r="G36" s="59">
        <v>2876738796</v>
      </c>
      <c r="H36" s="59">
        <v>2893074361</v>
      </c>
      <c r="I36" s="59">
        <v>2893074361</v>
      </c>
      <c r="J36" s="59">
        <v>2903628467</v>
      </c>
      <c r="K36" s="59">
        <v>2849223539</v>
      </c>
      <c r="L36" s="59">
        <v>2867456562</v>
      </c>
      <c r="M36" s="59">
        <v>2867456562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2867456562</v>
      </c>
      <c r="W36" s="59">
        <v>1397779751</v>
      </c>
      <c r="X36" s="59">
        <v>1469676811</v>
      </c>
      <c r="Y36" s="60">
        <v>105.14</v>
      </c>
      <c r="Z36" s="61">
        <v>2795559501</v>
      </c>
    </row>
    <row r="37" spans="1:26" ht="13.5">
      <c r="A37" s="57" t="s">
        <v>54</v>
      </c>
      <c r="B37" s="18">
        <v>343502173</v>
      </c>
      <c r="C37" s="18">
        <v>0</v>
      </c>
      <c r="D37" s="58">
        <v>254899023</v>
      </c>
      <c r="E37" s="59">
        <v>254899023</v>
      </c>
      <c r="F37" s="59">
        <v>433965069</v>
      </c>
      <c r="G37" s="59">
        <v>362299514</v>
      </c>
      <c r="H37" s="59">
        <v>499425591</v>
      </c>
      <c r="I37" s="59">
        <v>499425591</v>
      </c>
      <c r="J37" s="59">
        <v>538884171</v>
      </c>
      <c r="K37" s="59">
        <v>218616051</v>
      </c>
      <c r="L37" s="59">
        <v>267535286</v>
      </c>
      <c r="M37" s="59">
        <v>267535286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267535286</v>
      </c>
      <c r="W37" s="59">
        <v>127449512</v>
      </c>
      <c r="X37" s="59">
        <v>140085774</v>
      </c>
      <c r="Y37" s="60">
        <v>109.91</v>
      </c>
      <c r="Z37" s="61">
        <v>254899023</v>
      </c>
    </row>
    <row r="38" spans="1:26" ht="13.5">
      <c r="A38" s="57" t="s">
        <v>55</v>
      </c>
      <c r="B38" s="18">
        <v>541221324</v>
      </c>
      <c r="C38" s="18">
        <v>0</v>
      </c>
      <c r="D38" s="58">
        <v>609800611</v>
      </c>
      <c r="E38" s="59">
        <v>609800611</v>
      </c>
      <c r="F38" s="59">
        <v>568121433</v>
      </c>
      <c r="G38" s="59">
        <v>540678575</v>
      </c>
      <c r="H38" s="59">
        <v>424481206</v>
      </c>
      <c r="I38" s="59">
        <v>424481206</v>
      </c>
      <c r="J38" s="59">
        <v>531615094</v>
      </c>
      <c r="K38" s="59">
        <v>531036331</v>
      </c>
      <c r="L38" s="59">
        <v>513045856</v>
      </c>
      <c r="M38" s="59">
        <v>513045856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513045856</v>
      </c>
      <c r="W38" s="59">
        <v>304900306</v>
      </c>
      <c r="X38" s="59">
        <v>208145550</v>
      </c>
      <c r="Y38" s="60">
        <v>68.27</v>
      </c>
      <c r="Z38" s="61">
        <v>609800611</v>
      </c>
    </row>
    <row r="39" spans="1:26" ht="13.5">
      <c r="A39" s="57" t="s">
        <v>56</v>
      </c>
      <c r="B39" s="18">
        <v>2713637947</v>
      </c>
      <c r="C39" s="18">
        <v>0</v>
      </c>
      <c r="D39" s="58">
        <v>2696836550</v>
      </c>
      <c r="E39" s="59">
        <v>2696836550</v>
      </c>
      <c r="F39" s="59">
        <v>2625415085</v>
      </c>
      <c r="G39" s="59">
        <v>2505018641</v>
      </c>
      <c r="H39" s="59">
        <v>2802537476</v>
      </c>
      <c r="I39" s="59">
        <v>2802537476</v>
      </c>
      <c r="J39" s="59">
        <v>2777459764</v>
      </c>
      <c r="K39" s="59">
        <v>2702853276</v>
      </c>
      <c r="L39" s="59">
        <v>2655849050</v>
      </c>
      <c r="M39" s="59">
        <v>2655849050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2655849050</v>
      </c>
      <c r="W39" s="59">
        <v>1348418275</v>
      </c>
      <c r="X39" s="59">
        <v>1307430775</v>
      </c>
      <c r="Y39" s="60">
        <v>96.96</v>
      </c>
      <c r="Z39" s="61">
        <v>2696836550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279107631</v>
      </c>
      <c r="C42" s="18">
        <v>0</v>
      </c>
      <c r="D42" s="58">
        <v>267248031</v>
      </c>
      <c r="E42" s="59">
        <v>267248031</v>
      </c>
      <c r="F42" s="59">
        <v>61139770</v>
      </c>
      <c r="G42" s="59">
        <v>3947417</v>
      </c>
      <c r="H42" s="59">
        <v>116928835</v>
      </c>
      <c r="I42" s="59">
        <v>182016022</v>
      </c>
      <c r="J42" s="59">
        <v>124122007</v>
      </c>
      <c r="K42" s="59">
        <v>-346304894</v>
      </c>
      <c r="L42" s="59">
        <v>16268157</v>
      </c>
      <c r="M42" s="59">
        <v>-205914730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-23898708</v>
      </c>
      <c r="W42" s="59">
        <v>173249677</v>
      </c>
      <c r="X42" s="59">
        <v>-197148385</v>
      </c>
      <c r="Y42" s="60">
        <v>-113.79</v>
      </c>
      <c r="Z42" s="61">
        <v>267248031</v>
      </c>
    </row>
    <row r="43" spans="1:26" ht="13.5">
      <c r="A43" s="57" t="s">
        <v>59</v>
      </c>
      <c r="B43" s="18">
        <v>-210540684</v>
      </c>
      <c r="C43" s="18">
        <v>0</v>
      </c>
      <c r="D43" s="58">
        <v>-210691059</v>
      </c>
      <c r="E43" s="59">
        <v>-210691059</v>
      </c>
      <c r="F43" s="59">
        <v>-5732685</v>
      </c>
      <c r="G43" s="59">
        <v>-7636004</v>
      </c>
      <c r="H43" s="59">
        <v>-14225875</v>
      </c>
      <c r="I43" s="59">
        <v>-27594564</v>
      </c>
      <c r="J43" s="59">
        <v>-7186490</v>
      </c>
      <c r="K43" s="59">
        <v>-12061877</v>
      </c>
      <c r="L43" s="59">
        <v>-17153194</v>
      </c>
      <c r="M43" s="59">
        <v>-36401561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-63996125</v>
      </c>
      <c r="W43" s="59">
        <v>-67739611</v>
      </c>
      <c r="X43" s="59">
        <v>3743486</v>
      </c>
      <c r="Y43" s="60">
        <v>-5.53</v>
      </c>
      <c r="Z43" s="61">
        <v>-210691059</v>
      </c>
    </row>
    <row r="44" spans="1:26" ht="13.5">
      <c r="A44" s="57" t="s">
        <v>60</v>
      </c>
      <c r="B44" s="18">
        <v>-49124825</v>
      </c>
      <c r="C44" s="18">
        <v>0</v>
      </c>
      <c r="D44" s="58">
        <v>-33344613</v>
      </c>
      <c r="E44" s="59">
        <v>-33344613</v>
      </c>
      <c r="F44" s="59">
        <v>0</v>
      </c>
      <c r="G44" s="59">
        <v>0</v>
      </c>
      <c r="H44" s="59">
        <v>0</v>
      </c>
      <c r="I44" s="59">
        <v>0</v>
      </c>
      <c r="J44" s="59">
        <v>21970000</v>
      </c>
      <c r="K44" s="59">
        <v>0</v>
      </c>
      <c r="L44" s="59">
        <v>-20556926</v>
      </c>
      <c r="M44" s="59">
        <v>1413074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1413074</v>
      </c>
      <c r="W44" s="59">
        <v>-18013123</v>
      </c>
      <c r="X44" s="59">
        <v>19426197</v>
      </c>
      <c r="Y44" s="60">
        <v>-107.84</v>
      </c>
      <c r="Z44" s="61">
        <v>-33344613</v>
      </c>
    </row>
    <row r="45" spans="1:26" ht="13.5">
      <c r="A45" s="69" t="s">
        <v>61</v>
      </c>
      <c r="B45" s="21">
        <v>365322659</v>
      </c>
      <c r="C45" s="21">
        <v>0</v>
      </c>
      <c r="D45" s="98">
        <v>414319834</v>
      </c>
      <c r="E45" s="99">
        <v>414319834</v>
      </c>
      <c r="F45" s="99">
        <v>420729744</v>
      </c>
      <c r="G45" s="99">
        <v>417041157</v>
      </c>
      <c r="H45" s="99">
        <v>519744117</v>
      </c>
      <c r="I45" s="99">
        <v>519744117</v>
      </c>
      <c r="J45" s="99">
        <v>658649634</v>
      </c>
      <c r="K45" s="99">
        <v>300282863</v>
      </c>
      <c r="L45" s="99">
        <v>278840900</v>
      </c>
      <c r="M45" s="99">
        <v>278840900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278840900</v>
      </c>
      <c r="W45" s="99">
        <v>478604418</v>
      </c>
      <c r="X45" s="99">
        <v>-199763518</v>
      </c>
      <c r="Y45" s="100">
        <v>-41.74</v>
      </c>
      <c r="Z45" s="101">
        <v>414319834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74530713</v>
      </c>
      <c r="C49" s="51">
        <v>0</v>
      </c>
      <c r="D49" s="128">
        <v>9890194</v>
      </c>
      <c r="E49" s="53">
        <v>8024777</v>
      </c>
      <c r="F49" s="53">
        <v>0</v>
      </c>
      <c r="G49" s="53">
        <v>0</v>
      </c>
      <c r="H49" s="53">
        <v>0</v>
      </c>
      <c r="I49" s="53">
        <v>6980663</v>
      </c>
      <c r="J49" s="53">
        <v>0</v>
      </c>
      <c r="K49" s="53">
        <v>0</v>
      </c>
      <c r="L49" s="53">
        <v>0</v>
      </c>
      <c r="M49" s="53">
        <v>6098286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5152557</v>
      </c>
      <c r="W49" s="53">
        <v>22146840</v>
      </c>
      <c r="X49" s="53">
        <v>74137656</v>
      </c>
      <c r="Y49" s="53">
        <v>206961686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41721030</v>
      </c>
      <c r="C51" s="51">
        <v>0</v>
      </c>
      <c r="D51" s="128">
        <v>176653</v>
      </c>
      <c r="E51" s="53">
        <v>4346</v>
      </c>
      <c r="F51" s="53">
        <v>0</v>
      </c>
      <c r="G51" s="53">
        <v>0</v>
      </c>
      <c r="H51" s="53">
        <v>0</v>
      </c>
      <c r="I51" s="53">
        <v>1440279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43342308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94.25973494733691</v>
      </c>
      <c r="C58" s="5">
        <f>IF(C67=0,0,+(C76/C67)*100)</f>
        <v>0</v>
      </c>
      <c r="D58" s="6">
        <f aca="true" t="shared" si="6" ref="D58:Z58">IF(D67=0,0,+(D76/D67)*100)</f>
        <v>95.50782302578597</v>
      </c>
      <c r="E58" s="7">
        <f t="shared" si="6"/>
        <v>95.50782302578597</v>
      </c>
      <c r="F58" s="7">
        <f t="shared" si="6"/>
        <v>86.02700729514353</v>
      </c>
      <c r="G58" s="7">
        <f t="shared" si="6"/>
        <v>100.66903478265101</v>
      </c>
      <c r="H58" s="7">
        <f t="shared" si="6"/>
        <v>96.80744412199527</v>
      </c>
      <c r="I58" s="7">
        <f t="shared" si="6"/>
        <v>94.76993437484427</v>
      </c>
      <c r="J58" s="7">
        <f t="shared" si="6"/>
        <v>47.70027376922628</v>
      </c>
      <c r="K58" s="7">
        <f t="shared" si="6"/>
        <v>83.30603459092994</v>
      </c>
      <c r="L58" s="7">
        <f t="shared" si="6"/>
        <v>96.1220569277916</v>
      </c>
      <c r="M58" s="7">
        <f t="shared" si="6"/>
        <v>68.44016359222034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78.79368264213859</v>
      </c>
      <c r="W58" s="7">
        <f t="shared" si="6"/>
        <v>102.7084589092162</v>
      </c>
      <c r="X58" s="7">
        <f t="shared" si="6"/>
        <v>0</v>
      </c>
      <c r="Y58" s="7">
        <f t="shared" si="6"/>
        <v>0</v>
      </c>
      <c r="Z58" s="8">
        <f t="shared" si="6"/>
        <v>95.50782302578597</v>
      </c>
    </row>
    <row r="59" spans="1:26" ht="13.5">
      <c r="A59" s="36" t="s">
        <v>31</v>
      </c>
      <c r="B59" s="9">
        <f aca="true" t="shared" si="7" ref="B59:Z66">IF(B68=0,0,+(B77/B68)*100)</f>
        <v>97.25622335854327</v>
      </c>
      <c r="C59" s="9">
        <f t="shared" si="7"/>
        <v>0</v>
      </c>
      <c r="D59" s="2">
        <f t="shared" si="7"/>
        <v>95.9999999221869</v>
      </c>
      <c r="E59" s="10">
        <f t="shared" si="7"/>
        <v>95.9999999221869</v>
      </c>
      <c r="F59" s="10">
        <f t="shared" si="7"/>
        <v>60.214451531107095</v>
      </c>
      <c r="G59" s="10">
        <f t="shared" si="7"/>
        <v>113.03179477901564</v>
      </c>
      <c r="H59" s="10">
        <f t="shared" si="7"/>
        <v>112.4541152618581</v>
      </c>
      <c r="I59" s="10">
        <f t="shared" si="7"/>
        <v>88.52155622440631</v>
      </c>
      <c r="J59" s="10">
        <f t="shared" si="7"/>
        <v>114.69900070617676</v>
      </c>
      <c r="K59" s="10">
        <f t="shared" si="7"/>
        <v>137.42198052615535</v>
      </c>
      <c r="L59" s="10">
        <f t="shared" si="7"/>
        <v>103.72928547347433</v>
      </c>
      <c r="M59" s="10">
        <f t="shared" si="7"/>
        <v>118.63135275809971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101.81602793731332</v>
      </c>
      <c r="W59" s="10">
        <f t="shared" si="7"/>
        <v>115.69092830420007</v>
      </c>
      <c r="X59" s="10">
        <f t="shared" si="7"/>
        <v>0</v>
      </c>
      <c r="Y59" s="10">
        <f t="shared" si="7"/>
        <v>0</v>
      </c>
      <c r="Z59" s="11">
        <f t="shared" si="7"/>
        <v>95.9999999221869</v>
      </c>
    </row>
    <row r="60" spans="1:26" ht="13.5">
      <c r="A60" s="37" t="s">
        <v>32</v>
      </c>
      <c r="B60" s="12">
        <f t="shared" si="7"/>
        <v>93.49701051452453</v>
      </c>
      <c r="C60" s="12">
        <f t="shared" si="7"/>
        <v>0</v>
      </c>
      <c r="D60" s="3">
        <f t="shared" si="7"/>
        <v>95.379813147427</v>
      </c>
      <c r="E60" s="13">
        <f t="shared" si="7"/>
        <v>95.379813147427</v>
      </c>
      <c r="F60" s="13">
        <f t="shared" si="7"/>
        <v>106.59903739002745</v>
      </c>
      <c r="G60" s="13">
        <f t="shared" si="7"/>
        <v>97.59432580715473</v>
      </c>
      <c r="H60" s="13">
        <f t="shared" si="7"/>
        <v>91.7139673771151</v>
      </c>
      <c r="I60" s="13">
        <f t="shared" si="7"/>
        <v>97.56713278256495</v>
      </c>
      <c r="J60" s="13">
        <f t="shared" si="7"/>
        <v>39.59925500089163</v>
      </c>
      <c r="K60" s="13">
        <f t="shared" si="7"/>
        <v>70.77401054488664</v>
      </c>
      <c r="L60" s="13">
        <f t="shared" si="7"/>
        <v>93.63865242713652</v>
      </c>
      <c r="M60" s="13">
        <f t="shared" si="7"/>
        <v>58.79684872054117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72.22614146724608</v>
      </c>
      <c r="W60" s="13">
        <f t="shared" si="7"/>
        <v>99.45460803482638</v>
      </c>
      <c r="X60" s="13">
        <f t="shared" si="7"/>
        <v>0</v>
      </c>
      <c r="Y60" s="13">
        <f t="shared" si="7"/>
        <v>0</v>
      </c>
      <c r="Z60" s="14">
        <f t="shared" si="7"/>
        <v>95.379813147427</v>
      </c>
    </row>
    <row r="61" spans="1:26" ht="13.5">
      <c r="A61" s="38" t="s">
        <v>113</v>
      </c>
      <c r="B61" s="12">
        <f t="shared" si="7"/>
        <v>98.96805891568246</v>
      </c>
      <c r="C61" s="12">
        <f t="shared" si="7"/>
        <v>0</v>
      </c>
      <c r="D61" s="3">
        <f t="shared" si="7"/>
        <v>95.12685345018853</v>
      </c>
      <c r="E61" s="13">
        <f t="shared" si="7"/>
        <v>95.12685345018853</v>
      </c>
      <c r="F61" s="13">
        <f t="shared" si="7"/>
        <v>109.62243196565133</v>
      </c>
      <c r="G61" s="13">
        <f t="shared" si="7"/>
        <v>91.65180442251867</v>
      </c>
      <c r="H61" s="13">
        <f t="shared" si="7"/>
        <v>89.03928374888879</v>
      </c>
      <c r="I61" s="13">
        <f t="shared" si="7"/>
        <v>94.66201278627189</v>
      </c>
      <c r="J61" s="13">
        <f t="shared" si="7"/>
        <v>28.072412351338755</v>
      </c>
      <c r="K61" s="13">
        <f t="shared" si="7"/>
        <v>60.221134702106724</v>
      </c>
      <c r="L61" s="13">
        <f t="shared" si="7"/>
        <v>104.12268569686896</v>
      </c>
      <c r="M61" s="13">
        <f t="shared" si="7"/>
        <v>47.390265486057764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61.191633921572475</v>
      </c>
      <c r="W61" s="13">
        <f t="shared" si="7"/>
        <v>101.61348081462766</v>
      </c>
      <c r="X61" s="13">
        <f t="shared" si="7"/>
        <v>0</v>
      </c>
      <c r="Y61" s="13">
        <f t="shared" si="7"/>
        <v>0</v>
      </c>
      <c r="Z61" s="14">
        <f t="shared" si="7"/>
        <v>95.12685345018853</v>
      </c>
    </row>
    <row r="62" spans="1:26" ht="13.5">
      <c r="A62" s="38" t="s">
        <v>114</v>
      </c>
      <c r="B62" s="12">
        <f t="shared" si="7"/>
        <v>79.18963914266256</v>
      </c>
      <c r="C62" s="12">
        <f t="shared" si="7"/>
        <v>0</v>
      </c>
      <c r="D62" s="3">
        <f t="shared" si="7"/>
        <v>96.0000002169344</v>
      </c>
      <c r="E62" s="13">
        <f t="shared" si="7"/>
        <v>96.0000002169344</v>
      </c>
      <c r="F62" s="13">
        <f t="shared" si="7"/>
        <v>138.85169146517015</v>
      </c>
      <c r="G62" s="13">
        <f t="shared" si="7"/>
        <v>121.55975968084492</v>
      </c>
      <c r="H62" s="13">
        <f t="shared" si="7"/>
        <v>86.70651263214452</v>
      </c>
      <c r="I62" s="13">
        <f t="shared" si="7"/>
        <v>109.24877880612705</v>
      </c>
      <c r="J62" s="13">
        <f t="shared" si="7"/>
        <v>89.7717189805879</v>
      </c>
      <c r="K62" s="13">
        <f t="shared" si="7"/>
        <v>87.78462171151553</v>
      </c>
      <c r="L62" s="13">
        <f t="shared" si="7"/>
        <v>76.4557657639545</v>
      </c>
      <c r="M62" s="13">
        <f t="shared" si="7"/>
        <v>84.67315379699338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94.88979616504535</v>
      </c>
      <c r="W62" s="13">
        <f t="shared" si="7"/>
        <v>96.82902833968552</v>
      </c>
      <c r="X62" s="13">
        <f t="shared" si="7"/>
        <v>0</v>
      </c>
      <c r="Y62" s="13">
        <f t="shared" si="7"/>
        <v>0</v>
      </c>
      <c r="Z62" s="14">
        <f t="shared" si="7"/>
        <v>96.0000002169344</v>
      </c>
    </row>
    <row r="63" spans="1:26" ht="13.5">
      <c r="A63" s="38" t="s">
        <v>115</v>
      </c>
      <c r="B63" s="12">
        <f t="shared" si="7"/>
        <v>87.01626128577989</v>
      </c>
      <c r="C63" s="12">
        <f t="shared" si="7"/>
        <v>0</v>
      </c>
      <c r="D63" s="3">
        <f t="shared" si="7"/>
        <v>96.00000139954633</v>
      </c>
      <c r="E63" s="13">
        <f t="shared" si="7"/>
        <v>96.00000139954633</v>
      </c>
      <c r="F63" s="13">
        <f t="shared" si="7"/>
        <v>125.8018384498902</v>
      </c>
      <c r="G63" s="13">
        <f t="shared" si="7"/>
        <v>67.62133219239185</v>
      </c>
      <c r="H63" s="13">
        <f t="shared" si="7"/>
        <v>95.67540466623498</v>
      </c>
      <c r="I63" s="13">
        <f t="shared" si="7"/>
        <v>87.75233610560171</v>
      </c>
      <c r="J63" s="13">
        <f t="shared" si="7"/>
        <v>97.88140131197316</v>
      </c>
      <c r="K63" s="13">
        <f t="shared" si="7"/>
        <v>95.76865604989077</v>
      </c>
      <c r="L63" s="13">
        <f t="shared" si="7"/>
        <v>75.6776397769643</v>
      </c>
      <c r="M63" s="13">
        <f t="shared" si="7"/>
        <v>89.60593883190572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88.69058263219367</v>
      </c>
      <c r="W63" s="13">
        <f t="shared" si="7"/>
        <v>87.58295709922635</v>
      </c>
      <c r="X63" s="13">
        <f t="shared" si="7"/>
        <v>0</v>
      </c>
      <c r="Y63" s="13">
        <f t="shared" si="7"/>
        <v>0</v>
      </c>
      <c r="Z63" s="14">
        <f t="shared" si="7"/>
        <v>96.00000139954633</v>
      </c>
    </row>
    <row r="64" spans="1:26" ht="13.5">
      <c r="A64" s="38" t="s">
        <v>116</v>
      </c>
      <c r="B64" s="12">
        <f t="shared" si="7"/>
        <v>83.8399797958197</v>
      </c>
      <c r="C64" s="12">
        <f t="shared" si="7"/>
        <v>0</v>
      </c>
      <c r="D64" s="3">
        <f t="shared" si="7"/>
        <v>96.0000009164807</v>
      </c>
      <c r="E64" s="13">
        <f t="shared" si="7"/>
        <v>96.0000009164807</v>
      </c>
      <c r="F64" s="13">
        <f t="shared" si="7"/>
        <v>55.58340915442498</v>
      </c>
      <c r="G64" s="13">
        <f t="shared" si="7"/>
        <v>148.5758851501606</v>
      </c>
      <c r="H64" s="13">
        <f t="shared" si="7"/>
        <v>100.5752163225484</v>
      </c>
      <c r="I64" s="13">
        <f t="shared" si="7"/>
        <v>90.73253711958832</v>
      </c>
      <c r="J64" s="13">
        <f t="shared" si="7"/>
        <v>100.69031373935276</v>
      </c>
      <c r="K64" s="13">
        <f t="shared" si="7"/>
        <v>90.96520751242643</v>
      </c>
      <c r="L64" s="13">
        <f t="shared" si="7"/>
        <v>86.82707087992041</v>
      </c>
      <c r="M64" s="13">
        <f t="shared" si="7"/>
        <v>92.82386972829096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91.77717170413244</v>
      </c>
      <c r="W64" s="13">
        <f t="shared" si="7"/>
        <v>97.81533508855797</v>
      </c>
      <c r="X64" s="13">
        <f t="shared" si="7"/>
        <v>0</v>
      </c>
      <c r="Y64" s="13">
        <f t="shared" si="7"/>
        <v>0</v>
      </c>
      <c r="Z64" s="14">
        <f t="shared" si="7"/>
        <v>96.0000009164807</v>
      </c>
    </row>
    <row r="65" spans="1:26" ht="13.5">
      <c r="A65" s="38" t="s">
        <v>117</v>
      </c>
      <c r="B65" s="12">
        <f t="shared" si="7"/>
        <v>-926.8440361219115</v>
      </c>
      <c r="C65" s="12">
        <f t="shared" si="7"/>
        <v>0</v>
      </c>
      <c r="D65" s="3">
        <f t="shared" si="7"/>
        <v>96.01270289343684</v>
      </c>
      <c r="E65" s="13">
        <f t="shared" si="7"/>
        <v>96.01270289343684</v>
      </c>
      <c r="F65" s="13">
        <f t="shared" si="7"/>
        <v>0</v>
      </c>
      <c r="G65" s="13">
        <f t="shared" si="7"/>
        <v>96046.57631954351</v>
      </c>
      <c r="H65" s="13">
        <f t="shared" si="7"/>
        <v>121640.07285974499</v>
      </c>
      <c r="I65" s="13">
        <f t="shared" si="7"/>
        <v>139303.38288057406</v>
      </c>
      <c r="J65" s="13">
        <f t="shared" si="7"/>
        <v>34630.375782881005</v>
      </c>
      <c r="K65" s="13">
        <f t="shared" si="7"/>
        <v>24058.764186633038</v>
      </c>
      <c r="L65" s="13">
        <f t="shared" si="7"/>
        <v>462009.91735537193</v>
      </c>
      <c r="M65" s="13">
        <f t="shared" si="7"/>
        <v>40645.561594202896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70876.66090780588</v>
      </c>
      <c r="W65" s="13">
        <f t="shared" si="7"/>
        <v>154.45929148539466</v>
      </c>
      <c r="X65" s="13">
        <f t="shared" si="7"/>
        <v>0</v>
      </c>
      <c r="Y65" s="13">
        <f t="shared" si="7"/>
        <v>0</v>
      </c>
      <c r="Z65" s="14">
        <f t="shared" si="7"/>
        <v>96.01270289343684</v>
      </c>
    </row>
    <row r="66" spans="1:26" ht="13.5">
      <c r="A66" s="39" t="s">
        <v>118</v>
      </c>
      <c r="B66" s="15">
        <f t="shared" si="7"/>
        <v>97.50264820780718</v>
      </c>
      <c r="C66" s="15">
        <f t="shared" si="7"/>
        <v>0</v>
      </c>
      <c r="D66" s="4">
        <f t="shared" si="7"/>
        <v>95.99999180107774</v>
      </c>
      <c r="E66" s="16">
        <f t="shared" si="7"/>
        <v>95.99999180107774</v>
      </c>
      <c r="F66" s="16">
        <f t="shared" si="7"/>
        <v>0</v>
      </c>
      <c r="G66" s="16">
        <f t="shared" si="7"/>
        <v>36.224380464218584</v>
      </c>
      <c r="H66" s="16">
        <f t="shared" si="7"/>
        <v>93.25542753730525</v>
      </c>
      <c r="I66" s="16">
        <f t="shared" si="7"/>
        <v>98.4480024655396</v>
      </c>
      <c r="J66" s="16">
        <f t="shared" si="7"/>
        <v>99.82910190789046</v>
      </c>
      <c r="K66" s="16">
        <f t="shared" si="7"/>
        <v>113.66549188110527</v>
      </c>
      <c r="L66" s="16">
        <f t="shared" si="7"/>
        <v>99.83569492620315</v>
      </c>
      <c r="M66" s="16">
        <f t="shared" si="7"/>
        <v>104.04531807047277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101.26641632511233</v>
      </c>
      <c r="W66" s="16">
        <f t="shared" si="7"/>
        <v>74.20112291786104</v>
      </c>
      <c r="X66" s="16">
        <f t="shared" si="7"/>
        <v>0</v>
      </c>
      <c r="Y66" s="16">
        <f t="shared" si="7"/>
        <v>0</v>
      </c>
      <c r="Z66" s="17">
        <f t="shared" si="7"/>
        <v>95.99999180107774</v>
      </c>
    </row>
    <row r="67" spans="1:26" ht="13.5" hidden="1">
      <c r="A67" s="40" t="s">
        <v>119</v>
      </c>
      <c r="B67" s="23">
        <v>974260047</v>
      </c>
      <c r="C67" s="23"/>
      <c r="D67" s="24">
        <v>1019835511</v>
      </c>
      <c r="E67" s="25">
        <v>1019835511</v>
      </c>
      <c r="F67" s="25">
        <v>62794515</v>
      </c>
      <c r="G67" s="25">
        <v>68821235</v>
      </c>
      <c r="H67" s="25">
        <v>70195733</v>
      </c>
      <c r="I67" s="25">
        <v>201811483</v>
      </c>
      <c r="J67" s="25">
        <v>154487780</v>
      </c>
      <c r="K67" s="25">
        <v>88939384</v>
      </c>
      <c r="L67" s="25">
        <v>67982999</v>
      </c>
      <c r="M67" s="25">
        <v>311410163</v>
      </c>
      <c r="N67" s="25"/>
      <c r="O67" s="25"/>
      <c r="P67" s="25"/>
      <c r="Q67" s="25"/>
      <c r="R67" s="25"/>
      <c r="S67" s="25"/>
      <c r="T67" s="25"/>
      <c r="U67" s="25"/>
      <c r="V67" s="25">
        <v>513221646</v>
      </c>
      <c r="W67" s="25">
        <v>511838594</v>
      </c>
      <c r="X67" s="25"/>
      <c r="Y67" s="24"/>
      <c r="Z67" s="26">
        <v>1019835511</v>
      </c>
    </row>
    <row r="68" spans="1:26" ht="13.5" hidden="1">
      <c r="A68" s="36" t="s">
        <v>31</v>
      </c>
      <c r="B68" s="18">
        <v>192653692</v>
      </c>
      <c r="C68" s="18"/>
      <c r="D68" s="19">
        <v>205620896</v>
      </c>
      <c r="E68" s="20">
        <v>205620896</v>
      </c>
      <c r="F68" s="20">
        <v>28817514</v>
      </c>
      <c r="G68" s="20">
        <v>16471415</v>
      </c>
      <c r="H68" s="20">
        <v>17215964</v>
      </c>
      <c r="I68" s="20">
        <v>62504893</v>
      </c>
      <c r="J68" s="20">
        <v>16381168</v>
      </c>
      <c r="K68" s="20">
        <v>16523599</v>
      </c>
      <c r="L68" s="20">
        <v>16512627</v>
      </c>
      <c r="M68" s="20">
        <v>49417394</v>
      </c>
      <c r="N68" s="20"/>
      <c r="O68" s="20"/>
      <c r="P68" s="20"/>
      <c r="Q68" s="20"/>
      <c r="R68" s="20"/>
      <c r="S68" s="20"/>
      <c r="T68" s="20"/>
      <c r="U68" s="20"/>
      <c r="V68" s="20">
        <v>111922287</v>
      </c>
      <c r="W68" s="20">
        <v>106541778</v>
      </c>
      <c r="X68" s="20"/>
      <c r="Y68" s="19"/>
      <c r="Z68" s="22">
        <v>205620896</v>
      </c>
    </row>
    <row r="69" spans="1:26" ht="13.5" hidden="1">
      <c r="A69" s="37" t="s">
        <v>32</v>
      </c>
      <c r="B69" s="18">
        <v>776896566</v>
      </c>
      <c r="C69" s="18"/>
      <c r="D69" s="19">
        <v>809335925</v>
      </c>
      <c r="E69" s="20">
        <v>809335925</v>
      </c>
      <c r="F69" s="20">
        <v>33977001</v>
      </c>
      <c r="G69" s="20">
        <v>51654501</v>
      </c>
      <c r="H69" s="20">
        <v>52669223</v>
      </c>
      <c r="I69" s="20">
        <v>138300725</v>
      </c>
      <c r="J69" s="20">
        <v>137753185</v>
      </c>
      <c r="K69" s="20">
        <v>72105090</v>
      </c>
      <c r="L69" s="20">
        <v>51114327</v>
      </c>
      <c r="M69" s="20">
        <v>260972602</v>
      </c>
      <c r="N69" s="20"/>
      <c r="O69" s="20"/>
      <c r="P69" s="20"/>
      <c r="Q69" s="20"/>
      <c r="R69" s="20"/>
      <c r="S69" s="20"/>
      <c r="T69" s="20"/>
      <c r="U69" s="20"/>
      <c r="V69" s="20">
        <v>399273327</v>
      </c>
      <c r="W69" s="20">
        <v>402746674</v>
      </c>
      <c r="X69" s="20"/>
      <c r="Y69" s="19"/>
      <c r="Z69" s="22">
        <v>809335925</v>
      </c>
    </row>
    <row r="70" spans="1:26" ht="13.5" hidden="1">
      <c r="A70" s="38" t="s">
        <v>113</v>
      </c>
      <c r="B70" s="18">
        <v>534778495</v>
      </c>
      <c r="C70" s="18"/>
      <c r="D70" s="19">
        <v>574863237</v>
      </c>
      <c r="E70" s="20">
        <v>574863237</v>
      </c>
      <c r="F70" s="20">
        <v>17748351</v>
      </c>
      <c r="G70" s="20">
        <v>30668316</v>
      </c>
      <c r="H70" s="20">
        <v>30804392</v>
      </c>
      <c r="I70" s="20">
        <v>79221059</v>
      </c>
      <c r="J70" s="20">
        <v>114899901</v>
      </c>
      <c r="K70" s="20">
        <v>49233521</v>
      </c>
      <c r="L70" s="20">
        <v>27989473</v>
      </c>
      <c r="M70" s="20">
        <v>192122895</v>
      </c>
      <c r="N70" s="20"/>
      <c r="O70" s="20"/>
      <c r="P70" s="20"/>
      <c r="Q70" s="20"/>
      <c r="R70" s="20"/>
      <c r="S70" s="20"/>
      <c r="T70" s="20"/>
      <c r="U70" s="20"/>
      <c r="V70" s="20">
        <v>271343954</v>
      </c>
      <c r="W70" s="20">
        <v>284810266</v>
      </c>
      <c r="X70" s="20"/>
      <c r="Y70" s="19"/>
      <c r="Z70" s="22">
        <v>574863237</v>
      </c>
    </row>
    <row r="71" spans="1:26" ht="13.5" hidden="1">
      <c r="A71" s="38" t="s">
        <v>114</v>
      </c>
      <c r="B71" s="18">
        <v>110115289</v>
      </c>
      <c r="C71" s="18"/>
      <c r="D71" s="19">
        <v>110632531</v>
      </c>
      <c r="E71" s="20">
        <v>110632531</v>
      </c>
      <c r="F71" s="20">
        <v>5028126</v>
      </c>
      <c r="G71" s="20">
        <v>7283481</v>
      </c>
      <c r="H71" s="20">
        <v>10580745</v>
      </c>
      <c r="I71" s="20">
        <v>22892352</v>
      </c>
      <c r="J71" s="20">
        <v>10872345</v>
      </c>
      <c r="K71" s="20">
        <v>10558093</v>
      </c>
      <c r="L71" s="20">
        <v>10743624</v>
      </c>
      <c r="M71" s="20">
        <v>32174062</v>
      </c>
      <c r="N71" s="20"/>
      <c r="O71" s="20"/>
      <c r="P71" s="20"/>
      <c r="Q71" s="20"/>
      <c r="R71" s="20"/>
      <c r="S71" s="20"/>
      <c r="T71" s="20"/>
      <c r="U71" s="20"/>
      <c r="V71" s="20">
        <v>55066414</v>
      </c>
      <c r="W71" s="20">
        <v>54874568</v>
      </c>
      <c r="X71" s="20"/>
      <c r="Y71" s="19"/>
      <c r="Z71" s="22">
        <v>110632531</v>
      </c>
    </row>
    <row r="72" spans="1:26" ht="13.5" hidden="1">
      <c r="A72" s="38" t="s">
        <v>115</v>
      </c>
      <c r="B72" s="18">
        <v>77683156</v>
      </c>
      <c r="C72" s="18"/>
      <c r="D72" s="19">
        <v>71451725</v>
      </c>
      <c r="E72" s="20">
        <v>71451725</v>
      </c>
      <c r="F72" s="20">
        <v>4062009</v>
      </c>
      <c r="G72" s="20">
        <v>10195089</v>
      </c>
      <c r="H72" s="20">
        <v>6396506</v>
      </c>
      <c r="I72" s="20">
        <v>20653604</v>
      </c>
      <c r="J72" s="20">
        <v>6816298</v>
      </c>
      <c r="K72" s="20">
        <v>7143286</v>
      </c>
      <c r="L72" s="20">
        <v>7210505</v>
      </c>
      <c r="M72" s="20">
        <v>21170089</v>
      </c>
      <c r="N72" s="20"/>
      <c r="O72" s="20"/>
      <c r="P72" s="20"/>
      <c r="Q72" s="20"/>
      <c r="R72" s="20"/>
      <c r="S72" s="20"/>
      <c r="T72" s="20"/>
      <c r="U72" s="20"/>
      <c r="V72" s="20">
        <v>41823693</v>
      </c>
      <c r="W72" s="20">
        <v>35942825</v>
      </c>
      <c r="X72" s="20"/>
      <c r="Y72" s="19"/>
      <c r="Z72" s="22">
        <v>71451725</v>
      </c>
    </row>
    <row r="73" spans="1:26" ht="13.5" hidden="1">
      <c r="A73" s="38" t="s">
        <v>116</v>
      </c>
      <c r="B73" s="18">
        <v>54000706</v>
      </c>
      <c r="C73" s="18"/>
      <c r="D73" s="19">
        <v>52374262</v>
      </c>
      <c r="E73" s="20">
        <v>52374262</v>
      </c>
      <c r="F73" s="20">
        <v>7138515</v>
      </c>
      <c r="G73" s="20">
        <v>3506213</v>
      </c>
      <c r="H73" s="20">
        <v>4887031</v>
      </c>
      <c r="I73" s="20">
        <v>15531759</v>
      </c>
      <c r="J73" s="20">
        <v>5162725</v>
      </c>
      <c r="K73" s="20">
        <v>5167811</v>
      </c>
      <c r="L73" s="20">
        <v>5170604</v>
      </c>
      <c r="M73" s="20">
        <v>15501140</v>
      </c>
      <c r="N73" s="20"/>
      <c r="O73" s="20"/>
      <c r="P73" s="20"/>
      <c r="Q73" s="20"/>
      <c r="R73" s="20"/>
      <c r="S73" s="20"/>
      <c r="T73" s="20"/>
      <c r="U73" s="20"/>
      <c r="V73" s="20">
        <v>31032899</v>
      </c>
      <c r="W73" s="20">
        <v>27112579</v>
      </c>
      <c r="X73" s="20"/>
      <c r="Y73" s="19"/>
      <c r="Z73" s="22">
        <v>52374262</v>
      </c>
    </row>
    <row r="74" spans="1:26" ht="13.5" hidden="1">
      <c r="A74" s="38" t="s">
        <v>117</v>
      </c>
      <c r="B74" s="18">
        <v>318920</v>
      </c>
      <c r="C74" s="18"/>
      <c r="D74" s="19">
        <v>14170</v>
      </c>
      <c r="E74" s="20">
        <v>14170</v>
      </c>
      <c r="F74" s="20"/>
      <c r="G74" s="20">
        <v>1402</v>
      </c>
      <c r="H74" s="20">
        <v>549</v>
      </c>
      <c r="I74" s="20">
        <v>1951</v>
      </c>
      <c r="J74" s="20">
        <v>1916</v>
      </c>
      <c r="K74" s="20">
        <v>2379</v>
      </c>
      <c r="L74" s="20">
        <v>121</v>
      </c>
      <c r="M74" s="20">
        <v>4416</v>
      </c>
      <c r="N74" s="20"/>
      <c r="O74" s="20"/>
      <c r="P74" s="20"/>
      <c r="Q74" s="20"/>
      <c r="R74" s="20"/>
      <c r="S74" s="20"/>
      <c r="T74" s="20"/>
      <c r="U74" s="20"/>
      <c r="V74" s="20">
        <v>6367</v>
      </c>
      <c r="W74" s="20">
        <v>6436</v>
      </c>
      <c r="X74" s="20"/>
      <c r="Y74" s="19"/>
      <c r="Z74" s="22">
        <v>14170</v>
      </c>
    </row>
    <row r="75" spans="1:26" ht="13.5" hidden="1">
      <c r="A75" s="39" t="s">
        <v>118</v>
      </c>
      <c r="B75" s="27">
        <v>4709789</v>
      </c>
      <c r="C75" s="27"/>
      <c r="D75" s="28">
        <v>4878690</v>
      </c>
      <c r="E75" s="29">
        <v>4878690</v>
      </c>
      <c r="F75" s="29"/>
      <c r="G75" s="29">
        <v>695319</v>
      </c>
      <c r="H75" s="29">
        <v>310546</v>
      </c>
      <c r="I75" s="29">
        <v>1005865</v>
      </c>
      <c r="J75" s="29">
        <v>353427</v>
      </c>
      <c r="K75" s="29">
        <v>310695</v>
      </c>
      <c r="L75" s="29">
        <v>356045</v>
      </c>
      <c r="M75" s="29">
        <v>1020167</v>
      </c>
      <c r="N75" s="29"/>
      <c r="O75" s="29"/>
      <c r="P75" s="29"/>
      <c r="Q75" s="29"/>
      <c r="R75" s="29"/>
      <c r="S75" s="29"/>
      <c r="T75" s="29"/>
      <c r="U75" s="29"/>
      <c r="V75" s="29">
        <v>2026032</v>
      </c>
      <c r="W75" s="29">
        <v>2550142</v>
      </c>
      <c r="X75" s="29"/>
      <c r="Y75" s="28"/>
      <c r="Z75" s="30">
        <v>4878690</v>
      </c>
    </row>
    <row r="76" spans="1:26" ht="13.5" hidden="1">
      <c r="A76" s="41" t="s">
        <v>120</v>
      </c>
      <c r="B76" s="31">
        <v>918334938</v>
      </c>
      <c r="C76" s="31"/>
      <c r="D76" s="32">
        <v>974022695</v>
      </c>
      <c r="E76" s="33">
        <v>974022695</v>
      </c>
      <c r="F76" s="33">
        <v>54020242</v>
      </c>
      <c r="G76" s="33">
        <v>69281673</v>
      </c>
      <c r="H76" s="33">
        <v>67954695</v>
      </c>
      <c r="I76" s="33">
        <v>191256610</v>
      </c>
      <c r="J76" s="33">
        <v>73691094</v>
      </c>
      <c r="K76" s="33">
        <v>74091874</v>
      </c>
      <c r="L76" s="33">
        <v>65346657</v>
      </c>
      <c r="M76" s="33">
        <v>213129625</v>
      </c>
      <c r="N76" s="33"/>
      <c r="O76" s="33"/>
      <c r="P76" s="33"/>
      <c r="Q76" s="33"/>
      <c r="R76" s="33"/>
      <c r="S76" s="33"/>
      <c r="T76" s="33"/>
      <c r="U76" s="33"/>
      <c r="V76" s="33">
        <v>404386235</v>
      </c>
      <c r="W76" s="33">
        <v>525701532</v>
      </c>
      <c r="X76" s="33"/>
      <c r="Y76" s="32"/>
      <c r="Z76" s="34">
        <v>974022695</v>
      </c>
    </row>
    <row r="77" spans="1:26" ht="13.5" hidden="1">
      <c r="A77" s="36" t="s">
        <v>31</v>
      </c>
      <c r="B77" s="18">
        <v>187367705</v>
      </c>
      <c r="C77" s="18"/>
      <c r="D77" s="19">
        <v>197396060</v>
      </c>
      <c r="E77" s="20">
        <v>197396060</v>
      </c>
      <c r="F77" s="20">
        <v>17352308</v>
      </c>
      <c r="G77" s="20">
        <v>18617936</v>
      </c>
      <c r="H77" s="20">
        <v>19360060</v>
      </c>
      <c r="I77" s="20">
        <v>55330304</v>
      </c>
      <c r="J77" s="20">
        <v>18789036</v>
      </c>
      <c r="K77" s="20">
        <v>22707057</v>
      </c>
      <c r="L77" s="20">
        <v>17128430</v>
      </c>
      <c r="M77" s="20">
        <v>58624523</v>
      </c>
      <c r="N77" s="20"/>
      <c r="O77" s="20"/>
      <c r="P77" s="20"/>
      <c r="Q77" s="20"/>
      <c r="R77" s="20"/>
      <c r="S77" s="20"/>
      <c r="T77" s="20"/>
      <c r="U77" s="20"/>
      <c r="V77" s="20">
        <v>113954827</v>
      </c>
      <c r="W77" s="20">
        <v>123259172</v>
      </c>
      <c r="X77" s="20"/>
      <c r="Y77" s="19"/>
      <c r="Z77" s="22">
        <v>197396060</v>
      </c>
    </row>
    <row r="78" spans="1:26" ht="13.5" hidden="1">
      <c r="A78" s="37" t="s">
        <v>32</v>
      </c>
      <c r="B78" s="18">
        <v>726375064</v>
      </c>
      <c r="C78" s="18"/>
      <c r="D78" s="19">
        <v>771943093</v>
      </c>
      <c r="E78" s="20">
        <v>771943093</v>
      </c>
      <c r="F78" s="20">
        <v>36219156</v>
      </c>
      <c r="G78" s="20">
        <v>50411862</v>
      </c>
      <c r="H78" s="20">
        <v>48305034</v>
      </c>
      <c r="I78" s="20">
        <v>134936052</v>
      </c>
      <c r="J78" s="20">
        <v>54549235</v>
      </c>
      <c r="K78" s="20">
        <v>51031664</v>
      </c>
      <c r="L78" s="20">
        <v>47862767</v>
      </c>
      <c r="M78" s="20">
        <v>153443666</v>
      </c>
      <c r="N78" s="20"/>
      <c r="O78" s="20"/>
      <c r="P78" s="20"/>
      <c r="Q78" s="20"/>
      <c r="R78" s="20"/>
      <c r="S78" s="20"/>
      <c r="T78" s="20"/>
      <c r="U78" s="20"/>
      <c r="V78" s="20">
        <v>288379718</v>
      </c>
      <c r="W78" s="20">
        <v>400550126</v>
      </c>
      <c r="X78" s="20"/>
      <c r="Y78" s="19"/>
      <c r="Z78" s="22">
        <v>771943093</v>
      </c>
    </row>
    <row r="79" spans="1:26" ht="13.5" hidden="1">
      <c r="A79" s="38" t="s">
        <v>113</v>
      </c>
      <c r="B79" s="18">
        <v>529259896</v>
      </c>
      <c r="C79" s="18"/>
      <c r="D79" s="19">
        <v>546849309</v>
      </c>
      <c r="E79" s="20">
        <v>546849309</v>
      </c>
      <c r="F79" s="20">
        <v>19456174</v>
      </c>
      <c r="G79" s="20">
        <v>28108065</v>
      </c>
      <c r="H79" s="20">
        <v>27428010</v>
      </c>
      <c r="I79" s="20">
        <v>74992249</v>
      </c>
      <c r="J79" s="20">
        <v>32255174</v>
      </c>
      <c r="K79" s="20">
        <v>29648985</v>
      </c>
      <c r="L79" s="20">
        <v>29143391</v>
      </c>
      <c r="M79" s="20">
        <v>91047550</v>
      </c>
      <c r="N79" s="20"/>
      <c r="O79" s="20"/>
      <c r="P79" s="20"/>
      <c r="Q79" s="20"/>
      <c r="R79" s="20"/>
      <c r="S79" s="20"/>
      <c r="T79" s="20"/>
      <c r="U79" s="20"/>
      <c r="V79" s="20">
        <v>166039799</v>
      </c>
      <c r="W79" s="20">
        <v>289405625</v>
      </c>
      <c r="X79" s="20"/>
      <c r="Y79" s="19"/>
      <c r="Z79" s="22">
        <v>546849309</v>
      </c>
    </row>
    <row r="80" spans="1:26" ht="13.5" hidden="1">
      <c r="A80" s="38" t="s">
        <v>114</v>
      </c>
      <c r="B80" s="18">
        <v>87199900</v>
      </c>
      <c r="C80" s="18"/>
      <c r="D80" s="19">
        <v>106207230</v>
      </c>
      <c r="E80" s="20">
        <v>106207230</v>
      </c>
      <c r="F80" s="20">
        <v>6981638</v>
      </c>
      <c r="G80" s="20">
        <v>8853782</v>
      </c>
      <c r="H80" s="20">
        <v>9174195</v>
      </c>
      <c r="I80" s="20">
        <v>25009615</v>
      </c>
      <c r="J80" s="20">
        <v>9760291</v>
      </c>
      <c r="K80" s="20">
        <v>9268382</v>
      </c>
      <c r="L80" s="20">
        <v>8214120</v>
      </c>
      <c r="M80" s="20">
        <v>27242793</v>
      </c>
      <c r="N80" s="20"/>
      <c r="O80" s="20"/>
      <c r="P80" s="20"/>
      <c r="Q80" s="20"/>
      <c r="R80" s="20"/>
      <c r="S80" s="20"/>
      <c r="T80" s="20"/>
      <c r="U80" s="20"/>
      <c r="V80" s="20">
        <v>52252408</v>
      </c>
      <c r="W80" s="20">
        <v>53134511</v>
      </c>
      <c r="X80" s="20"/>
      <c r="Y80" s="19"/>
      <c r="Z80" s="22">
        <v>106207230</v>
      </c>
    </row>
    <row r="81" spans="1:26" ht="13.5" hidden="1">
      <c r="A81" s="38" t="s">
        <v>115</v>
      </c>
      <c r="B81" s="18">
        <v>67596978</v>
      </c>
      <c r="C81" s="18"/>
      <c r="D81" s="19">
        <v>68593657</v>
      </c>
      <c r="E81" s="20">
        <v>68593657</v>
      </c>
      <c r="F81" s="20">
        <v>5110082</v>
      </c>
      <c r="G81" s="20">
        <v>6894055</v>
      </c>
      <c r="H81" s="20">
        <v>6119883</v>
      </c>
      <c r="I81" s="20">
        <v>18124020</v>
      </c>
      <c r="J81" s="20">
        <v>6671888</v>
      </c>
      <c r="K81" s="20">
        <v>6841029</v>
      </c>
      <c r="L81" s="20">
        <v>5456740</v>
      </c>
      <c r="M81" s="20">
        <v>18969657</v>
      </c>
      <c r="N81" s="20"/>
      <c r="O81" s="20"/>
      <c r="P81" s="20"/>
      <c r="Q81" s="20"/>
      <c r="R81" s="20"/>
      <c r="S81" s="20"/>
      <c r="T81" s="20"/>
      <c r="U81" s="20"/>
      <c r="V81" s="20">
        <v>37093677</v>
      </c>
      <c r="W81" s="20">
        <v>31479789</v>
      </c>
      <c r="X81" s="20"/>
      <c r="Y81" s="19"/>
      <c r="Z81" s="22">
        <v>68593657</v>
      </c>
    </row>
    <row r="82" spans="1:26" ht="13.5" hidden="1">
      <c r="A82" s="38" t="s">
        <v>116</v>
      </c>
      <c r="B82" s="18">
        <v>45274181</v>
      </c>
      <c r="C82" s="18"/>
      <c r="D82" s="19">
        <v>50279292</v>
      </c>
      <c r="E82" s="20">
        <v>50279292</v>
      </c>
      <c r="F82" s="20">
        <v>3967830</v>
      </c>
      <c r="G82" s="20">
        <v>5209387</v>
      </c>
      <c r="H82" s="20">
        <v>4915142</v>
      </c>
      <c r="I82" s="20">
        <v>14092359</v>
      </c>
      <c r="J82" s="20">
        <v>5198364</v>
      </c>
      <c r="K82" s="20">
        <v>4700910</v>
      </c>
      <c r="L82" s="20">
        <v>4489484</v>
      </c>
      <c r="M82" s="20">
        <v>14388758</v>
      </c>
      <c r="N82" s="20"/>
      <c r="O82" s="20"/>
      <c r="P82" s="20"/>
      <c r="Q82" s="20"/>
      <c r="R82" s="20"/>
      <c r="S82" s="20"/>
      <c r="T82" s="20"/>
      <c r="U82" s="20"/>
      <c r="V82" s="20">
        <v>28481117</v>
      </c>
      <c r="W82" s="20">
        <v>26520260</v>
      </c>
      <c r="X82" s="20"/>
      <c r="Y82" s="19"/>
      <c r="Z82" s="22">
        <v>50279292</v>
      </c>
    </row>
    <row r="83" spans="1:26" ht="13.5" hidden="1">
      <c r="A83" s="38" t="s">
        <v>117</v>
      </c>
      <c r="B83" s="18">
        <v>-2955891</v>
      </c>
      <c r="C83" s="18"/>
      <c r="D83" s="19">
        <v>13605</v>
      </c>
      <c r="E83" s="20">
        <v>13605</v>
      </c>
      <c r="F83" s="20">
        <v>703432</v>
      </c>
      <c r="G83" s="20">
        <v>1346573</v>
      </c>
      <c r="H83" s="20">
        <v>667804</v>
      </c>
      <c r="I83" s="20">
        <v>2717809</v>
      </c>
      <c r="J83" s="20">
        <v>663518</v>
      </c>
      <c r="K83" s="20">
        <v>572358</v>
      </c>
      <c r="L83" s="20">
        <v>559032</v>
      </c>
      <c r="M83" s="20">
        <v>1794908</v>
      </c>
      <c r="N83" s="20"/>
      <c r="O83" s="20"/>
      <c r="P83" s="20"/>
      <c r="Q83" s="20"/>
      <c r="R83" s="20"/>
      <c r="S83" s="20"/>
      <c r="T83" s="20"/>
      <c r="U83" s="20"/>
      <c r="V83" s="20">
        <v>4512717</v>
      </c>
      <c r="W83" s="20">
        <v>9941</v>
      </c>
      <c r="X83" s="20"/>
      <c r="Y83" s="19"/>
      <c r="Z83" s="22">
        <v>13605</v>
      </c>
    </row>
    <row r="84" spans="1:26" ht="13.5" hidden="1">
      <c r="A84" s="39" t="s">
        <v>118</v>
      </c>
      <c r="B84" s="27">
        <v>4592169</v>
      </c>
      <c r="C84" s="27"/>
      <c r="D84" s="28">
        <v>4683542</v>
      </c>
      <c r="E84" s="29">
        <v>4683542</v>
      </c>
      <c r="F84" s="29">
        <v>448778</v>
      </c>
      <c r="G84" s="29">
        <v>251875</v>
      </c>
      <c r="H84" s="29">
        <v>289601</v>
      </c>
      <c r="I84" s="29">
        <v>990254</v>
      </c>
      <c r="J84" s="29">
        <v>352823</v>
      </c>
      <c r="K84" s="29">
        <v>353153</v>
      </c>
      <c r="L84" s="29">
        <v>355460</v>
      </c>
      <c r="M84" s="29">
        <v>1061436</v>
      </c>
      <c r="N84" s="29"/>
      <c r="O84" s="29"/>
      <c r="P84" s="29"/>
      <c r="Q84" s="29"/>
      <c r="R84" s="29"/>
      <c r="S84" s="29"/>
      <c r="T84" s="29"/>
      <c r="U84" s="29"/>
      <c r="V84" s="29">
        <v>2051690</v>
      </c>
      <c r="W84" s="29">
        <v>1892234</v>
      </c>
      <c r="X84" s="29"/>
      <c r="Y84" s="28"/>
      <c r="Z84" s="30">
        <v>4683542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62589460</v>
      </c>
      <c r="C5" s="18">
        <v>0</v>
      </c>
      <c r="D5" s="58">
        <v>71152042</v>
      </c>
      <c r="E5" s="59">
        <v>66722105</v>
      </c>
      <c r="F5" s="59">
        <v>75713754</v>
      </c>
      <c r="G5" s="59">
        <v>-5709</v>
      </c>
      <c r="H5" s="59">
        <v>-9509</v>
      </c>
      <c r="I5" s="59">
        <v>75698536</v>
      </c>
      <c r="J5" s="59">
        <v>-49352</v>
      </c>
      <c r="K5" s="59">
        <v>-3156</v>
      </c>
      <c r="L5" s="59">
        <v>-14830</v>
      </c>
      <c r="M5" s="59">
        <v>-67338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75631198</v>
      </c>
      <c r="W5" s="59">
        <v>31306898</v>
      </c>
      <c r="X5" s="59">
        <v>44324300</v>
      </c>
      <c r="Y5" s="60">
        <v>141.58</v>
      </c>
      <c r="Z5" s="61">
        <v>66722105</v>
      </c>
    </row>
    <row r="6" spans="1:26" ht="13.5">
      <c r="A6" s="57" t="s">
        <v>32</v>
      </c>
      <c r="B6" s="18">
        <v>269075532</v>
      </c>
      <c r="C6" s="18">
        <v>0</v>
      </c>
      <c r="D6" s="58">
        <v>349980605</v>
      </c>
      <c r="E6" s="59">
        <v>321506703</v>
      </c>
      <c r="F6" s="59">
        <v>80256951</v>
      </c>
      <c r="G6" s="59">
        <v>24950973</v>
      </c>
      <c r="H6" s="59">
        <v>23318723</v>
      </c>
      <c r="I6" s="59">
        <v>128526647</v>
      </c>
      <c r="J6" s="59">
        <v>19462160</v>
      </c>
      <c r="K6" s="59">
        <v>22482334</v>
      </c>
      <c r="L6" s="59">
        <v>21357475</v>
      </c>
      <c r="M6" s="59">
        <v>63301969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191828616</v>
      </c>
      <c r="W6" s="59">
        <v>137872053</v>
      </c>
      <c r="X6" s="59">
        <v>53956563</v>
      </c>
      <c r="Y6" s="60">
        <v>39.14</v>
      </c>
      <c r="Z6" s="61">
        <v>321506703</v>
      </c>
    </row>
    <row r="7" spans="1:26" ht="13.5">
      <c r="A7" s="57" t="s">
        <v>33</v>
      </c>
      <c r="B7" s="18">
        <v>1018148</v>
      </c>
      <c r="C7" s="18">
        <v>0</v>
      </c>
      <c r="D7" s="58">
        <v>273790</v>
      </c>
      <c r="E7" s="59">
        <v>273790</v>
      </c>
      <c r="F7" s="59">
        <v>158489</v>
      </c>
      <c r="G7" s="59">
        <v>210309</v>
      </c>
      <c r="H7" s="59">
        <v>179329</v>
      </c>
      <c r="I7" s="59">
        <v>548127</v>
      </c>
      <c r="J7" s="59">
        <v>0</v>
      </c>
      <c r="K7" s="59">
        <v>279704</v>
      </c>
      <c r="L7" s="59">
        <v>0</v>
      </c>
      <c r="M7" s="59">
        <v>279704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827831</v>
      </c>
      <c r="W7" s="59">
        <v>84876</v>
      </c>
      <c r="X7" s="59">
        <v>742955</v>
      </c>
      <c r="Y7" s="60">
        <v>875.34</v>
      </c>
      <c r="Z7" s="61">
        <v>273790</v>
      </c>
    </row>
    <row r="8" spans="1:26" ht="13.5">
      <c r="A8" s="57" t="s">
        <v>34</v>
      </c>
      <c r="B8" s="18">
        <v>69056980</v>
      </c>
      <c r="C8" s="18">
        <v>0</v>
      </c>
      <c r="D8" s="58">
        <v>99807000</v>
      </c>
      <c r="E8" s="59">
        <v>108947623</v>
      </c>
      <c r="F8" s="59">
        <v>24247000</v>
      </c>
      <c r="G8" s="59">
        <v>0</v>
      </c>
      <c r="H8" s="59">
        <v>0</v>
      </c>
      <c r="I8" s="59">
        <v>24247000</v>
      </c>
      <c r="J8" s="59">
        <v>426725</v>
      </c>
      <c r="K8" s="59">
        <v>334838</v>
      </c>
      <c r="L8" s="59">
        <v>18454579</v>
      </c>
      <c r="M8" s="59">
        <v>19216142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43463142</v>
      </c>
      <c r="W8" s="59">
        <v>36703630</v>
      </c>
      <c r="X8" s="59">
        <v>6759512</v>
      </c>
      <c r="Y8" s="60">
        <v>18.42</v>
      </c>
      <c r="Z8" s="61">
        <v>108947623</v>
      </c>
    </row>
    <row r="9" spans="1:26" ht="13.5">
      <c r="A9" s="57" t="s">
        <v>35</v>
      </c>
      <c r="B9" s="18">
        <v>47839260</v>
      </c>
      <c r="C9" s="18">
        <v>0</v>
      </c>
      <c r="D9" s="58">
        <v>58230529</v>
      </c>
      <c r="E9" s="59">
        <v>58230528</v>
      </c>
      <c r="F9" s="59">
        <v>2177856</v>
      </c>
      <c r="G9" s="59">
        <v>4782976</v>
      </c>
      <c r="H9" s="59">
        <v>4089251</v>
      </c>
      <c r="I9" s="59">
        <v>11050083</v>
      </c>
      <c r="J9" s="59">
        <v>5162841</v>
      </c>
      <c r="K9" s="59">
        <v>5301607</v>
      </c>
      <c r="L9" s="59">
        <v>4030395</v>
      </c>
      <c r="M9" s="59">
        <v>14494843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25544926</v>
      </c>
      <c r="W9" s="59">
        <v>22879934</v>
      </c>
      <c r="X9" s="59">
        <v>2664992</v>
      </c>
      <c r="Y9" s="60">
        <v>11.65</v>
      </c>
      <c r="Z9" s="61">
        <v>58230528</v>
      </c>
    </row>
    <row r="10" spans="1:26" ht="25.5">
      <c r="A10" s="62" t="s">
        <v>105</v>
      </c>
      <c r="B10" s="63">
        <f>SUM(B5:B9)</f>
        <v>449579380</v>
      </c>
      <c r="C10" s="63">
        <f>SUM(C5:C9)</f>
        <v>0</v>
      </c>
      <c r="D10" s="64">
        <f aca="true" t="shared" si="0" ref="D10:Z10">SUM(D5:D9)</f>
        <v>579443966</v>
      </c>
      <c r="E10" s="65">
        <f t="shared" si="0"/>
        <v>555680749</v>
      </c>
      <c r="F10" s="65">
        <f t="shared" si="0"/>
        <v>182554050</v>
      </c>
      <c r="G10" s="65">
        <f t="shared" si="0"/>
        <v>29938549</v>
      </c>
      <c r="H10" s="65">
        <f t="shared" si="0"/>
        <v>27577794</v>
      </c>
      <c r="I10" s="65">
        <f t="shared" si="0"/>
        <v>240070393</v>
      </c>
      <c r="J10" s="65">
        <f t="shared" si="0"/>
        <v>25002374</v>
      </c>
      <c r="K10" s="65">
        <f t="shared" si="0"/>
        <v>28395327</v>
      </c>
      <c r="L10" s="65">
        <f t="shared" si="0"/>
        <v>43827619</v>
      </c>
      <c r="M10" s="65">
        <f t="shared" si="0"/>
        <v>97225320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337295713</v>
      </c>
      <c r="W10" s="65">
        <f t="shared" si="0"/>
        <v>228847391</v>
      </c>
      <c r="X10" s="65">
        <f t="shared" si="0"/>
        <v>108448322</v>
      </c>
      <c r="Y10" s="66">
        <f>+IF(W10&lt;&gt;0,(X10/W10)*100,0)</f>
        <v>47.38892653576286</v>
      </c>
      <c r="Z10" s="67">
        <f t="shared" si="0"/>
        <v>555680749</v>
      </c>
    </row>
    <row r="11" spans="1:26" ht="13.5">
      <c r="A11" s="57" t="s">
        <v>36</v>
      </c>
      <c r="B11" s="18">
        <v>188757462</v>
      </c>
      <c r="C11" s="18">
        <v>0</v>
      </c>
      <c r="D11" s="58">
        <v>191965284</v>
      </c>
      <c r="E11" s="59">
        <v>191965284</v>
      </c>
      <c r="F11" s="59">
        <v>12665087</v>
      </c>
      <c r="G11" s="59">
        <v>12660129</v>
      </c>
      <c r="H11" s="59">
        <v>12889520</v>
      </c>
      <c r="I11" s="59">
        <v>38214736</v>
      </c>
      <c r="J11" s="59">
        <v>12732551</v>
      </c>
      <c r="K11" s="59">
        <v>20019098</v>
      </c>
      <c r="L11" s="59">
        <v>12781687</v>
      </c>
      <c r="M11" s="59">
        <v>45533336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83748072</v>
      </c>
      <c r="W11" s="59">
        <v>88886289</v>
      </c>
      <c r="X11" s="59">
        <v>-5138217</v>
      </c>
      <c r="Y11" s="60">
        <v>-5.78</v>
      </c>
      <c r="Z11" s="61">
        <v>191965284</v>
      </c>
    </row>
    <row r="12" spans="1:26" ht="13.5">
      <c r="A12" s="57" t="s">
        <v>37</v>
      </c>
      <c r="B12" s="18">
        <v>6742224</v>
      </c>
      <c r="C12" s="18">
        <v>0</v>
      </c>
      <c r="D12" s="58">
        <v>9622359</v>
      </c>
      <c r="E12" s="59">
        <v>9622359</v>
      </c>
      <c r="F12" s="59">
        <v>312630</v>
      </c>
      <c r="G12" s="59">
        <v>677402</v>
      </c>
      <c r="H12" s="59">
        <v>708397</v>
      </c>
      <c r="I12" s="59">
        <v>1698429</v>
      </c>
      <c r="J12" s="59">
        <v>803676</v>
      </c>
      <c r="K12" s="59">
        <v>684676</v>
      </c>
      <c r="L12" s="59">
        <v>693496</v>
      </c>
      <c r="M12" s="59">
        <v>2181848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3880277</v>
      </c>
      <c r="W12" s="59">
        <v>4426286</v>
      </c>
      <c r="X12" s="59">
        <v>-546009</v>
      </c>
      <c r="Y12" s="60">
        <v>-12.34</v>
      </c>
      <c r="Z12" s="61">
        <v>9622359</v>
      </c>
    </row>
    <row r="13" spans="1:26" ht="13.5">
      <c r="A13" s="57" t="s">
        <v>106</v>
      </c>
      <c r="B13" s="18">
        <v>19245571</v>
      </c>
      <c r="C13" s="18">
        <v>0</v>
      </c>
      <c r="D13" s="58">
        <v>22273044</v>
      </c>
      <c r="E13" s="59">
        <v>22273044</v>
      </c>
      <c r="F13" s="59">
        <v>0</v>
      </c>
      <c r="G13" s="59">
        <v>0</v>
      </c>
      <c r="H13" s="59">
        <v>5568260</v>
      </c>
      <c r="I13" s="59">
        <v>5568260</v>
      </c>
      <c r="J13" s="59">
        <v>1856087</v>
      </c>
      <c r="K13" s="59">
        <v>1856087</v>
      </c>
      <c r="L13" s="59">
        <v>0</v>
      </c>
      <c r="M13" s="59">
        <v>3712174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9280434</v>
      </c>
      <c r="W13" s="59">
        <v>11136522</v>
      </c>
      <c r="X13" s="59">
        <v>-1856088</v>
      </c>
      <c r="Y13" s="60">
        <v>-16.67</v>
      </c>
      <c r="Z13" s="61">
        <v>22273044</v>
      </c>
    </row>
    <row r="14" spans="1:26" ht="13.5">
      <c r="A14" s="57" t="s">
        <v>38</v>
      </c>
      <c r="B14" s="18">
        <v>17921325</v>
      </c>
      <c r="C14" s="18">
        <v>0</v>
      </c>
      <c r="D14" s="58">
        <v>7879382</v>
      </c>
      <c r="E14" s="59">
        <v>7879382</v>
      </c>
      <c r="F14" s="59">
        <v>14861</v>
      </c>
      <c r="G14" s="59">
        <v>0</v>
      </c>
      <c r="H14" s="59">
        <v>0</v>
      </c>
      <c r="I14" s="59">
        <v>14861</v>
      </c>
      <c r="J14" s="59">
        <v>0</v>
      </c>
      <c r="K14" s="59">
        <v>0</v>
      </c>
      <c r="L14" s="59">
        <v>3947671</v>
      </c>
      <c r="M14" s="59">
        <v>3947671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3962532</v>
      </c>
      <c r="W14" s="59">
        <v>3939691</v>
      </c>
      <c r="X14" s="59">
        <v>22841</v>
      </c>
      <c r="Y14" s="60">
        <v>0.58</v>
      </c>
      <c r="Z14" s="61">
        <v>7879382</v>
      </c>
    </row>
    <row r="15" spans="1:26" ht="13.5">
      <c r="A15" s="57" t="s">
        <v>39</v>
      </c>
      <c r="B15" s="18">
        <v>141933336</v>
      </c>
      <c r="C15" s="18">
        <v>0</v>
      </c>
      <c r="D15" s="58">
        <v>150329344</v>
      </c>
      <c r="E15" s="59">
        <v>150329344</v>
      </c>
      <c r="F15" s="59">
        <v>1121722</v>
      </c>
      <c r="G15" s="59">
        <v>17989114</v>
      </c>
      <c r="H15" s="59">
        <v>17273073</v>
      </c>
      <c r="I15" s="59">
        <v>36383909</v>
      </c>
      <c r="J15" s="59">
        <v>10345699</v>
      </c>
      <c r="K15" s="59">
        <v>10444513</v>
      </c>
      <c r="L15" s="59">
        <v>10362376</v>
      </c>
      <c r="M15" s="59">
        <v>31152588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67536497</v>
      </c>
      <c r="W15" s="59">
        <v>75164669</v>
      </c>
      <c r="X15" s="59">
        <v>-7628172</v>
      </c>
      <c r="Y15" s="60">
        <v>-10.15</v>
      </c>
      <c r="Z15" s="61">
        <v>150329344</v>
      </c>
    </row>
    <row r="16" spans="1:26" ht="13.5">
      <c r="A16" s="68" t="s">
        <v>40</v>
      </c>
      <c r="B16" s="18">
        <v>0</v>
      </c>
      <c r="C16" s="18">
        <v>0</v>
      </c>
      <c r="D16" s="58">
        <v>1500000</v>
      </c>
      <c r="E16" s="59">
        <v>1500000</v>
      </c>
      <c r="F16" s="59">
        <v>5159</v>
      </c>
      <c r="G16" s="59">
        <v>0</v>
      </c>
      <c r="H16" s="59">
        <v>46625</v>
      </c>
      <c r="I16" s="59">
        <v>51784</v>
      </c>
      <c r="J16" s="59">
        <v>252874</v>
      </c>
      <c r="K16" s="59">
        <v>23186</v>
      </c>
      <c r="L16" s="59">
        <v>127623</v>
      </c>
      <c r="M16" s="59">
        <v>403683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455467</v>
      </c>
      <c r="W16" s="59">
        <v>375000</v>
      </c>
      <c r="X16" s="59">
        <v>80467</v>
      </c>
      <c r="Y16" s="60">
        <v>21.46</v>
      </c>
      <c r="Z16" s="61">
        <v>1500000</v>
      </c>
    </row>
    <row r="17" spans="1:26" ht="13.5">
      <c r="A17" s="57" t="s">
        <v>41</v>
      </c>
      <c r="B17" s="18">
        <v>142527408</v>
      </c>
      <c r="C17" s="18">
        <v>0</v>
      </c>
      <c r="D17" s="58">
        <v>207105918</v>
      </c>
      <c r="E17" s="59">
        <v>216716542</v>
      </c>
      <c r="F17" s="59">
        <v>18332032</v>
      </c>
      <c r="G17" s="59">
        <v>10225213</v>
      </c>
      <c r="H17" s="59">
        <v>10278492</v>
      </c>
      <c r="I17" s="59">
        <v>38835737</v>
      </c>
      <c r="J17" s="59">
        <v>16405538</v>
      </c>
      <c r="K17" s="59">
        <v>10038984</v>
      </c>
      <c r="L17" s="59">
        <v>10050169</v>
      </c>
      <c r="M17" s="59">
        <v>36494691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75330428</v>
      </c>
      <c r="W17" s="59">
        <v>98563010</v>
      </c>
      <c r="X17" s="59">
        <v>-23232582</v>
      </c>
      <c r="Y17" s="60">
        <v>-23.57</v>
      </c>
      <c r="Z17" s="61">
        <v>216716542</v>
      </c>
    </row>
    <row r="18" spans="1:26" ht="13.5">
      <c r="A18" s="69" t="s">
        <v>42</v>
      </c>
      <c r="B18" s="70">
        <f>SUM(B11:B17)</f>
        <v>517127326</v>
      </c>
      <c r="C18" s="70">
        <f>SUM(C11:C17)</f>
        <v>0</v>
      </c>
      <c r="D18" s="71">
        <f aca="true" t="shared" si="1" ref="D18:Z18">SUM(D11:D17)</f>
        <v>590675331</v>
      </c>
      <c r="E18" s="72">
        <f t="shared" si="1"/>
        <v>600285955</v>
      </c>
      <c r="F18" s="72">
        <f t="shared" si="1"/>
        <v>32451491</v>
      </c>
      <c r="G18" s="72">
        <f t="shared" si="1"/>
        <v>41551858</v>
      </c>
      <c r="H18" s="72">
        <f t="shared" si="1"/>
        <v>46764367</v>
      </c>
      <c r="I18" s="72">
        <f t="shared" si="1"/>
        <v>120767716</v>
      </c>
      <c r="J18" s="72">
        <f t="shared" si="1"/>
        <v>42396425</v>
      </c>
      <c r="K18" s="72">
        <f t="shared" si="1"/>
        <v>43066544</v>
      </c>
      <c r="L18" s="72">
        <f t="shared" si="1"/>
        <v>37963022</v>
      </c>
      <c r="M18" s="72">
        <f t="shared" si="1"/>
        <v>123425991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244193707</v>
      </c>
      <c r="W18" s="72">
        <f t="shared" si="1"/>
        <v>282491467</v>
      </c>
      <c r="X18" s="72">
        <f t="shared" si="1"/>
        <v>-38297760</v>
      </c>
      <c r="Y18" s="66">
        <f>+IF(W18&lt;&gt;0,(X18/W18)*100,0)</f>
        <v>-13.557138701113402</v>
      </c>
      <c r="Z18" s="73">
        <f t="shared" si="1"/>
        <v>600285955</v>
      </c>
    </row>
    <row r="19" spans="1:26" ht="13.5">
      <c r="A19" s="69" t="s">
        <v>43</v>
      </c>
      <c r="B19" s="74">
        <f>+B10-B18</f>
        <v>-67547946</v>
      </c>
      <c r="C19" s="74">
        <f>+C10-C18</f>
        <v>0</v>
      </c>
      <c r="D19" s="75">
        <f aca="true" t="shared" si="2" ref="D19:Z19">+D10-D18</f>
        <v>-11231365</v>
      </c>
      <c r="E19" s="76">
        <f t="shared" si="2"/>
        <v>-44605206</v>
      </c>
      <c r="F19" s="76">
        <f t="shared" si="2"/>
        <v>150102559</v>
      </c>
      <c r="G19" s="76">
        <f t="shared" si="2"/>
        <v>-11613309</v>
      </c>
      <c r="H19" s="76">
        <f t="shared" si="2"/>
        <v>-19186573</v>
      </c>
      <c r="I19" s="76">
        <f t="shared" si="2"/>
        <v>119302677</v>
      </c>
      <c r="J19" s="76">
        <f t="shared" si="2"/>
        <v>-17394051</v>
      </c>
      <c r="K19" s="76">
        <f t="shared" si="2"/>
        <v>-14671217</v>
      </c>
      <c r="L19" s="76">
        <f t="shared" si="2"/>
        <v>5864597</v>
      </c>
      <c r="M19" s="76">
        <f t="shared" si="2"/>
        <v>-26200671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93102006</v>
      </c>
      <c r="W19" s="76">
        <f>IF(E10=E18,0,W10-W18)</f>
        <v>-53644076</v>
      </c>
      <c r="X19" s="76">
        <f t="shared" si="2"/>
        <v>146746082</v>
      </c>
      <c r="Y19" s="77">
        <f>+IF(W19&lt;&gt;0,(X19/W19)*100,0)</f>
        <v>-273.55505573439274</v>
      </c>
      <c r="Z19" s="78">
        <f t="shared" si="2"/>
        <v>-44605206</v>
      </c>
    </row>
    <row r="20" spans="1:26" ht="13.5">
      <c r="A20" s="57" t="s">
        <v>44</v>
      </c>
      <c r="B20" s="18">
        <v>25212659</v>
      </c>
      <c r="C20" s="18">
        <v>0</v>
      </c>
      <c r="D20" s="58">
        <v>48504000</v>
      </c>
      <c r="E20" s="59">
        <v>60923180</v>
      </c>
      <c r="F20" s="59">
        <v>0</v>
      </c>
      <c r="G20" s="59">
        <v>0</v>
      </c>
      <c r="H20" s="59">
        <v>0</v>
      </c>
      <c r="I20" s="59">
        <v>0</v>
      </c>
      <c r="J20" s="59">
        <v>880720</v>
      </c>
      <c r="K20" s="59">
        <v>1332059</v>
      </c>
      <c r="L20" s="59">
        <v>0</v>
      </c>
      <c r="M20" s="59">
        <v>2212779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2212779</v>
      </c>
      <c r="W20" s="59">
        <v>8084000</v>
      </c>
      <c r="X20" s="59">
        <v>-5871221</v>
      </c>
      <c r="Y20" s="60">
        <v>-72.63</v>
      </c>
      <c r="Z20" s="61">
        <v>60923180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-42335287</v>
      </c>
      <c r="C22" s="85">
        <f>SUM(C19:C21)</f>
        <v>0</v>
      </c>
      <c r="D22" s="86">
        <f aca="true" t="shared" si="3" ref="D22:Z22">SUM(D19:D21)</f>
        <v>37272635</v>
      </c>
      <c r="E22" s="87">
        <f t="shared" si="3"/>
        <v>16317974</v>
      </c>
      <c r="F22" s="87">
        <f t="shared" si="3"/>
        <v>150102559</v>
      </c>
      <c r="G22" s="87">
        <f t="shared" si="3"/>
        <v>-11613309</v>
      </c>
      <c r="H22" s="87">
        <f t="shared" si="3"/>
        <v>-19186573</v>
      </c>
      <c r="I22" s="87">
        <f t="shared" si="3"/>
        <v>119302677</v>
      </c>
      <c r="J22" s="87">
        <f t="shared" si="3"/>
        <v>-16513331</v>
      </c>
      <c r="K22" s="87">
        <f t="shared" si="3"/>
        <v>-13339158</v>
      </c>
      <c r="L22" s="87">
        <f t="shared" si="3"/>
        <v>5864597</v>
      </c>
      <c r="M22" s="87">
        <f t="shared" si="3"/>
        <v>-23987892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95314785</v>
      </c>
      <c r="W22" s="87">
        <f t="shared" si="3"/>
        <v>-45560076</v>
      </c>
      <c r="X22" s="87">
        <f t="shared" si="3"/>
        <v>140874861</v>
      </c>
      <c r="Y22" s="88">
        <f>+IF(W22&lt;&gt;0,(X22/W22)*100,0)</f>
        <v>-309.2068173898569</v>
      </c>
      <c r="Z22" s="89">
        <f t="shared" si="3"/>
        <v>16317974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-42335287</v>
      </c>
      <c r="C24" s="74">
        <f>SUM(C22:C23)</f>
        <v>0</v>
      </c>
      <c r="D24" s="75">
        <f aca="true" t="shared" si="4" ref="D24:Z24">SUM(D22:D23)</f>
        <v>37272635</v>
      </c>
      <c r="E24" s="76">
        <f t="shared" si="4"/>
        <v>16317974</v>
      </c>
      <c r="F24" s="76">
        <f t="shared" si="4"/>
        <v>150102559</v>
      </c>
      <c r="G24" s="76">
        <f t="shared" si="4"/>
        <v>-11613309</v>
      </c>
      <c r="H24" s="76">
        <f t="shared" si="4"/>
        <v>-19186573</v>
      </c>
      <c r="I24" s="76">
        <f t="shared" si="4"/>
        <v>119302677</v>
      </c>
      <c r="J24" s="76">
        <f t="shared" si="4"/>
        <v>-16513331</v>
      </c>
      <c r="K24" s="76">
        <f t="shared" si="4"/>
        <v>-13339158</v>
      </c>
      <c r="L24" s="76">
        <f t="shared" si="4"/>
        <v>5864597</v>
      </c>
      <c r="M24" s="76">
        <f t="shared" si="4"/>
        <v>-23987892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95314785</v>
      </c>
      <c r="W24" s="76">
        <f t="shared" si="4"/>
        <v>-45560076</v>
      </c>
      <c r="X24" s="76">
        <f t="shared" si="4"/>
        <v>140874861</v>
      </c>
      <c r="Y24" s="77">
        <f>+IF(W24&lt;&gt;0,(X24/W24)*100,0)</f>
        <v>-309.2068173898569</v>
      </c>
      <c r="Z24" s="78">
        <f t="shared" si="4"/>
        <v>16317974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22974067</v>
      </c>
      <c r="C27" s="21">
        <v>0</v>
      </c>
      <c r="D27" s="98">
        <v>47359369</v>
      </c>
      <c r="E27" s="99">
        <v>33520106</v>
      </c>
      <c r="F27" s="99">
        <v>0</v>
      </c>
      <c r="G27" s="99">
        <v>627835</v>
      </c>
      <c r="H27" s="99">
        <v>1465172</v>
      </c>
      <c r="I27" s="99">
        <v>2093007</v>
      </c>
      <c r="J27" s="99">
        <v>1667945</v>
      </c>
      <c r="K27" s="99">
        <v>258680</v>
      </c>
      <c r="L27" s="99">
        <v>7267874</v>
      </c>
      <c r="M27" s="99">
        <v>9194499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11287506</v>
      </c>
      <c r="W27" s="99">
        <v>16760053</v>
      </c>
      <c r="X27" s="99">
        <v>-5472547</v>
      </c>
      <c r="Y27" s="100">
        <v>-32.65</v>
      </c>
      <c r="Z27" s="101">
        <v>33520106</v>
      </c>
    </row>
    <row r="28" spans="1:26" ht="13.5">
      <c r="A28" s="102" t="s">
        <v>44</v>
      </c>
      <c r="B28" s="18">
        <v>21574546</v>
      </c>
      <c r="C28" s="18">
        <v>0</v>
      </c>
      <c r="D28" s="58">
        <v>42547369</v>
      </c>
      <c r="E28" s="59">
        <v>32477847</v>
      </c>
      <c r="F28" s="59">
        <v>0</v>
      </c>
      <c r="G28" s="59">
        <v>555019</v>
      </c>
      <c r="H28" s="59">
        <v>1459952</v>
      </c>
      <c r="I28" s="59">
        <v>2014971</v>
      </c>
      <c r="J28" s="59">
        <v>1493430</v>
      </c>
      <c r="K28" s="59">
        <v>239696</v>
      </c>
      <c r="L28" s="59">
        <v>7267874</v>
      </c>
      <c r="M28" s="59">
        <v>9001000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11015971</v>
      </c>
      <c r="W28" s="59">
        <v>16238924</v>
      </c>
      <c r="X28" s="59">
        <v>-5222953</v>
      </c>
      <c r="Y28" s="60">
        <v>-32.16</v>
      </c>
      <c r="Z28" s="61">
        <v>32477847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1399521</v>
      </c>
      <c r="C31" s="18">
        <v>0</v>
      </c>
      <c r="D31" s="58">
        <v>4812000</v>
      </c>
      <c r="E31" s="59">
        <v>1042259</v>
      </c>
      <c r="F31" s="59">
        <v>0</v>
      </c>
      <c r="G31" s="59">
        <v>72816</v>
      </c>
      <c r="H31" s="59">
        <v>5220</v>
      </c>
      <c r="I31" s="59">
        <v>78036</v>
      </c>
      <c r="J31" s="59">
        <v>174515</v>
      </c>
      <c r="K31" s="59">
        <v>18984</v>
      </c>
      <c r="L31" s="59">
        <v>0</v>
      </c>
      <c r="M31" s="59">
        <v>193499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271535</v>
      </c>
      <c r="W31" s="59">
        <v>521130</v>
      </c>
      <c r="X31" s="59">
        <v>-249595</v>
      </c>
      <c r="Y31" s="60">
        <v>-47.89</v>
      </c>
      <c r="Z31" s="61">
        <v>1042259</v>
      </c>
    </row>
    <row r="32" spans="1:26" ht="13.5">
      <c r="A32" s="69" t="s">
        <v>50</v>
      </c>
      <c r="B32" s="21">
        <f>SUM(B28:B31)</f>
        <v>22974067</v>
      </c>
      <c r="C32" s="21">
        <f>SUM(C28:C31)</f>
        <v>0</v>
      </c>
      <c r="D32" s="98">
        <f aca="true" t="shared" si="5" ref="D32:Z32">SUM(D28:D31)</f>
        <v>47359369</v>
      </c>
      <c r="E32" s="99">
        <f t="shared" si="5"/>
        <v>33520106</v>
      </c>
      <c r="F32" s="99">
        <f t="shared" si="5"/>
        <v>0</v>
      </c>
      <c r="G32" s="99">
        <f t="shared" si="5"/>
        <v>627835</v>
      </c>
      <c r="H32" s="99">
        <f t="shared" si="5"/>
        <v>1465172</v>
      </c>
      <c r="I32" s="99">
        <f t="shared" si="5"/>
        <v>2093007</v>
      </c>
      <c r="J32" s="99">
        <f t="shared" si="5"/>
        <v>1667945</v>
      </c>
      <c r="K32" s="99">
        <f t="shared" si="5"/>
        <v>258680</v>
      </c>
      <c r="L32" s="99">
        <f t="shared" si="5"/>
        <v>7267874</v>
      </c>
      <c r="M32" s="99">
        <f t="shared" si="5"/>
        <v>9194499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11287506</v>
      </c>
      <c r="W32" s="99">
        <f t="shared" si="5"/>
        <v>16760054</v>
      </c>
      <c r="X32" s="99">
        <f t="shared" si="5"/>
        <v>-5472548</v>
      </c>
      <c r="Y32" s="100">
        <f>+IF(W32&lt;&gt;0,(X32/W32)*100,0)</f>
        <v>-32.652329163139925</v>
      </c>
      <c r="Z32" s="101">
        <f t="shared" si="5"/>
        <v>33520106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64363474</v>
      </c>
      <c r="C35" s="18">
        <v>0</v>
      </c>
      <c r="D35" s="58">
        <v>62500000</v>
      </c>
      <c r="E35" s="59">
        <v>6890390</v>
      </c>
      <c r="F35" s="59">
        <v>91468390</v>
      </c>
      <c r="G35" s="59">
        <v>86867840</v>
      </c>
      <c r="H35" s="59">
        <v>142425402</v>
      </c>
      <c r="I35" s="59">
        <v>142425402</v>
      </c>
      <c r="J35" s="59">
        <v>130232783</v>
      </c>
      <c r="K35" s="59">
        <v>128382934</v>
      </c>
      <c r="L35" s="59">
        <v>141799809</v>
      </c>
      <c r="M35" s="59">
        <v>141799809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141799809</v>
      </c>
      <c r="W35" s="59">
        <v>3445195</v>
      </c>
      <c r="X35" s="59">
        <v>138354614</v>
      </c>
      <c r="Y35" s="60">
        <v>4015.87</v>
      </c>
      <c r="Z35" s="61">
        <v>6890390</v>
      </c>
    </row>
    <row r="36" spans="1:26" ht="13.5">
      <c r="A36" s="57" t="s">
        <v>53</v>
      </c>
      <c r="B36" s="18">
        <v>735679261</v>
      </c>
      <c r="C36" s="18">
        <v>0</v>
      </c>
      <c r="D36" s="58">
        <v>790596273</v>
      </c>
      <c r="E36" s="59">
        <v>790596274</v>
      </c>
      <c r="F36" s="59">
        <v>677947301</v>
      </c>
      <c r="G36" s="59">
        <v>678575136</v>
      </c>
      <c r="H36" s="59">
        <v>758955817</v>
      </c>
      <c r="I36" s="59">
        <v>758955817</v>
      </c>
      <c r="J36" s="59">
        <v>760623762</v>
      </c>
      <c r="K36" s="59">
        <v>760882442</v>
      </c>
      <c r="L36" s="59">
        <v>768150316</v>
      </c>
      <c r="M36" s="59">
        <v>768150316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768150316</v>
      </c>
      <c r="W36" s="59">
        <v>395298137</v>
      </c>
      <c r="X36" s="59">
        <v>372852179</v>
      </c>
      <c r="Y36" s="60">
        <v>94.32</v>
      </c>
      <c r="Z36" s="61">
        <v>790596274</v>
      </c>
    </row>
    <row r="37" spans="1:26" ht="13.5">
      <c r="A37" s="57" t="s">
        <v>54</v>
      </c>
      <c r="B37" s="18">
        <v>182271308</v>
      </c>
      <c r="C37" s="18">
        <v>0</v>
      </c>
      <c r="D37" s="58">
        <v>94504250</v>
      </c>
      <c r="E37" s="59">
        <v>94504249</v>
      </c>
      <c r="F37" s="59">
        <v>94504250</v>
      </c>
      <c r="G37" s="59">
        <v>94504251</v>
      </c>
      <c r="H37" s="59">
        <v>124345359</v>
      </c>
      <c r="I37" s="59">
        <v>124345359</v>
      </c>
      <c r="J37" s="59">
        <v>113056656</v>
      </c>
      <c r="K37" s="59">
        <v>112218503</v>
      </c>
      <c r="L37" s="59">
        <v>116079611</v>
      </c>
      <c r="M37" s="59">
        <v>116079611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116079611</v>
      </c>
      <c r="W37" s="59">
        <v>47252125</v>
      </c>
      <c r="X37" s="59">
        <v>68827486</v>
      </c>
      <c r="Y37" s="60">
        <v>145.66</v>
      </c>
      <c r="Z37" s="61">
        <v>94504249</v>
      </c>
    </row>
    <row r="38" spans="1:26" ht="13.5">
      <c r="A38" s="57" t="s">
        <v>55</v>
      </c>
      <c r="B38" s="18">
        <v>206631494</v>
      </c>
      <c r="C38" s="18">
        <v>0</v>
      </c>
      <c r="D38" s="58">
        <v>240739047</v>
      </c>
      <c r="E38" s="59">
        <v>240739047</v>
      </c>
      <c r="F38" s="59">
        <v>240739047</v>
      </c>
      <c r="G38" s="59">
        <v>240739046</v>
      </c>
      <c r="H38" s="59">
        <v>198993356</v>
      </c>
      <c r="I38" s="59">
        <v>198993356</v>
      </c>
      <c r="J38" s="59">
        <v>198993356</v>
      </c>
      <c r="K38" s="59">
        <v>198993356</v>
      </c>
      <c r="L38" s="59">
        <v>198993356</v>
      </c>
      <c r="M38" s="59">
        <v>198993356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198993356</v>
      </c>
      <c r="W38" s="59">
        <v>120369524</v>
      </c>
      <c r="X38" s="59">
        <v>78623832</v>
      </c>
      <c r="Y38" s="60">
        <v>65.32</v>
      </c>
      <c r="Z38" s="61">
        <v>240739047</v>
      </c>
    </row>
    <row r="39" spans="1:26" ht="13.5">
      <c r="A39" s="57" t="s">
        <v>56</v>
      </c>
      <c r="B39" s="18">
        <v>411139933</v>
      </c>
      <c r="C39" s="18">
        <v>0</v>
      </c>
      <c r="D39" s="58">
        <v>517852976</v>
      </c>
      <c r="E39" s="59">
        <v>462243368</v>
      </c>
      <c r="F39" s="59">
        <v>434172394</v>
      </c>
      <c r="G39" s="59">
        <v>430199679</v>
      </c>
      <c r="H39" s="59">
        <v>578042504</v>
      </c>
      <c r="I39" s="59">
        <v>578042504</v>
      </c>
      <c r="J39" s="59">
        <v>578806533</v>
      </c>
      <c r="K39" s="59">
        <v>578053517</v>
      </c>
      <c r="L39" s="59">
        <v>594877158</v>
      </c>
      <c r="M39" s="59">
        <v>594877158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594877158</v>
      </c>
      <c r="W39" s="59">
        <v>231121684</v>
      </c>
      <c r="X39" s="59">
        <v>363755474</v>
      </c>
      <c r="Y39" s="60">
        <v>157.39</v>
      </c>
      <c r="Z39" s="61">
        <v>462243368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101104616</v>
      </c>
      <c r="C42" s="18">
        <v>0</v>
      </c>
      <c r="D42" s="58">
        <v>37272648</v>
      </c>
      <c r="E42" s="59">
        <v>49221829</v>
      </c>
      <c r="F42" s="59">
        <v>36468390</v>
      </c>
      <c r="G42" s="59">
        <v>-3972715</v>
      </c>
      <c r="H42" s="59">
        <v>1596753</v>
      </c>
      <c r="I42" s="59">
        <v>34092428</v>
      </c>
      <c r="J42" s="59">
        <v>2369565</v>
      </c>
      <c r="K42" s="59">
        <v>946641</v>
      </c>
      <c r="L42" s="59">
        <v>22985253</v>
      </c>
      <c r="M42" s="59">
        <v>26301459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60393887</v>
      </c>
      <c r="W42" s="59">
        <v>-31947035</v>
      </c>
      <c r="X42" s="59">
        <v>92340922</v>
      </c>
      <c r="Y42" s="60">
        <v>-289.04</v>
      </c>
      <c r="Z42" s="61">
        <v>49221829</v>
      </c>
    </row>
    <row r="43" spans="1:26" ht="13.5">
      <c r="A43" s="57" t="s">
        <v>59</v>
      </c>
      <c r="B43" s="18">
        <v>-22944867</v>
      </c>
      <c r="C43" s="18">
        <v>0</v>
      </c>
      <c r="D43" s="58">
        <v>-47359368</v>
      </c>
      <c r="E43" s="59">
        <v>-58258437</v>
      </c>
      <c r="F43" s="59">
        <v>0</v>
      </c>
      <c r="G43" s="59">
        <v>-627835</v>
      </c>
      <c r="H43" s="59">
        <v>-1465172</v>
      </c>
      <c r="I43" s="59">
        <v>-2093007</v>
      </c>
      <c r="J43" s="59">
        <v>-1667944</v>
      </c>
      <c r="K43" s="59">
        <v>-258680</v>
      </c>
      <c r="L43" s="59">
        <v>-7267874</v>
      </c>
      <c r="M43" s="59">
        <v>-9194498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-11287505</v>
      </c>
      <c r="W43" s="59">
        <v>-8084000</v>
      </c>
      <c r="X43" s="59">
        <v>-3203505</v>
      </c>
      <c r="Y43" s="60">
        <v>39.63</v>
      </c>
      <c r="Z43" s="61">
        <v>-58258437</v>
      </c>
    </row>
    <row r="44" spans="1:26" ht="13.5">
      <c r="A44" s="57" t="s">
        <v>60</v>
      </c>
      <c r="B44" s="18">
        <v>-10942452</v>
      </c>
      <c r="C44" s="18">
        <v>0</v>
      </c>
      <c r="D44" s="58">
        <v>-9504250</v>
      </c>
      <c r="E44" s="59">
        <v>-9504250</v>
      </c>
      <c r="F44" s="59">
        <v>0</v>
      </c>
      <c r="G44" s="59">
        <v>0</v>
      </c>
      <c r="H44" s="59">
        <v>-3340970</v>
      </c>
      <c r="I44" s="59">
        <v>-3340970</v>
      </c>
      <c r="J44" s="59">
        <v>0</v>
      </c>
      <c r="K44" s="59">
        <v>0</v>
      </c>
      <c r="L44" s="59">
        <v>-5459747</v>
      </c>
      <c r="M44" s="59">
        <v>-5459747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-8800717</v>
      </c>
      <c r="W44" s="59">
        <v>-4752125</v>
      </c>
      <c r="X44" s="59">
        <v>-4048592</v>
      </c>
      <c r="Y44" s="60">
        <v>85.2</v>
      </c>
      <c r="Z44" s="61">
        <v>-9504250</v>
      </c>
    </row>
    <row r="45" spans="1:26" ht="13.5">
      <c r="A45" s="69" t="s">
        <v>61</v>
      </c>
      <c r="B45" s="21">
        <v>19679315</v>
      </c>
      <c r="C45" s="21">
        <v>0</v>
      </c>
      <c r="D45" s="98">
        <v>-19590969</v>
      </c>
      <c r="E45" s="99">
        <v>-18540857</v>
      </c>
      <c r="F45" s="99">
        <v>36468390</v>
      </c>
      <c r="G45" s="99">
        <v>31867840</v>
      </c>
      <c r="H45" s="99">
        <v>28658451</v>
      </c>
      <c r="I45" s="99">
        <v>28658451</v>
      </c>
      <c r="J45" s="99">
        <v>29360072</v>
      </c>
      <c r="K45" s="99">
        <v>30048033</v>
      </c>
      <c r="L45" s="99">
        <v>40305665</v>
      </c>
      <c r="M45" s="99">
        <v>40305665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40305665</v>
      </c>
      <c r="W45" s="99">
        <v>-44783159</v>
      </c>
      <c r="X45" s="99">
        <v>85088824</v>
      </c>
      <c r="Y45" s="100">
        <v>-190</v>
      </c>
      <c r="Z45" s="101">
        <v>-18540857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27149100</v>
      </c>
      <c r="C49" s="51">
        <v>0</v>
      </c>
      <c r="D49" s="128">
        <v>3519927</v>
      </c>
      <c r="E49" s="53">
        <v>8532333</v>
      </c>
      <c r="F49" s="53">
        <v>0</v>
      </c>
      <c r="G49" s="53">
        <v>0</v>
      </c>
      <c r="H49" s="53">
        <v>0</v>
      </c>
      <c r="I49" s="53">
        <v>60879695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100081055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40636539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4977392</v>
      </c>
      <c r="J51" s="53">
        <v>0</v>
      </c>
      <c r="K51" s="53">
        <v>0</v>
      </c>
      <c r="L51" s="53">
        <v>0</v>
      </c>
      <c r="M51" s="53">
        <v>4265396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21760768</v>
      </c>
      <c r="W51" s="53">
        <v>8664623</v>
      </c>
      <c r="X51" s="53">
        <v>9852154</v>
      </c>
      <c r="Y51" s="53">
        <v>90156872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100.00000029307301</v>
      </c>
      <c r="C58" s="5">
        <f>IF(C67=0,0,+(C76/C67)*100)</f>
        <v>0</v>
      </c>
      <c r="D58" s="6">
        <f aca="true" t="shared" si="6" ref="D58:Z58">IF(D67=0,0,+(D76/D67)*100)</f>
        <v>100.00000209408351</v>
      </c>
      <c r="E58" s="7">
        <f t="shared" si="6"/>
        <v>108.29066130521994</v>
      </c>
      <c r="F58" s="7">
        <f t="shared" si="6"/>
        <v>21.955068686302717</v>
      </c>
      <c r="G58" s="7">
        <f t="shared" si="6"/>
        <v>113.779748142778</v>
      </c>
      <c r="H58" s="7">
        <f t="shared" si="6"/>
        <v>163.35889842626167</v>
      </c>
      <c r="I58" s="7">
        <f t="shared" si="6"/>
        <v>49.7448122777594</v>
      </c>
      <c r="J58" s="7">
        <f t="shared" si="6"/>
        <v>191.48920912411117</v>
      </c>
      <c r="K58" s="7">
        <f t="shared" si="6"/>
        <v>149.94989175616996</v>
      </c>
      <c r="L58" s="7">
        <f t="shared" si="6"/>
        <v>132.38898005098432</v>
      </c>
      <c r="M58" s="7">
        <f t="shared" si="6"/>
        <v>156.7277801425889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75.44347797514075</v>
      </c>
      <c r="W58" s="7">
        <f t="shared" si="6"/>
        <v>93.68212759935794</v>
      </c>
      <c r="X58" s="7">
        <f t="shared" si="6"/>
        <v>0</v>
      </c>
      <c r="Y58" s="7">
        <f t="shared" si="6"/>
        <v>0</v>
      </c>
      <c r="Z58" s="8">
        <f t="shared" si="6"/>
        <v>108.29066130521994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100.00000140544103</v>
      </c>
      <c r="E59" s="10">
        <f t="shared" si="7"/>
        <v>106.63938585270954</v>
      </c>
      <c r="F59" s="10">
        <f t="shared" si="7"/>
        <v>6.304437103990379</v>
      </c>
      <c r="G59" s="10">
        <f t="shared" si="7"/>
        <v>-125696.2690488702</v>
      </c>
      <c r="H59" s="10">
        <f t="shared" si="7"/>
        <v>-159196.55063623935</v>
      </c>
      <c r="I59" s="10">
        <f t="shared" si="7"/>
        <v>35.7831570216893</v>
      </c>
      <c r="J59" s="10">
        <f t="shared" si="7"/>
        <v>-15018.45923164208</v>
      </c>
      <c r="K59" s="10">
        <f t="shared" si="7"/>
        <v>-150168.94803548796</v>
      </c>
      <c r="L59" s="10">
        <f t="shared" si="7"/>
        <v>-28991.27444369521</v>
      </c>
      <c r="M59" s="10">
        <f t="shared" si="7"/>
        <v>-24429.96227984199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57.56615675980697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106.63938585270954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100.00000200011084</v>
      </c>
      <c r="E60" s="13">
        <f t="shared" si="7"/>
        <v>108.85639668918505</v>
      </c>
      <c r="F60" s="13">
        <f t="shared" si="7"/>
        <v>36.15713609653574</v>
      </c>
      <c r="G60" s="13">
        <f t="shared" si="7"/>
        <v>85.3113022886923</v>
      </c>
      <c r="H60" s="13">
        <f t="shared" si="7"/>
        <v>100</v>
      </c>
      <c r="I60" s="13">
        <f t="shared" si="7"/>
        <v>57.28254779726728</v>
      </c>
      <c r="J60" s="13">
        <f t="shared" si="7"/>
        <v>155.40274563563347</v>
      </c>
      <c r="K60" s="13">
        <f t="shared" si="7"/>
        <v>130.32985810103168</v>
      </c>
      <c r="L60" s="13">
        <f t="shared" si="7"/>
        <v>113.21576169467598</v>
      </c>
      <c r="M60" s="13">
        <f t="shared" si="7"/>
        <v>132.26437395651942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82.02597416435512</v>
      </c>
      <c r="W60" s="13">
        <f t="shared" si="7"/>
        <v>92.02158830549945</v>
      </c>
      <c r="X60" s="13">
        <f t="shared" si="7"/>
        <v>0</v>
      </c>
      <c r="Y60" s="13">
        <f t="shared" si="7"/>
        <v>0</v>
      </c>
      <c r="Z60" s="14">
        <f t="shared" si="7"/>
        <v>108.85639668918505</v>
      </c>
    </row>
    <row r="61" spans="1:26" ht="13.5">
      <c r="A61" s="38" t="s">
        <v>113</v>
      </c>
      <c r="B61" s="12">
        <f t="shared" si="7"/>
        <v>95.91821911359342</v>
      </c>
      <c r="C61" s="12">
        <f t="shared" si="7"/>
        <v>0</v>
      </c>
      <c r="D61" s="3">
        <f t="shared" si="7"/>
        <v>100.00000133253127</v>
      </c>
      <c r="E61" s="13">
        <f t="shared" si="7"/>
        <v>103.00507547967304</v>
      </c>
      <c r="F61" s="13">
        <f t="shared" si="7"/>
        <v>114.75137715927299</v>
      </c>
      <c r="G61" s="13">
        <f t="shared" si="7"/>
        <v>81.38647836788127</v>
      </c>
      <c r="H61" s="13">
        <f t="shared" si="7"/>
        <v>100</v>
      </c>
      <c r="I61" s="13">
        <f t="shared" si="7"/>
        <v>98.63839747348717</v>
      </c>
      <c r="J61" s="13">
        <f t="shared" si="7"/>
        <v>111.8645741119638</v>
      </c>
      <c r="K61" s="13">
        <f t="shared" si="7"/>
        <v>114.58909733904441</v>
      </c>
      <c r="L61" s="13">
        <f t="shared" si="7"/>
        <v>99.80999390475372</v>
      </c>
      <c r="M61" s="13">
        <f t="shared" si="7"/>
        <v>109.05972111154153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103.55199172048005</v>
      </c>
      <c r="W61" s="13">
        <f t="shared" si="7"/>
        <v>88.12070799154856</v>
      </c>
      <c r="X61" s="13">
        <f t="shared" si="7"/>
        <v>0</v>
      </c>
      <c r="Y61" s="13">
        <f t="shared" si="7"/>
        <v>0</v>
      </c>
      <c r="Z61" s="14">
        <f t="shared" si="7"/>
        <v>103.00507547967304</v>
      </c>
    </row>
    <row r="62" spans="1:26" ht="13.5">
      <c r="A62" s="38" t="s">
        <v>114</v>
      </c>
      <c r="B62" s="12">
        <f t="shared" si="7"/>
        <v>82.13450875019824</v>
      </c>
      <c r="C62" s="12">
        <f t="shared" si="7"/>
        <v>0</v>
      </c>
      <c r="D62" s="3">
        <f t="shared" si="7"/>
        <v>100.00000142306789</v>
      </c>
      <c r="E62" s="13">
        <f t="shared" si="7"/>
        <v>113.93732405318677</v>
      </c>
      <c r="F62" s="13">
        <f t="shared" si="7"/>
        <v>69.90333752099548</v>
      </c>
      <c r="G62" s="13">
        <f t="shared" si="7"/>
        <v>100</v>
      </c>
      <c r="H62" s="13">
        <f t="shared" si="7"/>
        <v>100</v>
      </c>
      <c r="I62" s="13">
        <f t="shared" si="7"/>
        <v>90.08915327526003</v>
      </c>
      <c r="J62" s="13">
        <f t="shared" si="7"/>
        <v>296.0654844189384</v>
      </c>
      <c r="K62" s="13">
        <f t="shared" si="7"/>
        <v>109.95896365835094</v>
      </c>
      <c r="L62" s="13">
        <f t="shared" si="7"/>
        <v>89.64119912857146</v>
      </c>
      <c r="M62" s="13">
        <f t="shared" si="7"/>
        <v>137.2615418649181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111.83711798068472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113.93732405318677</v>
      </c>
    </row>
    <row r="63" spans="1:26" ht="13.5">
      <c r="A63" s="38" t="s">
        <v>115</v>
      </c>
      <c r="B63" s="12">
        <f t="shared" si="7"/>
        <v>77.84686940303453</v>
      </c>
      <c r="C63" s="12">
        <f t="shared" si="7"/>
        <v>0</v>
      </c>
      <c r="D63" s="3">
        <f t="shared" si="7"/>
        <v>100</v>
      </c>
      <c r="E63" s="13">
        <f t="shared" si="7"/>
        <v>123.60730433591094</v>
      </c>
      <c r="F63" s="13">
        <f t="shared" si="7"/>
        <v>5.950656555154757</v>
      </c>
      <c r="G63" s="13">
        <f t="shared" si="7"/>
        <v>100</v>
      </c>
      <c r="H63" s="13">
        <f t="shared" si="7"/>
        <v>100</v>
      </c>
      <c r="I63" s="13">
        <f t="shared" si="7"/>
        <v>7.066705872759517</v>
      </c>
      <c r="J63" s="13">
        <f t="shared" si="7"/>
        <v>5166.510351942601</v>
      </c>
      <c r="K63" s="13">
        <f t="shared" si="7"/>
        <v>1908.9612372288818</v>
      </c>
      <c r="L63" s="13">
        <f t="shared" si="7"/>
        <v>10122.074550929292</v>
      </c>
      <c r="M63" s="13">
        <f t="shared" si="7"/>
        <v>3630.3690400324426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25.767754512318874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123.60730433591094</v>
      </c>
    </row>
    <row r="64" spans="1:26" ht="13.5">
      <c r="A64" s="38" t="s">
        <v>116</v>
      </c>
      <c r="B64" s="12">
        <f t="shared" si="7"/>
        <v>61.696993667903534</v>
      </c>
      <c r="C64" s="12">
        <f t="shared" si="7"/>
        <v>0</v>
      </c>
      <c r="D64" s="3">
        <f t="shared" si="7"/>
        <v>100.00001496804623</v>
      </c>
      <c r="E64" s="13">
        <f t="shared" si="7"/>
        <v>150.38235793294422</v>
      </c>
      <c r="F64" s="13">
        <f t="shared" si="7"/>
        <v>4.559375546110005</v>
      </c>
      <c r="G64" s="13">
        <f t="shared" si="7"/>
        <v>100</v>
      </c>
      <c r="H64" s="13">
        <f t="shared" si="7"/>
        <v>100</v>
      </c>
      <c r="I64" s="13">
        <f t="shared" si="7"/>
        <v>4.312090291812705</v>
      </c>
      <c r="J64" s="13">
        <f t="shared" si="7"/>
        <v>-608.5084753559189</v>
      </c>
      <c r="K64" s="13">
        <f t="shared" si="7"/>
        <v>-270.7162785857828</v>
      </c>
      <c r="L64" s="13">
        <f t="shared" si="7"/>
        <v>-281.9923755516704</v>
      </c>
      <c r="M64" s="13">
        <f t="shared" si="7"/>
        <v>-343.0184317261699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21.669787980172877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150.38235793294422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100.00001047458457</v>
      </c>
      <c r="C66" s="15">
        <f t="shared" si="7"/>
        <v>0</v>
      </c>
      <c r="D66" s="4">
        <f t="shared" si="7"/>
        <v>100.00001156117347</v>
      </c>
      <c r="E66" s="16">
        <f t="shared" si="7"/>
        <v>100.00001156117347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100.00001156117347</v>
      </c>
    </row>
    <row r="67" spans="1:26" ht="13.5" hidden="1">
      <c r="A67" s="40" t="s">
        <v>119</v>
      </c>
      <c r="B67" s="23">
        <v>341211910</v>
      </c>
      <c r="C67" s="23"/>
      <c r="D67" s="24">
        <v>429782288</v>
      </c>
      <c r="E67" s="25">
        <v>396878449</v>
      </c>
      <c r="F67" s="25">
        <v>156549262</v>
      </c>
      <c r="G67" s="25">
        <v>25521047</v>
      </c>
      <c r="H67" s="25">
        <v>23907469</v>
      </c>
      <c r="I67" s="25">
        <v>205977778</v>
      </c>
      <c r="J67" s="25">
        <v>19940967</v>
      </c>
      <c r="K67" s="25">
        <v>23145892</v>
      </c>
      <c r="L67" s="25">
        <v>22034621</v>
      </c>
      <c r="M67" s="25">
        <v>65121480</v>
      </c>
      <c r="N67" s="25"/>
      <c r="O67" s="25"/>
      <c r="P67" s="25"/>
      <c r="Q67" s="25"/>
      <c r="R67" s="25"/>
      <c r="S67" s="25"/>
      <c r="T67" s="25"/>
      <c r="U67" s="25"/>
      <c r="V67" s="25">
        <v>271099258</v>
      </c>
      <c r="W67" s="25">
        <v>174109246</v>
      </c>
      <c r="X67" s="25"/>
      <c r="Y67" s="24"/>
      <c r="Z67" s="26">
        <v>396878449</v>
      </c>
    </row>
    <row r="68" spans="1:26" ht="13.5" hidden="1">
      <c r="A68" s="36" t="s">
        <v>31</v>
      </c>
      <c r="B68" s="18">
        <v>62589460</v>
      </c>
      <c r="C68" s="18"/>
      <c r="D68" s="19">
        <v>71152042</v>
      </c>
      <c r="E68" s="20">
        <v>66722105</v>
      </c>
      <c r="F68" s="20">
        <v>75713754</v>
      </c>
      <c r="G68" s="20">
        <v>-5709</v>
      </c>
      <c r="H68" s="20">
        <v>-9509</v>
      </c>
      <c r="I68" s="20">
        <v>75698536</v>
      </c>
      <c r="J68" s="20">
        <v>-49352</v>
      </c>
      <c r="K68" s="20">
        <v>-3156</v>
      </c>
      <c r="L68" s="20">
        <v>-14830</v>
      </c>
      <c r="M68" s="20">
        <v>-67338</v>
      </c>
      <c r="N68" s="20"/>
      <c r="O68" s="20"/>
      <c r="P68" s="20"/>
      <c r="Q68" s="20"/>
      <c r="R68" s="20"/>
      <c r="S68" s="20"/>
      <c r="T68" s="20"/>
      <c r="U68" s="20"/>
      <c r="V68" s="20">
        <v>75631198</v>
      </c>
      <c r="W68" s="20">
        <v>31306898</v>
      </c>
      <c r="X68" s="20"/>
      <c r="Y68" s="19"/>
      <c r="Z68" s="22">
        <v>66722105</v>
      </c>
    </row>
    <row r="69" spans="1:26" ht="13.5" hidden="1">
      <c r="A69" s="37" t="s">
        <v>32</v>
      </c>
      <c r="B69" s="18">
        <v>269075532</v>
      </c>
      <c r="C69" s="18"/>
      <c r="D69" s="19">
        <v>349980605</v>
      </c>
      <c r="E69" s="20">
        <v>321506703</v>
      </c>
      <c r="F69" s="20">
        <v>80256951</v>
      </c>
      <c r="G69" s="20">
        <v>24950973</v>
      </c>
      <c r="H69" s="20">
        <v>23318723</v>
      </c>
      <c r="I69" s="20">
        <v>128526647</v>
      </c>
      <c r="J69" s="20">
        <v>19462160</v>
      </c>
      <c r="K69" s="20">
        <v>22482334</v>
      </c>
      <c r="L69" s="20">
        <v>21357475</v>
      </c>
      <c r="M69" s="20">
        <v>63301969</v>
      </c>
      <c r="N69" s="20"/>
      <c r="O69" s="20"/>
      <c r="P69" s="20"/>
      <c r="Q69" s="20"/>
      <c r="R69" s="20"/>
      <c r="S69" s="20"/>
      <c r="T69" s="20"/>
      <c r="U69" s="20"/>
      <c r="V69" s="20">
        <v>191828616</v>
      </c>
      <c r="W69" s="20">
        <v>137872053</v>
      </c>
      <c r="X69" s="20"/>
      <c r="Y69" s="19"/>
      <c r="Z69" s="22">
        <v>321506703</v>
      </c>
    </row>
    <row r="70" spans="1:26" ht="13.5" hidden="1">
      <c r="A70" s="38" t="s">
        <v>113</v>
      </c>
      <c r="B70" s="18">
        <v>194439712</v>
      </c>
      <c r="C70" s="18"/>
      <c r="D70" s="19">
        <v>225135432</v>
      </c>
      <c r="E70" s="20">
        <v>218567322</v>
      </c>
      <c r="F70" s="20">
        <v>19573081</v>
      </c>
      <c r="G70" s="20">
        <v>19689842</v>
      </c>
      <c r="H70" s="20">
        <v>17851689</v>
      </c>
      <c r="I70" s="20">
        <v>57114612</v>
      </c>
      <c r="J70" s="20">
        <v>17057300</v>
      </c>
      <c r="K70" s="20">
        <v>17977226</v>
      </c>
      <c r="L70" s="20">
        <v>15918963</v>
      </c>
      <c r="M70" s="20">
        <v>50953489</v>
      </c>
      <c r="N70" s="20"/>
      <c r="O70" s="20"/>
      <c r="P70" s="20"/>
      <c r="Q70" s="20"/>
      <c r="R70" s="20"/>
      <c r="S70" s="20"/>
      <c r="T70" s="20"/>
      <c r="U70" s="20"/>
      <c r="V70" s="20">
        <v>108068101</v>
      </c>
      <c r="W70" s="20">
        <v>92598111</v>
      </c>
      <c r="X70" s="20"/>
      <c r="Y70" s="19"/>
      <c r="Z70" s="22">
        <v>218567322</v>
      </c>
    </row>
    <row r="71" spans="1:26" ht="13.5" hidden="1">
      <c r="A71" s="38" t="s">
        <v>114</v>
      </c>
      <c r="B71" s="18">
        <v>56695687</v>
      </c>
      <c r="C71" s="18"/>
      <c r="D71" s="19">
        <v>70270716</v>
      </c>
      <c r="E71" s="20">
        <v>61674888</v>
      </c>
      <c r="F71" s="20">
        <v>5102290</v>
      </c>
      <c r="G71" s="20">
        <v>4787094</v>
      </c>
      <c r="H71" s="20">
        <v>5604943</v>
      </c>
      <c r="I71" s="20">
        <v>15494327</v>
      </c>
      <c r="J71" s="20">
        <v>2579606</v>
      </c>
      <c r="K71" s="20">
        <v>4855696</v>
      </c>
      <c r="L71" s="20">
        <v>5818492</v>
      </c>
      <c r="M71" s="20">
        <v>13253794</v>
      </c>
      <c r="N71" s="20"/>
      <c r="O71" s="20"/>
      <c r="P71" s="20"/>
      <c r="Q71" s="20"/>
      <c r="R71" s="20"/>
      <c r="S71" s="20"/>
      <c r="T71" s="20"/>
      <c r="U71" s="20"/>
      <c r="V71" s="20">
        <v>28748121</v>
      </c>
      <c r="W71" s="20">
        <v>25244192</v>
      </c>
      <c r="X71" s="20"/>
      <c r="Y71" s="19"/>
      <c r="Z71" s="22">
        <v>61674888</v>
      </c>
    </row>
    <row r="72" spans="1:26" ht="13.5" hidden="1">
      <c r="A72" s="38" t="s">
        <v>115</v>
      </c>
      <c r="B72" s="18">
        <v>31536062</v>
      </c>
      <c r="C72" s="18"/>
      <c r="D72" s="19">
        <v>34531761</v>
      </c>
      <c r="E72" s="20">
        <v>27936667</v>
      </c>
      <c r="F72" s="20">
        <v>32875532</v>
      </c>
      <c r="G72" s="20">
        <v>451993</v>
      </c>
      <c r="H72" s="20">
        <v>-57186</v>
      </c>
      <c r="I72" s="20">
        <v>33270339</v>
      </c>
      <c r="J72" s="20">
        <v>42649</v>
      </c>
      <c r="K72" s="20">
        <v>110699</v>
      </c>
      <c r="L72" s="20">
        <v>19262</v>
      </c>
      <c r="M72" s="20">
        <v>172610</v>
      </c>
      <c r="N72" s="20"/>
      <c r="O72" s="20"/>
      <c r="P72" s="20"/>
      <c r="Q72" s="20"/>
      <c r="R72" s="20"/>
      <c r="S72" s="20"/>
      <c r="T72" s="20"/>
      <c r="U72" s="20"/>
      <c r="V72" s="20">
        <v>33442949</v>
      </c>
      <c r="W72" s="20">
        <v>12613951</v>
      </c>
      <c r="X72" s="20"/>
      <c r="Y72" s="19"/>
      <c r="Z72" s="22">
        <v>27936667</v>
      </c>
    </row>
    <row r="73" spans="1:26" ht="13.5" hidden="1">
      <c r="A73" s="38" t="s">
        <v>116</v>
      </c>
      <c r="B73" s="18">
        <v>18567942</v>
      </c>
      <c r="C73" s="18"/>
      <c r="D73" s="19">
        <v>20042696</v>
      </c>
      <c r="E73" s="20">
        <v>13327826</v>
      </c>
      <c r="F73" s="20">
        <v>22706048</v>
      </c>
      <c r="G73" s="20">
        <v>22044</v>
      </c>
      <c r="H73" s="20">
        <v>-80723</v>
      </c>
      <c r="I73" s="20">
        <v>22647369</v>
      </c>
      <c r="J73" s="20">
        <v>-217395</v>
      </c>
      <c r="K73" s="20">
        <v>-461287</v>
      </c>
      <c r="L73" s="20">
        <v>-399242</v>
      </c>
      <c r="M73" s="20">
        <v>-1077924</v>
      </c>
      <c r="N73" s="20"/>
      <c r="O73" s="20"/>
      <c r="P73" s="20"/>
      <c r="Q73" s="20"/>
      <c r="R73" s="20"/>
      <c r="S73" s="20"/>
      <c r="T73" s="20"/>
      <c r="U73" s="20"/>
      <c r="V73" s="20">
        <v>21569445</v>
      </c>
      <c r="W73" s="20">
        <v>7415799</v>
      </c>
      <c r="X73" s="20"/>
      <c r="Y73" s="19"/>
      <c r="Z73" s="22">
        <v>13327826</v>
      </c>
    </row>
    <row r="74" spans="1:26" ht="13.5" hidden="1">
      <c r="A74" s="38" t="s">
        <v>117</v>
      </c>
      <c r="B74" s="18">
        <v>-32163871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9546918</v>
      </c>
      <c r="C75" s="27"/>
      <c r="D75" s="28">
        <v>8649641</v>
      </c>
      <c r="E75" s="29">
        <v>8649641</v>
      </c>
      <c r="F75" s="29">
        <v>578557</v>
      </c>
      <c r="G75" s="29">
        <v>575783</v>
      </c>
      <c r="H75" s="29">
        <v>598255</v>
      </c>
      <c r="I75" s="29">
        <v>1752595</v>
      </c>
      <c r="J75" s="29">
        <v>528159</v>
      </c>
      <c r="K75" s="29">
        <v>666714</v>
      </c>
      <c r="L75" s="29">
        <v>691976</v>
      </c>
      <c r="M75" s="29">
        <v>1886849</v>
      </c>
      <c r="N75" s="29"/>
      <c r="O75" s="29"/>
      <c r="P75" s="29"/>
      <c r="Q75" s="29"/>
      <c r="R75" s="29"/>
      <c r="S75" s="29"/>
      <c r="T75" s="29"/>
      <c r="U75" s="29"/>
      <c r="V75" s="29">
        <v>3639444</v>
      </c>
      <c r="W75" s="29">
        <v>4930295</v>
      </c>
      <c r="X75" s="29"/>
      <c r="Y75" s="28"/>
      <c r="Z75" s="30">
        <v>8649641</v>
      </c>
    </row>
    <row r="76" spans="1:26" ht="13.5" hidden="1">
      <c r="A76" s="41" t="s">
        <v>120</v>
      </c>
      <c r="B76" s="31">
        <v>341211911</v>
      </c>
      <c r="C76" s="31"/>
      <c r="D76" s="32">
        <v>429782297</v>
      </c>
      <c r="E76" s="33">
        <v>429782297</v>
      </c>
      <c r="F76" s="33">
        <v>34370498</v>
      </c>
      <c r="G76" s="33">
        <v>29037783</v>
      </c>
      <c r="H76" s="33">
        <v>39054978</v>
      </c>
      <c r="I76" s="33">
        <v>102463259</v>
      </c>
      <c r="J76" s="33">
        <v>38184800</v>
      </c>
      <c r="K76" s="33">
        <v>34707240</v>
      </c>
      <c r="L76" s="33">
        <v>29171410</v>
      </c>
      <c r="M76" s="33">
        <v>102063450</v>
      </c>
      <c r="N76" s="33"/>
      <c r="O76" s="33"/>
      <c r="P76" s="33"/>
      <c r="Q76" s="33"/>
      <c r="R76" s="33"/>
      <c r="S76" s="33"/>
      <c r="T76" s="33"/>
      <c r="U76" s="33"/>
      <c r="V76" s="33">
        <v>204526709</v>
      </c>
      <c r="W76" s="33">
        <v>163109246</v>
      </c>
      <c r="X76" s="33"/>
      <c r="Y76" s="32"/>
      <c r="Z76" s="34">
        <v>429782297</v>
      </c>
    </row>
    <row r="77" spans="1:26" ht="13.5" hidden="1">
      <c r="A77" s="36" t="s">
        <v>31</v>
      </c>
      <c r="B77" s="18">
        <v>62589460</v>
      </c>
      <c r="C77" s="18"/>
      <c r="D77" s="19">
        <v>71152043</v>
      </c>
      <c r="E77" s="20">
        <v>71152043</v>
      </c>
      <c r="F77" s="20">
        <v>4773326</v>
      </c>
      <c r="G77" s="20">
        <v>7176000</v>
      </c>
      <c r="H77" s="20">
        <v>15138000</v>
      </c>
      <c r="I77" s="20">
        <v>27087326</v>
      </c>
      <c r="J77" s="20">
        <v>7411910</v>
      </c>
      <c r="K77" s="20">
        <v>4739332</v>
      </c>
      <c r="L77" s="20">
        <v>4299406</v>
      </c>
      <c r="M77" s="20">
        <v>16450648</v>
      </c>
      <c r="N77" s="20"/>
      <c r="O77" s="20"/>
      <c r="P77" s="20"/>
      <c r="Q77" s="20"/>
      <c r="R77" s="20"/>
      <c r="S77" s="20"/>
      <c r="T77" s="20"/>
      <c r="U77" s="20"/>
      <c r="V77" s="20">
        <v>43537974</v>
      </c>
      <c r="W77" s="20">
        <v>31306898</v>
      </c>
      <c r="X77" s="20"/>
      <c r="Y77" s="19"/>
      <c r="Z77" s="22">
        <v>71152043</v>
      </c>
    </row>
    <row r="78" spans="1:26" ht="13.5" hidden="1">
      <c r="A78" s="37" t="s">
        <v>32</v>
      </c>
      <c r="B78" s="18">
        <v>269075532</v>
      </c>
      <c r="C78" s="18"/>
      <c r="D78" s="19">
        <v>349980612</v>
      </c>
      <c r="E78" s="20">
        <v>349980612</v>
      </c>
      <c r="F78" s="20">
        <v>29018615</v>
      </c>
      <c r="G78" s="20">
        <v>21286000</v>
      </c>
      <c r="H78" s="20">
        <v>23318723</v>
      </c>
      <c r="I78" s="20">
        <v>73623338</v>
      </c>
      <c r="J78" s="20">
        <v>30244731</v>
      </c>
      <c r="K78" s="20">
        <v>29301194</v>
      </c>
      <c r="L78" s="20">
        <v>24180028</v>
      </c>
      <c r="M78" s="20">
        <v>83725953</v>
      </c>
      <c r="N78" s="20"/>
      <c r="O78" s="20"/>
      <c r="P78" s="20"/>
      <c r="Q78" s="20"/>
      <c r="R78" s="20"/>
      <c r="S78" s="20"/>
      <c r="T78" s="20"/>
      <c r="U78" s="20"/>
      <c r="V78" s="20">
        <v>157349291</v>
      </c>
      <c r="W78" s="20">
        <v>126872053</v>
      </c>
      <c r="X78" s="20"/>
      <c r="Y78" s="19"/>
      <c r="Z78" s="22">
        <v>349980612</v>
      </c>
    </row>
    <row r="79" spans="1:26" ht="13.5" hidden="1">
      <c r="A79" s="38" t="s">
        <v>113</v>
      </c>
      <c r="B79" s="18">
        <v>186503109</v>
      </c>
      <c r="C79" s="18"/>
      <c r="D79" s="19">
        <v>225135435</v>
      </c>
      <c r="E79" s="20">
        <v>225135435</v>
      </c>
      <c r="F79" s="20">
        <v>22460380</v>
      </c>
      <c r="G79" s="20">
        <v>16024869</v>
      </c>
      <c r="H79" s="20">
        <v>17851689</v>
      </c>
      <c r="I79" s="20">
        <v>56336938</v>
      </c>
      <c r="J79" s="20">
        <v>19081076</v>
      </c>
      <c r="K79" s="20">
        <v>20599941</v>
      </c>
      <c r="L79" s="20">
        <v>15888716</v>
      </c>
      <c r="M79" s="20">
        <v>55569733</v>
      </c>
      <c r="N79" s="20"/>
      <c r="O79" s="20"/>
      <c r="P79" s="20"/>
      <c r="Q79" s="20"/>
      <c r="R79" s="20"/>
      <c r="S79" s="20"/>
      <c r="T79" s="20"/>
      <c r="U79" s="20"/>
      <c r="V79" s="20">
        <v>111906671</v>
      </c>
      <c r="W79" s="20">
        <v>81598111</v>
      </c>
      <c r="X79" s="20"/>
      <c r="Y79" s="19"/>
      <c r="Z79" s="22">
        <v>225135435</v>
      </c>
    </row>
    <row r="80" spans="1:26" ht="13.5" hidden="1">
      <c r="A80" s="38" t="s">
        <v>114</v>
      </c>
      <c r="B80" s="18">
        <v>46566724</v>
      </c>
      <c r="C80" s="18"/>
      <c r="D80" s="19">
        <v>70270717</v>
      </c>
      <c r="E80" s="20">
        <v>70270717</v>
      </c>
      <c r="F80" s="20">
        <v>3566671</v>
      </c>
      <c r="G80" s="20">
        <v>4787094</v>
      </c>
      <c r="H80" s="20">
        <v>5604943</v>
      </c>
      <c r="I80" s="20">
        <v>13958708</v>
      </c>
      <c r="J80" s="20">
        <v>7637323</v>
      </c>
      <c r="K80" s="20">
        <v>5339273</v>
      </c>
      <c r="L80" s="20">
        <v>5215766</v>
      </c>
      <c r="M80" s="20">
        <v>18192362</v>
      </c>
      <c r="N80" s="20"/>
      <c r="O80" s="20"/>
      <c r="P80" s="20"/>
      <c r="Q80" s="20"/>
      <c r="R80" s="20"/>
      <c r="S80" s="20"/>
      <c r="T80" s="20"/>
      <c r="U80" s="20"/>
      <c r="V80" s="20">
        <v>32151070</v>
      </c>
      <c r="W80" s="20">
        <v>25244192</v>
      </c>
      <c r="X80" s="20"/>
      <c r="Y80" s="19"/>
      <c r="Z80" s="22">
        <v>70270717</v>
      </c>
    </row>
    <row r="81" spans="1:26" ht="13.5" hidden="1">
      <c r="A81" s="38" t="s">
        <v>115</v>
      </c>
      <c r="B81" s="18">
        <v>24549837</v>
      </c>
      <c r="C81" s="18"/>
      <c r="D81" s="19">
        <v>34531761</v>
      </c>
      <c r="E81" s="20">
        <v>34531761</v>
      </c>
      <c r="F81" s="20">
        <v>1956310</v>
      </c>
      <c r="G81" s="20">
        <v>451993</v>
      </c>
      <c r="H81" s="20">
        <v>-57186</v>
      </c>
      <c r="I81" s="20">
        <v>2351117</v>
      </c>
      <c r="J81" s="20">
        <v>2203465</v>
      </c>
      <c r="K81" s="20">
        <v>2113201</v>
      </c>
      <c r="L81" s="20">
        <v>1949714</v>
      </c>
      <c r="M81" s="20">
        <v>6266380</v>
      </c>
      <c r="N81" s="20"/>
      <c r="O81" s="20"/>
      <c r="P81" s="20"/>
      <c r="Q81" s="20"/>
      <c r="R81" s="20"/>
      <c r="S81" s="20"/>
      <c r="T81" s="20"/>
      <c r="U81" s="20"/>
      <c r="V81" s="20">
        <v>8617497</v>
      </c>
      <c r="W81" s="20">
        <v>12613951</v>
      </c>
      <c r="X81" s="20"/>
      <c r="Y81" s="19"/>
      <c r="Z81" s="22">
        <v>34531761</v>
      </c>
    </row>
    <row r="82" spans="1:26" ht="13.5" hidden="1">
      <c r="A82" s="38" t="s">
        <v>116</v>
      </c>
      <c r="B82" s="18">
        <v>11455862</v>
      </c>
      <c r="C82" s="18"/>
      <c r="D82" s="19">
        <v>20042699</v>
      </c>
      <c r="E82" s="20">
        <v>20042699</v>
      </c>
      <c r="F82" s="20">
        <v>1035254</v>
      </c>
      <c r="G82" s="20">
        <v>22044</v>
      </c>
      <c r="H82" s="20">
        <v>-80723</v>
      </c>
      <c r="I82" s="20">
        <v>976575</v>
      </c>
      <c r="J82" s="20">
        <v>1322867</v>
      </c>
      <c r="K82" s="20">
        <v>1248779</v>
      </c>
      <c r="L82" s="20">
        <v>1125832</v>
      </c>
      <c r="M82" s="20">
        <v>3697478</v>
      </c>
      <c r="N82" s="20"/>
      <c r="O82" s="20"/>
      <c r="P82" s="20"/>
      <c r="Q82" s="20"/>
      <c r="R82" s="20"/>
      <c r="S82" s="20"/>
      <c r="T82" s="20"/>
      <c r="U82" s="20"/>
      <c r="V82" s="20">
        <v>4674053</v>
      </c>
      <c r="W82" s="20">
        <v>7415799</v>
      </c>
      <c r="X82" s="20"/>
      <c r="Y82" s="19"/>
      <c r="Z82" s="22">
        <v>20042699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9546919</v>
      </c>
      <c r="C84" s="27"/>
      <c r="D84" s="28">
        <v>8649642</v>
      </c>
      <c r="E84" s="29">
        <v>8649642</v>
      </c>
      <c r="F84" s="29">
        <v>578557</v>
      </c>
      <c r="G84" s="29">
        <v>575783</v>
      </c>
      <c r="H84" s="29">
        <v>598255</v>
      </c>
      <c r="I84" s="29">
        <v>1752595</v>
      </c>
      <c r="J84" s="29">
        <v>528159</v>
      </c>
      <c r="K84" s="29">
        <v>666714</v>
      </c>
      <c r="L84" s="29">
        <v>691976</v>
      </c>
      <c r="M84" s="29">
        <v>1886849</v>
      </c>
      <c r="N84" s="29"/>
      <c r="O84" s="29"/>
      <c r="P84" s="29"/>
      <c r="Q84" s="29"/>
      <c r="R84" s="29"/>
      <c r="S84" s="29"/>
      <c r="T84" s="29"/>
      <c r="U84" s="29"/>
      <c r="V84" s="29">
        <v>3639444</v>
      </c>
      <c r="W84" s="29">
        <v>4930295</v>
      </c>
      <c r="X84" s="29"/>
      <c r="Y84" s="28"/>
      <c r="Z84" s="30">
        <v>8649642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116784857</v>
      </c>
      <c r="E5" s="59">
        <v>116784857</v>
      </c>
      <c r="F5" s="59">
        <v>113306474</v>
      </c>
      <c r="G5" s="59">
        <v>151956</v>
      </c>
      <c r="H5" s="59">
        <v>118119</v>
      </c>
      <c r="I5" s="59">
        <v>113576549</v>
      </c>
      <c r="J5" s="59">
        <v>-113312</v>
      </c>
      <c r="K5" s="59">
        <v>145684</v>
      </c>
      <c r="L5" s="59">
        <v>21068</v>
      </c>
      <c r="M5" s="59">
        <v>53440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113629989</v>
      </c>
      <c r="W5" s="59">
        <v>117149859</v>
      </c>
      <c r="X5" s="59">
        <v>-3519870</v>
      </c>
      <c r="Y5" s="60">
        <v>-3</v>
      </c>
      <c r="Z5" s="61">
        <v>116784857</v>
      </c>
    </row>
    <row r="6" spans="1:26" ht="13.5">
      <c r="A6" s="57" t="s">
        <v>32</v>
      </c>
      <c r="B6" s="18">
        <v>0</v>
      </c>
      <c r="C6" s="18">
        <v>0</v>
      </c>
      <c r="D6" s="58">
        <v>239503532</v>
      </c>
      <c r="E6" s="59">
        <v>242123628</v>
      </c>
      <c r="F6" s="59">
        <v>96407871</v>
      </c>
      <c r="G6" s="59">
        <v>13648350</v>
      </c>
      <c r="H6" s="59">
        <v>12657299</v>
      </c>
      <c r="I6" s="59">
        <v>122713520</v>
      </c>
      <c r="J6" s="59">
        <v>12427044</v>
      </c>
      <c r="K6" s="59">
        <v>12349994</v>
      </c>
      <c r="L6" s="59">
        <v>11297187</v>
      </c>
      <c r="M6" s="59">
        <v>36074225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158787745</v>
      </c>
      <c r="W6" s="59">
        <v>166468163</v>
      </c>
      <c r="X6" s="59">
        <v>-7680418</v>
      </c>
      <c r="Y6" s="60">
        <v>-4.61</v>
      </c>
      <c r="Z6" s="61">
        <v>242123628</v>
      </c>
    </row>
    <row r="7" spans="1:26" ht="13.5">
      <c r="A7" s="57" t="s">
        <v>33</v>
      </c>
      <c r="B7" s="18">
        <v>0</v>
      </c>
      <c r="C7" s="18">
        <v>0</v>
      </c>
      <c r="D7" s="58">
        <v>5828297</v>
      </c>
      <c r="E7" s="59">
        <v>5828297</v>
      </c>
      <c r="F7" s="59">
        <v>827508</v>
      </c>
      <c r="G7" s="59">
        <v>521518</v>
      </c>
      <c r="H7" s="59">
        <v>485207</v>
      </c>
      <c r="I7" s="59">
        <v>1834233</v>
      </c>
      <c r="J7" s="59">
        <v>387419</v>
      </c>
      <c r="K7" s="59">
        <v>753868</v>
      </c>
      <c r="L7" s="59">
        <v>345670</v>
      </c>
      <c r="M7" s="59">
        <v>1486957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3321190</v>
      </c>
      <c r="W7" s="59">
        <v>2264105</v>
      </c>
      <c r="X7" s="59">
        <v>1057085</v>
      </c>
      <c r="Y7" s="60">
        <v>46.69</v>
      </c>
      <c r="Z7" s="61">
        <v>5828297</v>
      </c>
    </row>
    <row r="8" spans="1:26" ht="13.5">
      <c r="A8" s="57" t="s">
        <v>34</v>
      </c>
      <c r="B8" s="18">
        <v>0</v>
      </c>
      <c r="C8" s="18">
        <v>0</v>
      </c>
      <c r="D8" s="58">
        <v>104229657</v>
      </c>
      <c r="E8" s="59">
        <v>104106054</v>
      </c>
      <c r="F8" s="59">
        <v>28534661</v>
      </c>
      <c r="G8" s="59">
        <v>2840507</v>
      </c>
      <c r="H8" s="59">
        <v>5600470</v>
      </c>
      <c r="I8" s="59">
        <v>36975638</v>
      </c>
      <c r="J8" s="59">
        <v>4510138</v>
      </c>
      <c r="K8" s="59">
        <v>4707446</v>
      </c>
      <c r="L8" s="59">
        <v>26057575</v>
      </c>
      <c r="M8" s="59">
        <v>35275159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72250797</v>
      </c>
      <c r="W8" s="59">
        <v>65405032</v>
      </c>
      <c r="X8" s="59">
        <v>6845765</v>
      </c>
      <c r="Y8" s="60">
        <v>10.47</v>
      </c>
      <c r="Z8" s="61">
        <v>104106054</v>
      </c>
    </row>
    <row r="9" spans="1:26" ht="13.5">
      <c r="A9" s="57" t="s">
        <v>35</v>
      </c>
      <c r="B9" s="18">
        <v>0</v>
      </c>
      <c r="C9" s="18">
        <v>0</v>
      </c>
      <c r="D9" s="58">
        <v>47139571</v>
      </c>
      <c r="E9" s="59">
        <v>47139571</v>
      </c>
      <c r="F9" s="59">
        <v>2112795</v>
      </c>
      <c r="G9" s="59">
        <v>2101606</v>
      </c>
      <c r="H9" s="59">
        <v>1131590</v>
      </c>
      <c r="I9" s="59">
        <v>5345991</v>
      </c>
      <c r="J9" s="59">
        <v>2492663</v>
      </c>
      <c r="K9" s="59">
        <v>1980674</v>
      </c>
      <c r="L9" s="59">
        <v>3865839</v>
      </c>
      <c r="M9" s="59">
        <v>8339176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13685167</v>
      </c>
      <c r="W9" s="59">
        <v>14838766</v>
      </c>
      <c r="X9" s="59">
        <v>-1153599</v>
      </c>
      <c r="Y9" s="60">
        <v>-7.77</v>
      </c>
      <c r="Z9" s="61">
        <v>47139571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513485914</v>
      </c>
      <c r="E10" s="65">
        <f t="shared" si="0"/>
        <v>515982407</v>
      </c>
      <c r="F10" s="65">
        <f t="shared" si="0"/>
        <v>241189309</v>
      </c>
      <c r="G10" s="65">
        <f t="shared" si="0"/>
        <v>19263937</v>
      </c>
      <c r="H10" s="65">
        <f t="shared" si="0"/>
        <v>19992685</v>
      </c>
      <c r="I10" s="65">
        <f t="shared" si="0"/>
        <v>280445931</v>
      </c>
      <c r="J10" s="65">
        <f t="shared" si="0"/>
        <v>19703952</v>
      </c>
      <c r="K10" s="65">
        <f t="shared" si="0"/>
        <v>19937666</v>
      </c>
      <c r="L10" s="65">
        <f t="shared" si="0"/>
        <v>41587339</v>
      </c>
      <c r="M10" s="65">
        <f t="shared" si="0"/>
        <v>81228957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361674888</v>
      </c>
      <c r="W10" s="65">
        <f t="shared" si="0"/>
        <v>366125925</v>
      </c>
      <c r="X10" s="65">
        <f t="shared" si="0"/>
        <v>-4451037</v>
      </c>
      <c r="Y10" s="66">
        <f>+IF(W10&lt;&gt;0,(X10/W10)*100,0)</f>
        <v>-1.215712053168592</v>
      </c>
      <c r="Z10" s="67">
        <f t="shared" si="0"/>
        <v>515982407</v>
      </c>
    </row>
    <row r="11" spans="1:26" ht="13.5">
      <c r="A11" s="57" t="s">
        <v>36</v>
      </c>
      <c r="B11" s="18">
        <v>0</v>
      </c>
      <c r="C11" s="18">
        <v>0</v>
      </c>
      <c r="D11" s="58">
        <v>195309495</v>
      </c>
      <c r="E11" s="59">
        <v>195309495</v>
      </c>
      <c r="F11" s="59">
        <v>14095797</v>
      </c>
      <c r="G11" s="59">
        <v>14211206</v>
      </c>
      <c r="H11" s="59">
        <v>16842823</v>
      </c>
      <c r="I11" s="59">
        <v>45149826</v>
      </c>
      <c r="J11" s="59">
        <v>13892005</v>
      </c>
      <c r="K11" s="59">
        <v>21531223</v>
      </c>
      <c r="L11" s="59">
        <v>15028702</v>
      </c>
      <c r="M11" s="59">
        <v>50451930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95601756</v>
      </c>
      <c r="W11" s="59">
        <v>99606781</v>
      </c>
      <c r="X11" s="59">
        <v>-4005025</v>
      </c>
      <c r="Y11" s="60">
        <v>-4.02</v>
      </c>
      <c r="Z11" s="61">
        <v>195309495</v>
      </c>
    </row>
    <row r="12" spans="1:26" ht="13.5">
      <c r="A12" s="57" t="s">
        <v>37</v>
      </c>
      <c r="B12" s="18">
        <v>0</v>
      </c>
      <c r="C12" s="18">
        <v>0</v>
      </c>
      <c r="D12" s="58">
        <v>5596800</v>
      </c>
      <c r="E12" s="59">
        <v>5596800</v>
      </c>
      <c r="F12" s="59">
        <v>433076</v>
      </c>
      <c r="G12" s="59">
        <v>473836</v>
      </c>
      <c r="H12" s="59">
        <v>429839</v>
      </c>
      <c r="I12" s="59">
        <v>1336751</v>
      </c>
      <c r="J12" s="59">
        <v>441985</v>
      </c>
      <c r="K12" s="59">
        <v>576829</v>
      </c>
      <c r="L12" s="59">
        <v>330831</v>
      </c>
      <c r="M12" s="59">
        <v>1349645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2686396</v>
      </c>
      <c r="W12" s="59">
        <v>2797560</v>
      </c>
      <c r="X12" s="59">
        <v>-111164</v>
      </c>
      <c r="Y12" s="60">
        <v>-3.97</v>
      </c>
      <c r="Z12" s="61">
        <v>5596800</v>
      </c>
    </row>
    <row r="13" spans="1:26" ht="13.5">
      <c r="A13" s="57" t="s">
        <v>106</v>
      </c>
      <c r="B13" s="18">
        <v>0</v>
      </c>
      <c r="C13" s="18">
        <v>0</v>
      </c>
      <c r="D13" s="58">
        <v>22730868</v>
      </c>
      <c r="E13" s="59">
        <v>22730868</v>
      </c>
      <c r="F13" s="59">
        <v>0</v>
      </c>
      <c r="G13" s="59">
        <v>0</v>
      </c>
      <c r="H13" s="59">
        <v>5536651</v>
      </c>
      <c r="I13" s="59">
        <v>5536651</v>
      </c>
      <c r="J13" s="59">
        <v>0</v>
      </c>
      <c r="K13" s="59">
        <v>3846457</v>
      </c>
      <c r="L13" s="59">
        <v>1966525</v>
      </c>
      <c r="M13" s="59">
        <v>5812982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11349633</v>
      </c>
      <c r="W13" s="59">
        <v>11365452</v>
      </c>
      <c r="X13" s="59">
        <v>-15819</v>
      </c>
      <c r="Y13" s="60">
        <v>-0.14</v>
      </c>
      <c r="Z13" s="61">
        <v>22730868</v>
      </c>
    </row>
    <row r="14" spans="1:26" ht="13.5">
      <c r="A14" s="57" t="s">
        <v>38</v>
      </c>
      <c r="B14" s="18">
        <v>0</v>
      </c>
      <c r="C14" s="18">
        <v>0</v>
      </c>
      <c r="D14" s="58">
        <v>15317550</v>
      </c>
      <c r="E14" s="59">
        <v>15317550</v>
      </c>
      <c r="F14" s="59">
        <v>88743</v>
      </c>
      <c r="G14" s="59">
        <v>97367</v>
      </c>
      <c r="H14" s="59">
        <v>93870</v>
      </c>
      <c r="I14" s="59">
        <v>279980</v>
      </c>
      <c r="J14" s="59">
        <v>84343</v>
      </c>
      <c r="K14" s="59">
        <v>818399</v>
      </c>
      <c r="L14" s="59">
        <v>6628128</v>
      </c>
      <c r="M14" s="59">
        <v>7530870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7810850</v>
      </c>
      <c r="W14" s="59">
        <v>7911615</v>
      </c>
      <c r="X14" s="59">
        <v>-100765</v>
      </c>
      <c r="Y14" s="60">
        <v>-1.27</v>
      </c>
      <c r="Z14" s="61">
        <v>15317550</v>
      </c>
    </row>
    <row r="15" spans="1:26" ht="13.5">
      <c r="A15" s="57" t="s">
        <v>39</v>
      </c>
      <c r="B15" s="18">
        <v>0</v>
      </c>
      <c r="C15" s="18">
        <v>0</v>
      </c>
      <c r="D15" s="58">
        <v>94250498</v>
      </c>
      <c r="E15" s="59">
        <v>94004598</v>
      </c>
      <c r="F15" s="59">
        <v>11041047</v>
      </c>
      <c r="G15" s="59">
        <v>12472987</v>
      </c>
      <c r="H15" s="59">
        <v>11943735</v>
      </c>
      <c r="I15" s="59">
        <v>35457769</v>
      </c>
      <c r="J15" s="59">
        <v>7749216</v>
      </c>
      <c r="K15" s="59">
        <v>7165074</v>
      </c>
      <c r="L15" s="59">
        <v>7904397</v>
      </c>
      <c r="M15" s="59">
        <v>22818687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58276456</v>
      </c>
      <c r="W15" s="59">
        <v>44789575</v>
      </c>
      <c r="X15" s="59">
        <v>13486881</v>
      </c>
      <c r="Y15" s="60">
        <v>30.11</v>
      </c>
      <c r="Z15" s="61">
        <v>94004598</v>
      </c>
    </row>
    <row r="16" spans="1:26" ht="13.5">
      <c r="A16" s="68" t="s">
        <v>40</v>
      </c>
      <c r="B16" s="18">
        <v>0</v>
      </c>
      <c r="C16" s="18">
        <v>0</v>
      </c>
      <c r="D16" s="58">
        <v>3631670</v>
      </c>
      <c r="E16" s="59">
        <v>3631670</v>
      </c>
      <c r="F16" s="59">
        <v>875000</v>
      </c>
      <c r="G16" s="59">
        <v>0</v>
      </c>
      <c r="H16" s="59">
        <v>0</v>
      </c>
      <c r="I16" s="59">
        <v>875000</v>
      </c>
      <c r="J16" s="59">
        <v>875000</v>
      </c>
      <c r="K16" s="59">
        <v>0</v>
      </c>
      <c r="L16" s="59">
        <v>1750000</v>
      </c>
      <c r="M16" s="59">
        <v>2625000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3500000</v>
      </c>
      <c r="W16" s="59">
        <v>2585832</v>
      </c>
      <c r="X16" s="59">
        <v>914168</v>
      </c>
      <c r="Y16" s="60">
        <v>35.35</v>
      </c>
      <c r="Z16" s="61">
        <v>3631670</v>
      </c>
    </row>
    <row r="17" spans="1:26" ht="13.5">
      <c r="A17" s="57" t="s">
        <v>41</v>
      </c>
      <c r="B17" s="18">
        <v>0</v>
      </c>
      <c r="C17" s="18">
        <v>0</v>
      </c>
      <c r="D17" s="58">
        <v>185551465</v>
      </c>
      <c r="E17" s="59">
        <v>186332762</v>
      </c>
      <c r="F17" s="59">
        <v>3117949</v>
      </c>
      <c r="G17" s="59">
        <v>7776766</v>
      </c>
      <c r="H17" s="59">
        <v>11521275</v>
      </c>
      <c r="I17" s="59">
        <v>22415990</v>
      </c>
      <c r="J17" s="59">
        <v>10035348</v>
      </c>
      <c r="K17" s="59">
        <v>17223672</v>
      </c>
      <c r="L17" s="59">
        <v>13970891</v>
      </c>
      <c r="M17" s="59">
        <v>41229911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63645901</v>
      </c>
      <c r="W17" s="59">
        <v>109094419</v>
      </c>
      <c r="X17" s="59">
        <v>-45448518</v>
      </c>
      <c r="Y17" s="60">
        <v>-41.66</v>
      </c>
      <c r="Z17" s="61">
        <v>186332762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522388346</v>
      </c>
      <c r="E18" s="72">
        <f t="shared" si="1"/>
        <v>522923743</v>
      </c>
      <c r="F18" s="72">
        <f t="shared" si="1"/>
        <v>29651612</v>
      </c>
      <c r="G18" s="72">
        <f t="shared" si="1"/>
        <v>35032162</v>
      </c>
      <c r="H18" s="72">
        <f t="shared" si="1"/>
        <v>46368193</v>
      </c>
      <c r="I18" s="72">
        <f t="shared" si="1"/>
        <v>111051967</v>
      </c>
      <c r="J18" s="72">
        <f t="shared" si="1"/>
        <v>33077897</v>
      </c>
      <c r="K18" s="72">
        <f t="shared" si="1"/>
        <v>51161654</v>
      </c>
      <c r="L18" s="72">
        <f t="shared" si="1"/>
        <v>47579474</v>
      </c>
      <c r="M18" s="72">
        <f t="shared" si="1"/>
        <v>131819025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242870992</v>
      </c>
      <c r="W18" s="72">
        <f t="shared" si="1"/>
        <v>278151234</v>
      </c>
      <c r="X18" s="72">
        <f t="shared" si="1"/>
        <v>-35280242</v>
      </c>
      <c r="Y18" s="66">
        <f>+IF(W18&lt;&gt;0,(X18/W18)*100,0)</f>
        <v>-12.68383443519075</v>
      </c>
      <c r="Z18" s="73">
        <f t="shared" si="1"/>
        <v>522923743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-8902432</v>
      </c>
      <c r="E19" s="76">
        <f t="shared" si="2"/>
        <v>-6941336</v>
      </c>
      <c r="F19" s="76">
        <f t="shared" si="2"/>
        <v>211537697</v>
      </c>
      <c r="G19" s="76">
        <f t="shared" si="2"/>
        <v>-15768225</v>
      </c>
      <c r="H19" s="76">
        <f t="shared" si="2"/>
        <v>-26375508</v>
      </c>
      <c r="I19" s="76">
        <f t="shared" si="2"/>
        <v>169393964</v>
      </c>
      <c r="J19" s="76">
        <f t="shared" si="2"/>
        <v>-13373945</v>
      </c>
      <c r="K19" s="76">
        <f t="shared" si="2"/>
        <v>-31223988</v>
      </c>
      <c r="L19" s="76">
        <f t="shared" si="2"/>
        <v>-5992135</v>
      </c>
      <c r="M19" s="76">
        <f t="shared" si="2"/>
        <v>-50590068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118803896</v>
      </c>
      <c r="W19" s="76">
        <f>IF(E10=E18,0,W10-W18)</f>
        <v>87974691</v>
      </c>
      <c r="X19" s="76">
        <f t="shared" si="2"/>
        <v>30829205</v>
      </c>
      <c r="Y19" s="77">
        <f>+IF(W19&lt;&gt;0,(X19/W19)*100,0)</f>
        <v>35.04326602295198</v>
      </c>
      <c r="Z19" s="78">
        <f t="shared" si="2"/>
        <v>-6941336</v>
      </c>
    </row>
    <row r="20" spans="1:26" ht="13.5">
      <c r="A20" s="57" t="s">
        <v>44</v>
      </c>
      <c r="B20" s="18">
        <v>0</v>
      </c>
      <c r="C20" s="18">
        <v>0</v>
      </c>
      <c r="D20" s="58">
        <v>56960287</v>
      </c>
      <c r="E20" s="59">
        <v>82290550</v>
      </c>
      <c r="F20" s="59">
        <v>13833482</v>
      </c>
      <c r="G20" s="59">
        <v>4100865</v>
      </c>
      <c r="H20" s="59">
        <v>22016618</v>
      </c>
      <c r="I20" s="59">
        <v>39950965</v>
      </c>
      <c r="J20" s="59">
        <v>8368150</v>
      </c>
      <c r="K20" s="59">
        <v>7926731</v>
      </c>
      <c r="L20" s="59">
        <v>3972056</v>
      </c>
      <c r="M20" s="59">
        <v>20266937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60217902</v>
      </c>
      <c r="W20" s="59">
        <v>16520931</v>
      </c>
      <c r="X20" s="59">
        <v>43696971</v>
      </c>
      <c r="Y20" s="60">
        <v>264.49</v>
      </c>
      <c r="Z20" s="61">
        <v>82290550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48057855</v>
      </c>
      <c r="E22" s="87">
        <f t="shared" si="3"/>
        <v>75349214</v>
      </c>
      <c r="F22" s="87">
        <f t="shared" si="3"/>
        <v>225371179</v>
      </c>
      <c r="G22" s="87">
        <f t="shared" si="3"/>
        <v>-11667360</v>
      </c>
      <c r="H22" s="87">
        <f t="shared" si="3"/>
        <v>-4358890</v>
      </c>
      <c r="I22" s="87">
        <f t="shared" si="3"/>
        <v>209344929</v>
      </c>
      <c r="J22" s="87">
        <f t="shared" si="3"/>
        <v>-5005795</v>
      </c>
      <c r="K22" s="87">
        <f t="shared" si="3"/>
        <v>-23297257</v>
      </c>
      <c r="L22" s="87">
        <f t="shared" si="3"/>
        <v>-2020079</v>
      </c>
      <c r="M22" s="87">
        <f t="shared" si="3"/>
        <v>-30323131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179021798</v>
      </c>
      <c r="W22" s="87">
        <f t="shared" si="3"/>
        <v>104495622</v>
      </c>
      <c r="X22" s="87">
        <f t="shared" si="3"/>
        <v>74526176</v>
      </c>
      <c r="Y22" s="88">
        <f>+IF(W22&lt;&gt;0,(X22/W22)*100,0)</f>
        <v>71.31990276109367</v>
      </c>
      <c r="Z22" s="89">
        <f t="shared" si="3"/>
        <v>75349214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48057855</v>
      </c>
      <c r="E24" s="76">
        <f t="shared" si="4"/>
        <v>75349214</v>
      </c>
      <c r="F24" s="76">
        <f t="shared" si="4"/>
        <v>225371179</v>
      </c>
      <c r="G24" s="76">
        <f t="shared" si="4"/>
        <v>-11667360</v>
      </c>
      <c r="H24" s="76">
        <f t="shared" si="4"/>
        <v>-4358890</v>
      </c>
      <c r="I24" s="76">
        <f t="shared" si="4"/>
        <v>209344929</v>
      </c>
      <c r="J24" s="76">
        <f t="shared" si="4"/>
        <v>-5005795</v>
      </c>
      <c r="K24" s="76">
        <f t="shared" si="4"/>
        <v>-23297257</v>
      </c>
      <c r="L24" s="76">
        <f t="shared" si="4"/>
        <v>-2020079</v>
      </c>
      <c r="M24" s="76">
        <f t="shared" si="4"/>
        <v>-30323131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179021798</v>
      </c>
      <c r="W24" s="76">
        <f t="shared" si="4"/>
        <v>104495622</v>
      </c>
      <c r="X24" s="76">
        <f t="shared" si="4"/>
        <v>74526176</v>
      </c>
      <c r="Y24" s="77">
        <f>+IF(W24&lt;&gt;0,(X24/W24)*100,0)</f>
        <v>71.31990276109367</v>
      </c>
      <c r="Z24" s="78">
        <f t="shared" si="4"/>
        <v>75349214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116064300</v>
      </c>
      <c r="E27" s="99">
        <v>146611450</v>
      </c>
      <c r="F27" s="99">
        <v>19889415</v>
      </c>
      <c r="G27" s="99">
        <v>11877404</v>
      </c>
      <c r="H27" s="99">
        <v>8609696</v>
      </c>
      <c r="I27" s="99">
        <v>40376515</v>
      </c>
      <c r="J27" s="99">
        <v>9516717</v>
      </c>
      <c r="K27" s="99">
        <v>9634170</v>
      </c>
      <c r="L27" s="99">
        <v>5701800</v>
      </c>
      <c r="M27" s="99">
        <v>24852687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65229202</v>
      </c>
      <c r="W27" s="99">
        <v>73305725</v>
      </c>
      <c r="X27" s="99">
        <v>-8076523</v>
      </c>
      <c r="Y27" s="100">
        <v>-11.02</v>
      </c>
      <c r="Z27" s="101">
        <v>146611450</v>
      </c>
    </row>
    <row r="28" spans="1:26" ht="13.5">
      <c r="A28" s="102" t="s">
        <v>44</v>
      </c>
      <c r="B28" s="18">
        <v>0</v>
      </c>
      <c r="C28" s="18">
        <v>0</v>
      </c>
      <c r="D28" s="58">
        <v>49965185</v>
      </c>
      <c r="E28" s="59">
        <v>78793204</v>
      </c>
      <c r="F28" s="59">
        <v>4498218</v>
      </c>
      <c r="G28" s="59">
        <v>3555201</v>
      </c>
      <c r="H28" s="59">
        <v>21161645</v>
      </c>
      <c r="I28" s="59">
        <v>29215064</v>
      </c>
      <c r="J28" s="59">
        <v>7340483</v>
      </c>
      <c r="K28" s="59">
        <v>6953274</v>
      </c>
      <c r="L28" s="59">
        <v>3484260</v>
      </c>
      <c r="M28" s="59">
        <v>17778017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46993081</v>
      </c>
      <c r="W28" s="59">
        <v>39396602</v>
      </c>
      <c r="X28" s="59">
        <v>7596479</v>
      </c>
      <c r="Y28" s="60">
        <v>19.28</v>
      </c>
      <c r="Z28" s="61">
        <v>78793204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221045</v>
      </c>
      <c r="H29" s="59">
        <v>-933</v>
      </c>
      <c r="I29" s="59">
        <v>220112</v>
      </c>
      <c r="J29" s="59">
        <v>618202</v>
      </c>
      <c r="K29" s="59">
        <v>14800</v>
      </c>
      <c r="L29" s="59">
        <v>0</v>
      </c>
      <c r="M29" s="59">
        <v>633002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853114</v>
      </c>
      <c r="W29" s="59"/>
      <c r="X29" s="59">
        <v>853114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27498191</v>
      </c>
      <c r="E30" s="59">
        <v>28521595</v>
      </c>
      <c r="F30" s="59">
        <v>15391197</v>
      </c>
      <c r="G30" s="59">
        <v>1694228</v>
      </c>
      <c r="H30" s="59">
        <v>-12739845</v>
      </c>
      <c r="I30" s="59">
        <v>4345580</v>
      </c>
      <c r="J30" s="59">
        <v>242919</v>
      </c>
      <c r="K30" s="59">
        <v>925478</v>
      </c>
      <c r="L30" s="59">
        <v>1300827</v>
      </c>
      <c r="M30" s="59">
        <v>2469224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6814804</v>
      </c>
      <c r="W30" s="59">
        <v>14260798</v>
      </c>
      <c r="X30" s="59">
        <v>-7445994</v>
      </c>
      <c r="Y30" s="60">
        <v>-52.21</v>
      </c>
      <c r="Z30" s="61">
        <v>28521595</v>
      </c>
    </row>
    <row r="31" spans="1:26" ht="13.5">
      <c r="A31" s="57" t="s">
        <v>49</v>
      </c>
      <c r="B31" s="18">
        <v>0</v>
      </c>
      <c r="C31" s="18">
        <v>0</v>
      </c>
      <c r="D31" s="58">
        <v>38600924</v>
      </c>
      <c r="E31" s="59">
        <v>39296651</v>
      </c>
      <c r="F31" s="59">
        <v>0</v>
      </c>
      <c r="G31" s="59">
        <v>6406931</v>
      </c>
      <c r="H31" s="59">
        <v>188829</v>
      </c>
      <c r="I31" s="59">
        <v>6595760</v>
      </c>
      <c r="J31" s="59">
        <v>1315115</v>
      </c>
      <c r="K31" s="59">
        <v>1740619</v>
      </c>
      <c r="L31" s="59">
        <v>916713</v>
      </c>
      <c r="M31" s="59">
        <v>3972447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10568207</v>
      </c>
      <c r="W31" s="59">
        <v>19648326</v>
      </c>
      <c r="X31" s="59">
        <v>-9080119</v>
      </c>
      <c r="Y31" s="60">
        <v>-46.21</v>
      </c>
      <c r="Z31" s="61">
        <v>39296651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116064300</v>
      </c>
      <c r="E32" s="99">
        <f t="shared" si="5"/>
        <v>146611450</v>
      </c>
      <c r="F32" s="99">
        <f t="shared" si="5"/>
        <v>19889415</v>
      </c>
      <c r="G32" s="99">
        <f t="shared" si="5"/>
        <v>11877405</v>
      </c>
      <c r="H32" s="99">
        <f t="shared" si="5"/>
        <v>8609696</v>
      </c>
      <c r="I32" s="99">
        <f t="shared" si="5"/>
        <v>40376516</v>
      </c>
      <c r="J32" s="99">
        <f t="shared" si="5"/>
        <v>9516719</v>
      </c>
      <c r="K32" s="99">
        <f t="shared" si="5"/>
        <v>9634171</v>
      </c>
      <c r="L32" s="99">
        <f t="shared" si="5"/>
        <v>5701800</v>
      </c>
      <c r="M32" s="99">
        <f t="shared" si="5"/>
        <v>24852690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65229206</v>
      </c>
      <c r="W32" s="99">
        <f t="shared" si="5"/>
        <v>73305726</v>
      </c>
      <c r="X32" s="99">
        <f t="shared" si="5"/>
        <v>-8076520</v>
      </c>
      <c r="Y32" s="100">
        <f>+IF(W32&lt;&gt;0,(X32/W32)*100,0)</f>
        <v>-11.017584083404344</v>
      </c>
      <c r="Z32" s="101">
        <f t="shared" si="5"/>
        <v>146611450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111387619</v>
      </c>
      <c r="E35" s="59">
        <v>111387619</v>
      </c>
      <c r="F35" s="59">
        <v>169468806</v>
      </c>
      <c r="G35" s="59">
        <v>368113967</v>
      </c>
      <c r="H35" s="59">
        <v>335312207</v>
      </c>
      <c r="I35" s="59">
        <v>335312207</v>
      </c>
      <c r="J35" s="59">
        <v>319894504</v>
      </c>
      <c r="K35" s="59">
        <v>293516602</v>
      </c>
      <c r="L35" s="59">
        <v>278517392</v>
      </c>
      <c r="M35" s="59">
        <v>278517392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278517392</v>
      </c>
      <c r="W35" s="59">
        <v>55693810</v>
      </c>
      <c r="X35" s="59">
        <v>222823582</v>
      </c>
      <c r="Y35" s="60">
        <v>400.09</v>
      </c>
      <c r="Z35" s="61">
        <v>111387619</v>
      </c>
    </row>
    <row r="36" spans="1:26" ht="13.5">
      <c r="A36" s="57" t="s">
        <v>53</v>
      </c>
      <c r="B36" s="18">
        <v>0</v>
      </c>
      <c r="C36" s="18">
        <v>0</v>
      </c>
      <c r="D36" s="58">
        <v>1001725238</v>
      </c>
      <c r="E36" s="59">
        <v>1001725238</v>
      </c>
      <c r="F36" s="59">
        <v>903351843</v>
      </c>
      <c r="G36" s="59">
        <v>920984373</v>
      </c>
      <c r="H36" s="59">
        <v>941320820</v>
      </c>
      <c r="I36" s="59">
        <v>941320820</v>
      </c>
      <c r="J36" s="59">
        <v>948500127</v>
      </c>
      <c r="K36" s="59">
        <v>951964277</v>
      </c>
      <c r="L36" s="59">
        <v>960705189</v>
      </c>
      <c r="M36" s="59">
        <v>960705189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960705189</v>
      </c>
      <c r="W36" s="59">
        <v>500862619</v>
      </c>
      <c r="X36" s="59">
        <v>459842570</v>
      </c>
      <c r="Y36" s="60">
        <v>91.81</v>
      </c>
      <c r="Z36" s="61">
        <v>1001725238</v>
      </c>
    </row>
    <row r="37" spans="1:26" ht="13.5">
      <c r="A37" s="57" t="s">
        <v>54</v>
      </c>
      <c r="B37" s="18">
        <v>0</v>
      </c>
      <c r="C37" s="18">
        <v>0</v>
      </c>
      <c r="D37" s="58">
        <v>84844225</v>
      </c>
      <c r="E37" s="59">
        <v>84844225</v>
      </c>
      <c r="F37" s="59">
        <v>64967493</v>
      </c>
      <c r="G37" s="59">
        <v>55283916</v>
      </c>
      <c r="H37" s="59">
        <v>46507565</v>
      </c>
      <c r="I37" s="59">
        <v>46507565</v>
      </c>
      <c r="J37" s="59">
        <v>42249631</v>
      </c>
      <c r="K37" s="59">
        <v>43133374</v>
      </c>
      <c r="L37" s="59">
        <v>44087746</v>
      </c>
      <c r="M37" s="59">
        <v>44087746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44087746</v>
      </c>
      <c r="W37" s="59">
        <v>42422113</v>
      </c>
      <c r="X37" s="59">
        <v>1665633</v>
      </c>
      <c r="Y37" s="60">
        <v>3.93</v>
      </c>
      <c r="Z37" s="61">
        <v>84844225</v>
      </c>
    </row>
    <row r="38" spans="1:26" ht="13.5">
      <c r="A38" s="57" t="s">
        <v>55</v>
      </c>
      <c r="B38" s="18">
        <v>0</v>
      </c>
      <c r="C38" s="18">
        <v>0</v>
      </c>
      <c r="D38" s="58">
        <v>242064980</v>
      </c>
      <c r="E38" s="59">
        <v>242064980</v>
      </c>
      <c r="F38" s="59">
        <v>236230564</v>
      </c>
      <c r="G38" s="59">
        <v>250845272</v>
      </c>
      <c r="H38" s="59">
        <v>251882074</v>
      </c>
      <c r="I38" s="59">
        <v>251882074</v>
      </c>
      <c r="J38" s="59">
        <v>252908619</v>
      </c>
      <c r="K38" s="59">
        <v>252418156</v>
      </c>
      <c r="L38" s="59">
        <v>247225564</v>
      </c>
      <c r="M38" s="59">
        <v>247225564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247225564</v>
      </c>
      <c r="W38" s="59">
        <v>121032490</v>
      </c>
      <c r="X38" s="59">
        <v>126193074</v>
      </c>
      <c r="Y38" s="60">
        <v>104.26</v>
      </c>
      <c r="Z38" s="61">
        <v>242064980</v>
      </c>
    </row>
    <row r="39" spans="1:26" ht="13.5">
      <c r="A39" s="57" t="s">
        <v>56</v>
      </c>
      <c r="B39" s="18">
        <v>0</v>
      </c>
      <c r="C39" s="18">
        <v>0</v>
      </c>
      <c r="D39" s="58">
        <v>786203652</v>
      </c>
      <c r="E39" s="59">
        <v>786203652</v>
      </c>
      <c r="F39" s="59">
        <v>771622593</v>
      </c>
      <c r="G39" s="59">
        <v>982969151</v>
      </c>
      <c r="H39" s="59">
        <v>978243386</v>
      </c>
      <c r="I39" s="59">
        <v>978243386</v>
      </c>
      <c r="J39" s="59">
        <v>973236378</v>
      </c>
      <c r="K39" s="59">
        <v>949929350</v>
      </c>
      <c r="L39" s="59">
        <v>947909272</v>
      </c>
      <c r="M39" s="59">
        <v>947909272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947909272</v>
      </c>
      <c r="W39" s="59">
        <v>393101826</v>
      </c>
      <c r="X39" s="59">
        <v>554807446</v>
      </c>
      <c r="Y39" s="60">
        <v>141.14</v>
      </c>
      <c r="Z39" s="61">
        <v>786203652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85702185</v>
      </c>
      <c r="E42" s="59">
        <v>54762213</v>
      </c>
      <c r="F42" s="59">
        <v>46281188</v>
      </c>
      <c r="G42" s="59">
        <v>22253433</v>
      </c>
      <c r="H42" s="59">
        <v>-896257</v>
      </c>
      <c r="I42" s="59">
        <v>67638364</v>
      </c>
      <c r="J42" s="59">
        <v>-4740807</v>
      </c>
      <c r="K42" s="59">
        <v>15300176</v>
      </c>
      <c r="L42" s="59">
        <v>25496428</v>
      </c>
      <c r="M42" s="59">
        <v>36055797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103694161</v>
      </c>
      <c r="W42" s="59">
        <v>52600943</v>
      </c>
      <c r="X42" s="59">
        <v>51093218</v>
      </c>
      <c r="Y42" s="60">
        <v>97.13</v>
      </c>
      <c r="Z42" s="61">
        <v>54762213</v>
      </c>
    </row>
    <row r="43" spans="1:26" ht="13.5">
      <c r="A43" s="57" t="s">
        <v>59</v>
      </c>
      <c r="B43" s="18">
        <v>0</v>
      </c>
      <c r="C43" s="18">
        <v>0</v>
      </c>
      <c r="D43" s="58">
        <v>-115250529</v>
      </c>
      <c r="E43" s="59">
        <v>-147209039</v>
      </c>
      <c r="F43" s="59">
        <v>-38317478</v>
      </c>
      <c r="G43" s="59">
        <v>-11016662</v>
      </c>
      <c r="H43" s="59">
        <v>-12373772</v>
      </c>
      <c r="I43" s="59">
        <v>-61707912</v>
      </c>
      <c r="J43" s="59">
        <v>-2507567</v>
      </c>
      <c r="K43" s="59">
        <v>-9634171</v>
      </c>
      <c r="L43" s="59">
        <v>-12569483</v>
      </c>
      <c r="M43" s="59">
        <v>-24711221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-86419133</v>
      </c>
      <c r="W43" s="59">
        <v>-87848488</v>
      </c>
      <c r="X43" s="59">
        <v>1429355</v>
      </c>
      <c r="Y43" s="60">
        <v>-1.63</v>
      </c>
      <c r="Z43" s="61">
        <v>-147209039</v>
      </c>
    </row>
    <row r="44" spans="1:26" ht="13.5">
      <c r="A44" s="57" t="s">
        <v>60</v>
      </c>
      <c r="B44" s="18">
        <v>0</v>
      </c>
      <c r="C44" s="18">
        <v>0</v>
      </c>
      <c r="D44" s="58">
        <v>7944438</v>
      </c>
      <c r="E44" s="59">
        <v>14230513</v>
      </c>
      <c r="F44" s="59">
        <v>292870</v>
      </c>
      <c r="G44" s="59">
        <v>-318456</v>
      </c>
      <c r="H44" s="59">
        <v>47178</v>
      </c>
      <c r="I44" s="59">
        <v>21592</v>
      </c>
      <c r="J44" s="59">
        <v>-38524</v>
      </c>
      <c r="K44" s="59">
        <v>-1579174</v>
      </c>
      <c r="L44" s="59">
        <v>-6267115</v>
      </c>
      <c r="M44" s="59">
        <v>-7884813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-7863221</v>
      </c>
      <c r="W44" s="59">
        <v>3321630</v>
      </c>
      <c r="X44" s="59">
        <v>-11184851</v>
      </c>
      <c r="Y44" s="60">
        <v>-336.73</v>
      </c>
      <c r="Z44" s="61">
        <v>14230513</v>
      </c>
    </row>
    <row r="45" spans="1:26" ht="13.5">
      <c r="A45" s="69" t="s">
        <v>61</v>
      </c>
      <c r="B45" s="21">
        <v>0</v>
      </c>
      <c r="C45" s="21">
        <v>0</v>
      </c>
      <c r="D45" s="98">
        <v>49244861</v>
      </c>
      <c r="E45" s="99">
        <v>42746695</v>
      </c>
      <c r="F45" s="99">
        <v>129219589</v>
      </c>
      <c r="G45" s="99">
        <v>140137904</v>
      </c>
      <c r="H45" s="99">
        <v>126915053</v>
      </c>
      <c r="I45" s="99">
        <v>126915053</v>
      </c>
      <c r="J45" s="99">
        <v>119628155</v>
      </c>
      <c r="K45" s="99">
        <v>123714986</v>
      </c>
      <c r="L45" s="99">
        <v>130374816</v>
      </c>
      <c r="M45" s="99">
        <v>130374816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130374816</v>
      </c>
      <c r="W45" s="99">
        <v>89037093</v>
      </c>
      <c r="X45" s="99">
        <v>41337723</v>
      </c>
      <c r="Y45" s="100">
        <v>46.43</v>
      </c>
      <c r="Z45" s="101">
        <v>42746695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24883788</v>
      </c>
      <c r="C49" s="51">
        <v>0</v>
      </c>
      <c r="D49" s="128">
        <v>6252281</v>
      </c>
      <c r="E49" s="53">
        <v>3807184</v>
      </c>
      <c r="F49" s="53">
        <v>0</v>
      </c>
      <c r="G49" s="53">
        <v>0</v>
      </c>
      <c r="H49" s="53">
        <v>0</v>
      </c>
      <c r="I49" s="53">
        <v>3032480</v>
      </c>
      <c r="J49" s="53">
        <v>0</v>
      </c>
      <c r="K49" s="53">
        <v>0</v>
      </c>
      <c r="L49" s="53">
        <v>0</v>
      </c>
      <c r="M49" s="53">
        <v>61203190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99178923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485615</v>
      </c>
      <c r="C51" s="51">
        <v>0</v>
      </c>
      <c r="D51" s="128">
        <v>240128</v>
      </c>
      <c r="E51" s="53">
        <v>24946</v>
      </c>
      <c r="F51" s="53">
        <v>0</v>
      </c>
      <c r="G51" s="53">
        <v>0</v>
      </c>
      <c r="H51" s="53">
        <v>0</v>
      </c>
      <c r="I51" s="53">
        <v>321406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29998</v>
      </c>
      <c r="W51" s="53">
        <v>0</v>
      </c>
      <c r="X51" s="53">
        <v>0</v>
      </c>
      <c r="Y51" s="53">
        <v>1102093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94.14699746209035</v>
      </c>
      <c r="E58" s="7">
        <f t="shared" si="6"/>
        <v>93.55059251142491</v>
      </c>
      <c r="F58" s="7">
        <f t="shared" si="6"/>
        <v>15.472826221940181</v>
      </c>
      <c r="G58" s="7">
        <f t="shared" si="6"/>
        <v>317.9008728240576</v>
      </c>
      <c r="H58" s="7">
        <f t="shared" si="6"/>
        <v>322.2915254704035</v>
      </c>
      <c r="I58" s="7">
        <f t="shared" si="6"/>
        <v>50.36664695414063</v>
      </c>
      <c r="J58" s="7">
        <f t="shared" si="6"/>
        <v>135.792327996579</v>
      </c>
      <c r="K58" s="7">
        <f t="shared" si="6"/>
        <v>247.0109996116752</v>
      </c>
      <c r="L58" s="7">
        <f t="shared" si="6"/>
        <v>340.7164111403273</v>
      </c>
      <c r="M58" s="7">
        <f t="shared" si="6"/>
        <v>238.6883669739657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75.7406814879612</v>
      </c>
      <c r="W58" s="7">
        <f t="shared" si="6"/>
        <v>60.3599907920638</v>
      </c>
      <c r="X58" s="7">
        <f t="shared" si="6"/>
        <v>0</v>
      </c>
      <c r="Y58" s="7">
        <f t="shared" si="6"/>
        <v>0</v>
      </c>
      <c r="Z58" s="8">
        <f t="shared" si="6"/>
        <v>93.55059251142491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94.14699743194738</v>
      </c>
      <c r="E59" s="10">
        <f t="shared" si="7"/>
        <v>93.55059213422803</v>
      </c>
      <c r="F59" s="10">
        <f t="shared" si="7"/>
        <v>7.22332380574059</v>
      </c>
      <c r="G59" s="10">
        <f t="shared" si="7"/>
        <v>57573.68361066789</v>
      </c>
      <c r="H59" s="10">
        <f t="shared" si="7"/>
        <v>-694634.6970481616</v>
      </c>
      <c r="I59" s="10">
        <f t="shared" si="7"/>
        <v>32.457710494903765</v>
      </c>
      <c r="J59" s="10">
        <f t="shared" si="7"/>
        <v>-1894.6423504039046</v>
      </c>
      <c r="K59" s="10">
        <f t="shared" si="7"/>
        <v>0</v>
      </c>
      <c r="L59" s="10">
        <f t="shared" si="7"/>
        <v>-8880.47777930655</v>
      </c>
      <c r="M59" s="10">
        <f t="shared" si="7"/>
        <v>-6177.903637314331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53.40700419956785</v>
      </c>
      <c r="W59" s="10">
        <f t="shared" si="7"/>
        <v>45.70822906271036</v>
      </c>
      <c r="X59" s="10">
        <f t="shared" si="7"/>
        <v>0</v>
      </c>
      <c r="Y59" s="10">
        <f t="shared" si="7"/>
        <v>0</v>
      </c>
      <c r="Z59" s="11">
        <f t="shared" si="7"/>
        <v>93.55059213422803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94.14699738123278</v>
      </c>
      <c r="E60" s="13">
        <f t="shared" si="7"/>
        <v>93.55059267491234</v>
      </c>
      <c r="F60" s="13">
        <f t="shared" si="7"/>
        <v>24.82231870881165</v>
      </c>
      <c r="G60" s="13">
        <f t="shared" si="7"/>
        <v>214.17920847574982</v>
      </c>
      <c r="H60" s="13">
        <f t="shared" si="7"/>
        <v>223.50337145389392</v>
      </c>
      <c r="I60" s="13">
        <f t="shared" si="7"/>
        <v>66.37580520874961</v>
      </c>
      <c r="J60" s="13">
        <f t="shared" si="7"/>
        <v>95.53903567091257</v>
      </c>
      <c r="K60" s="13">
        <f t="shared" si="7"/>
        <v>185.72878658888416</v>
      </c>
      <c r="L60" s="13">
        <f t="shared" si="7"/>
        <v>253.9873067516719</v>
      </c>
      <c r="M60" s="13">
        <f t="shared" si="7"/>
        <v>176.03591761153567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91.28895935892281</v>
      </c>
      <c r="W60" s="13">
        <f t="shared" si="7"/>
        <v>70.2147226794351</v>
      </c>
      <c r="X60" s="13">
        <f t="shared" si="7"/>
        <v>0</v>
      </c>
      <c r="Y60" s="13">
        <f t="shared" si="7"/>
        <v>0</v>
      </c>
      <c r="Z60" s="14">
        <f t="shared" si="7"/>
        <v>93.55059267491234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94.14699730194612</v>
      </c>
      <c r="E61" s="13">
        <f t="shared" si="7"/>
        <v>93.55059186024486</v>
      </c>
      <c r="F61" s="13">
        <f t="shared" si="7"/>
        <v>530.7838396831518</v>
      </c>
      <c r="G61" s="13">
        <f t="shared" si="7"/>
        <v>119.3179065084435</v>
      </c>
      <c r="H61" s="13">
        <f t="shared" si="7"/>
        <v>130.41784776403495</v>
      </c>
      <c r="I61" s="13">
        <f t="shared" si="7"/>
        <v>162.76807062526873</v>
      </c>
      <c r="J61" s="13">
        <f t="shared" si="7"/>
        <v>60.27637410357948</v>
      </c>
      <c r="K61" s="13">
        <f t="shared" si="7"/>
        <v>114.92635801593201</v>
      </c>
      <c r="L61" s="13">
        <f t="shared" si="7"/>
        <v>160.30960826826396</v>
      </c>
      <c r="M61" s="13">
        <f t="shared" si="7"/>
        <v>109.77548000428135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133.55466103148734</v>
      </c>
      <c r="W61" s="13">
        <f t="shared" si="7"/>
        <v>94.29737138688135</v>
      </c>
      <c r="X61" s="13">
        <f t="shared" si="7"/>
        <v>0</v>
      </c>
      <c r="Y61" s="13">
        <f t="shared" si="7"/>
        <v>0</v>
      </c>
      <c r="Z61" s="14">
        <f t="shared" si="7"/>
        <v>93.55059186024486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94.14699664833003</v>
      </c>
      <c r="E62" s="13">
        <f t="shared" si="7"/>
        <v>93.5505939765616</v>
      </c>
      <c r="F62" s="13">
        <f t="shared" si="7"/>
        <v>69.18759985400732</v>
      </c>
      <c r="G62" s="13">
        <f t="shared" si="7"/>
        <v>122.42656772768224</v>
      </c>
      <c r="H62" s="13">
        <f t="shared" si="7"/>
        <v>119.26015314729665</v>
      </c>
      <c r="I62" s="13">
        <f t="shared" si="7"/>
        <v>96.04087524800353</v>
      </c>
      <c r="J62" s="13">
        <f t="shared" si="7"/>
        <v>50.321501803787406</v>
      </c>
      <c r="K62" s="13">
        <f t="shared" si="7"/>
        <v>100.0745121425881</v>
      </c>
      <c r="L62" s="13">
        <f t="shared" si="7"/>
        <v>125.15355228894896</v>
      </c>
      <c r="M62" s="13">
        <f t="shared" si="7"/>
        <v>92.50592428611688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94.46713453134889</v>
      </c>
      <c r="W62" s="13">
        <f t="shared" si="7"/>
        <v>100.4512487918224</v>
      </c>
      <c r="X62" s="13">
        <f t="shared" si="7"/>
        <v>0</v>
      </c>
      <c r="Y62" s="13">
        <f t="shared" si="7"/>
        <v>0</v>
      </c>
      <c r="Z62" s="14">
        <f t="shared" si="7"/>
        <v>93.5505939765616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94.14699674558274</v>
      </c>
      <c r="E63" s="13">
        <f t="shared" si="7"/>
        <v>93.55059173734921</v>
      </c>
      <c r="F63" s="13">
        <f t="shared" si="7"/>
        <v>8.053319714205735</v>
      </c>
      <c r="G63" s="13">
        <f t="shared" si="7"/>
        <v>-561.3422245094662</v>
      </c>
      <c r="H63" s="13">
        <f t="shared" si="7"/>
        <v>-526.847435885079</v>
      </c>
      <c r="I63" s="13">
        <f t="shared" si="7"/>
        <v>32.48249428872145</v>
      </c>
      <c r="J63" s="13">
        <f t="shared" si="7"/>
        <v>-188.12382796332426</v>
      </c>
      <c r="K63" s="13">
        <f t="shared" si="7"/>
        <v>-352.05880821648987</v>
      </c>
      <c r="L63" s="13">
        <f t="shared" si="7"/>
        <v>-451.95056712596306</v>
      </c>
      <c r="M63" s="13">
        <f t="shared" si="7"/>
        <v>-331.2143896657102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60.41762012991381</v>
      </c>
      <c r="W63" s="13">
        <f t="shared" si="7"/>
        <v>43.8356642295773</v>
      </c>
      <c r="X63" s="13">
        <f t="shared" si="7"/>
        <v>0</v>
      </c>
      <c r="Y63" s="13">
        <f t="shared" si="7"/>
        <v>0</v>
      </c>
      <c r="Z63" s="14">
        <f t="shared" si="7"/>
        <v>93.55059173734921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94.14700005392008</v>
      </c>
      <c r="E64" s="13">
        <f t="shared" si="7"/>
        <v>93.55059599463708</v>
      </c>
      <c r="F64" s="13">
        <f t="shared" si="7"/>
        <v>7.435927542941665</v>
      </c>
      <c r="G64" s="13">
        <f t="shared" si="7"/>
        <v>-632.8694225957453</v>
      </c>
      <c r="H64" s="13">
        <f t="shared" si="7"/>
        <v>-570.7043182891806</v>
      </c>
      <c r="I64" s="13">
        <f t="shared" si="7"/>
        <v>32.87531587922906</v>
      </c>
      <c r="J64" s="13">
        <f t="shared" si="7"/>
        <v>-182.48424078034677</v>
      </c>
      <c r="K64" s="13">
        <f t="shared" si="7"/>
        <v>-341.09756928787897</v>
      </c>
      <c r="L64" s="13">
        <f t="shared" si="7"/>
        <v>-455.28378819557804</v>
      </c>
      <c r="M64" s="13">
        <f t="shared" si="7"/>
        <v>-327.1459827065167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59.398441830780335</v>
      </c>
      <c r="W64" s="13">
        <f t="shared" si="7"/>
        <v>35.943140010985246</v>
      </c>
      <c r="X64" s="13">
        <f t="shared" si="7"/>
        <v>0</v>
      </c>
      <c r="Y64" s="13">
        <f t="shared" si="7"/>
        <v>0</v>
      </c>
      <c r="Z64" s="14">
        <f t="shared" si="7"/>
        <v>93.55059599463708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94.14700468448261</v>
      </c>
      <c r="E66" s="16">
        <f t="shared" si="7"/>
        <v>93.55059377136729</v>
      </c>
      <c r="F66" s="16">
        <f t="shared" si="7"/>
        <v>100</v>
      </c>
      <c r="G66" s="16">
        <f t="shared" si="7"/>
        <v>102.04837362108275</v>
      </c>
      <c r="H66" s="16">
        <f t="shared" si="7"/>
        <v>102.9351877581135</v>
      </c>
      <c r="I66" s="16">
        <f t="shared" si="7"/>
        <v>101.71104355509925</v>
      </c>
      <c r="J66" s="16">
        <f t="shared" si="7"/>
        <v>41.377208702801255</v>
      </c>
      <c r="K66" s="16">
        <f t="shared" si="7"/>
        <v>100.2182643407622</v>
      </c>
      <c r="L66" s="16">
        <f t="shared" si="7"/>
        <v>127.00002540961452</v>
      </c>
      <c r="M66" s="16">
        <f t="shared" si="7"/>
        <v>91.2251120116539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96.44624742157266</v>
      </c>
      <c r="W66" s="16">
        <f t="shared" si="7"/>
        <v>103.5876397812039</v>
      </c>
      <c r="X66" s="16">
        <f t="shared" si="7"/>
        <v>0</v>
      </c>
      <c r="Y66" s="16">
        <f t="shared" si="7"/>
        <v>0</v>
      </c>
      <c r="Z66" s="17">
        <f t="shared" si="7"/>
        <v>93.55059377136729</v>
      </c>
    </row>
    <row r="67" spans="1:26" ht="13.5" hidden="1">
      <c r="A67" s="40" t="s">
        <v>119</v>
      </c>
      <c r="B67" s="23"/>
      <c r="C67" s="23"/>
      <c r="D67" s="24">
        <v>358176660</v>
      </c>
      <c r="E67" s="25">
        <v>360796756</v>
      </c>
      <c r="F67" s="25">
        <v>209969055</v>
      </c>
      <c r="G67" s="25">
        <v>14098374</v>
      </c>
      <c r="H67" s="25">
        <v>13072820</v>
      </c>
      <c r="I67" s="25">
        <v>237140249</v>
      </c>
      <c r="J67" s="25">
        <v>12548326</v>
      </c>
      <c r="K67" s="25">
        <v>12765087</v>
      </c>
      <c r="L67" s="25">
        <v>11613806</v>
      </c>
      <c r="M67" s="25">
        <v>36927219</v>
      </c>
      <c r="N67" s="25"/>
      <c r="O67" s="25"/>
      <c r="P67" s="25"/>
      <c r="Q67" s="25"/>
      <c r="R67" s="25"/>
      <c r="S67" s="25"/>
      <c r="T67" s="25"/>
      <c r="U67" s="25"/>
      <c r="V67" s="25">
        <v>274067468</v>
      </c>
      <c r="W67" s="25">
        <v>284359051</v>
      </c>
      <c r="X67" s="25"/>
      <c r="Y67" s="24"/>
      <c r="Z67" s="26">
        <v>360796756</v>
      </c>
    </row>
    <row r="68" spans="1:26" ht="13.5" hidden="1">
      <c r="A68" s="36" t="s">
        <v>31</v>
      </c>
      <c r="B68" s="18"/>
      <c r="C68" s="18"/>
      <c r="D68" s="19">
        <v>115509705</v>
      </c>
      <c r="E68" s="20">
        <v>115509705</v>
      </c>
      <c r="F68" s="20">
        <v>113178991</v>
      </c>
      <c r="G68" s="20">
        <v>26322</v>
      </c>
      <c r="H68" s="20">
        <v>-1931</v>
      </c>
      <c r="I68" s="20">
        <v>113203382</v>
      </c>
      <c r="J68" s="20">
        <v>-264295</v>
      </c>
      <c r="K68" s="20"/>
      <c r="L68" s="20">
        <v>-116288</v>
      </c>
      <c r="M68" s="20">
        <v>-380583</v>
      </c>
      <c r="N68" s="20"/>
      <c r="O68" s="20"/>
      <c r="P68" s="20"/>
      <c r="Q68" s="20"/>
      <c r="R68" s="20"/>
      <c r="S68" s="20"/>
      <c r="T68" s="20"/>
      <c r="U68" s="20"/>
      <c r="V68" s="20">
        <v>112822799</v>
      </c>
      <c r="W68" s="20">
        <v>116391044</v>
      </c>
      <c r="X68" s="20"/>
      <c r="Y68" s="19"/>
      <c r="Z68" s="22">
        <v>115509705</v>
      </c>
    </row>
    <row r="69" spans="1:26" ht="13.5" hidden="1">
      <c r="A69" s="37" t="s">
        <v>32</v>
      </c>
      <c r="B69" s="18"/>
      <c r="C69" s="18"/>
      <c r="D69" s="19">
        <v>239503532</v>
      </c>
      <c r="E69" s="20">
        <v>242123628</v>
      </c>
      <c r="F69" s="20">
        <v>96407871</v>
      </c>
      <c r="G69" s="20">
        <v>13648350</v>
      </c>
      <c r="H69" s="20">
        <v>12657299</v>
      </c>
      <c r="I69" s="20">
        <v>122713520</v>
      </c>
      <c r="J69" s="20">
        <v>12427044</v>
      </c>
      <c r="K69" s="20">
        <v>12349994</v>
      </c>
      <c r="L69" s="20">
        <v>11297187</v>
      </c>
      <c r="M69" s="20">
        <v>36074225</v>
      </c>
      <c r="N69" s="20"/>
      <c r="O69" s="20"/>
      <c r="P69" s="20"/>
      <c r="Q69" s="20"/>
      <c r="R69" s="20"/>
      <c r="S69" s="20"/>
      <c r="T69" s="20"/>
      <c r="U69" s="20"/>
      <c r="V69" s="20">
        <v>158787745</v>
      </c>
      <c r="W69" s="20">
        <v>166468163</v>
      </c>
      <c r="X69" s="20"/>
      <c r="Y69" s="19"/>
      <c r="Z69" s="22">
        <v>242123628</v>
      </c>
    </row>
    <row r="70" spans="1:26" ht="13.5" hidden="1">
      <c r="A70" s="38" t="s">
        <v>113</v>
      </c>
      <c r="B70" s="18"/>
      <c r="C70" s="18"/>
      <c r="D70" s="19">
        <v>129334333</v>
      </c>
      <c r="E70" s="20">
        <v>129334333</v>
      </c>
      <c r="F70" s="20">
        <v>2341563</v>
      </c>
      <c r="G70" s="20">
        <v>11693441</v>
      </c>
      <c r="H70" s="20">
        <v>10931924</v>
      </c>
      <c r="I70" s="20">
        <v>24966928</v>
      </c>
      <c r="J70" s="20">
        <v>10705634</v>
      </c>
      <c r="K70" s="20">
        <v>10556614</v>
      </c>
      <c r="L70" s="20">
        <v>9410343</v>
      </c>
      <c r="M70" s="20">
        <v>30672591</v>
      </c>
      <c r="N70" s="20"/>
      <c r="O70" s="20"/>
      <c r="P70" s="20"/>
      <c r="Q70" s="20"/>
      <c r="R70" s="20"/>
      <c r="S70" s="20"/>
      <c r="T70" s="20"/>
      <c r="U70" s="20"/>
      <c r="V70" s="20">
        <v>55639519</v>
      </c>
      <c r="W70" s="20">
        <v>65511999</v>
      </c>
      <c r="X70" s="20"/>
      <c r="Y70" s="19"/>
      <c r="Z70" s="22">
        <v>129334333</v>
      </c>
    </row>
    <row r="71" spans="1:26" ht="13.5" hidden="1">
      <c r="A71" s="38" t="s">
        <v>114</v>
      </c>
      <c r="B71" s="18"/>
      <c r="C71" s="18"/>
      <c r="D71" s="19">
        <v>45752118</v>
      </c>
      <c r="E71" s="20">
        <v>49896750</v>
      </c>
      <c r="F71" s="20">
        <v>6759243</v>
      </c>
      <c r="G71" s="20">
        <v>3769596</v>
      </c>
      <c r="H71" s="20">
        <v>3533461</v>
      </c>
      <c r="I71" s="20">
        <v>14062300</v>
      </c>
      <c r="J71" s="20">
        <v>3647880</v>
      </c>
      <c r="K71" s="20">
        <v>3804749</v>
      </c>
      <c r="L71" s="20">
        <v>3831431</v>
      </c>
      <c r="M71" s="20">
        <v>11284060</v>
      </c>
      <c r="N71" s="20"/>
      <c r="O71" s="20"/>
      <c r="P71" s="20"/>
      <c r="Q71" s="20"/>
      <c r="R71" s="20"/>
      <c r="S71" s="20"/>
      <c r="T71" s="20"/>
      <c r="U71" s="20"/>
      <c r="V71" s="20">
        <v>25346360</v>
      </c>
      <c r="W71" s="20">
        <v>23661670</v>
      </c>
      <c r="X71" s="20"/>
      <c r="Y71" s="19"/>
      <c r="Z71" s="22">
        <v>49896750</v>
      </c>
    </row>
    <row r="72" spans="1:26" ht="13.5" hidden="1">
      <c r="A72" s="38" t="s">
        <v>115</v>
      </c>
      <c r="B72" s="18"/>
      <c r="C72" s="18"/>
      <c r="D72" s="19">
        <v>38805104</v>
      </c>
      <c r="E72" s="20">
        <v>39548543</v>
      </c>
      <c r="F72" s="20">
        <v>53998564</v>
      </c>
      <c r="G72" s="20">
        <v>-1146455</v>
      </c>
      <c r="H72" s="20">
        <v>-1141271</v>
      </c>
      <c r="I72" s="20">
        <v>51710838</v>
      </c>
      <c r="J72" s="20">
        <v>-1215299</v>
      </c>
      <c r="K72" s="20">
        <v>-1248465</v>
      </c>
      <c r="L72" s="20">
        <v>-1224772</v>
      </c>
      <c r="M72" s="20">
        <v>-3688536</v>
      </c>
      <c r="N72" s="20"/>
      <c r="O72" s="20"/>
      <c r="P72" s="20"/>
      <c r="Q72" s="20"/>
      <c r="R72" s="20"/>
      <c r="S72" s="20"/>
      <c r="T72" s="20"/>
      <c r="U72" s="20"/>
      <c r="V72" s="20">
        <v>48022302</v>
      </c>
      <c r="W72" s="20">
        <v>45087664</v>
      </c>
      <c r="X72" s="20"/>
      <c r="Y72" s="19"/>
      <c r="Z72" s="22">
        <v>39548543</v>
      </c>
    </row>
    <row r="73" spans="1:26" ht="13.5" hidden="1">
      <c r="A73" s="38" t="s">
        <v>116</v>
      </c>
      <c r="B73" s="18"/>
      <c r="C73" s="18"/>
      <c r="D73" s="19">
        <v>25611977</v>
      </c>
      <c r="E73" s="20">
        <v>23344002</v>
      </c>
      <c r="F73" s="20">
        <v>33308501</v>
      </c>
      <c r="G73" s="20">
        <v>-668232</v>
      </c>
      <c r="H73" s="20">
        <v>-666815</v>
      </c>
      <c r="I73" s="20">
        <v>31973454</v>
      </c>
      <c r="J73" s="20">
        <v>-711171</v>
      </c>
      <c r="K73" s="20">
        <v>-762904</v>
      </c>
      <c r="L73" s="20">
        <v>-719815</v>
      </c>
      <c r="M73" s="20">
        <v>-2193890</v>
      </c>
      <c r="N73" s="20"/>
      <c r="O73" s="20"/>
      <c r="P73" s="20"/>
      <c r="Q73" s="20"/>
      <c r="R73" s="20"/>
      <c r="S73" s="20"/>
      <c r="T73" s="20"/>
      <c r="U73" s="20"/>
      <c r="V73" s="20">
        <v>29779564</v>
      </c>
      <c r="W73" s="20">
        <v>32206830</v>
      </c>
      <c r="X73" s="20"/>
      <c r="Y73" s="19"/>
      <c r="Z73" s="22">
        <v>23344002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3163423</v>
      </c>
      <c r="E75" s="29">
        <v>3163423</v>
      </c>
      <c r="F75" s="29">
        <v>382193</v>
      </c>
      <c r="G75" s="29">
        <v>423702</v>
      </c>
      <c r="H75" s="29">
        <v>417452</v>
      </c>
      <c r="I75" s="29">
        <v>1223347</v>
      </c>
      <c r="J75" s="29">
        <v>385577</v>
      </c>
      <c r="K75" s="29">
        <v>415093</v>
      </c>
      <c r="L75" s="29">
        <v>432907</v>
      </c>
      <c r="M75" s="29">
        <v>1233577</v>
      </c>
      <c r="N75" s="29"/>
      <c r="O75" s="29"/>
      <c r="P75" s="29"/>
      <c r="Q75" s="29"/>
      <c r="R75" s="29"/>
      <c r="S75" s="29"/>
      <c r="T75" s="29"/>
      <c r="U75" s="29"/>
      <c r="V75" s="29">
        <v>2456924</v>
      </c>
      <c r="W75" s="29">
        <v>1499844</v>
      </c>
      <c r="X75" s="29"/>
      <c r="Y75" s="28"/>
      <c r="Z75" s="30">
        <v>3163423</v>
      </c>
    </row>
    <row r="76" spans="1:26" ht="13.5" hidden="1">
      <c r="A76" s="41" t="s">
        <v>120</v>
      </c>
      <c r="B76" s="31"/>
      <c r="C76" s="31"/>
      <c r="D76" s="32">
        <v>337212571</v>
      </c>
      <c r="E76" s="33">
        <v>337527503</v>
      </c>
      <c r="F76" s="33">
        <v>32488147</v>
      </c>
      <c r="G76" s="33">
        <v>44818854</v>
      </c>
      <c r="H76" s="33">
        <v>42132591</v>
      </c>
      <c r="I76" s="33">
        <v>119439592</v>
      </c>
      <c r="J76" s="33">
        <v>17039664</v>
      </c>
      <c r="K76" s="33">
        <v>31531169</v>
      </c>
      <c r="L76" s="33">
        <v>39570143</v>
      </c>
      <c r="M76" s="33">
        <v>88140976</v>
      </c>
      <c r="N76" s="33"/>
      <c r="O76" s="33"/>
      <c r="P76" s="33"/>
      <c r="Q76" s="33"/>
      <c r="R76" s="33"/>
      <c r="S76" s="33"/>
      <c r="T76" s="33"/>
      <c r="U76" s="33"/>
      <c r="V76" s="33">
        <v>207580568</v>
      </c>
      <c r="W76" s="33">
        <v>171639097</v>
      </c>
      <c r="X76" s="33"/>
      <c r="Y76" s="32"/>
      <c r="Z76" s="34">
        <v>337527503</v>
      </c>
    </row>
    <row r="77" spans="1:26" ht="13.5" hidden="1">
      <c r="A77" s="36" t="s">
        <v>31</v>
      </c>
      <c r="B77" s="18"/>
      <c r="C77" s="18"/>
      <c r="D77" s="19">
        <v>108748919</v>
      </c>
      <c r="E77" s="20">
        <v>108060013</v>
      </c>
      <c r="F77" s="20">
        <v>8175285</v>
      </c>
      <c r="G77" s="20">
        <v>15154545</v>
      </c>
      <c r="H77" s="20">
        <v>13413396</v>
      </c>
      <c r="I77" s="20">
        <v>36743226</v>
      </c>
      <c r="J77" s="20">
        <v>5007445</v>
      </c>
      <c r="K77" s="20">
        <v>8177676</v>
      </c>
      <c r="L77" s="20">
        <v>10326930</v>
      </c>
      <c r="M77" s="20">
        <v>23512051</v>
      </c>
      <c r="N77" s="20"/>
      <c r="O77" s="20"/>
      <c r="P77" s="20"/>
      <c r="Q77" s="20"/>
      <c r="R77" s="20"/>
      <c r="S77" s="20"/>
      <c r="T77" s="20"/>
      <c r="U77" s="20"/>
      <c r="V77" s="20">
        <v>60255277</v>
      </c>
      <c r="W77" s="20">
        <v>53200285</v>
      </c>
      <c r="X77" s="20"/>
      <c r="Y77" s="19"/>
      <c r="Z77" s="22">
        <v>108060013</v>
      </c>
    </row>
    <row r="78" spans="1:26" ht="13.5" hidden="1">
      <c r="A78" s="37" t="s">
        <v>32</v>
      </c>
      <c r="B78" s="18"/>
      <c r="C78" s="18"/>
      <c r="D78" s="19">
        <v>225485384</v>
      </c>
      <c r="E78" s="20">
        <v>226508089</v>
      </c>
      <c r="F78" s="20">
        <v>23930669</v>
      </c>
      <c r="G78" s="20">
        <v>29231928</v>
      </c>
      <c r="H78" s="20">
        <v>28289490</v>
      </c>
      <c r="I78" s="20">
        <v>81452087</v>
      </c>
      <c r="J78" s="20">
        <v>11872678</v>
      </c>
      <c r="K78" s="20">
        <v>22937494</v>
      </c>
      <c r="L78" s="20">
        <v>28693421</v>
      </c>
      <c r="M78" s="20">
        <v>63503593</v>
      </c>
      <c r="N78" s="20"/>
      <c r="O78" s="20"/>
      <c r="P78" s="20"/>
      <c r="Q78" s="20"/>
      <c r="R78" s="20"/>
      <c r="S78" s="20"/>
      <c r="T78" s="20"/>
      <c r="U78" s="20"/>
      <c r="V78" s="20">
        <v>144955680</v>
      </c>
      <c r="W78" s="20">
        <v>116885159</v>
      </c>
      <c r="X78" s="20"/>
      <c r="Y78" s="19"/>
      <c r="Z78" s="22">
        <v>226508089</v>
      </c>
    </row>
    <row r="79" spans="1:26" ht="13.5" hidden="1">
      <c r="A79" s="38" t="s">
        <v>113</v>
      </c>
      <c r="B79" s="18"/>
      <c r="C79" s="18"/>
      <c r="D79" s="19">
        <v>121764391</v>
      </c>
      <c r="E79" s="20">
        <v>120993034</v>
      </c>
      <c r="F79" s="20">
        <v>12428638</v>
      </c>
      <c r="G79" s="20">
        <v>13952369</v>
      </c>
      <c r="H79" s="20">
        <v>14257180</v>
      </c>
      <c r="I79" s="20">
        <v>40638187</v>
      </c>
      <c r="J79" s="20">
        <v>6452968</v>
      </c>
      <c r="K79" s="20">
        <v>12132332</v>
      </c>
      <c r="L79" s="20">
        <v>15085684</v>
      </c>
      <c r="M79" s="20">
        <v>33670984</v>
      </c>
      <c r="N79" s="20"/>
      <c r="O79" s="20"/>
      <c r="P79" s="20"/>
      <c r="Q79" s="20"/>
      <c r="R79" s="20"/>
      <c r="S79" s="20"/>
      <c r="T79" s="20"/>
      <c r="U79" s="20"/>
      <c r="V79" s="20">
        <v>74309171</v>
      </c>
      <c r="W79" s="20">
        <v>61776093</v>
      </c>
      <c r="X79" s="20"/>
      <c r="Y79" s="19"/>
      <c r="Z79" s="22">
        <v>120993034</v>
      </c>
    </row>
    <row r="80" spans="1:26" ht="13.5" hidden="1">
      <c r="A80" s="38" t="s">
        <v>114</v>
      </c>
      <c r="B80" s="18"/>
      <c r="C80" s="18"/>
      <c r="D80" s="19">
        <v>43074245</v>
      </c>
      <c r="E80" s="20">
        <v>46678706</v>
      </c>
      <c r="F80" s="20">
        <v>4676558</v>
      </c>
      <c r="G80" s="20">
        <v>4614987</v>
      </c>
      <c r="H80" s="20">
        <v>4214011</v>
      </c>
      <c r="I80" s="20">
        <v>13505556</v>
      </c>
      <c r="J80" s="20">
        <v>1835668</v>
      </c>
      <c r="K80" s="20">
        <v>3807584</v>
      </c>
      <c r="L80" s="20">
        <v>4795172</v>
      </c>
      <c r="M80" s="20">
        <v>10438424</v>
      </c>
      <c r="N80" s="20"/>
      <c r="O80" s="20"/>
      <c r="P80" s="20"/>
      <c r="Q80" s="20"/>
      <c r="R80" s="20"/>
      <c r="S80" s="20"/>
      <c r="T80" s="20"/>
      <c r="U80" s="20"/>
      <c r="V80" s="20">
        <v>23943980</v>
      </c>
      <c r="W80" s="20">
        <v>23768443</v>
      </c>
      <c r="X80" s="20"/>
      <c r="Y80" s="19"/>
      <c r="Z80" s="22">
        <v>46678706</v>
      </c>
    </row>
    <row r="81" spans="1:26" ht="13.5" hidden="1">
      <c r="A81" s="38" t="s">
        <v>115</v>
      </c>
      <c r="B81" s="18"/>
      <c r="C81" s="18"/>
      <c r="D81" s="19">
        <v>36533840</v>
      </c>
      <c r="E81" s="20">
        <v>36997896</v>
      </c>
      <c r="F81" s="20">
        <v>4348677</v>
      </c>
      <c r="G81" s="20">
        <v>6435536</v>
      </c>
      <c r="H81" s="20">
        <v>6012757</v>
      </c>
      <c r="I81" s="20">
        <v>16796970</v>
      </c>
      <c r="J81" s="20">
        <v>2286267</v>
      </c>
      <c r="K81" s="20">
        <v>4395331</v>
      </c>
      <c r="L81" s="20">
        <v>5535364</v>
      </c>
      <c r="M81" s="20">
        <v>12216962</v>
      </c>
      <c r="N81" s="20"/>
      <c r="O81" s="20"/>
      <c r="P81" s="20"/>
      <c r="Q81" s="20"/>
      <c r="R81" s="20"/>
      <c r="S81" s="20"/>
      <c r="T81" s="20"/>
      <c r="U81" s="20"/>
      <c r="V81" s="20">
        <v>29013932</v>
      </c>
      <c r="W81" s="20">
        <v>19764477</v>
      </c>
      <c r="X81" s="20"/>
      <c r="Y81" s="19"/>
      <c r="Z81" s="22">
        <v>36997896</v>
      </c>
    </row>
    <row r="82" spans="1:26" ht="13.5" hidden="1">
      <c r="A82" s="38" t="s">
        <v>116</v>
      </c>
      <c r="B82" s="18"/>
      <c r="C82" s="18"/>
      <c r="D82" s="19">
        <v>24112908</v>
      </c>
      <c r="E82" s="20">
        <v>21838453</v>
      </c>
      <c r="F82" s="20">
        <v>2476796</v>
      </c>
      <c r="G82" s="20">
        <v>4229036</v>
      </c>
      <c r="H82" s="20">
        <v>3805542</v>
      </c>
      <c r="I82" s="20">
        <v>10511374</v>
      </c>
      <c r="J82" s="20">
        <v>1297775</v>
      </c>
      <c r="K82" s="20">
        <v>2602247</v>
      </c>
      <c r="L82" s="20">
        <v>3277201</v>
      </c>
      <c r="M82" s="20">
        <v>7177223</v>
      </c>
      <c r="N82" s="20"/>
      <c r="O82" s="20"/>
      <c r="P82" s="20"/>
      <c r="Q82" s="20"/>
      <c r="R82" s="20"/>
      <c r="S82" s="20"/>
      <c r="T82" s="20"/>
      <c r="U82" s="20"/>
      <c r="V82" s="20">
        <v>17688597</v>
      </c>
      <c r="W82" s="20">
        <v>11576146</v>
      </c>
      <c r="X82" s="20"/>
      <c r="Y82" s="19"/>
      <c r="Z82" s="22">
        <v>21838453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2978268</v>
      </c>
      <c r="E84" s="29">
        <v>2959401</v>
      </c>
      <c r="F84" s="29">
        <v>382193</v>
      </c>
      <c r="G84" s="29">
        <v>432381</v>
      </c>
      <c r="H84" s="29">
        <v>429705</v>
      </c>
      <c r="I84" s="29">
        <v>1244279</v>
      </c>
      <c r="J84" s="29">
        <v>159541</v>
      </c>
      <c r="K84" s="29">
        <v>415999</v>
      </c>
      <c r="L84" s="29">
        <v>549792</v>
      </c>
      <c r="M84" s="29">
        <v>1125332</v>
      </c>
      <c r="N84" s="29"/>
      <c r="O84" s="29"/>
      <c r="P84" s="29"/>
      <c r="Q84" s="29"/>
      <c r="R84" s="29"/>
      <c r="S84" s="29"/>
      <c r="T84" s="29"/>
      <c r="U84" s="29"/>
      <c r="V84" s="29">
        <v>2369611</v>
      </c>
      <c r="W84" s="29">
        <v>1553653</v>
      </c>
      <c r="X84" s="29"/>
      <c r="Y84" s="28"/>
      <c r="Z84" s="30">
        <v>2959401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173147602</v>
      </c>
      <c r="C5" s="18">
        <v>0</v>
      </c>
      <c r="D5" s="58">
        <v>192126000</v>
      </c>
      <c r="E5" s="59">
        <v>192126000</v>
      </c>
      <c r="F5" s="59">
        <v>190129650</v>
      </c>
      <c r="G5" s="59">
        <v>-504728</v>
      </c>
      <c r="H5" s="59">
        <v>-137151</v>
      </c>
      <c r="I5" s="59">
        <v>189487771</v>
      </c>
      <c r="J5" s="59">
        <v>-51151</v>
      </c>
      <c r="K5" s="59">
        <v>-92259</v>
      </c>
      <c r="L5" s="59">
        <v>306142</v>
      </c>
      <c r="M5" s="59">
        <v>162732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189650503</v>
      </c>
      <c r="W5" s="59">
        <v>177297000</v>
      </c>
      <c r="X5" s="59">
        <v>12353503</v>
      </c>
      <c r="Y5" s="60">
        <v>6.97</v>
      </c>
      <c r="Z5" s="61">
        <v>192126000</v>
      </c>
    </row>
    <row r="6" spans="1:26" ht="13.5">
      <c r="A6" s="57" t="s">
        <v>32</v>
      </c>
      <c r="B6" s="18">
        <v>304949508</v>
      </c>
      <c r="C6" s="18">
        <v>0</v>
      </c>
      <c r="D6" s="58">
        <v>330893000</v>
      </c>
      <c r="E6" s="59">
        <v>330893000</v>
      </c>
      <c r="F6" s="59">
        <v>79093240</v>
      </c>
      <c r="G6" s="59">
        <v>23512036</v>
      </c>
      <c r="H6" s="59">
        <v>20114378</v>
      </c>
      <c r="I6" s="59">
        <v>122719654</v>
      </c>
      <c r="J6" s="59">
        <v>17825967</v>
      </c>
      <c r="K6" s="59">
        <v>18339312</v>
      </c>
      <c r="L6" s="59">
        <v>15174389</v>
      </c>
      <c r="M6" s="59">
        <v>51339668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174059322</v>
      </c>
      <c r="W6" s="59">
        <v>188526400</v>
      </c>
      <c r="X6" s="59">
        <v>-14467078</v>
      </c>
      <c r="Y6" s="60">
        <v>-7.67</v>
      </c>
      <c r="Z6" s="61">
        <v>330893000</v>
      </c>
    </row>
    <row r="7" spans="1:26" ht="13.5">
      <c r="A7" s="57" t="s">
        <v>33</v>
      </c>
      <c r="B7" s="18">
        <v>9598647</v>
      </c>
      <c r="C7" s="18">
        <v>0</v>
      </c>
      <c r="D7" s="58">
        <v>8170600</v>
      </c>
      <c r="E7" s="59">
        <v>8170600</v>
      </c>
      <c r="F7" s="59">
        <v>444660</v>
      </c>
      <c r="G7" s="59">
        <v>592383</v>
      </c>
      <c r="H7" s="59">
        <v>520157</v>
      </c>
      <c r="I7" s="59">
        <v>1557200</v>
      </c>
      <c r="J7" s="59">
        <v>604943</v>
      </c>
      <c r="K7" s="59">
        <v>636039</v>
      </c>
      <c r="L7" s="59">
        <v>712114</v>
      </c>
      <c r="M7" s="59">
        <v>1953096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3510296</v>
      </c>
      <c r="W7" s="59">
        <v>3668100</v>
      </c>
      <c r="X7" s="59">
        <v>-157804</v>
      </c>
      <c r="Y7" s="60">
        <v>-4.3</v>
      </c>
      <c r="Z7" s="61">
        <v>8170600</v>
      </c>
    </row>
    <row r="8" spans="1:26" ht="13.5">
      <c r="A8" s="57" t="s">
        <v>34</v>
      </c>
      <c r="B8" s="18">
        <v>134035870</v>
      </c>
      <c r="C8" s="18">
        <v>0</v>
      </c>
      <c r="D8" s="58">
        <v>98404001</v>
      </c>
      <c r="E8" s="59">
        <v>98404001</v>
      </c>
      <c r="F8" s="59">
        <v>27238201</v>
      </c>
      <c r="G8" s="59">
        <v>1812600</v>
      </c>
      <c r="H8" s="59">
        <v>2113249</v>
      </c>
      <c r="I8" s="59">
        <v>31164050</v>
      </c>
      <c r="J8" s="59">
        <v>1748777</v>
      </c>
      <c r="K8" s="59">
        <v>1622031</v>
      </c>
      <c r="L8" s="59">
        <v>23587787</v>
      </c>
      <c r="M8" s="59">
        <v>26958595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58122645</v>
      </c>
      <c r="W8" s="59">
        <v>55466700</v>
      </c>
      <c r="X8" s="59">
        <v>2655945</v>
      </c>
      <c r="Y8" s="60">
        <v>4.79</v>
      </c>
      <c r="Z8" s="61">
        <v>98404001</v>
      </c>
    </row>
    <row r="9" spans="1:26" ht="13.5">
      <c r="A9" s="57" t="s">
        <v>35</v>
      </c>
      <c r="B9" s="18">
        <v>113890173</v>
      </c>
      <c r="C9" s="18">
        <v>0</v>
      </c>
      <c r="D9" s="58">
        <v>107643000</v>
      </c>
      <c r="E9" s="59">
        <v>107643000</v>
      </c>
      <c r="F9" s="59">
        <v>3047068</v>
      </c>
      <c r="G9" s="59">
        <v>3634712</v>
      </c>
      <c r="H9" s="59">
        <v>3874751</v>
      </c>
      <c r="I9" s="59">
        <v>10556531</v>
      </c>
      <c r="J9" s="59">
        <v>3339828</v>
      </c>
      <c r="K9" s="59">
        <v>3898725</v>
      </c>
      <c r="L9" s="59">
        <v>3917281</v>
      </c>
      <c r="M9" s="59">
        <v>11155834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21712365</v>
      </c>
      <c r="W9" s="59">
        <v>17765200</v>
      </c>
      <c r="X9" s="59">
        <v>3947165</v>
      </c>
      <c r="Y9" s="60">
        <v>22.22</v>
      </c>
      <c r="Z9" s="61">
        <v>107643000</v>
      </c>
    </row>
    <row r="10" spans="1:26" ht="25.5">
      <c r="A10" s="62" t="s">
        <v>105</v>
      </c>
      <c r="B10" s="63">
        <f>SUM(B5:B9)</f>
        <v>735621800</v>
      </c>
      <c r="C10" s="63">
        <f>SUM(C5:C9)</f>
        <v>0</v>
      </c>
      <c r="D10" s="64">
        <f aca="true" t="shared" si="0" ref="D10:Z10">SUM(D5:D9)</f>
        <v>737236601</v>
      </c>
      <c r="E10" s="65">
        <f t="shared" si="0"/>
        <v>737236601</v>
      </c>
      <c r="F10" s="65">
        <f t="shared" si="0"/>
        <v>299952819</v>
      </c>
      <c r="G10" s="65">
        <f t="shared" si="0"/>
        <v>29047003</v>
      </c>
      <c r="H10" s="65">
        <f t="shared" si="0"/>
        <v>26485384</v>
      </c>
      <c r="I10" s="65">
        <f t="shared" si="0"/>
        <v>355485206</v>
      </c>
      <c r="J10" s="65">
        <f t="shared" si="0"/>
        <v>23468364</v>
      </c>
      <c r="K10" s="65">
        <f t="shared" si="0"/>
        <v>24403848</v>
      </c>
      <c r="L10" s="65">
        <f t="shared" si="0"/>
        <v>43697713</v>
      </c>
      <c r="M10" s="65">
        <f t="shared" si="0"/>
        <v>91569925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447055131</v>
      </c>
      <c r="W10" s="65">
        <f t="shared" si="0"/>
        <v>442723400</v>
      </c>
      <c r="X10" s="65">
        <f t="shared" si="0"/>
        <v>4331731</v>
      </c>
      <c r="Y10" s="66">
        <f>+IF(W10&lt;&gt;0,(X10/W10)*100,0)</f>
        <v>0.9784282917957352</v>
      </c>
      <c r="Z10" s="67">
        <f t="shared" si="0"/>
        <v>737236601</v>
      </c>
    </row>
    <row r="11" spans="1:26" ht="13.5">
      <c r="A11" s="57" t="s">
        <v>36</v>
      </c>
      <c r="B11" s="18">
        <v>184487621</v>
      </c>
      <c r="C11" s="18">
        <v>0</v>
      </c>
      <c r="D11" s="58">
        <v>203055903</v>
      </c>
      <c r="E11" s="59">
        <v>203055903</v>
      </c>
      <c r="F11" s="59">
        <v>14900763</v>
      </c>
      <c r="G11" s="59">
        <v>15384728</v>
      </c>
      <c r="H11" s="59">
        <v>20796414</v>
      </c>
      <c r="I11" s="59">
        <v>51081905</v>
      </c>
      <c r="J11" s="59">
        <v>14774267</v>
      </c>
      <c r="K11" s="59">
        <v>23852679</v>
      </c>
      <c r="L11" s="59">
        <v>15428694</v>
      </c>
      <c r="M11" s="59">
        <v>54055640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105137545</v>
      </c>
      <c r="W11" s="59">
        <v>108811830</v>
      </c>
      <c r="X11" s="59">
        <v>-3674285</v>
      </c>
      <c r="Y11" s="60">
        <v>-3.38</v>
      </c>
      <c r="Z11" s="61">
        <v>203055903</v>
      </c>
    </row>
    <row r="12" spans="1:26" ht="13.5">
      <c r="A12" s="57" t="s">
        <v>37</v>
      </c>
      <c r="B12" s="18">
        <v>7059866</v>
      </c>
      <c r="C12" s="18">
        <v>0</v>
      </c>
      <c r="D12" s="58">
        <v>8287910</v>
      </c>
      <c r="E12" s="59">
        <v>8287910</v>
      </c>
      <c r="F12" s="59">
        <v>568991</v>
      </c>
      <c r="G12" s="59">
        <v>582774</v>
      </c>
      <c r="H12" s="59">
        <v>625933</v>
      </c>
      <c r="I12" s="59">
        <v>1777698</v>
      </c>
      <c r="J12" s="59">
        <v>637767</v>
      </c>
      <c r="K12" s="59">
        <v>631328</v>
      </c>
      <c r="L12" s="59">
        <v>627457</v>
      </c>
      <c r="M12" s="59">
        <v>1896552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3674250</v>
      </c>
      <c r="W12" s="59">
        <v>4141800</v>
      </c>
      <c r="X12" s="59">
        <v>-467550</v>
      </c>
      <c r="Y12" s="60">
        <v>-11.29</v>
      </c>
      <c r="Z12" s="61">
        <v>8287910</v>
      </c>
    </row>
    <row r="13" spans="1:26" ht="13.5">
      <c r="A13" s="57" t="s">
        <v>106</v>
      </c>
      <c r="B13" s="18">
        <v>30492674</v>
      </c>
      <c r="C13" s="18">
        <v>0</v>
      </c>
      <c r="D13" s="58">
        <v>31100000</v>
      </c>
      <c r="E13" s="59">
        <v>31100000</v>
      </c>
      <c r="F13" s="59">
        <v>922150</v>
      </c>
      <c r="G13" s="59">
        <v>4264231</v>
      </c>
      <c r="H13" s="59">
        <v>2591506</v>
      </c>
      <c r="I13" s="59">
        <v>7777887</v>
      </c>
      <c r="J13" s="59">
        <v>2591430</v>
      </c>
      <c r="K13" s="59">
        <v>2591013</v>
      </c>
      <c r="L13" s="59">
        <v>2591051</v>
      </c>
      <c r="M13" s="59">
        <v>7773494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15551381</v>
      </c>
      <c r="W13" s="59">
        <v>15550460</v>
      </c>
      <c r="X13" s="59">
        <v>921</v>
      </c>
      <c r="Y13" s="60">
        <v>0.01</v>
      </c>
      <c r="Z13" s="61">
        <v>31100000</v>
      </c>
    </row>
    <row r="14" spans="1:26" ht="13.5">
      <c r="A14" s="57" t="s">
        <v>38</v>
      </c>
      <c r="B14" s="18">
        <v>21361453</v>
      </c>
      <c r="C14" s="18">
        <v>0</v>
      </c>
      <c r="D14" s="58">
        <v>18341900</v>
      </c>
      <c r="E14" s="59">
        <v>18341900</v>
      </c>
      <c r="F14" s="59">
        <v>0</v>
      </c>
      <c r="G14" s="59">
        <v>-852690</v>
      </c>
      <c r="H14" s="59">
        <v>1079235</v>
      </c>
      <c r="I14" s="59">
        <v>226545</v>
      </c>
      <c r="J14" s="59">
        <v>606648</v>
      </c>
      <c r="K14" s="59">
        <v>570</v>
      </c>
      <c r="L14" s="59">
        <v>3292007</v>
      </c>
      <c r="M14" s="59">
        <v>3899225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4125770</v>
      </c>
      <c r="W14" s="59">
        <v>3609900</v>
      </c>
      <c r="X14" s="59">
        <v>515870</v>
      </c>
      <c r="Y14" s="60">
        <v>14.29</v>
      </c>
      <c r="Z14" s="61">
        <v>18341900</v>
      </c>
    </row>
    <row r="15" spans="1:26" ht="13.5">
      <c r="A15" s="57" t="s">
        <v>39</v>
      </c>
      <c r="B15" s="18">
        <v>169800580</v>
      </c>
      <c r="C15" s="18">
        <v>0</v>
      </c>
      <c r="D15" s="58">
        <v>185341302</v>
      </c>
      <c r="E15" s="59">
        <v>185341302</v>
      </c>
      <c r="F15" s="59">
        <v>197097</v>
      </c>
      <c r="G15" s="59">
        <v>21905625</v>
      </c>
      <c r="H15" s="59">
        <v>20721037</v>
      </c>
      <c r="I15" s="59">
        <v>42823759</v>
      </c>
      <c r="J15" s="59">
        <v>12527137</v>
      </c>
      <c r="K15" s="59">
        <v>14985872</v>
      </c>
      <c r="L15" s="59">
        <v>12364505</v>
      </c>
      <c r="M15" s="59">
        <v>39877514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82701273</v>
      </c>
      <c r="W15" s="59">
        <v>80947120</v>
      </c>
      <c r="X15" s="59">
        <v>1754153</v>
      </c>
      <c r="Y15" s="60">
        <v>2.17</v>
      </c>
      <c r="Z15" s="61">
        <v>185341302</v>
      </c>
    </row>
    <row r="16" spans="1:26" ht="13.5">
      <c r="A16" s="68" t="s">
        <v>40</v>
      </c>
      <c r="B16" s="18">
        <v>5626877</v>
      </c>
      <c r="C16" s="18">
        <v>0</v>
      </c>
      <c r="D16" s="58">
        <v>6225000</v>
      </c>
      <c r="E16" s="59">
        <v>6225000</v>
      </c>
      <c r="F16" s="59">
        <v>1087377</v>
      </c>
      <c r="G16" s="59">
        <v>29167</v>
      </c>
      <c r="H16" s="59">
        <v>1090367</v>
      </c>
      <c r="I16" s="59">
        <v>2206911</v>
      </c>
      <c r="J16" s="59">
        <v>101533</v>
      </c>
      <c r="K16" s="59">
        <v>27900</v>
      </c>
      <c r="L16" s="59">
        <v>1763455</v>
      </c>
      <c r="M16" s="59">
        <v>1892888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4099799</v>
      </c>
      <c r="W16" s="59">
        <v>3027500</v>
      </c>
      <c r="X16" s="59">
        <v>1072299</v>
      </c>
      <c r="Y16" s="60">
        <v>35.42</v>
      </c>
      <c r="Z16" s="61">
        <v>6225000</v>
      </c>
    </row>
    <row r="17" spans="1:26" ht="13.5">
      <c r="A17" s="57" t="s">
        <v>41</v>
      </c>
      <c r="B17" s="18">
        <v>283340646</v>
      </c>
      <c r="C17" s="18">
        <v>0</v>
      </c>
      <c r="D17" s="58">
        <v>287017954</v>
      </c>
      <c r="E17" s="59">
        <v>287017954</v>
      </c>
      <c r="F17" s="59">
        <v>6263378</v>
      </c>
      <c r="G17" s="59">
        <v>9713448</v>
      </c>
      <c r="H17" s="59">
        <v>15599776</v>
      </c>
      <c r="I17" s="59">
        <v>31576602</v>
      </c>
      <c r="J17" s="59">
        <v>14685337</v>
      </c>
      <c r="K17" s="59">
        <v>15481781</v>
      </c>
      <c r="L17" s="59">
        <v>12900507</v>
      </c>
      <c r="M17" s="59">
        <v>43067625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74644227</v>
      </c>
      <c r="W17" s="59">
        <v>76161060</v>
      </c>
      <c r="X17" s="59">
        <v>-1516833</v>
      </c>
      <c r="Y17" s="60">
        <v>-1.99</v>
      </c>
      <c r="Z17" s="61">
        <v>287017954</v>
      </c>
    </row>
    <row r="18" spans="1:26" ht="13.5">
      <c r="A18" s="69" t="s">
        <v>42</v>
      </c>
      <c r="B18" s="70">
        <f>SUM(B11:B17)</f>
        <v>702169717</v>
      </c>
      <c r="C18" s="70">
        <f>SUM(C11:C17)</f>
        <v>0</v>
      </c>
      <c r="D18" s="71">
        <f aca="true" t="shared" si="1" ref="D18:Z18">SUM(D11:D17)</f>
        <v>739369969</v>
      </c>
      <c r="E18" s="72">
        <f t="shared" si="1"/>
        <v>739369969</v>
      </c>
      <c r="F18" s="72">
        <f t="shared" si="1"/>
        <v>23939756</v>
      </c>
      <c r="G18" s="72">
        <f t="shared" si="1"/>
        <v>51027283</v>
      </c>
      <c r="H18" s="72">
        <f t="shared" si="1"/>
        <v>62504268</v>
      </c>
      <c r="I18" s="72">
        <f t="shared" si="1"/>
        <v>137471307</v>
      </c>
      <c r="J18" s="72">
        <f t="shared" si="1"/>
        <v>45924119</v>
      </c>
      <c r="K18" s="72">
        <f t="shared" si="1"/>
        <v>57571143</v>
      </c>
      <c r="L18" s="72">
        <f t="shared" si="1"/>
        <v>48967676</v>
      </c>
      <c r="M18" s="72">
        <f t="shared" si="1"/>
        <v>152462938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289934245</v>
      </c>
      <c r="W18" s="72">
        <f t="shared" si="1"/>
        <v>292249670</v>
      </c>
      <c r="X18" s="72">
        <f t="shared" si="1"/>
        <v>-2315425</v>
      </c>
      <c r="Y18" s="66">
        <f>+IF(W18&lt;&gt;0,(X18/W18)*100,0)</f>
        <v>-0.7922763437166583</v>
      </c>
      <c r="Z18" s="73">
        <f t="shared" si="1"/>
        <v>739369969</v>
      </c>
    </row>
    <row r="19" spans="1:26" ht="13.5">
      <c r="A19" s="69" t="s">
        <v>43</v>
      </c>
      <c r="B19" s="74">
        <f>+B10-B18</f>
        <v>33452083</v>
      </c>
      <c r="C19" s="74">
        <f>+C10-C18</f>
        <v>0</v>
      </c>
      <c r="D19" s="75">
        <f aca="true" t="shared" si="2" ref="D19:Z19">+D10-D18</f>
        <v>-2133368</v>
      </c>
      <c r="E19" s="76">
        <f t="shared" si="2"/>
        <v>-2133368</v>
      </c>
      <c r="F19" s="76">
        <f t="shared" si="2"/>
        <v>276013063</v>
      </c>
      <c r="G19" s="76">
        <f t="shared" si="2"/>
        <v>-21980280</v>
      </c>
      <c r="H19" s="76">
        <f t="shared" si="2"/>
        <v>-36018884</v>
      </c>
      <c r="I19" s="76">
        <f t="shared" si="2"/>
        <v>218013899</v>
      </c>
      <c r="J19" s="76">
        <f t="shared" si="2"/>
        <v>-22455755</v>
      </c>
      <c r="K19" s="76">
        <f t="shared" si="2"/>
        <v>-33167295</v>
      </c>
      <c r="L19" s="76">
        <f t="shared" si="2"/>
        <v>-5269963</v>
      </c>
      <c r="M19" s="76">
        <f t="shared" si="2"/>
        <v>-60893013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157120886</v>
      </c>
      <c r="W19" s="76">
        <f>IF(E10=E18,0,W10-W18)</f>
        <v>150473730</v>
      </c>
      <c r="X19" s="76">
        <f t="shared" si="2"/>
        <v>6647156</v>
      </c>
      <c r="Y19" s="77">
        <f>+IF(W19&lt;&gt;0,(X19/W19)*100,0)</f>
        <v>4.417486028956683</v>
      </c>
      <c r="Z19" s="78">
        <f t="shared" si="2"/>
        <v>-2133368</v>
      </c>
    </row>
    <row r="20" spans="1:26" ht="13.5">
      <c r="A20" s="57" t="s">
        <v>44</v>
      </c>
      <c r="B20" s="18">
        <v>54005030</v>
      </c>
      <c r="C20" s="18">
        <v>0</v>
      </c>
      <c r="D20" s="58">
        <v>90620000</v>
      </c>
      <c r="E20" s="59">
        <v>90620000</v>
      </c>
      <c r="F20" s="59">
        <v>8678493</v>
      </c>
      <c r="G20" s="59">
        <v>10853336</v>
      </c>
      <c r="H20" s="59">
        <v>3482303</v>
      </c>
      <c r="I20" s="59">
        <v>23014132</v>
      </c>
      <c r="J20" s="59">
        <v>9184784</v>
      </c>
      <c r="K20" s="59">
        <v>3845573</v>
      </c>
      <c r="L20" s="59">
        <v>9496305</v>
      </c>
      <c r="M20" s="59">
        <v>22526662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45540794</v>
      </c>
      <c r="W20" s="59">
        <v>55702000</v>
      </c>
      <c r="X20" s="59">
        <v>-10161206</v>
      </c>
      <c r="Y20" s="60">
        <v>-18.24</v>
      </c>
      <c r="Z20" s="61">
        <v>90620000</v>
      </c>
    </row>
    <row r="21" spans="1:26" ht="13.5">
      <c r="A21" s="57" t="s">
        <v>107</v>
      </c>
      <c r="B21" s="79">
        <v>-5146686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82310427</v>
      </c>
      <c r="C22" s="85">
        <f>SUM(C19:C21)</f>
        <v>0</v>
      </c>
      <c r="D22" s="86">
        <f aca="true" t="shared" si="3" ref="D22:Z22">SUM(D19:D21)</f>
        <v>88486632</v>
      </c>
      <c r="E22" s="87">
        <f t="shared" si="3"/>
        <v>88486632</v>
      </c>
      <c r="F22" s="87">
        <f t="shared" si="3"/>
        <v>284691556</v>
      </c>
      <c r="G22" s="87">
        <f t="shared" si="3"/>
        <v>-11126944</v>
      </c>
      <c r="H22" s="87">
        <f t="shared" si="3"/>
        <v>-32536581</v>
      </c>
      <c r="I22" s="87">
        <f t="shared" si="3"/>
        <v>241028031</v>
      </c>
      <c r="J22" s="87">
        <f t="shared" si="3"/>
        <v>-13270971</v>
      </c>
      <c r="K22" s="87">
        <f t="shared" si="3"/>
        <v>-29321722</v>
      </c>
      <c r="L22" s="87">
        <f t="shared" si="3"/>
        <v>4226342</v>
      </c>
      <c r="M22" s="87">
        <f t="shared" si="3"/>
        <v>-38366351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202661680</v>
      </c>
      <c r="W22" s="87">
        <f t="shared" si="3"/>
        <v>206175730</v>
      </c>
      <c r="X22" s="87">
        <f t="shared" si="3"/>
        <v>-3514050</v>
      </c>
      <c r="Y22" s="88">
        <f>+IF(W22&lt;&gt;0,(X22/W22)*100,0)</f>
        <v>-1.7043955658602494</v>
      </c>
      <c r="Z22" s="89">
        <f t="shared" si="3"/>
        <v>88486632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82310427</v>
      </c>
      <c r="C24" s="74">
        <f>SUM(C22:C23)</f>
        <v>0</v>
      </c>
      <c r="D24" s="75">
        <f aca="true" t="shared" si="4" ref="D24:Z24">SUM(D22:D23)</f>
        <v>88486632</v>
      </c>
      <c r="E24" s="76">
        <f t="shared" si="4"/>
        <v>88486632</v>
      </c>
      <c r="F24" s="76">
        <f t="shared" si="4"/>
        <v>284691556</v>
      </c>
      <c r="G24" s="76">
        <f t="shared" si="4"/>
        <v>-11126944</v>
      </c>
      <c r="H24" s="76">
        <f t="shared" si="4"/>
        <v>-32536581</v>
      </c>
      <c r="I24" s="76">
        <f t="shared" si="4"/>
        <v>241028031</v>
      </c>
      <c r="J24" s="76">
        <f t="shared" si="4"/>
        <v>-13270971</v>
      </c>
      <c r="K24" s="76">
        <f t="shared" si="4"/>
        <v>-29321722</v>
      </c>
      <c r="L24" s="76">
        <f t="shared" si="4"/>
        <v>4226342</v>
      </c>
      <c r="M24" s="76">
        <f t="shared" si="4"/>
        <v>-38366351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202661680</v>
      </c>
      <c r="W24" s="76">
        <f t="shared" si="4"/>
        <v>206175730</v>
      </c>
      <c r="X24" s="76">
        <f t="shared" si="4"/>
        <v>-3514050</v>
      </c>
      <c r="Y24" s="77">
        <f>+IF(W24&lt;&gt;0,(X24/W24)*100,0)</f>
        <v>-1.7043955658602494</v>
      </c>
      <c r="Z24" s="78">
        <f t="shared" si="4"/>
        <v>88486632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97321828</v>
      </c>
      <c r="C27" s="21">
        <v>0</v>
      </c>
      <c r="D27" s="98">
        <v>175573270</v>
      </c>
      <c r="E27" s="99">
        <v>175573270</v>
      </c>
      <c r="F27" s="99">
        <v>8812688</v>
      </c>
      <c r="G27" s="99">
        <v>11808346</v>
      </c>
      <c r="H27" s="99">
        <v>5053700</v>
      </c>
      <c r="I27" s="99">
        <v>25674734</v>
      </c>
      <c r="J27" s="99">
        <v>13045110</v>
      </c>
      <c r="K27" s="99">
        <v>8180693</v>
      </c>
      <c r="L27" s="99">
        <v>9009821</v>
      </c>
      <c r="M27" s="99">
        <v>30235624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55910358</v>
      </c>
      <c r="W27" s="99">
        <v>87786635</v>
      </c>
      <c r="X27" s="99">
        <v>-31876277</v>
      </c>
      <c r="Y27" s="100">
        <v>-36.31</v>
      </c>
      <c r="Z27" s="101">
        <v>175573270</v>
      </c>
    </row>
    <row r="28" spans="1:26" ht="13.5">
      <c r="A28" s="102" t="s">
        <v>44</v>
      </c>
      <c r="B28" s="18">
        <v>52307458</v>
      </c>
      <c r="C28" s="18">
        <v>0</v>
      </c>
      <c r="D28" s="58">
        <v>90620000</v>
      </c>
      <c r="E28" s="59">
        <v>90620000</v>
      </c>
      <c r="F28" s="59">
        <v>8678493</v>
      </c>
      <c r="G28" s="59">
        <v>11255796</v>
      </c>
      <c r="H28" s="59">
        <v>3556424</v>
      </c>
      <c r="I28" s="59">
        <v>23490713</v>
      </c>
      <c r="J28" s="59">
        <v>8560241</v>
      </c>
      <c r="K28" s="59">
        <v>5065743</v>
      </c>
      <c r="L28" s="59">
        <v>5073539</v>
      </c>
      <c r="M28" s="59">
        <v>18699523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42190236</v>
      </c>
      <c r="W28" s="59">
        <v>45310000</v>
      </c>
      <c r="X28" s="59">
        <v>-3119764</v>
      </c>
      <c r="Y28" s="60">
        <v>-6.89</v>
      </c>
      <c r="Z28" s="61">
        <v>90620000</v>
      </c>
    </row>
    <row r="29" spans="1:26" ht="13.5">
      <c r="A29" s="57" t="s">
        <v>110</v>
      </c>
      <c r="B29" s="18">
        <v>5146686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11269110</v>
      </c>
      <c r="C30" s="18">
        <v>0</v>
      </c>
      <c r="D30" s="58">
        <v>25172950</v>
      </c>
      <c r="E30" s="59">
        <v>25172950</v>
      </c>
      <c r="F30" s="59">
        <v>0</v>
      </c>
      <c r="G30" s="59">
        <v>127609</v>
      </c>
      <c r="H30" s="59">
        <v>526744</v>
      </c>
      <c r="I30" s="59">
        <v>654353</v>
      </c>
      <c r="J30" s="59">
        <v>1854228</v>
      </c>
      <c r="K30" s="59">
        <v>1644805</v>
      </c>
      <c r="L30" s="59">
        <v>1499273</v>
      </c>
      <c r="M30" s="59">
        <v>4998306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5652659</v>
      </c>
      <c r="W30" s="59">
        <v>12586475</v>
      </c>
      <c r="X30" s="59">
        <v>-6933816</v>
      </c>
      <c r="Y30" s="60">
        <v>-55.09</v>
      </c>
      <c r="Z30" s="61">
        <v>25172950</v>
      </c>
    </row>
    <row r="31" spans="1:26" ht="13.5">
      <c r="A31" s="57" t="s">
        <v>49</v>
      </c>
      <c r="B31" s="18">
        <v>28598574</v>
      </c>
      <c r="C31" s="18">
        <v>0</v>
      </c>
      <c r="D31" s="58">
        <v>59780320</v>
      </c>
      <c r="E31" s="59">
        <v>59780320</v>
      </c>
      <c r="F31" s="59">
        <v>134195</v>
      </c>
      <c r="G31" s="59">
        <v>424941</v>
      </c>
      <c r="H31" s="59">
        <v>970532</v>
      </c>
      <c r="I31" s="59">
        <v>1529668</v>
      </c>
      <c r="J31" s="59">
        <v>2630641</v>
      </c>
      <c r="K31" s="59">
        <v>1470144</v>
      </c>
      <c r="L31" s="59">
        <v>2437009</v>
      </c>
      <c r="M31" s="59">
        <v>6537794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8067462</v>
      </c>
      <c r="W31" s="59">
        <v>29890160</v>
      </c>
      <c r="X31" s="59">
        <v>-21822698</v>
      </c>
      <c r="Y31" s="60">
        <v>-73.01</v>
      </c>
      <c r="Z31" s="61">
        <v>59780320</v>
      </c>
    </row>
    <row r="32" spans="1:26" ht="13.5">
      <c r="A32" s="69" t="s">
        <v>50</v>
      </c>
      <c r="B32" s="21">
        <f>SUM(B28:B31)</f>
        <v>97321828</v>
      </c>
      <c r="C32" s="21">
        <f>SUM(C28:C31)</f>
        <v>0</v>
      </c>
      <c r="D32" s="98">
        <f aca="true" t="shared" si="5" ref="D32:Z32">SUM(D28:D31)</f>
        <v>175573270</v>
      </c>
      <c r="E32" s="99">
        <f t="shared" si="5"/>
        <v>175573270</v>
      </c>
      <c r="F32" s="99">
        <f t="shared" si="5"/>
        <v>8812688</v>
      </c>
      <c r="G32" s="99">
        <f t="shared" si="5"/>
        <v>11808346</v>
      </c>
      <c r="H32" s="99">
        <f t="shared" si="5"/>
        <v>5053700</v>
      </c>
      <c r="I32" s="99">
        <f t="shared" si="5"/>
        <v>25674734</v>
      </c>
      <c r="J32" s="99">
        <f t="shared" si="5"/>
        <v>13045110</v>
      </c>
      <c r="K32" s="99">
        <f t="shared" si="5"/>
        <v>8180692</v>
      </c>
      <c r="L32" s="99">
        <f t="shared" si="5"/>
        <v>9009821</v>
      </c>
      <c r="M32" s="99">
        <f t="shared" si="5"/>
        <v>30235623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55910357</v>
      </c>
      <c r="W32" s="99">
        <f t="shared" si="5"/>
        <v>87786635</v>
      </c>
      <c r="X32" s="99">
        <f t="shared" si="5"/>
        <v>-31876278</v>
      </c>
      <c r="Y32" s="100">
        <f>+IF(W32&lt;&gt;0,(X32/W32)*100,0)</f>
        <v>-36.31108311646756</v>
      </c>
      <c r="Z32" s="101">
        <f t="shared" si="5"/>
        <v>175573270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205365936</v>
      </c>
      <c r="C35" s="18">
        <v>0</v>
      </c>
      <c r="D35" s="58">
        <v>174919256</v>
      </c>
      <c r="E35" s="59">
        <v>174919256</v>
      </c>
      <c r="F35" s="59">
        <v>437334007</v>
      </c>
      <c r="G35" s="59">
        <v>421822928</v>
      </c>
      <c r="H35" s="59">
        <v>392270281</v>
      </c>
      <c r="I35" s="59">
        <v>392270281</v>
      </c>
      <c r="J35" s="59">
        <v>353068769</v>
      </c>
      <c r="K35" s="59">
        <v>336700995</v>
      </c>
      <c r="L35" s="59">
        <v>329973870</v>
      </c>
      <c r="M35" s="59">
        <v>329973870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329973870</v>
      </c>
      <c r="W35" s="59">
        <v>87459628</v>
      </c>
      <c r="X35" s="59">
        <v>242514242</v>
      </c>
      <c r="Y35" s="60">
        <v>277.29</v>
      </c>
      <c r="Z35" s="61">
        <v>174919256</v>
      </c>
    </row>
    <row r="36" spans="1:26" ht="13.5">
      <c r="A36" s="57" t="s">
        <v>53</v>
      </c>
      <c r="B36" s="18">
        <v>1059966947</v>
      </c>
      <c r="C36" s="18">
        <v>0</v>
      </c>
      <c r="D36" s="58">
        <v>1191635644</v>
      </c>
      <c r="E36" s="59">
        <v>1191635644</v>
      </c>
      <c r="F36" s="59">
        <v>1067963340</v>
      </c>
      <c r="G36" s="59">
        <v>1075471323</v>
      </c>
      <c r="H36" s="59">
        <v>1077933434</v>
      </c>
      <c r="I36" s="59">
        <v>1077933434</v>
      </c>
      <c r="J36" s="59">
        <v>1088387029</v>
      </c>
      <c r="K36" s="59">
        <v>1093976625</v>
      </c>
      <c r="L36" s="59">
        <v>1100395393</v>
      </c>
      <c r="M36" s="59">
        <v>1100395393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1100395393</v>
      </c>
      <c r="W36" s="59">
        <v>595817822</v>
      </c>
      <c r="X36" s="59">
        <v>504577571</v>
      </c>
      <c r="Y36" s="60">
        <v>84.69</v>
      </c>
      <c r="Z36" s="61">
        <v>1191635644</v>
      </c>
    </row>
    <row r="37" spans="1:26" ht="13.5">
      <c r="A37" s="57" t="s">
        <v>54</v>
      </c>
      <c r="B37" s="18">
        <v>127682449</v>
      </c>
      <c r="C37" s="18">
        <v>0</v>
      </c>
      <c r="D37" s="58">
        <v>134000777</v>
      </c>
      <c r="E37" s="59">
        <v>134000777</v>
      </c>
      <c r="F37" s="59">
        <v>83272555</v>
      </c>
      <c r="G37" s="59">
        <v>87604122</v>
      </c>
      <c r="H37" s="59">
        <v>85376044</v>
      </c>
      <c r="I37" s="59">
        <v>85376044</v>
      </c>
      <c r="J37" s="59">
        <v>72009230</v>
      </c>
      <c r="K37" s="59">
        <v>84914012</v>
      </c>
      <c r="L37" s="59">
        <v>80102733</v>
      </c>
      <c r="M37" s="59">
        <v>80102733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80102733</v>
      </c>
      <c r="W37" s="59">
        <v>67000389</v>
      </c>
      <c r="X37" s="59">
        <v>13102344</v>
      </c>
      <c r="Y37" s="60">
        <v>19.56</v>
      </c>
      <c r="Z37" s="61">
        <v>134000777</v>
      </c>
    </row>
    <row r="38" spans="1:26" ht="13.5">
      <c r="A38" s="57" t="s">
        <v>55</v>
      </c>
      <c r="B38" s="18">
        <v>229344165</v>
      </c>
      <c r="C38" s="18">
        <v>0</v>
      </c>
      <c r="D38" s="58">
        <v>289271947</v>
      </c>
      <c r="E38" s="59">
        <v>289271947</v>
      </c>
      <c r="F38" s="59">
        <v>228596190</v>
      </c>
      <c r="G38" s="59">
        <v>227334442</v>
      </c>
      <c r="H38" s="59">
        <v>231716723</v>
      </c>
      <c r="I38" s="59">
        <v>231716723</v>
      </c>
      <c r="J38" s="59">
        <v>232240006</v>
      </c>
      <c r="K38" s="59">
        <v>231694909</v>
      </c>
      <c r="L38" s="59">
        <v>228611964</v>
      </c>
      <c r="M38" s="59">
        <v>228611964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228611964</v>
      </c>
      <c r="W38" s="59">
        <v>144635974</v>
      </c>
      <c r="X38" s="59">
        <v>83975990</v>
      </c>
      <c r="Y38" s="60">
        <v>58.06</v>
      </c>
      <c r="Z38" s="61">
        <v>289271947</v>
      </c>
    </row>
    <row r="39" spans="1:26" ht="13.5">
      <c r="A39" s="57" t="s">
        <v>56</v>
      </c>
      <c r="B39" s="18">
        <v>908306269</v>
      </c>
      <c r="C39" s="18">
        <v>0</v>
      </c>
      <c r="D39" s="58">
        <v>943282175</v>
      </c>
      <c r="E39" s="59">
        <v>943282175</v>
      </c>
      <c r="F39" s="59">
        <v>1193428602</v>
      </c>
      <c r="G39" s="59">
        <v>1182355687</v>
      </c>
      <c r="H39" s="59">
        <v>1153110948</v>
      </c>
      <c r="I39" s="59">
        <v>1153110948</v>
      </c>
      <c r="J39" s="59">
        <v>1137206562</v>
      </c>
      <c r="K39" s="59">
        <v>1114068699</v>
      </c>
      <c r="L39" s="59">
        <v>1121654566</v>
      </c>
      <c r="M39" s="59">
        <v>1121654566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1121654566</v>
      </c>
      <c r="W39" s="59">
        <v>471641088</v>
      </c>
      <c r="X39" s="59">
        <v>650013478</v>
      </c>
      <c r="Y39" s="60">
        <v>137.82</v>
      </c>
      <c r="Z39" s="61">
        <v>943282175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112066814</v>
      </c>
      <c r="C42" s="18">
        <v>0</v>
      </c>
      <c r="D42" s="58">
        <v>122909143</v>
      </c>
      <c r="E42" s="59">
        <v>122909143</v>
      </c>
      <c r="F42" s="59">
        <v>1771730</v>
      </c>
      <c r="G42" s="59">
        <v>21845697</v>
      </c>
      <c r="H42" s="59">
        <v>31703667</v>
      </c>
      <c r="I42" s="59">
        <v>55321094</v>
      </c>
      <c r="J42" s="59">
        <v>3807382</v>
      </c>
      <c r="K42" s="59">
        <v>-42729</v>
      </c>
      <c r="L42" s="59">
        <v>17269755</v>
      </c>
      <c r="M42" s="59">
        <v>21034408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76355502</v>
      </c>
      <c r="W42" s="59">
        <v>191632595</v>
      </c>
      <c r="X42" s="59">
        <v>-115277093</v>
      </c>
      <c r="Y42" s="60">
        <v>-60.16</v>
      </c>
      <c r="Z42" s="61">
        <v>122909143</v>
      </c>
    </row>
    <row r="43" spans="1:26" ht="13.5">
      <c r="A43" s="57" t="s">
        <v>59</v>
      </c>
      <c r="B43" s="18">
        <v>-88763038</v>
      </c>
      <c r="C43" s="18">
        <v>0</v>
      </c>
      <c r="D43" s="58">
        <v>-148290526</v>
      </c>
      <c r="E43" s="59">
        <v>-148290526</v>
      </c>
      <c r="F43" s="59">
        <v>-8650194</v>
      </c>
      <c r="G43" s="59">
        <v>-11605478</v>
      </c>
      <c r="H43" s="59">
        <v>-4435797</v>
      </c>
      <c r="I43" s="59">
        <v>-24691469</v>
      </c>
      <c r="J43" s="59">
        <v>-13014885</v>
      </c>
      <c r="K43" s="59">
        <v>-8138012</v>
      </c>
      <c r="L43" s="59">
        <v>-8713910</v>
      </c>
      <c r="M43" s="59">
        <v>-29866807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-54558276</v>
      </c>
      <c r="W43" s="59">
        <v>-68857598</v>
      </c>
      <c r="X43" s="59">
        <v>14299322</v>
      </c>
      <c r="Y43" s="60">
        <v>-20.77</v>
      </c>
      <c r="Z43" s="61">
        <v>-148290526</v>
      </c>
    </row>
    <row r="44" spans="1:26" ht="13.5">
      <c r="A44" s="57" t="s">
        <v>60</v>
      </c>
      <c r="B44" s="18">
        <v>-8635371</v>
      </c>
      <c r="C44" s="18">
        <v>0</v>
      </c>
      <c r="D44" s="58">
        <v>12576542</v>
      </c>
      <c r="E44" s="59">
        <v>12576542</v>
      </c>
      <c r="F44" s="59">
        <v>-930201</v>
      </c>
      <c r="G44" s="59">
        <v>-181540</v>
      </c>
      <c r="H44" s="59">
        <v>-1058224</v>
      </c>
      <c r="I44" s="59">
        <v>-2169965</v>
      </c>
      <c r="J44" s="59">
        <v>49576</v>
      </c>
      <c r="K44" s="59">
        <v>3852619</v>
      </c>
      <c r="L44" s="59">
        <v>-2797711</v>
      </c>
      <c r="M44" s="59">
        <v>1104484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-1065481</v>
      </c>
      <c r="W44" s="59">
        <v>25172950</v>
      </c>
      <c r="X44" s="59">
        <v>-26238431</v>
      </c>
      <c r="Y44" s="60">
        <v>-104.23</v>
      </c>
      <c r="Z44" s="61">
        <v>12576542</v>
      </c>
    </row>
    <row r="45" spans="1:26" ht="13.5">
      <c r="A45" s="69" t="s">
        <v>61</v>
      </c>
      <c r="B45" s="21">
        <v>75566499</v>
      </c>
      <c r="C45" s="21">
        <v>0</v>
      </c>
      <c r="D45" s="98">
        <v>32711645</v>
      </c>
      <c r="E45" s="99">
        <v>32711645</v>
      </c>
      <c r="F45" s="99">
        <v>67757835</v>
      </c>
      <c r="G45" s="99">
        <v>77816514</v>
      </c>
      <c r="H45" s="99">
        <v>104026160</v>
      </c>
      <c r="I45" s="99">
        <v>104026160</v>
      </c>
      <c r="J45" s="99">
        <v>94868233</v>
      </c>
      <c r="K45" s="99">
        <v>90540111</v>
      </c>
      <c r="L45" s="99">
        <v>96298245</v>
      </c>
      <c r="M45" s="99">
        <v>96298245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96298245</v>
      </c>
      <c r="W45" s="99">
        <v>193464433</v>
      </c>
      <c r="X45" s="99">
        <v>-97166188</v>
      </c>
      <c r="Y45" s="100">
        <v>-50.22</v>
      </c>
      <c r="Z45" s="101">
        <v>32711645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40509798</v>
      </c>
      <c r="C49" s="51">
        <v>0</v>
      </c>
      <c r="D49" s="128">
        <v>35585364</v>
      </c>
      <c r="E49" s="53">
        <v>3314989</v>
      </c>
      <c r="F49" s="53">
        <v>0</v>
      </c>
      <c r="G49" s="53">
        <v>0</v>
      </c>
      <c r="H49" s="53">
        <v>0</v>
      </c>
      <c r="I49" s="53">
        <v>3134127</v>
      </c>
      <c r="J49" s="53">
        <v>0</v>
      </c>
      <c r="K49" s="53">
        <v>0</v>
      </c>
      <c r="L49" s="53">
        <v>0</v>
      </c>
      <c r="M49" s="53">
        <v>2340407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3946707</v>
      </c>
      <c r="W49" s="53">
        <v>11419758</v>
      </c>
      <c r="X49" s="53">
        <v>75383278</v>
      </c>
      <c r="Y49" s="53">
        <v>175634428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2497296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2497296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84.58601783786293</v>
      </c>
      <c r="C58" s="5">
        <f>IF(C67=0,0,+(C76/C67)*100)</f>
        <v>0</v>
      </c>
      <c r="D58" s="6">
        <f aca="true" t="shared" si="6" ref="D58:Z58">IF(D67=0,0,+(D76/D67)*100)</f>
        <v>95</v>
      </c>
      <c r="E58" s="7">
        <f t="shared" si="6"/>
        <v>95</v>
      </c>
      <c r="F58" s="7">
        <f t="shared" si="6"/>
        <v>8.64414754026837</v>
      </c>
      <c r="G58" s="7">
        <f t="shared" si="6"/>
        <v>228.17624950393153</v>
      </c>
      <c r="H58" s="7">
        <f t="shared" si="6"/>
        <v>327.74257612503106</v>
      </c>
      <c r="I58" s="7">
        <f t="shared" si="6"/>
        <v>45.80584161949721</v>
      </c>
      <c r="J58" s="7">
        <f t="shared" si="6"/>
        <v>191.50973445882988</v>
      </c>
      <c r="K58" s="7">
        <f t="shared" si="6"/>
        <v>226.98762131270232</v>
      </c>
      <c r="L58" s="7">
        <f t="shared" si="6"/>
        <v>185.2380114036662</v>
      </c>
      <c r="M58" s="7">
        <f t="shared" si="6"/>
        <v>202.19086458634092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68.28254431209746</v>
      </c>
      <c r="W58" s="7">
        <f t="shared" si="6"/>
        <v>95</v>
      </c>
      <c r="X58" s="7">
        <f t="shared" si="6"/>
        <v>0</v>
      </c>
      <c r="Y58" s="7">
        <f t="shared" si="6"/>
        <v>0</v>
      </c>
      <c r="Z58" s="8">
        <f t="shared" si="6"/>
        <v>95</v>
      </c>
    </row>
    <row r="59" spans="1:26" ht="13.5">
      <c r="A59" s="36" t="s">
        <v>31</v>
      </c>
      <c r="B59" s="9">
        <f aca="true" t="shared" si="7" ref="B59:Z66">IF(B68=0,0,+(B77/B68)*100)</f>
        <v>89.01298153006249</v>
      </c>
      <c r="C59" s="9">
        <f t="shared" si="7"/>
        <v>0</v>
      </c>
      <c r="D59" s="2">
        <f t="shared" si="7"/>
        <v>95</v>
      </c>
      <c r="E59" s="10">
        <f t="shared" si="7"/>
        <v>95</v>
      </c>
      <c r="F59" s="10">
        <f t="shared" si="7"/>
        <v>2.0388490589385113</v>
      </c>
      <c r="G59" s="10">
        <f t="shared" si="7"/>
        <v>-3946.3098950012673</v>
      </c>
      <c r="H59" s="10">
        <f t="shared" si="7"/>
        <v>-11355.269143997166</v>
      </c>
      <c r="I59" s="10">
        <f t="shared" si="7"/>
        <v>36.566798276924956</v>
      </c>
      <c r="J59" s="10">
        <f t="shared" si="7"/>
        <v>-2865.7128428814945</v>
      </c>
      <c r="K59" s="10">
        <f t="shared" si="7"/>
        <v>-4319.926000272932</v>
      </c>
      <c r="L59" s="10">
        <f t="shared" si="7"/>
        <v>-23198.46448693082</v>
      </c>
      <c r="M59" s="10">
        <f t="shared" si="7"/>
        <v>-4486.201026803504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59.456387050201556</v>
      </c>
      <c r="W59" s="10">
        <f t="shared" si="7"/>
        <v>95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3.5">
      <c r="A60" s="37" t="s">
        <v>32</v>
      </c>
      <c r="B60" s="12">
        <f t="shared" si="7"/>
        <v>83.91453446778473</v>
      </c>
      <c r="C60" s="12">
        <f t="shared" si="7"/>
        <v>0</v>
      </c>
      <c r="D60" s="3">
        <f t="shared" si="7"/>
        <v>95</v>
      </c>
      <c r="E60" s="13">
        <f t="shared" si="7"/>
        <v>95</v>
      </c>
      <c r="F60" s="13">
        <f t="shared" si="7"/>
        <v>24.57008841716435</v>
      </c>
      <c r="G60" s="13">
        <f t="shared" si="7"/>
        <v>105.23277099439623</v>
      </c>
      <c r="H60" s="13">
        <f t="shared" si="7"/>
        <v>150.729065547043</v>
      </c>
      <c r="I60" s="13">
        <f t="shared" si="7"/>
        <v>60.7024690600904</v>
      </c>
      <c r="J60" s="13">
        <f t="shared" si="7"/>
        <v>121.9806027914222</v>
      </c>
      <c r="K60" s="13">
        <f t="shared" si="7"/>
        <v>123.64755013710437</v>
      </c>
      <c r="L60" s="13">
        <f t="shared" si="7"/>
        <v>127.03875589323563</v>
      </c>
      <c r="M60" s="13">
        <f t="shared" si="7"/>
        <v>124.07109255166979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79.39336164942662</v>
      </c>
      <c r="W60" s="13">
        <f t="shared" si="7"/>
        <v>95</v>
      </c>
      <c r="X60" s="13">
        <f t="shared" si="7"/>
        <v>0</v>
      </c>
      <c r="Y60" s="13">
        <f t="shared" si="7"/>
        <v>0</v>
      </c>
      <c r="Z60" s="14">
        <f t="shared" si="7"/>
        <v>95</v>
      </c>
    </row>
    <row r="61" spans="1:26" ht="13.5">
      <c r="A61" s="38" t="s">
        <v>113</v>
      </c>
      <c r="B61" s="12">
        <f t="shared" si="7"/>
        <v>79.41066615771123</v>
      </c>
      <c r="C61" s="12">
        <f t="shared" si="7"/>
        <v>0</v>
      </c>
      <c r="D61" s="3">
        <f t="shared" si="7"/>
        <v>94.56004284818292</v>
      </c>
      <c r="E61" s="13">
        <f t="shared" si="7"/>
        <v>94.56004284818292</v>
      </c>
      <c r="F61" s="13">
        <f t="shared" si="7"/>
        <v>49.567411761501</v>
      </c>
      <c r="G61" s="13">
        <f t="shared" si="7"/>
        <v>80.00804075280617</v>
      </c>
      <c r="H61" s="13">
        <f t="shared" si="7"/>
        <v>115.5269545707897</v>
      </c>
      <c r="I61" s="13">
        <f t="shared" si="7"/>
        <v>75.76035902513738</v>
      </c>
      <c r="J61" s="13">
        <f t="shared" si="7"/>
        <v>94.48124899931962</v>
      </c>
      <c r="K61" s="13">
        <f t="shared" si="7"/>
        <v>112.04942153369095</v>
      </c>
      <c r="L61" s="13">
        <f t="shared" si="7"/>
        <v>118.74248578567223</v>
      </c>
      <c r="M61" s="13">
        <f t="shared" si="7"/>
        <v>107.42567958060827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87.93299624729488</v>
      </c>
      <c r="W61" s="13">
        <f t="shared" si="7"/>
        <v>95</v>
      </c>
      <c r="X61" s="13">
        <f t="shared" si="7"/>
        <v>0</v>
      </c>
      <c r="Y61" s="13">
        <f t="shared" si="7"/>
        <v>0</v>
      </c>
      <c r="Z61" s="14">
        <f t="shared" si="7"/>
        <v>94.56004284818292</v>
      </c>
    </row>
    <row r="62" spans="1:26" ht="13.5">
      <c r="A62" s="38" t="s">
        <v>114</v>
      </c>
      <c r="B62" s="12">
        <f t="shared" si="7"/>
        <v>94.64879577860484</v>
      </c>
      <c r="C62" s="12">
        <f t="shared" si="7"/>
        <v>0</v>
      </c>
      <c r="D62" s="3">
        <f t="shared" si="7"/>
        <v>94.46093654155699</v>
      </c>
      <c r="E62" s="13">
        <f t="shared" si="7"/>
        <v>94.46093654155699</v>
      </c>
      <c r="F62" s="13">
        <f t="shared" si="7"/>
        <v>20.184117207574605</v>
      </c>
      <c r="G62" s="13">
        <f t="shared" si="7"/>
        <v>153.71455621113208</v>
      </c>
      <c r="H62" s="13">
        <f t="shared" si="7"/>
        <v>152.70933748657745</v>
      </c>
      <c r="I62" s="13">
        <f t="shared" si="7"/>
        <v>54.89831387627697</v>
      </c>
      <c r="J62" s="13">
        <f t="shared" si="7"/>
        <v>161.32934512149927</v>
      </c>
      <c r="K62" s="13">
        <f t="shared" si="7"/>
        <v>104.50582854580561</v>
      </c>
      <c r="L62" s="13">
        <f t="shared" si="7"/>
        <v>106.01281856767105</v>
      </c>
      <c r="M62" s="13">
        <f t="shared" si="7"/>
        <v>119.97012308959295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74.4269974719627</v>
      </c>
      <c r="W62" s="13">
        <f t="shared" si="7"/>
        <v>95</v>
      </c>
      <c r="X62" s="13">
        <f t="shared" si="7"/>
        <v>0</v>
      </c>
      <c r="Y62" s="13">
        <f t="shared" si="7"/>
        <v>0</v>
      </c>
      <c r="Z62" s="14">
        <f t="shared" si="7"/>
        <v>94.46093654155699</v>
      </c>
    </row>
    <row r="63" spans="1:26" ht="13.5">
      <c r="A63" s="38" t="s">
        <v>115</v>
      </c>
      <c r="B63" s="12">
        <f t="shared" si="7"/>
        <v>77.98456705983277</v>
      </c>
      <c r="C63" s="12">
        <f t="shared" si="7"/>
        <v>0</v>
      </c>
      <c r="D63" s="3">
        <f t="shared" si="7"/>
        <v>95.03656907365895</v>
      </c>
      <c r="E63" s="13">
        <f t="shared" si="7"/>
        <v>95.03656907365895</v>
      </c>
      <c r="F63" s="13">
        <f t="shared" si="7"/>
        <v>4.116791884007491</v>
      </c>
      <c r="G63" s="13">
        <f t="shared" si="7"/>
        <v>5893.68599898976</v>
      </c>
      <c r="H63" s="13">
        <f t="shared" si="7"/>
        <v>3648.436561896571</v>
      </c>
      <c r="I63" s="13">
        <f t="shared" si="7"/>
        <v>30.304222510929502</v>
      </c>
      <c r="J63" s="13">
        <f t="shared" si="7"/>
        <v>-67408.53889943074</v>
      </c>
      <c r="K63" s="13">
        <f t="shared" si="7"/>
        <v>5739.959197551853</v>
      </c>
      <c r="L63" s="13">
        <f t="shared" si="7"/>
        <v>3085.1677430929312</v>
      </c>
      <c r="M63" s="13">
        <f t="shared" si="7"/>
        <v>7333.876341050253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49.45347548258511</v>
      </c>
      <c r="W63" s="13">
        <f t="shared" si="7"/>
        <v>95</v>
      </c>
      <c r="X63" s="13">
        <f t="shared" si="7"/>
        <v>0</v>
      </c>
      <c r="Y63" s="13">
        <f t="shared" si="7"/>
        <v>0</v>
      </c>
      <c r="Z63" s="14">
        <f t="shared" si="7"/>
        <v>95.03656907365895</v>
      </c>
    </row>
    <row r="64" spans="1:26" ht="13.5">
      <c r="A64" s="38" t="s">
        <v>116</v>
      </c>
      <c r="B64" s="12">
        <f t="shared" si="7"/>
        <v>88.95103079733443</v>
      </c>
      <c r="C64" s="12">
        <f t="shared" si="7"/>
        <v>0</v>
      </c>
      <c r="D64" s="3">
        <f t="shared" si="7"/>
        <v>95</v>
      </c>
      <c r="E64" s="13">
        <f t="shared" si="7"/>
        <v>95</v>
      </c>
      <c r="F64" s="13">
        <f t="shared" si="7"/>
        <v>4.634800644515191</v>
      </c>
      <c r="G64" s="13">
        <f t="shared" si="7"/>
        <v>-47250.50687091687</v>
      </c>
      <c r="H64" s="13">
        <f t="shared" si="7"/>
        <v>-10875.063401339945</v>
      </c>
      <c r="I64" s="13">
        <f t="shared" si="7"/>
        <v>31.81071822404174</v>
      </c>
      <c r="J64" s="13">
        <f t="shared" si="7"/>
        <v>-1507.8664425861057</v>
      </c>
      <c r="K64" s="13">
        <f t="shared" si="7"/>
        <v>-568.3688077696248</v>
      </c>
      <c r="L64" s="13">
        <f t="shared" si="7"/>
        <v>23902.49495967742</v>
      </c>
      <c r="M64" s="13">
        <f t="shared" si="7"/>
        <v>-1211.4837154013662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52.20598153486773</v>
      </c>
      <c r="W64" s="13">
        <f t="shared" si="7"/>
        <v>95</v>
      </c>
      <c r="X64" s="13">
        <f t="shared" si="7"/>
        <v>0</v>
      </c>
      <c r="Y64" s="13">
        <f t="shared" si="7"/>
        <v>0</v>
      </c>
      <c r="Z64" s="14">
        <f t="shared" si="7"/>
        <v>95</v>
      </c>
    </row>
    <row r="65" spans="1:26" ht="13.5">
      <c r="A65" s="38" t="s">
        <v>117</v>
      </c>
      <c r="B65" s="12">
        <f t="shared" si="7"/>
        <v>222.52350754428164</v>
      </c>
      <c r="C65" s="12">
        <f t="shared" si="7"/>
        <v>0</v>
      </c>
      <c r="D65" s="3">
        <f t="shared" si="7"/>
        <v>142.35864073638314</v>
      </c>
      <c r="E65" s="13">
        <f t="shared" si="7"/>
        <v>142.35864073638314</v>
      </c>
      <c r="F65" s="13">
        <f t="shared" si="7"/>
        <v>117.4691725213421</v>
      </c>
      <c r="G65" s="13">
        <f t="shared" si="7"/>
        <v>173.53030880670988</v>
      </c>
      <c r="H65" s="13">
        <f t="shared" si="7"/>
        <v>303.483534523066</v>
      </c>
      <c r="I65" s="13">
        <f t="shared" si="7"/>
        <v>186.0050892907668</v>
      </c>
      <c r="J65" s="13">
        <f t="shared" si="7"/>
        <v>181.44531844709465</v>
      </c>
      <c r="K65" s="13">
        <f t="shared" si="7"/>
        <v>223.51457710930256</v>
      </c>
      <c r="L65" s="13">
        <f t="shared" si="7"/>
        <v>237.95086374155545</v>
      </c>
      <c r="M65" s="13">
        <f t="shared" si="7"/>
        <v>207.63981295764845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194.18875385096422</v>
      </c>
      <c r="W65" s="13">
        <f t="shared" si="7"/>
        <v>95</v>
      </c>
      <c r="X65" s="13">
        <f t="shared" si="7"/>
        <v>0</v>
      </c>
      <c r="Y65" s="13">
        <f t="shared" si="7"/>
        <v>0</v>
      </c>
      <c r="Z65" s="14">
        <f t="shared" si="7"/>
        <v>142.35864073638314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95</v>
      </c>
      <c r="E66" s="16">
        <f t="shared" si="7"/>
        <v>95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95</v>
      </c>
      <c r="X66" s="16">
        <f t="shared" si="7"/>
        <v>0</v>
      </c>
      <c r="Y66" s="16">
        <f t="shared" si="7"/>
        <v>0</v>
      </c>
      <c r="Z66" s="17">
        <f t="shared" si="7"/>
        <v>95</v>
      </c>
    </row>
    <row r="67" spans="1:26" ht="13.5" hidden="1">
      <c r="A67" s="40" t="s">
        <v>119</v>
      </c>
      <c r="B67" s="23">
        <v>481487050</v>
      </c>
      <c r="C67" s="23"/>
      <c r="D67" s="24">
        <v>522888600</v>
      </c>
      <c r="E67" s="25">
        <v>522888600</v>
      </c>
      <c r="F67" s="25">
        <v>269611791</v>
      </c>
      <c r="G67" s="25">
        <v>23401507</v>
      </c>
      <c r="H67" s="25">
        <v>20399926</v>
      </c>
      <c r="I67" s="25">
        <v>313413224</v>
      </c>
      <c r="J67" s="25">
        <v>18139786</v>
      </c>
      <c r="K67" s="25">
        <v>18636548</v>
      </c>
      <c r="L67" s="25">
        <v>15830523</v>
      </c>
      <c r="M67" s="25">
        <v>52606857</v>
      </c>
      <c r="N67" s="25"/>
      <c r="O67" s="25"/>
      <c r="P67" s="25"/>
      <c r="Q67" s="25"/>
      <c r="R67" s="25"/>
      <c r="S67" s="25"/>
      <c r="T67" s="25"/>
      <c r="U67" s="25"/>
      <c r="V67" s="25">
        <v>366020081</v>
      </c>
      <c r="W67" s="25">
        <v>365965600</v>
      </c>
      <c r="X67" s="25"/>
      <c r="Y67" s="24"/>
      <c r="Z67" s="26">
        <v>522888600</v>
      </c>
    </row>
    <row r="68" spans="1:26" ht="13.5" hidden="1">
      <c r="A68" s="36" t="s">
        <v>31</v>
      </c>
      <c r="B68" s="18">
        <v>170058074</v>
      </c>
      <c r="C68" s="18"/>
      <c r="D68" s="19">
        <v>188901000</v>
      </c>
      <c r="E68" s="20">
        <v>188901000</v>
      </c>
      <c r="F68" s="20">
        <v>189928822</v>
      </c>
      <c r="G68" s="20">
        <v>-726104</v>
      </c>
      <c r="H68" s="20">
        <v>-321798</v>
      </c>
      <c r="I68" s="20">
        <v>188880920</v>
      </c>
      <c r="J68" s="20">
        <v>-453473</v>
      </c>
      <c r="K68" s="20">
        <v>-454326</v>
      </c>
      <c r="L68" s="20">
        <v>-43308</v>
      </c>
      <c r="M68" s="20">
        <v>-951107</v>
      </c>
      <c r="N68" s="20"/>
      <c r="O68" s="20"/>
      <c r="P68" s="20"/>
      <c r="Q68" s="20"/>
      <c r="R68" s="20"/>
      <c r="S68" s="20"/>
      <c r="T68" s="20"/>
      <c r="U68" s="20"/>
      <c r="V68" s="20">
        <v>187929813</v>
      </c>
      <c r="W68" s="20">
        <v>175678300</v>
      </c>
      <c r="X68" s="20"/>
      <c r="Y68" s="19"/>
      <c r="Z68" s="22">
        <v>188901000</v>
      </c>
    </row>
    <row r="69" spans="1:26" ht="13.5" hidden="1">
      <c r="A69" s="37" t="s">
        <v>32</v>
      </c>
      <c r="B69" s="18">
        <v>304949508</v>
      </c>
      <c r="C69" s="18"/>
      <c r="D69" s="19">
        <v>330893000</v>
      </c>
      <c r="E69" s="20">
        <v>330893000</v>
      </c>
      <c r="F69" s="20">
        <v>79093240</v>
      </c>
      <c r="G69" s="20">
        <v>23512036</v>
      </c>
      <c r="H69" s="20">
        <v>20114378</v>
      </c>
      <c r="I69" s="20">
        <v>122719654</v>
      </c>
      <c r="J69" s="20">
        <v>17825967</v>
      </c>
      <c r="K69" s="20">
        <v>18339312</v>
      </c>
      <c r="L69" s="20">
        <v>15174389</v>
      </c>
      <c r="M69" s="20">
        <v>51339668</v>
      </c>
      <c r="N69" s="20"/>
      <c r="O69" s="20"/>
      <c r="P69" s="20"/>
      <c r="Q69" s="20"/>
      <c r="R69" s="20"/>
      <c r="S69" s="20"/>
      <c r="T69" s="20"/>
      <c r="U69" s="20"/>
      <c r="V69" s="20">
        <v>174059322</v>
      </c>
      <c r="W69" s="20">
        <v>188526400</v>
      </c>
      <c r="X69" s="20"/>
      <c r="Y69" s="19"/>
      <c r="Z69" s="22">
        <v>330893000</v>
      </c>
    </row>
    <row r="70" spans="1:26" ht="13.5" hidden="1">
      <c r="A70" s="38" t="s">
        <v>113</v>
      </c>
      <c r="B70" s="18">
        <v>216438071</v>
      </c>
      <c r="C70" s="18"/>
      <c r="D70" s="19">
        <v>229274600</v>
      </c>
      <c r="E70" s="20">
        <v>229274600</v>
      </c>
      <c r="F70" s="20">
        <v>27384702</v>
      </c>
      <c r="G70" s="20">
        <v>20115032</v>
      </c>
      <c r="H70" s="20">
        <v>15888808</v>
      </c>
      <c r="I70" s="20">
        <v>63388542</v>
      </c>
      <c r="J70" s="20">
        <v>14646285</v>
      </c>
      <c r="K70" s="20">
        <v>13839959</v>
      </c>
      <c r="L70" s="20">
        <v>11098133</v>
      </c>
      <c r="M70" s="20">
        <v>39584377</v>
      </c>
      <c r="N70" s="20"/>
      <c r="O70" s="20"/>
      <c r="P70" s="20"/>
      <c r="Q70" s="20"/>
      <c r="R70" s="20"/>
      <c r="S70" s="20"/>
      <c r="T70" s="20"/>
      <c r="U70" s="20"/>
      <c r="V70" s="20">
        <v>102972919</v>
      </c>
      <c r="W70" s="20">
        <v>115505600</v>
      </c>
      <c r="X70" s="20"/>
      <c r="Y70" s="19"/>
      <c r="Z70" s="22">
        <v>229274600</v>
      </c>
    </row>
    <row r="71" spans="1:26" ht="13.5" hidden="1">
      <c r="A71" s="38" t="s">
        <v>114</v>
      </c>
      <c r="B71" s="18">
        <v>56349522</v>
      </c>
      <c r="C71" s="18"/>
      <c r="D71" s="19">
        <v>67655300</v>
      </c>
      <c r="E71" s="20">
        <v>67655300</v>
      </c>
      <c r="F71" s="20">
        <v>19556347</v>
      </c>
      <c r="G71" s="20">
        <v>3012446</v>
      </c>
      <c r="H71" s="20">
        <v>3897355</v>
      </c>
      <c r="I71" s="20">
        <v>26466148</v>
      </c>
      <c r="J71" s="20">
        <v>2984462</v>
      </c>
      <c r="K71" s="20">
        <v>4442446</v>
      </c>
      <c r="L71" s="20">
        <v>3921655</v>
      </c>
      <c r="M71" s="20">
        <v>11348563</v>
      </c>
      <c r="N71" s="20"/>
      <c r="O71" s="20"/>
      <c r="P71" s="20"/>
      <c r="Q71" s="20"/>
      <c r="R71" s="20"/>
      <c r="S71" s="20"/>
      <c r="T71" s="20"/>
      <c r="U71" s="20"/>
      <c r="V71" s="20">
        <v>37814711</v>
      </c>
      <c r="W71" s="20">
        <v>42253400</v>
      </c>
      <c r="X71" s="20"/>
      <c r="Y71" s="19"/>
      <c r="Z71" s="22">
        <v>67655300</v>
      </c>
    </row>
    <row r="72" spans="1:26" ht="13.5" hidden="1">
      <c r="A72" s="38" t="s">
        <v>115</v>
      </c>
      <c r="B72" s="18">
        <v>12897348</v>
      </c>
      <c r="C72" s="18"/>
      <c r="D72" s="19">
        <v>13248900</v>
      </c>
      <c r="E72" s="20">
        <v>13248900</v>
      </c>
      <c r="F72" s="20">
        <v>13390451</v>
      </c>
      <c r="G72" s="20">
        <v>21777</v>
      </c>
      <c r="H72" s="20">
        <v>61627</v>
      </c>
      <c r="I72" s="20">
        <v>13473855</v>
      </c>
      <c r="J72" s="20">
        <v>-1581</v>
      </c>
      <c r="K72" s="20">
        <v>14705</v>
      </c>
      <c r="L72" s="20">
        <v>22296</v>
      </c>
      <c r="M72" s="20">
        <v>35420</v>
      </c>
      <c r="N72" s="20"/>
      <c r="O72" s="20"/>
      <c r="P72" s="20"/>
      <c r="Q72" s="20"/>
      <c r="R72" s="20"/>
      <c r="S72" s="20"/>
      <c r="T72" s="20"/>
      <c r="U72" s="20"/>
      <c r="V72" s="20">
        <v>13509275</v>
      </c>
      <c r="W72" s="20">
        <v>12325500</v>
      </c>
      <c r="X72" s="20"/>
      <c r="Y72" s="19"/>
      <c r="Z72" s="22">
        <v>13248900</v>
      </c>
    </row>
    <row r="73" spans="1:26" ht="13.5" hidden="1">
      <c r="A73" s="38" t="s">
        <v>116</v>
      </c>
      <c r="B73" s="18">
        <v>16648811</v>
      </c>
      <c r="C73" s="18"/>
      <c r="D73" s="19">
        <v>17824400</v>
      </c>
      <c r="E73" s="20">
        <v>17824400</v>
      </c>
      <c r="F73" s="20">
        <v>18326333</v>
      </c>
      <c r="G73" s="20">
        <v>-4439</v>
      </c>
      <c r="H73" s="20">
        <v>-26419</v>
      </c>
      <c r="I73" s="20">
        <v>18295475</v>
      </c>
      <c r="J73" s="20">
        <v>-98774</v>
      </c>
      <c r="K73" s="20">
        <v>-200473</v>
      </c>
      <c r="L73" s="20">
        <v>3968</v>
      </c>
      <c r="M73" s="20">
        <v>-295279</v>
      </c>
      <c r="N73" s="20"/>
      <c r="O73" s="20"/>
      <c r="P73" s="20"/>
      <c r="Q73" s="20"/>
      <c r="R73" s="20"/>
      <c r="S73" s="20"/>
      <c r="T73" s="20"/>
      <c r="U73" s="20"/>
      <c r="V73" s="20">
        <v>18000196</v>
      </c>
      <c r="W73" s="20">
        <v>16576400</v>
      </c>
      <c r="X73" s="20"/>
      <c r="Y73" s="19"/>
      <c r="Z73" s="22">
        <v>17824400</v>
      </c>
    </row>
    <row r="74" spans="1:26" ht="13.5" hidden="1">
      <c r="A74" s="38" t="s">
        <v>117</v>
      </c>
      <c r="B74" s="18">
        <v>2615756</v>
      </c>
      <c r="C74" s="18"/>
      <c r="D74" s="19">
        <v>2889800</v>
      </c>
      <c r="E74" s="20">
        <v>2889800</v>
      </c>
      <c r="F74" s="20">
        <v>435407</v>
      </c>
      <c r="G74" s="20">
        <v>367220</v>
      </c>
      <c r="H74" s="20">
        <v>293007</v>
      </c>
      <c r="I74" s="20">
        <v>1095634</v>
      </c>
      <c r="J74" s="20">
        <v>295575</v>
      </c>
      <c r="K74" s="20">
        <v>242675</v>
      </c>
      <c r="L74" s="20">
        <v>128337</v>
      </c>
      <c r="M74" s="20">
        <v>666587</v>
      </c>
      <c r="N74" s="20"/>
      <c r="O74" s="20"/>
      <c r="P74" s="20"/>
      <c r="Q74" s="20"/>
      <c r="R74" s="20"/>
      <c r="S74" s="20"/>
      <c r="T74" s="20"/>
      <c r="U74" s="20"/>
      <c r="V74" s="20">
        <v>1762221</v>
      </c>
      <c r="W74" s="20">
        <v>1865500</v>
      </c>
      <c r="X74" s="20"/>
      <c r="Y74" s="19"/>
      <c r="Z74" s="22">
        <v>2889800</v>
      </c>
    </row>
    <row r="75" spans="1:26" ht="13.5" hidden="1">
      <c r="A75" s="39" t="s">
        <v>118</v>
      </c>
      <c r="B75" s="27">
        <v>6479468</v>
      </c>
      <c r="C75" s="27"/>
      <c r="D75" s="28">
        <v>3094600</v>
      </c>
      <c r="E75" s="29">
        <v>3094600</v>
      </c>
      <c r="F75" s="29">
        <v>589729</v>
      </c>
      <c r="G75" s="29">
        <v>615575</v>
      </c>
      <c r="H75" s="29">
        <v>607346</v>
      </c>
      <c r="I75" s="29">
        <v>1812650</v>
      </c>
      <c r="J75" s="29">
        <v>767292</v>
      </c>
      <c r="K75" s="29">
        <v>751562</v>
      </c>
      <c r="L75" s="29">
        <v>699442</v>
      </c>
      <c r="M75" s="29">
        <v>2218296</v>
      </c>
      <c r="N75" s="29"/>
      <c r="O75" s="29"/>
      <c r="P75" s="29"/>
      <c r="Q75" s="29"/>
      <c r="R75" s="29"/>
      <c r="S75" s="29"/>
      <c r="T75" s="29"/>
      <c r="U75" s="29"/>
      <c r="V75" s="29">
        <v>4030946</v>
      </c>
      <c r="W75" s="29">
        <v>1760900</v>
      </c>
      <c r="X75" s="29"/>
      <c r="Y75" s="28"/>
      <c r="Z75" s="30">
        <v>3094600</v>
      </c>
    </row>
    <row r="76" spans="1:26" ht="13.5" hidden="1">
      <c r="A76" s="41" t="s">
        <v>120</v>
      </c>
      <c r="B76" s="31">
        <v>407270722</v>
      </c>
      <c r="C76" s="31"/>
      <c r="D76" s="32">
        <v>496744170</v>
      </c>
      <c r="E76" s="33">
        <v>496744170</v>
      </c>
      <c r="F76" s="33">
        <v>23305641</v>
      </c>
      <c r="G76" s="33">
        <v>53396681</v>
      </c>
      <c r="H76" s="33">
        <v>66859243</v>
      </c>
      <c r="I76" s="33">
        <v>143561565</v>
      </c>
      <c r="J76" s="33">
        <v>34739456</v>
      </c>
      <c r="K76" s="33">
        <v>42302657</v>
      </c>
      <c r="L76" s="33">
        <v>29324146</v>
      </c>
      <c r="M76" s="33">
        <v>106366259</v>
      </c>
      <c r="N76" s="33"/>
      <c r="O76" s="33"/>
      <c r="P76" s="33"/>
      <c r="Q76" s="33"/>
      <c r="R76" s="33"/>
      <c r="S76" s="33"/>
      <c r="T76" s="33"/>
      <c r="U76" s="33"/>
      <c r="V76" s="33">
        <v>249927824</v>
      </c>
      <c r="W76" s="33">
        <v>347667320</v>
      </c>
      <c r="X76" s="33"/>
      <c r="Y76" s="32"/>
      <c r="Z76" s="34">
        <v>496744170</v>
      </c>
    </row>
    <row r="77" spans="1:26" ht="13.5" hidden="1">
      <c r="A77" s="36" t="s">
        <v>31</v>
      </c>
      <c r="B77" s="18">
        <v>151373762</v>
      </c>
      <c r="C77" s="18"/>
      <c r="D77" s="19">
        <v>179455950</v>
      </c>
      <c r="E77" s="20">
        <v>179455950</v>
      </c>
      <c r="F77" s="20">
        <v>3872362</v>
      </c>
      <c r="G77" s="20">
        <v>28654314</v>
      </c>
      <c r="H77" s="20">
        <v>36541029</v>
      </c>
      <c r="I77" s="20">
        <v>69067705</v>
      </c>
      <c r="J77" s="20">
        <v>12995234</v>
      </c>
      <c r="K77" s="20">
        <v>19626547</v>
      </c>
      <c r="L77" s="20">
        <v>10046791</v>
      </c>
      <c r="M77" s="20">
        <v>42668572</v>
      </c>
      <c r="N77" s="20"/>
      <c r="O77" s="20"/>
      <c r="P77" s="20"/>
      <c r="Q77" s="20"/>
      <c r="R77" s="20"/>
      <c r="S77" s="20"/>
      <c r="T77" s="20"/>
      <c r="U77" s="20"/>
      <c r="V77" s="20">
        <v>111736277</v>
      </c>
      <c r="W77" s="20">
        <v>166894385</v>
      </c>
      <c r="X77" s="20"/>
      <c r="Y77" s="19"/>
      <c r="Z77" s="22">
        <v>179455950</v>
      </c>
    </row>
    <row r="78" spans="1:26" ht="13.5" hidden="1">
      <c r="A78" s="37" t="s">
        <v>32</v>
      </c>
      <c r="B78" s="18">
        <v>255896960</v>
      </c>
      <c r="C78" s="18"/>
      <c r="D78" s="19">
        <v>314348350</v>
      </c>
      <c r="E78" s="20">
        <v>314348350</v>
      </c>
      <c r="F78" s="20">
        <v>19433279</v>
      </c>
      <c r="G78" s="20">
        <v>24742367</v>
      </c>
      <c r="H78" s="20">
        <v>30318214</v>
      </c>
      <c r="I78" s="20">
        <v>74493860</v>
      </c>
      <c r="J78" s="20">
        <v>21744222</v>
      </c>
      <c r="K78" s="20">
        <v>22676110</v>
      </c>
      <c r="L78" s="20">
        <v>19277355</v>
      </c>
      <c r="M78" s="20">
        <v>63697687</v>
      </c>
      <c r="N78" s="20"/>
      <c r="O78" s="20"/>
      <c r="P78" s="20"/>
      <c r="Q78" s="20"/>
      <c r="R78" s="20"/>
      <c r="S78" s="20"/>
      <c r="T78" s="20"/>
      <c r="U78" s="20"/>
      <c r="V78" s="20">
        <v>138191547</v>
      </c>
      <c r="W78" s="20">
        <v>179100080</v>
      </c>
      <c r="X78" s="20"/>
      <c r="Y78" s="19"/>
      <c r="Z78" s="22">
        <v>314348350</v>
      </c>
    </row>
    <row r="79" spans="1:26" ht="13.5" hidden="1">
      <c r="A79" s="38" t="s">
        <v>113</v>
      </c>
      <c r="B79" s="18">
        <v>171874914</v>
      </c>
      <c r="C79" s="18"/>
      <c r="D79" s="19">
        <v>216802160</v>
      </c>
      <c r="E79" s="20">
        <v>216802160</v>
      </c>
      <c r="F79" s="20">
        <v>13573888</v>
      </c>
      <c r="G79" s="20">
        <v>16093643</v>
      </c>
      <c r="H79" s="20">
        <v>18355856</v>
      </c>
      <c r="I79" s="20">
        <v>48023387</v>
      </c>
      <c r="J79" s="20">
        <v>13837993</v>
      </c>
      <c r="K79" s="20">
        <v>15507594</v>
      </c>
      <c r="L79" s="20">
        <v>13178199</v>
      </c>
      <c r="M79" s="20">
        <v>42523786</v>
      </c>
      <c r="N79" s="20"/>
      <c r="O79" s="20"/>
      <c r="P79" s="20"/>
      <c r="Q79" s="20"/>
      <c r="R79" s="20"/>
      <c r="S79" s="20"/>
      <c r="T79" s="20"/>
      <c r="U79" s="20"/>
      <c r="V79" s="20">
        <v>90547173</v>
      </c>
      <c r="W79" s="20">
        <v>109730320</v>
      </c>
      <c r="X79" s="20"/>
      <c r="Y79" s="19"/>
      <c r="Z79" s="22">
        <v>216802160</v>
      </c>
    </row>
    <row r="80" spans="1:26" ht="13.5" hidden="1">
      <c r="A80" s="38" t="s">
        <v>114</v>
      </c>
      <c r="B80" s="18">
        <v>53334144</v>
      </c>
      <c r="C80" s="18"/>
      <c r="D80" s="19">
        <v>63907830</v>
      </c>
      <c r="E80" s="20">
        <v>63907830</v>
      </c>
      <c r="F80" s="20">
        <v>3947276</v>
      </c>
      <c r="G80" s="20">
        <v>4630568</v>
      </c>
      <c r="H80" s="20">
        <v>5951625</v>
      </c>
      <c r="I80" s="20">
        <v>14529469</v>
      </c>
      <c r="J80" s="20">
        <v>4814813</v>
      </c>
      <c r="K80" s="20">
        <v>4642615</v>
      </c>
      <c r="L80" s="20">
        <v>4157457</v>
      </c>
      <c r="M80" s="20">
        <v>13614885</v>
      </c>
      <c r="N80" s="20"/>
      <c r="O80" s="20"/>
      <c r="P80" s="20"/>
      <c r="Q80" s="20"/>
      <c r="R80" s="20"/>
      <c r="S80" s="20"/>
      <c r="T80" s="20"/>
      <c r="U80" s="20"/>
      <c r="V80" s="20">
        <v>28144354</v>
      </c>
      <c r="W80" s="20">
        <v>40140730</v>
      </c>
      <c r="X80" s="20"/>
      <c r="Y80" s="19"/>
      <c r="Z80" s="22">
        <v>63907830</v>
      </c>
    </row>
    <row r="81" spans="1:26" ht="13.5" hidden="1">
      <c r="A81" s="38" t="s">
        <v>115</v>
      </c>
      <c r="B81" s="18">
        <v>10057941</v>
      </c>
      <c r="C81" s="18"/>
      <c r="D81" s="19">
        <v>12591300</v>
      </c>
      <c r="E81" s="20">
        <v>12591300</v>
      </c>
      <c r="F81" s="20">
        <v>551257</v>
      </c>
      <c r="G81" s="20">
        <v>1283468</v>
      </c>
      <c r="H81" s="20">
        <v>2248422</v>
      </c>
      <c r="I81" s="20">
        <v>4083147</v>
      </c>
      <c r="J81" s="20">
        <v>1065729</v>
      </c>
      <c r="K81" s="20">
        <v>844061</v>
      </c>
      <c r="L81" s="20">
        <v>687869</v>
      </c>
      <c r="M81" s="20">
        <v>2597659</v>
      </c>
      <c r="N81" s="20"/>
      <c r="O81" s="20"/>
      <c r="P81" s="20"/>
      <c r="Q81" s="20"/>
      <c r="R81" s="20"/>
      <c r="S81" s="20"/>
      <c r="T81" s="20"/>
      <c r="U81" s="20"/>
      <c r="V81" s="20">
        <v>6680806</v>
      </c>
      <c r="W81" s="20">
        <v>11709225</v>
      </c>
      <c r="X81" s="20"/>
      <c r="Y81" s="19"/>
      <c r="Z81" s="22">
        <v>12591300</v>
      </c>
    </row>
    <row r="82" spans="1:26" ht="13.5" hidden="1">
      <c r="A82" s="38" t="s">
        <v>116</v>
      </c>
      <c r="B82" s="18">
        <v>14809289</v>
      </c>
      <c r="C82" s="18"/>
      <c r="D82" s="19">
        <v>16933180</v>
      </c>
      <c r="E82" s="20">
        <v>16933180</v>
      </c>
      <c r="F82" s="20">
        <v>849389</v>
      </c>
      <c r="G82" s="20">
        <v>2097450</v>
      </c>
      <c r="H82" s="20">
        <v>2873083</v>
      </c>
      <c r="I82" s="20">
        <v>5819922</v>
      </c>
      <c r="J82" s="20">
        <v>1489380</v>
      </c>
      <c r="K82" s="20">
        <v>1139426</v>
      </c>
      <c r="L82" s="20">
        <v>948451</v>
      </c>
      <c r="M82" s="20">
        <v>3577257</v>
      </c>
      <c r="N82" s="20"/>
      <c r="O82" s="20"/>
      <c r="P82" s="20"/>
      <c r="Q82" s="20"/>
      <c r="R82" s="20"/>
      <c r="S82" s="20"/>
      <c r="T82" s="20"/>
      <c r="U82" s="20"/>
      <c r="V82" s="20">
        <v>9397179</v>
      </c>
      <c r="W82" s="20">
        <v>15747580</v>
      </c>
      <c r="X82" s="20"/>
      <c r="Y82" s="19"/>
      <c r="Z82" s="22">
        <v>16933180</v>
      </c>
    </row>
    <row r="83" spans="1:26" ht="13.5" hidden="1">
      <c r="A83" s="38" t="s">
        <v>117</v>
      </c>
      <c r="B83" s="18">
        <v>5820672</v>
      </c>
      <c r="C83" s="18"/>
      <c r="D83" s="19">
        <v>4113880</v>
      </c>
      <c r="E83" s="20">
        <v>4113880</v>
      </c>
      <c r="F83" s="20">
        <v>511469</v>
      </c>
      <c r="G83" s="20">
        <v>637238</v>
      </c>
      <c r="H83" s="20">
        <v>889228</v>
      </c>
      <c r="I83" s="20">
        <v>2037935</v>
      </c>
      <c r="J83" s="20">
        <v>536307</v>
      </c>
      <c r="K83" s="20">
        <v>542414</v>
      </c>
      <c r="L83" s="20">
        <v>305379</v>
      </c>
      <c r="M83" s="20">
        <v>1384100</v>
      </c>
      <c r="N83" s="20"/>
      <c r="O83" s="20"/>
      <c r="P83" s="20"/>
      <c r="Q83" s="20"/>
      <c r="R83" s="20"/>
      <c r="S83" s="20"/>
      <c r="T83" s="20"/>
      <c r="U83" s="20"/>
      <c r="V83" s="20">
        <v>3422035</v>
      </c>
      <c r="W83" s="20">
        <v>1772225</v>
      </c>
      <c r="X83" s="20"/>
      <c r="Y83" s="19"/>
      <c r="Z83" s="22">
        <v>4113880</v>
      </c>
    </row>
    <row r="84" spans="1:26" ht="13.5" hidden="1">
      <c r="A84" s="39" t="s">
        <v>118</v>
      </c>
      <c r="B84" s="27"/>
      <c r="C84" s="27"/>
      <c r="D84" s="28">
        <v>2939870</v>
      </c>
      <c r="E84" s="29">
        <v>2939870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1672855</v>
      </c>
      <c r="X84" s="29"/>
      <c r="Y84" s="28"/>
      <c r="Z84" s="30">
        <v>2939870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10595022</v>
      </c>
      <c r="C7" s="18">
        <v>0</v>
      </c>
      <c r="D7" s="58">
        <v>7973700</v>
      </c>
      <c r="E7" s="59">
        <v>7973700</v>
      </c>
      <c r="F7" s="59">
        <v>610342</v>
      </c>
      <c r="G7" s="59">
        <v>1940609</v>
      </c>
      <c r="H7" s="59">
        <v>1344959</v>
      </c>
      <c r="I7" s="59">
        <v>3895910</v>
      </c>
      <c r="J7" s="59">
        <v>0</v>
      </c>
      <c r="K7" s="59">
        <v>404079</v>
      </c>
      <c r="L7" s="59">
        <v>1734859</v>
      </c>
      <c r="M7" s="59">
        <v>2138938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6034848</v>
      </c>
      <c r="W7" s="59">
        <v>3100000</v>
      </c>
      <c r="X7" s="59">
        <v>2934848</v>
      </c>
      <c r="Y7" s="60">
        <v>94.67</v>
      </c>
      <c r="Z7" s="61">
        <v>7973700</v>
      </c>
    </row>
    <row r="8" spans="1:26" ht="13.5">
      <c r="A8" s="57" t="s">
        <v>34</v>
      </c>
      <c r="B8" s="18">
        <v>160317000</v>
      </c>
      <c r="C8" s="18">
        <v>0</v>
      </c>
      <c r="D8" s="58">
        <v>146708000</v>
      </c>
      <c r="E8" s="59">
        <v>146708000</v>
      </c>
      <c r="F8" s="59">
        <v>59205000</v>
      </c>
      <c r="G8" s="59">
        <v>1500000</v>
      </c>
      <c r="H8" s="59">
        <v>1300000</v>
      </c>
      <c r="I8" s="59">
        <v>62005000</v>
      </c>
      <c r="J8" s="59">
        <v>0</v>
      </c>
      <c r="K8" s="59">
        <v>450000</v>
      </c>
      <c r="L8" s="59">
        <v>33407000</v>
      </c>
      <c r="M8" s="59">
        <v>33857000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95862000</v>
      </c>
      <c r="W8" s="59">
        <v>136450000</v>
      </c>
      <c r="X8" s="59">
        <v>-40588000</v>
      </c>
      <c r="Y8" s="60">
        <v>-29.75</v>
      </c>
      <c r="Z8" s="61">
        <v>146708000</v>
      </c>
    </row>
    <row r="9" spans="1:26" ht="13.5">
      <c r="A9" s="57" t="s">
        <v>35</v>
      </c>
      <c r="B9" s="18">
        <v>176807121</v>
      </c>
      <c r="C9" s="18">
        <v>0</v>
      </c>
      <c r="D9" s="58">
        <v>160226396</v>
      </c>
      <c r="E9" s="59">
        <v>160226396</v>
      </c>
      <c r="F9" s="59">
        <v>2022791</v>
      </c>
      <c r="G9" s="59">
        <v>637517</v>
      </c>
      <c r="H9" s="59">
        <v>1983185</v>
      </c>
      <c r="I9" s="59">
        <v>4643493</v>
      </c>
      <c r="J9" s="59">
        <v>1985683</v>
      </c>
      <c r="K9" s="59">
        <v>3514304</v>
      </c>
      <c r="L9" s="59">
        <v>3618178</v>
      </c>
      <c r="M9" s="59">
        <v>9118165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13761658</v>
      </c>
      <c r="W9" s="59">
        <v>17381000</v>
      </c>
      <c r="X9" s="59">
        <v>-3619342</v>
      </c>
      <c r="Y9" s="60">
        <v>-20.82</v>
      </c>
      <c r="Z9" s="61">
        <v>160226396</v>
      </c>
    </row>
    <row r="10" spans="1:26" ht="25.5">
      <c r="A10" s="62" t="s">
        <v>105</v>
      </c>
      <c r="B10" s="63">
        <f>SUM(B5:B9)</f>
        <v>347719143</v>
      </c>
      <c r="C10" s="63">
        <f>SUM(C5:C9)</f>
        <v>0</v>
      </c>
      <c r="D10" s="64">
        <f aca="true" t="shared" si="0" ref="D10:Z10">SUM(D5:D9)</f>
        <v>314908096</v>
      </c>
      <c r="E10" s="65">
        <f t="shared" si="0"/>
        <v>314908096</v>
      </c>
      <c r="F10" s="65">
        <f t="shared" si="0"/>
        <v>61838133</v>
      </c>
      <c r="G10" s="65">
        <f t="shared" si="0"/>
        <v>4078126</v>
      </c>
      <c r="H10" s="65">
        <f t="shared" si="0"/>
        <v>4628144</v>
      </c>
      <c r="I10" s="65">
        <f t="shared" si="0"/>
        <v>70544403</v>
      </c>
      <c r="J10" s="65">
        <f t="shared" si="0"/>
        <v>1985683</v>
      </c>
      <c r="K10" s="65">
        <f t="shared" si="0"/>
        <v>4368383</v>
      </c>
      <c r="L10" s="65">
        <f t="shared" si="0"/>
        <v>38760037</v>
      </c>
      <c r="M10" s="65">
        <f t="shared" si="0"/>
        <v>45114103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115658506</v>
      </c>
      <c r="W10" s="65">
        <f t="shared" si="0"/>
        <v>156931000</v>
      </c>
      <c r="X10" s="65">
        <f t="shared" si="0"/>
        <v>-41272494</v>
      </c>
      <c r="Y10" s="66">
        <f>+IF(W10&lt;&gt;0,(X10/W10)*100,0)</f>
        <v>-26.29977123704048</v>
      </c>
      <c r="Z10" s="67">
        <f t="shared" si="0"/>
        <v>314908096</v>
      </c>
    </row>
    <row r="11" spans="1:26" ht="13.5">
      <c r="A11" s="57" t="s">
        <v>36</v>
      </c>
      <c r="B11" s="18">
        <v>166821503</v>
      </c>
      <c r="C11" s="18">
        <v>0</v>
      </c>
      <c r="D11" s="58">
        <v>105720413</v>
      </c>
      <c r="E11" s="59">
        <v>105720413</v>
      </c>
      <c r="F11" s="59">
        <v>7612660</v>
      </c>
      <c r="G11" s="59">
        <v>8386329</v>
      </c>
      <c r="H11" s="59">
        <v>8274407</v>
      </c>
      <c r="I11" s="59">
        <v>24273396</v>
      </c>
      <c r="J11" s="59">
        <v>8345917</v>
      </c>
      <c r="K11" s="59">
        <v>11786763</v>
      </c>
      <c r="L11" s="59">
        <v>8241721</v>
      </c>
      <c r="M11" s="59">
        <v>28374401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52647797</v>
      </c>
      <c r="W11" s="59">
        <v>55400000</v>
      </c>
      <c r="X11" s="59">
        <v>-2752203</v>
      </c>
      <c r="Y11" s="60">
        <v>-4.97</v>
      </c>
      <c r="Z11" s="61">
        <v>105720413</v>
      </c>
    </row>
    <row r="12" spans="1:26" ht="13.5">
      <c r="A12" s="57" t="s">
        <v>37</v>
      </c>
      <c r="B12" s="18">
        <v>7785720</v>
      </c>
      <c r="C12" s="18">
        <v>0</v>
      </c>
      <c r="D12" s="58">
        <v>8448061</v>
      </c>
      <c r="E12" s="59">
        <v>8448061</v>
      </c>
      <c r="F12" s="59">
        <v>585705</v>
      </c>
      <c r="G12" s="59">
        <v>161119</v>
      </c>
      <c r="H12" s="59">
        <v>827891</v>
      </c>
      <c r="I12" s="59">
        <v>1574715</v>
      </c>
      <c r="J12" s="59">
        <v>676941</v>
      </c>
      <c r="K12" s="59">
        <v>666340</v>
      </c>
      <c r="L12" s="59">
        <v>648591</v>
      </c>
      <c r="M12" s="59">
        <v>1991872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3566587</v>
      </c>
      <c r="W12" s="59">
        <v>4200000</v>
      </c>
      <c r="X12" s="59">
        <v>-633413</v>
      </c>
      <c r="Y12" s="60">
        <v>-15.08</v>
      </c>
      <c r="Z12" s="61">
        <v>8448061</v>
      </c>
    </row>
    <row r="13" spans="1:26" ht="13.5">
      <c r="A13" s="57" t="s">
        <v>106</v>
      </c>
      <c r="B13" s="18">
        <v>3278213</v>
      </c>
      <c r="C13" s="18">
        <v>0</v>
      </c>
      <c r="D13" s="58">
        <v>4086778</v>
      </c>
      <c r="E13" s="59">
        <v>4086778</v>
      </c>
      <c r="F13" s="59">
        <v>0</v>
      </c>
      <c r="G13" s="59">
        <v>0</v>
      </c>
      <c r="H13" s="59">
        <v>732976</v>
      </c>
      <c r="I13" s="59">
        <v>732976</v>
      </c>
      <c r="J13" s="59">
        <v>0</v>
      </c>
      <c r="K13" s="59">
        <v>249732</v>
      </c>
      <c r="L13" s="59">
        <v>244392</v>
      </c>
      <c r="M13" s="59">
        <v>494124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1227100</v>
      </c>
      <c r="W13" s="59">
        <v>2100000</v>
      </c>
      <c r="X13" s="59">
        <v>-872900</v>
      </c>
      <c r="Y13" s="60">
        <v>-41.57</v>
      </c>
      <c r="Z13" s="61">
        <v>4086778</v>
      </c>
    </row>
    <row r="14" spans="1:26" ht="13.5">
      <c r="A14" s="57" t="s">
        <v>38</v>
      </c>
      <c r="B14" s="18">
        <v>180000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-5</v>
      </c>
      <c r="G16" s="59">
        <v>0</v>
      </c>
      <c r="H16" s="59">
        <v>0</v>
      </c>
      <c r="I16" s="59">
        <v>-5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-5</v>
      </c>
      <c r="W16" s="59"/>
      <c r="X16" s="59">
        <v>-5</v>
      </c>
      <c r="Y16" s="60">
        <v>0</v>
      </c>
      <c r="Z16" s="61">
        <v>0</v>
      </c>
    </row>
    <row r="17" spans="1:26" ht="13.5">
      <c r="A17" s="57" t="s">
        <v>41</v>
      </c>
      <c r="B17" s="18">
        <v>139158061</v>
      </c>
      <c r="C17" s="18">
        <v>0</v>
      </c>
      <c r="D17" s="58">
        <v>191219742</v>
      </c>
      <c r="E17" s="59">
        <v>191219742</v>
      </c>
      <c r="F17" s="59">
        <v>696017</v>
      </c>
      <c r="G17" s="59">
        <v>1904898</v>
      </c>
      <c r="H17" s="59">
        <v>3085291</v>
      </c>
      <c r="I17" s="59">
        <v>5686206</v>
      </c>
      <c r="J17" s="59">
        <v>4397931</v>
      </c>
      <c r="K17" s="59">
        <v>3700903</v>
      </c>
      <c r="L17" s="59">
        <v>3826377</v>
      </c>
      <c r="M17" s="59">
        <v>11925211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17611417</v>
      </c>
      <c r="W17" s="59">
        <v>79200000</v>
      </c>
      <c r="X17" s="59">
        <v>-61588583</v>
      </c>
      <c r="Y17" s="60">
        <v>-77.76</v>
      </c>
      <c r="Z17" s="61">
        <v>191219742</v>
      </c>
    </row>
    <row r="18" spans="1:26" ht="13.5">
      <c r="A18" s="69" t="s">
        <v>42</v>
      </c>
      <c r="B18" s="70">
        <f>SUM(B11:B17)</f>
        <v>317223497</v>
      </c>
      <c r="C18" s="70">
        <f>SUM(C11:C17)</f>
        <v>0</v>
      </c>
      <c r="D18" s="71">
        <f aca="true" t="shared" si="1" ref="D18:Z18">SUM(D11:D17)</f>
        <v>309474994</v>
      </c>
      <c r="E18" s="72">
        <f t="shared" si="1"/>
        <v>309474994</v>
      </c>
      <c r="F18" s="72">
        <f t="shared" si="1"/>
        <v>8894377</v>
      </c>
      <c r="G18" s="72">
        <f t="shared" si="1"/>
        <v>10452346</v>
      </c>
      <c r="H18" s="72">
        <f t="shared" si="1"/>
        <v>12920565</v>
      </c>
      <c r="I18" s="72">
        <f t="shared" si="1"/>
        <v>32267288</v>
      </c>
      <c r="J18" s="72">
        <f t="shared" si="1"/>
        <v>13420789</v>
      </c>
      <c r="K18" s="72">
        <f t="shared" si="1"/>
        <v>16403738</v>
      </c>
      <c r="L18" s="72">
        <f t="shared" si="1"/>
        <v>12961081</v>
      </c>
      <c r="M18" s="72">
        <f t="shared" si="1"/>
        <v>42785608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75052896</v>
      </c>
      <c r="W18" s="72">
        <f t="shared" si="1"/>
        <v>140900000</v>
      </c>
      <c r="X18" s="72">
        <f t="shared" si="1"/>
        <v>-65847104</v>
      </c>
      <c r="Y18" s="66">
        <f>+IF(W18&lt;&gt;0,(X18/W18)*100,0)</f>
        <v>-46.73321788502484</v>
      </c>
      <c r="Z18" s="73">
        <f t="shared" si="1"/>
        <v>309474994</v>
      </c>
    </row>
    <row r="19" spans="1:26" ht="13.5">
      <c r="A19" s="69" t="s">
        <v>43</v>
      </c>
      <c r="B19" s="74">
        <f>+B10-B18</f>
        <v>30495646</v>
      </c>
      <c r="C19" s="74">
        <f>+C10-C18</f>
        <v>0</v>
      </c>
      <c r="D19" s="75">
        <f aca="true" t="shared" si="2" ref="D19:Z19">+D10-D18</f>
        <v>5433102</v>
      </c>
      <c r="E19" s="76">
        <f t="shared" si="2"/>
        <v>5433102</v>
      </c>
      <c r="F19" s="76">
        <f t="shared" si="2"/>
        <v>52943756</v>
      </c>
      <c r="G19" s="76">
        <f t="shared" si="2"/>
        <v>-6374220</v>
      </c>
      <c r="H19" s="76">
        <f t="shared" si="2"/>
        <v>-8292421</v>
      </c>
      <c r="I19" s="76">
        <f t="shared" si="2"/>
        <v>38277115</v>
      </c>
      <c r="J19" s="76">
        <f t="shared" si="2"/>
        <v>-11435106</v>
      </c>
      <c r="K19" s="76">
        <f t="shared" si="2"/>
        <v>-12035355</v>
      </c>
      <c r="L19" s="76">
        <f t="shared" si="2"/>
        <v>25798956</v>
      </c>
      <c r="M19" s="76">
        <f t="shared" si="2"/>
        <v>2328495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40605610</v>
      </c>
      <c r="W19" s="76">
        <f>IF(E10=E18,0,W10-W18)</f>
        <v>16031000</v>
      </c>
      <c r="X19" s="76">
        <f t="shared" si="2"/>
        <v>24574610</v>
      </c>
      <c r="Y19" s="77">
        <f>+IF(W19&lt;&gt;0,(X19/W19)*100,0)</f>
        <v>153.29430478448006</v>
      </c>
      <c r="Z19" s="78">
        <f t="shared" si="2"/>
        <v>5433102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30495646</v>
      </c>
      <c r="C22" s="85">
        <f>SUM(C19:C21)</f>
        <v>0</v>
      </c>
      <c r="D22" s="86">
        <f aca="true" t="shared" si="3" ref="D22:Z22">SUM(D19:D21)</f>
        <v>5433102</v>
      </c>
      <c r="E22" s="87">
        <f t="shared" si="3"/>
        <v>5433102</v>
      </c>
      <c r="F22" s="87">
        <f t="shared" si="3"/>
        <v>52943756</v>
      </c>
      <c r="G22" s="87">
        <f t="shared" si="3"/>
        <v>-6374220</v>
      </c>
      <c r="H22" s="87">
        <f t="shared" si="3"/>
        <v>-8292421</v>
      </c>
      <c r="I22" s="87">
        <f t="shared" si="3"/>
        <v>38277115</v>
      </c>
      <c r="J22" s="87">
        <f t="shared" si="3"/>
        <v>-11435106</v>
      </c>
      <c r="K22" s="87">
        <f t="shared" si="3"/>
        <v>-12035355</v>
      </c>
      <c r="L22" s="87">
        <f t="shared" si="3"/>
        <v>25798956</v>
      </c>
      <c r="M22" s="87">
        <f t="shared" si="3"/>
        <v>2328495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40605610</v>
      </c>
      <c r="W22" s="87">
        <f t="shared" si="3"/>
        <v>16031000</v>
      </c>
      <c r="X22" s="87">
        <f t="shared" si="3"/>
        <v>24574610</v>
      </c>
      <c r="Y22" s="88">
        <f>+IF(W22&lt;&gt;0,(X22/W22)*100,0)</f>
        <v>153.29430478448006</v>
      </c>
      <c r="Z22" s="89">
        <f t="shared" si="3"/>
        <v>5433102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30495646</v>
      </c>
      <c r="C24" s="74">
        <f>SUM(C22:C23)</f>
        <v>0</v>
      </c>
      <c r="D24" s="75">
        <f aca="true" t="shared" si="4" ref="D24:Z24">SUM(D22:D23)</f>
        <v>5433102</v>
      </c>
      <c r="E24" s="76">
        <f t="shared" si="4"/>
        <v>5433102</v>
      </c>
      <c r="F24" s="76">
        <f t="shared" si="4"/>
        <v>52943756</v>
      </c>
      <c r="G24" s="76">
        <f t="shared" si="4"/>
        <v>-6374220</v>
      </c>
      <c r="H24" s="76">
        <f t="shared" si="4"/>
        <v>-8292421</v>
      </c>
      <c r="I24" s="76">
        <f t="shared" si="4"/>
        <v>38277115</v>
      </c>
      <c r="J24" s="76">
        <f t="shared" si="4"/>
        <v>-11435106</v>
      </c>
      <c r="K24" s="76">
        <f t="shared" si="4"/>
        <v>-12035355</v>
      </c>
      <c r="L24" s="76">
        <f t="shared" si="4"/>
        <v>25798956</v>
      </c>
      <c r="M24" s="76">
        <f t="shared" si="4"/>
        <v>2328495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40605610</v>
      </c>
      <c r="W24" s="76">
        <f t="shared" si="4"/>
        <v>16031000</v>
      </c>
      <c r="X24" s="76">
        <f t="shared" si="4"/>
        <v>24574610</v>
      </c>
      <c r="Y24" s="77">
        <f>+IF(W24&lt;&gt;0,(X24/W24)*100,0)</f>
        <v>153.29430478448006</v>
      </c>
      <c r="Z24" s="78">
        <f t="shared" si="4"/>
        <v>5433102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2017126</v>
      </c>
      <c r="C27" s="21">
        <v>0</v>
      </c>
      <c r="D27" s="98">
        <v>5415494</v>
      </c>
      <c r="E27" s="99">
        <v>5415494</v>
      </c>
      <c r="F27" s="99">
        <v>0</v>
      </c>
      <c r="G27" s="99">
        <v>28700</v>
      </c>
      <c r="H27" s="99">
        <v>70591</v>
      </c>
      <c r="I27" s="99">
        <v>99291</v>
      </c>
      <c r="J27" s="99">
        <v>32737</v>
      </c>
      <c r="K27" s="99">
        <v>515829</v>
      </c>
      <c r="L27" s="99">
        <v>4343</v>
      </c>
      <c r="M27" s="99">
        <v>552909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652200</v>
      </c>
      <c r="W27" s="99">
        <v>2707747</v>
      </c>
      <c r="X27" s="99">
        <v>-2055547</v>
      </c>
      <c r="Y27" s="100">
        <v>-75.91</v>
      </c>
      <c r="Z27" s="101">
        <v>5415494</v>
      </c>
    </row>
    <row r="28" spans="1:26" ht="13.5">
      <c r="A28" s="102" t="s">
        <v>44</v>
      </c>
      <c r="B28" s="18">
        <v>544074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1473052</v>
      </c>
      <c r="C31" s="18">
        <v>0</v>
      </c>
      <c r="D31" s="58">
        <v>5415494</v>
      </c>
      <c r="E31" s="59">
        <v>5415494</v>
      </c>
      <c r="F31" s="59">
        <v>0</v>
      </c>
      <c r="G31" s="59">
        <v>28700</v>
      </c>
      <c r="H31" s="59">
        <v>70591</v>
      </c>
      <c r="I31" s="59">
        <v>99291</v>
      </c>
      <c r="J31" s="59">
        <v>32737</v>
      </c>
      <c r="K31" s="59">
        <v>515829</v>
      </c>
      <c r="L31" s="59">
        <v>4343</v>
      </c>
      <c r="M31" s="59">
        <v>552909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652200</v>
      </c>
      <c r="W31" s="59">
        <v>2707747</v>
      </c>
      <c r="X31" s="59">
        <v>-2055547</v>
      </c>
      <c r="Y31" s="60">
        <v>-75.91</v>
      </c>
      <c r="Z31" s="61">
        <v>5415494</v>
      </c>
    </row>
    <row r="32" spans="1:26" ht="13.5">
      <c r="A32" s="69" t="s">
        <v>50</v>
      </c>
      <c r="B32" s="21">
        <f>SUM(B28:B31)</f>
        <v>2017126</v>
      </c>
      <c r="C32" s="21">
        <f>SUM(C28:C31)</f>
        <v>0</v>
      </c>
      <c r="D32" s="98">
        <f aca="true" t="shared" si="5" ref="D32:Z32">SUM(D28:D31)</f>
        <v>5415494</v>
      </c>
      <c r="E32" s="99">
        <f t="shared" si="5"/>
        <v>5415494</v>
      </c>
      <c r="F32" s="99">
        <f t="shared" si="5"/>
        <v>0</v>
      </c>
      <c r="G32" s="99">
        <f t="shared" si="5"/>
        <v>28700</v>
      </c>
      <c r="H32" s="99">
        <f t="shared" si="5"/>
        <v>70591</v>
      </c>
      <c r="I32" s="99">
        <f t="shared" si="5"/>
        <v>99291</v>
      </c>
      <c r="J32" s="99">
        <f t="shared" si="5"/>
        <v>32737</v>
      </c>
      <c r="K32" s="99">
        <f t="shared" si="5"/>
        <v>515829</v>
      </c>
      <c r="L32" s="99">
        <f t="shared" si="5"/>
        <v>4343</v>
      </c>
      <c r="M32" s="99">
        <f t="shared" si="5"/>
        <v>552909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652200</v>
      </c>
      <c r="W32" s="99">
        <f t="shared" si="5"/>
        <v>2707747</v>
      </c>
      <c r="X32" s="99">
        <f t="shared" si="5"/>
        <v>-2055547</v>
      </c>
      <c r="Y32" s="100">
        <f>+IF(W32&lt;&gt;0,(X32/W32)*100,0)</f>
        <v>-75.91355470064227</v>
      </c>
      <c r="Z32" s="101">
        <f t="shared" si="5"/>
        <v>5415494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170377246</v>
      </c>
      <c r="C35" s="18">
        <v>0</v>
      </c>
      <c r="D35" s="58">
        <v>175065000</v>
      </c>
      <c r="E35" s="59">
        <v>175065000</v>
      </c>
      <c r="F35" s="59">
        <v>210153</v>
      </c>
      <c r="G35" s="59">
        <v>199414</v>
      </c>
      <c r="H35" s="59">
        <v>192352</v>
      </c>
      <c r="I35" s="59">
        <v>192352</v>
      </c>
      <c r="J35" s="59">
        <v>179092</v>
      </c>
      <c r="K35" s="59">
        <v>165360</v>
      </c>
      <c r="L35" s="59">
        <v>189053</v>
      </c>
      <c r="M35" s="59">
        <v>189053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189053</v>
      </c>
      <c r="W35" s="59">
        <v>87532500</v>
      </c>
      <c r="X35" s="59">
        <v>-87343447</v>
      </c>
      <c r="Y35" s="60">
        <v>-99.78</v>
      </c>
      <c r="Z35" s="61">
        <v>175065000</v>
      </c>
    </row>
    <row r="36" spans="1:26" ht="13.5">
      <c r="A36" s="57" t="s">
        <v>53</v>
      </c>
      <c r="B36" s="18">
        <v>286378074</v>
      </c>
      <c r="C36" s="18">
        <v>0</v>
      </c>
      <c r="D36" s="58">
        <v>291929000</v>
      </c>
      <c r="E36" s="59">
        <v>291929000</v>
      </c>
      <c r="F36" s="59">
        <v>228591</v>
      </c>
      <c r="G36" s="59">
        <v>228400</v>
      </c>
      <c r="H36" s="59">
        <v>227667</v>
      </c>
      <c r="I36" s="59">
        <v>227667</v>
      </c>
      <c r="J36" s="59">
        <v>227667</v>
      </c>
      <c r="K36" s="59">
        <v>227417</v>
      </c>
      <c r="L36" s="59">
        <v>227173</v>
      </c>
      <c r="M36" s="59">
        <v>227173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227173</v>
      </c>
      <c r="W36" s="59">
        <v>145964500</v>
      </c>
      <c r="X36" s="59">
        <v>-145737327</v>
      </c>
      <c r="Y36" s="60">
        <v>-99.84</v>
      </c>
      <c r="Z36" s="61">
        <v>291929000</v>
      </c>
    </row>
    <row r="37" spans="1:26" ht="13.5">
      <c r="A37" s="57" t="s">
        <v>54</v>
      </c>
      <c r="B37" s="18">
        <v>57339403</v>
      </c>
      <c r="C37" s="18">
        <v>0</v>
      </c>
      <c r="D37" s="58">
        <v>42143000</v>
      </c>
      <c r="E37" s="59">
        <v>42143000</v>
      </c>
      <c r="F37" s="59">
        <v>27836</v>
      </c>
      <c r="G37" s="59">
        <v>39546</v>
      </c>
      <c r="H37" s="59">
        <v>40220</v>
      </c>
      <c r="I37" s="59">
        <v>40220</v>
      </c>
      <c r="J37" s="59">
        <v>38459</v>
      </c>
      <c r="K37" s="59">
        <v>39981</v>
      </c>
      <c r="L37" s="59">
        <v>37653</v>
      </c>
      <c r="M37" s="59">
        <v>37653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37653</v>
      </c>
      <c r="W37" s="59">
        <v>21071500</v>
      </c>
      <c r="X37" s="59">
        <v>-21033847</v>
      </c>
      <c r="Y37" s="60">
        <v>-99.82</v>
      </c>
      <c r="Z37" s="61">
        <v>42143000</v>
      </c>
    </row>
    <row r="38" spans="1:26" ht="13.5">
      <c r="A38" s="57" t="s">
        <v>55</v>
      </c>
      <c r="B38" s="18">
        <v>140456677</v>
      </c>
      <c r="C38" s="18">
        <v>0</v>
      </c>
      <c r="D38" s="58">
        <v>137202000</v>
      </c>
      <c r="E38" s="59">
        <v>137202000</v>
      </c>
      <c r="F38" s="59">
        <v>74818</v>
      </c>
      <c r="G38" s="59">
        <v>82798</v>
      </c>
      <c r="H38" s="59">
        <v>82692</v>
      </c>
      <c r="I38" s="59">
        <v>82692</v>
      </c>
      <c r="J38" s="59">
        <v>82661</v>
      </c>
      <c r="K38" s="59">
        <v>81858</v>
      </c>
      <c r="L38" s="59">
        <v>81841</v>
      </c>
      <c r="M38" s="59">
        <v>81841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81841</v>
      </c>
      <c r="W38" s="59">
        <v>68601000</v>
      </c>
      <c r="X38" s="59">
        <v>-68519159</v>
      </c>
      <c r="Y38" s="60">
        <v>-99.88</v>
      </c>
      <c r="Z38" s="61">
        <v>137202000</v>
      </c>
    </row>
    <row r="39" spans="1:26" ht="13.5">
      <c r="A39" s="57" t="s">
        <v>56</v>
      </c>
      <c r="B39" s="18">
        <v>258959240</v>
      </c>
      <c r="C39" s="18">
        <v>0</v>
      </c>
      <c r="D39" s="58">
        <v>287649000</v>
      </c>
      <c r="E39" s="59">
        <v>287649000</v>
      </c>
      <c r="F39" s="59">
        <v>336090</v>
      </c>
      <c r="G39" s="59">
        <v>305470</v>
      </c>
      <c r="H39" s="59">
        <v>297107</v>
      </c>
      <c r="I39" s="59">
        <v>297107</v>
      </c>
      <c r="J39" s="59">
        <v>285639</v>
      </c>
      <c r="K39" s="59">
        <v>270938</v>
      </c>
      <c r="L39" s="59">
        <v>296732</v>
      </c>
      <c r="M39" s="59">
        <v>296732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296732</v>
      </c>
      <c r="W39" s="59">
        <v>143824500</v>
      </c>
      <c r="X39" s="59">
        <v>-143527768</v>
      </c>
      <c r="Y39" s="60">
        <v>-99.79</v>
      </c>
      <c r="Z39" s="61">
        <v>287649000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46919870</v>
      </c>
      <c r="C42" s="18">
        <v>0</v>
      </c>
      <c r="D42" s="58">
        <v>5432000</v>
      </c>
      <c r="E42" s="59">
        <v>5432000</v>
      </c>
      <c r="F42" s="59">
        <v>52912969</v>
      </c>
      <c r="G42" s="59">
        <v>-6374219</v>
      </c>
      <c r="H42" s="59">
        <v>-8292422</v>
      </c>
      <c r="I42" s="59">
        <v>38246328</v>
      </c>
      <c r="J42" s="59">
        <v>-11434619</v>
      </c>
      <c r="K42" s="59">
        <v>-12035354</v>
      </c>
      <c r="L42" s="59">
        <v>26043347</v>
      </c>
      <c r="M42" s="59">
        <v>2573374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40819702</v>
      </c>
      <c r="W42" s="59">
        <v>121361000</v>
      </c>
      <c r="X42" s="59">
        <v>-80541298</v>
      </c>
      <c r="Y42" s="60">
        <v>-66.37</v>
      </c>
      <c r="Z42" s="61">
        <v>5432000</v>
      </c>
    </row>
    <row r="43" spans="1:26" ht="13.5">
      <c r="A43" s="57" t="s">
        <v>59</v>
      </c>
      <c r="B43" s="18">
        <v>-1986931</v>
      </c>
      <c r="C43" s="18">
        <v>0</v>
      </c>
      <c r="D43" s="58">
        <v>-5415495</v>
      </c>
      <c r="E43" s="59">
        <v>-5415495</v>
      </c>
      <c r="F43" s="59">
        <v>-191581587</v>
      </c>
      <c r="G43" s="59">
        <v>15959290</v>
      </c>
      <c r="H43" s="59">
        <v>171759893</v>
      </c>
      <c r="I43" s="59">
        <v>-3862404</v>
      </c>
      <c r="J43" s="59">
        <v>-150791216</v>
      </c>
      <c r="K43" s="59">
        <v>8756737</v>
      </c>
      <c r="L43" s="59">
        <v>-32078845</v>
      </c>
      <c r="M43" s="59">
        <v>-174113324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-177975728</v>
      </c>
      <c r="W43" s="59">
        <v>-2100000</v>
      </c>
      <c r="X43" s="59">
        <v>-175875728</v>
      </c>
      <c r="Y43" s="60">
        <v>8375.03</v>
      </c>
      <c r="Z43" s="61">
        <v>-5415495</v>
      </c>
    </row>
    <row r="44" spans="1:26" ht="13.5">
      <c r="A44" s="57" t="s">
        <v>60</v>
      </c>
      <c r="B44" s="18">
        <v>-681793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44251146</v>
      </c>
      <c r="C45" s="21">
        <v>0</v>
      </c>
      <c r="D45" s="98">
        <v>148555505</v>
      </c>
      <c r="E45" s="99">
        <v>148555505</v>
      </c>
      <c r="F45" s="99">
        <v>9888382</v>
      </c>
      <c r="G45" s="99">
        <v>19473453</v>
      </c>
      <c r="H45" s="99">
        <v>182940924</v>
      </c>
      <c r="I45" s="99">
        <v>182940924</v>
      </c>
      <c r="J45" s="99">
        <v>20715089</v>
      </c>
      <c r="K45" s="99">
        <v>17436472</v>
      </c>
      <c r="L45" s="99">
        <v>11400974</v>
      </c>
      <c r="M45" s="99">
        <v>11400974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11400974</v>
      </c>
      <c r="W45" s="99">
        <v>267800000</v>
      </c>
      <c r="X45" s="99">
        <v>-256399026</v>
      </c>
      <c r="Y45" s="100">
        <v>-95.74</v>
      </c>
      <c r="Z45" s="101">
        <v>148555505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230912</v>
      </c>
      <c r="C49" s="51">
        <v>0</v>
      </c>
      <c r="D49" s="128">
        <v>88608</v>
      </c>
      <c r="E49" s="53">
        <v>79772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14060050</v>
      </c>
      <c r="Y49" s="53">
        <v>14459342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3280116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3280116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99.93946095231423</v>
      </c>
      <c r="E58" s="7">
        <f t="shared" si="6"/>
        <v>99.93946095231423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99.93946095231423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99.93946095231423</v>
      </c>
      <c r="E66" s="16">
        <f t="shared" si="7"/>
        <v>99.93946095231423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99.93946095231423</v>
      </c>
    </row>
    <row r="67" spans="1:26" ht="13.5" hidden="1">
      <c r="A67" s="40" t="s">
        <v>119</v>
      </c>
      <c r="B67" s="23">
        <v>1106479</v>
      </c>
      <c r="C67" s="23"/>
      <c r="D67" s="24">
        <v>799484</v>
      </c>
      <c r="E67" s="25">
        <v>799484</v>
      </c>
      <c r="F67" s="25">
        <v>104227</v>
      </c>
      <c r="G67" s="25">
        <v>100244</v>
      </c>
      <c r="H67" s="25">
        <v>104077</v>
      </c>
      <c r="I67" s="25">
        <v>308548</v>
      </c>
      <c r="J67" s="25">
        <v>106219</v>
      </c>
      <c r="K67" s="25">
        <v>104921</v>
      </c>
      <c r="L67" s="25">
        <v>105309</v>
      </c>
      <c r="M67" s="25">
        <v>316449</v>
      </c>
      <c r="N67" s="25"/>
      <c r="O67" s="25"/>
      <c r="P67" s="25"/>
      <c r="Q67" s="25"/>
      <c r="R67" s="25"/>
      <c r="S67" s="25"/>
      <c r="T67" s="25"/>
      <c r="U67" s="25"/>
      <c r="V67" s="25">
        <v>624997</v>
      </c>
      <c r="W67" s="25">
        <v>360000</v>
      </c>
      <c r="X67" s="25"/>
      <c r="Y67" s="24"/>
      <c r="Z67" s="26">
        <v>799484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1106479</v>
      </c>
      <c r="C75" s="27"/>
      <c r="D75" s="28">
        <v>799484</v>
      </c>
      <c r="E75" s="29">
        <v>799484</v>
      </c>
      <c r="F75" s="29">
        <v>104227</v>
      </c>
      <c r="G75" s="29">
        <v>100244</v>
      </c>
      <c r="H75" s="29">
        <v>104077</v>
      </c>
      <c r="I75" s="29">
        <v>308548</v>
      </c>
      <c r="J75" s="29">
        <v>106219</v>
      </c>
      <c r="K75" s="29">
        <v>104921</v>
      </c>
      <c r="L75" s="29">
        <v>105309</v>
      </c>
      <c r="M75" s="29">
        <v>316449</v>
      </c>
      <c r="N75" s="29"/>
      <c r="O75" s="29"/>
      <c r="P75" s="29"/>
      <c r="Q75" s="29"/>
      <c r="R75" s="29"/>
      <c r="S75" s="29"/>
      <c r="T75" s="29"/>
      <c r="U75" s="29"/>
      <c r="V75" s="29">
        <v>624997</v>
      </c>
      <c r="W75" s="29">
        <v>360000</v>
      </c>
      <c r="X75" s="29"/>
      <c r="Y75" s="28"/>
      <c r="Z75" s="30">
        <v>799484</v>
      </c>
    </row>
    <row r="76" spans="1:26" ht="13.5" hidden="1">
      <c r="A76" s="41" t="s">
        <v>120</v>
      </c>
      <c r="B76" s="31">
        <v>1106479</v>
      </c>
      <c r="C76" s="31"/>
      <c r="D76" s="32">
        <v>799000</v>
      </c>
      <c r="E76" s="33">
        <v>799000</v>
      </c>
      <c r="F76" s="33">
        <v>104227</v>
      </c>
      <c r="G76" s="33">
        <v>100244</v>
      </c>
      <c r="H76" s="33">
        <v>104077</v>
      </c>
      <c r="I76" s="33">
        <v>308548</v>
      </c>
      <c r="J76" s="33">
        <v>106219</v>
      </c>
      <c r="K76" s="33">
        <v>104921</v>
      </c>
      <c r="L76" s="33">
        <v>105309</v>
      </c>
      <c r="M76" s="33">
        <v>316449</v>
      </c>
      <c r="N76" s="33"/>
      <c r="O76" s="33"/>
      <c r="P76" s="33"/>
      <c r="Q76" s="33"/>
      <c r="R76" s="33"/>
      <c r="S76" s="33"/>
      <c r="T76" s="33"/>
      <c r="U76" s="33"/>
      <c r="V76" s="33">
        <v>624997</v>
      </c>
      <c r="W76" s="33">
        <v>360000</v>
      </c>
      <c r="X76" s="33"/>
      <c r="Y76" s="32"/>
      <c r="Z76" s="34">
        <v>799000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1106479</v>
      </c>
      <c r="C84" s="27"/>
      <c r="D84" s="28">
        <v>799000</v>
      </c>
      <c r="E84" s="29">
        <v>799000</v>
      </c>
      <c r="F84" s="29">
        <v>104227</v>
      </c>
      <c r="G84" s="29">
        <v>100244</v>
      </c>
      <c r="H84" s="29">
        <v>104077</v>
      </c>
      <c r="I84" s="29">
        <v>308548</v>
      </c>
      <c r="J84" s="29">
        <v>106219</v>
      </c>
      <c r="K84" s="29">
        <v>104921</v>
      </c>
      <c r="L84" s="29">
        <v>105309</v>
      </c>
      <c r="M84" s="29">
        <v>316449</v>
      </c>
      <c r="N84" s="29"/>
      <c r="O84" s="29"/>
      <c r="P84" s="29"/>
      <c r="Q84" s="29"/>
      <c r="R84" s="29"/>
      <c r="S84" s="29"/>
      <c r="T84" s="29"/>
      <c r="U84" s="29"/>
      <c r="V84" s="29">
        <v>624997</v>
      </c>
      <c r="W84" s="29">
        <v>360000</v>
      </c>
      <c r="X84" s="29"/>
      <c r="Y84" s="28"/>
      <c r="Z84" s="30">
        <v>799000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3129332</v>
      </c>
      <c r="C5" s="18">
        <v>0</v>
      </c>
      <c r="D5" s="58">
        <v>4004000</v>
      </c>
      <c r="E5" s="59">
        <v>4004000</v>
      </c>
      <c r="F5" s="59">
        <v>3499557</v>
      </c>
      <c r="G5" s="59">
        <v>71387</v>
      </c>
      <c r="H5" s="59">
        <v>-17716</v>
      </c>
      <c r="I5" s="59">
        <v>3553228</v>
      </c>
      <c r="J5" s="59">
        <v>41226</v>
      </c>
      <c r="K5" s="59">
        <v>36109</v>
      </c>
      <c r="L5" s="59">
        <v>39060</v>
      </c>
      <c r="M5" s="59">
        <v>116395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3669623</v>
      </c>
      <c r="W5" s="59">
        <v>3838600</v>
      </c>
      <c r="X5" s="59">
        <v>-168977</v>
      </c>
      <c r="Y5" s="60">
        <v>-4.4</v>
      </c>
      <c r="Z5" s="61">
        <v>4004000</v>
      </c>
    </row>
    <row r="6" spans="1:26" ht="13.5">
      <c r="A6" s="57" t="s">
        <v>32</v>
      </c>
      <c r="B6" s="18">
        <v>15257889</v>
      </c>
      <c r="C6" s="18">
        <v>0</v>
      </c>
      <c r="D6" s="58">
        <v>18519300</v>
      </c>
      <c r="E6" s="59">
        <v>18519300</v>
      </c>
      <c r="F6" s="59">
        <v>1621347</v>
      </c>
      <c r="G6" s="59">
        <v>1232048</v>
      </c>
      <c r="H6" s="59">
        <v>1526743</v>
      </c>
      <c r="I6" s="59">
        <v>4380138</v>
      </c>
      <c r="J6" s="59">
        <v>1439073</v>
      </c>
      <c r="K6" s="59">
        <v>1297070</v>
      </c>
      <c r="L6" s="59">
        <v>1342863</v>
      </c>
      <c r="M6" s="59">
        <v>4079006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8459144</v>
      </c>
      <c r="W6" s="59">
        <v>9504400</v>
      </c>
      <c r="X6" s="59">
        <v>-1045256</v>
      </c>
      <c r="Y6" s="60">
        <v>-11</v>
      </c>
      <c r="Z6" s="61">
        <v>18519300</v>
      </c>
    </row>
    <row r="7" spans="1:26" ht="13.5">
      <c r="A7" s="57" t="s">
        <v>33</v>
      </c>
      <c r="B7" s="18">
        <v>1270010</v>
      </c>
      <c r="C7" s="18">
        <v>0</v>
      </c>
      <c r="D7" s="58">
        <v>906100</v>
      </c>
      <c r="E7" s="59">
        <v>906100</v>
      </c>
      <c r="F7" s="59">
        <v>0</v>
      </c>
      <c r="G7" s="59">
        <v>134689</v>
      </c>
      <c r="H7" s="59">
        <v>110693</v>
      </c>
      <c r="I7" s="59">
        <v>245382</v>
      </c>
      <c r="J7" s="59">
        <v>0</v>
      </c>
      <c r="K7" s="59">
        <v>106778</v>
      </c>
      <c r="L7" s="59">
        <v>60092</v>
      </c>
      <c r="M7" s="59">
        <v>166870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412252</v>
      </c>
      <c r="W7" s="59">
        <v>453000</v>
      </c>
      <c r="X7" s="59">
        <v>-40748</v>
      </c>
      <c r="Y7" s="60">
        <v>-9</v>
      </c>
      <c r="Z7" s="61">
        <v>906100</v>
      </c>
    </row>
    <row r="8" spans="1:26" ht="13.5">
      <c r="A8" s="57" t="s">
        <v>34</v>
      </c>
      <c r="B8" s="18">
        <v>17133404</v>
      </c>
      <c r="C8" s="18">
        <v>0</v>
      </c>
      <c r="D8" s="58">
        <v>16792800</v>
      </c>
      <c r="E8" s="59">
        <v>16792800</v>
      </c>
      <c r="F8" s="59">
        <v>5219000</v>
      </c>
      <c r="G8" s="59">
        <v>327000</v>
      </c>
      <c r="H8" s="59">
        <v>-1970</v>
      </c>
      <c r="I8" s="59">
        <v>5544030</v>
      </c>
      <c r="J8" s="59">
        <v>273888</v>
      </c>
      <c r="K8" s="59">
        <v>2258801</v>
      </c>
      <c r="L8" s="59">
        <v>286234</v>
      </c>
      <c r="M8" s="59">
        <v>2818923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8362953</v>
      </c>
      <c r="W8" s="59">
        <v>8395200</v>
      </c>
      <c r="X8" s="59">
        <v>-32247</v>
      </c>
      <c r="Y8" s="60">
        <v>-0.38</v>
      </c>
      <c r="Z8" s="61">
        <v>16792800</v>
      </c>
    </row>
    <row r="9" spans="1:26" ht="13.5">
      <c r="A9" s="57" t="s">
        <v>35</v>
      </c>
      <c r="B9" s="18">
        <v>21966051</v>
      </c>
      <c r="C9" s="18">
        <v>0</v>
      </c>
      <c r="D9" s="58">
        <v>38472500</v>
      </c>
      <c r="E9" s="59">
        <v>38472500</v>
      </c>
      <c r="F9" s="59">
        <v>226731</v>
      </c>
      <c r="G9" s="59">
        <v>6252218</v>
      </c>
      <c r="H9" s="59">
        <v>6356514</v>
      </c>
      <c r="I9" s="59">
        <v>12835463</v>
      </c>
      <c r="J9" s="59">
        <v>263668</v>
      </c>
      <c r="K9" s="59">
        <v>6339589</v>
      </c>
      <c r="L9" s="59">
        <v>169769</v>
      </c>
      <c r="M9" s="59">
        <v>6773026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19608489</v>
      </c>
      <c r="W9" s="59">
        <v>19277700</v>
      </c>
      <c r="X9" s="59">
        <v>330789</v>
      </c>
      <c r="Y9" s="60">
        <v>1.72</v>
      </c>
      <c r="Z9" s="61">
        <v>38472500</v>
      </c>
    </row>
    <row r="10" spans="1:26" ht="25.5">
      <c r="A10" s="62" t="s">
        <v>105</v>
      </c>
      <c r="B10" s="63">
        <f>SUM(B5:B9)</f>
        <v>58756686</v>
      </c>
      <c r="C10" s="63">
        <f>SUM(C5:C9)</f>
        <v>0</v>
      </c>
      <c r="D10" s="64">
        <f aca="true" t="shared" si="0" ref="D10:Z10">SUM(D5:D9)</f>
        <v>78694700</v>
      </c>
      <c r="E10" s="65">
        <f t="shared" si="0"/>
        <v>78694700</v>
      </c>
      <c r="F10" s="65">
        <f t="shared" si="0"/>
        <v>10566635</v>
      </c>
      <c r="G10" s="65">
        <f t="shared" si="0"/>
        <v>8017342</v>
      </c>
      <c r="H10" s="65">
        <f t="shared" si="0"/>
        <v>7974264</v>
      </c>
      <c r="I10" s="65">
        <f t="shared" si="0"/>
        <v>26558241</v>
      </c>
      <c r="J10" s="65">
        <f t="shared" si="0"/>
        <v>2017855</v>
      </c>
      <c r="K10" s="65">
        <f t="shared" si="0"/>
        <v>10038347</v>
      </c>
      <c r="L10" s="65">
        <f t="shared" si="0"/>
        <v>1898018</v>
      </c>
      <c r="M10" s="65">
        <f t="shared" si="0"/>
        <v>13954220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40512461</v>
      </c>
      <c r="W10" s="65">
        <f t="shared" si="0"/>
        <v>41468900</v>
      </c>
      <c r="X10" s="65">
        <f t="shared" si="0"/>
        <v>-956439</v>
      </c>
      <c r="Y10" s="66">
        <f>+IF(W10&lt;&gt;0,(X10/W10)*100,0)</f>
        <v>-2.3064007002838274</v>
      </c>
      <c r="Z10" s="67">
        <f t="shared" si="0"/>
        <v>78694700</v>
      </c>
    </row>
    <row r="11" spans="1:26" ht="13.5">
      <c r="A11" s="57" t="s">
        <v>36</v>
      </c>
      <c r="B11" s="18">
        <v>15022408</v>
      </c>
      <c r="C11" s="18">
        <v>0</v>
      </c>
      <c r="D11" s="58">
        <v>20664400</v>
      </c>
      <c r="E11" s="59">
        <v>20664400</v>
      </c>
      <c r="F11" s="59">
        <v>1416244</v>
      </c>
      <c r="G11" s="59">
        <v>1668993</v>
      </c>
      <c r="H11" s="59">
        <v>1695344</v>
      </c>
      <c r="I11" s="59">
        <v>4780581</v>
      </c>
      <c r="J11" s="59">
        <v>1385467</v>
      </c>
      <c r="K11" s="59">
        <v>1606150</v>
      </c>
      <c r="L11" s="59">
        <v>1554881</v>
      </c>
      <c r="M11" s="59">
        <v>4546498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9327079</v>
      </c>
      <c r="W11" s="59">
        <v>10429900</v>
      </c>
      <c r="X11" s="59">
        <v>-1102821</v>
      </c>
      <c r="Y11" s="60">
        <v>-10.57</v>
      </c>
      <c r="Z11" s="61">
        <v>20664400</v>
      </c>
    </row>
    <row r="12" spans="1:26" ht="13.5">
      <c r="A12" s="57" t="s">
        <v>37</v>
      </c>
      <c r="B12" s="18">
        <v>2518027</v>
      </c>
      <c r="C12" s="18">
        <v>0</v>
      </c>
      <c r="D12" s="58">
        <v>2618500</v>
      </c>
      <c r="E12" s="59">
        <v>2618500</v>
      </c>
      <c r="F12" s="59">
        <v>203926</v>
      </c>
      <c r="G12" s="59">
        <v>167743</v>
      </c>
      <c r="H12" s="59">
        <v>275213</v>
      </c>
      <c r="I12" s="59">
        <v>646882</v>
      </c>
      <c r="J12" s="59">
        <v>200701</v>
      </c>
      <c r="K12" s="59">
        <v>200701</v>
      </c>
      <c r="L12" s="59">
        <v>200701</v>
      </c>
      <c r="M12" s="59">
        <v>602103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1248985</v>
      </c>
      <c r="W12" s="59">
        <v>1282800</v>
      </c>
      <c r="X12" s="59">
        <v>-33815</v>
      </c>
      <c r="Y12" s="60">
        <v>-2.64</v>
      </c>
      <c r="Z12" s="61">
        <v>2618500</v>
      </c>
    </row>
    <row r="13" spans="1:26" ht="13.5">
      <c r="A13" s="57" t="s">
        <v>106</v>
      </c>
      <c r="B13" s="18">
        <v>7335166</v>
      </c>
      <c r="C13" s="18">
        <v>0</v>
      </c>
      <c r="D13" s="58">
        <v>8904300</v>
      </c>
      <c r="E13" s="59">
        <v>8904300</v>
      </c>
      <c r="F13" s="59">
        <v>-339</v>
      </c>
      <c r="G13" s="59">
        <v>54962</v>
      </c>
      <c r="H13" s="59">
        <v>0</v>
      </c>
      <c r="I13" s="59">
        <v>54623</v>
      </c>
      <c r="J13" s="59">
        <v>1642</v>
      </c>
      <c r="K13" s="59">
        <v>0</v>
      </c>
      <c r="L13" s="59">
        <v>-1642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54623</v>
      </c>
      <c r="W13" s="59">
        <v>4450800</v>
      </c>
      <c r="X13" s="59">
        <v>-4396177</v>
      </c>
      <c r="Y13" s="60">
        <v>-98.77</v>
      </c>
      <c r="Z13" s="61">
        <v>8904300</v>
      </c>
    </row>
    <row r="14" spans="1:26" ht="13.5">
      <c r="A14" s="57" t="s">
        <v>38</v>
      </c>
      <c r="B14" s="18">
        <v>164313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7487051</v>
      </c>
      <c r="C15" s="18">
        <v>0</v>
      </c>
      <c r="D15" s="58">
        <v>8713100</v>
      </c>
      <c r="E15" s="59">
        <v>8713100</v>
      </c>
      <c r="F15" s="59">
        <v>819115</v>
      </c>
      <c r="G15" s="59">
        <v>955928</v>
      </c>
      <c r="H15" s="59">
        <v>107163</v>
      </c>
      <c r="I15" s="59">
        <v>1882206</v>
      </c>
      <c r="J15" s="59">
        <v>703348</v>
      </c>
      <c r="K15" s="59">
        <v>997310</v>
      </c>
      <c r="L15" s="59">
        <v>524197</v>
      </c>
      <c r="M15" s="59">
        <v>2224855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4107061</v>
      </c>
      <c r="W15" s="59">
        <v>4686800</v>
      </c>
      <c r="X15" s="59">
        <v>-579739</v>
      </c>
      <c r="Y15" s="60">
        <v>-12.37</v>
      </c>
      <c r="Z15" s="61">
        <v>8713100</v>
      </c>
    </row>
    <row r="16" spans="1:26" ht="13.5">
      <c r="A16" s="68" t="s">
        <v>40</v>
      </c>
      <c r="B16" s="18">
        <v>32405414</v>
      </c>
      <c r="C16" s="18">
        <v>0</v>
      </c>
      <c r="D16" s="58">
        <v>4558800</v>
      </c>
      <c r="E16" s="59">
        <v>4558800</v>
      </c>
      <c r="F16" s="59">
        <v>341166</v>
      </c>
      <c r="G16" s="59">
        <v>-2964</v>
      </c>
      <c r="H16" s="59">
        <v>308691</v>
      </c>
      <c r="I16" s="59">
        <v>646893</v>
      </c>
      <c r="J16" s="59">
        <v>244960</v>
      </c>
      <c r="K16" s="59">
        <v>310244</v>
      </c>
      <c r="L16" s="59">
        <v>87857</v>
      </c>
      <c r="M16" s="59">
        <v>643061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1289954</v>
      </c>
      <c r="W16" s="59">
        <v>4558800</v>
      </c>
      <c r="X16" s="59">
        <v>-3268846</v>
      </c>
      <c r="Y16" s="60">
        <v>-71.7</v>
      </c>
      <c r="Z16" s="61">
        <v>4558800</v>
      </c>
    </row>
    <row r="17" spans="1:26" ht="13.5">
      <c r="A17" s="57" t="s">
        <v>41</v>
      </c>
      <c r="B17" s="18">
        <v>36062284</v>
      </c>
      <c r="C17" s="18">
        <v>0</v>
      </c>
      <c r="D17" s="58">
        <v>50138800</v>
      </c>
      <c r="E17" s="59">
        <v>50138800</v>
      </c>
      <c r="F17" s="59">
        <v>528004</v>
      </c>
      <c r="G17" s="59">
        <v>5112718</v>
      </c>
      <c r="H17" s="59">
        <v>5641397</v>
      </c>
      <c r="I17" s="59">
        <v>11282119</v>
      </c>
      <c r="J17" s="59">
        <v>1175845</v>
      </c>
      <c r="K17" s="59">
        <v>5706433</v>
      </c>
      <c r="L17" s="59">
        <v>2891144</v>
      </c>
      <c r="M17" s="59">
        <v>9773422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21055541</v>
      </c>
      <c r="W17" s="59">
        <v>24942300</v>
      </c>
      <c r="X17" s="59">
        <v>-3886759</v>
      </c>
      <c r="Y17" s="60">
        <v>-15.58</v>
      </c>
      <c r="Z17" s="61">
        <v>50138800</v>
      </c>
    </row>
    <row r="18" spans="1:26" ht="13.5">
      <c r="A18" s="69" t="s">
        <v>42</v>
      </c>
      <c r="B18" s="70">
        <f>SUM(B11:B17)</f>
        <v>100994663</v>
      </c>
      <c r="C18" s="70">
        <f>SUM(C11:C17)</f>
        <v>0</v>
      </c>
      <c r="D18" s="71">
        <f aca="true" t="shared" si="1" ref="D18:Z18">SUM(D11:D17)</f>
        <v>95597900</v>
      </c>
      <c r="E18" s="72">
        <f t="shared" si="1"/>
        <v>95597900</v>
      </c>
      <c r="F18" s="72">
        <f t="shared" si="1"/>
        <v>3308116</v>
      </c>
      <c r="G18" s="72">
        <f t="shared" si="1"/>
        <v>7957380</v>
      </c>
      <c r="H18" s="72">
        <f t="shared" si="1"/>
        <v>8027808</v>
      </c>
      <c r="I18" s="72">
        <f t="shared" si="1"/>
        <v>19293304</v>
      </c>
      <c r="J18" s="72">
        <f t="shared" si="1"/>
        <v>3711963</v>
      </c>
      <c r="K18" s="72">
        <f t="shared" si="1"/>
        <v>8820838</v>
      </c>
      <c r="L18" s="72">
        <f t="shared" si="1"/>
        <v>5257138</v>
      </c>
      <c r="M18" s="72">
        <f t="shared" si="1"/>
        <v>17789939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37083243</v>
      </c>
      <c r="W18" s="72">
        <f t="shared" si="1"/>
        <v>50351400</v>
      </c>
      <c r="X18" s="72">
        <f t="shared" si="1"/>
        <v>-13268157</v>
      </c>
      <c r="Y18" s="66">
        <f>+IF(W18&lt;&gt;0,(X18/W18)*100,0)</f>
        <v>-26.351118340304343</v>
      </c>
      <c r="Z18" s="73">
        <f t="shared" si="1"/>
        <v>95597900</v>
      </c>
    </row>
    <row r="19" spans="1:26" ht="13.5">
      <c r="A19" s="69" t="s">
        <v>43</v>
      </c>
      <c r="B19" s="74">
        <f>+B10-B18</f>
        <v>-42237977</v>
      </c>
      <c r="C19" s="74">
        <f>+C10-C18</f>
        <v>0</v>
      </c>
      <c r="D19" s="75">
        <f aca="true" t="shared" si="2" ref="D19:Z19">+D10-D18</f>
        <v>-16903200</v>
      </c>
      <c r="E19" s="76">
        <f t="shared" si="2"/>
        <v>-16903200</v>
      </c>
      <c r="F19" s="76">
        <f t="shared" si="2"/>
        <v>7258519</v>
      </c>
      <c r="G19" s="76">
        <f t="shared" si="2"/>
        <v>59962</v>
      </c>
      <c r="H19" s="76">
        <f t="shared" si="2"/>
        <v>-53544</v>
      </c>
      <c r="I19" s="76">
        <f t="shared" si="2"/>
        <v>7264937</v>
      </c>
      <c r="J19" s="76">
        <f t="shared" si="2"/>
        <v>-1694108</v>
      </c>
      <c r="K19" s="76">
        <f t="shared" si="2"/>
        <v>1217509</v>
      </c>
      <c r="L19" s="76">
        <f t="shared" si="2"/>
        <v>-3359120</v>
      </c>
      <c r="M19" s="76">
        <f t="shared" si="2"/>
        <v>-3835719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3429218</v>
      </c>
      <c r="W19" s="76">
        <f>IF(E10=E18,0,W10-W18)</f>
        <v>-8882500</v>
      </c>
      <c r="X19" s="76">
        <f t="shared" si="2"/>
        <v>12311718</v>
      </c>
      <c r="Y19" s="77">
        <f>+IF(W19&lt;&gt;0,(X19/W19)*100,0)</f>
        <v>-138.60645088657472</v>
      </c>
      <c r="Z19" s="78">
        <f t="shared" si="2"/>
        <v>-16903200</v>
      </c>
    </row>
    <row r="20" spans="1:26" ht="13.5">
      <c r="A20" s="57" t="s">
        <v>44</v>
      </c>
      <c r="B20" s="18">
        <v>30553180</v>
      </c>
      <c r="C20" s="18">
        <v>0</v>
      </c>
      <c r="D20" s="58">
        <v>8159200</v>
      </c>
      <c r="E20" s="59">
        <v>8159200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3792582</v>
      </c>
      <c r="L20" s="59">
        <v>1016662</v>
      </c>
      <c r="M20" s="59">
        <v>4809244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4809244</v>
      </c>
      <c r="W20" s="59">
        <v>4658100</v>
      </c>
      <c r="X20" s="59">
        <v>151144</v>
      </c>
      <c r="Y20" s="60">
        <v>3.24</v>
      </c>
      <c r="Z20" s="61">
        <v>8159200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-11684797</v>
      </c>
      <c r="C22" s="85">
        <f>SUM(C19:C21)</f>
        <v>0</v>
      </c>
      <c r="D22" s="86">
        <f aca="true" t="shared" si="3" ref="D22:Z22">SUM(D19:D21)</f>
        <v>-8744000</v>
      </c>
      <c r="E22" s="87">
        <f t="shared" si="3"/>
        <v>-8744000</v>
      </c>
      <c r="F22" s="87">
        <f t="shared" si="3"/>
        <v>7258519</v>
      </c>
      <c r="G22" s="87">
        <f t="shared" si="3"/>
        <v>59962</v>
      </c>
      <c r="H22" s="87">
        <f t="shared" si="3"/>
        <v>-53544</v>
      </c>
      <c r="I22" s="87">
        <f t="shared" si="3"/>
        <v>7264937</v>
      </c>
      <c r="J22" s="87">
        <f t="shared" si="3"/>
        <v>-1694108</v>
      </c>
      <c r="K22" s="87">
        <f t="shared" si="3"/>
        <v>5010091</v>
      </c>
      <c r="L22" s="87">
        <f t="shared" si="3"/>
        <v>-2342458</v>
      </c>
      <c r="M22" s="87">
        <f t="shared" si="3"/>
        <v>973525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8238462</v>
      </c>
      <c r="W22" s="87">
        <f t="shared" si="3"/>
        <v>-4224400</v>
      </c>
      <c r="X22" s="87">
        <f t="shared" si="3"/>
        <v>12462862</v>
      </c>
      <c r="Y22" s="88">
        <f>+IF(W22&lt;&gt;0,(X22/W22)*100,0)</f>
        <v>-295.0208787046681</v>
      </c>
      <c r="Z22" s="89">
        <f t="shared" si="3"/>
        <v>-8744000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-11684797</v>
      </c>
      <c r="C24" s="74">
        <f>SUM(C22:C23)</f>
        <v>0</v>
      </c>
      <c r="D24" s="75">
        <f aca="true" t="shared" si="4" ref="D24:Z24">SUM(D22:D23)</f>
        <v>-8744000</v>
      </c>
      <c r="E24" s="76">
        <f t="shared" si="4"/>
        <v>-8744000</v>
      </c>
      <c r="F24" s="76">
        <f t="shared" si="4"/>
        <v>7258519</v>
      </c>
      <c r="G24" s="76">
        <f t="shared" si="4"/>
        <v>59962</v>
      </c>
      <c r="H24" s="76">
        <f t="shared" si="4"/>
        <v>-53544</v>
      </c>
      <c r="I24" s="76">
        <f t="shared" si="4"/>
        <v>7264937</v>
      </c>
      <c r="J24" s="76">
        <f t="shared" si="4"/>
        <v>-1694108</v>
      </c>
      <c r="K24" s="76">
        <f t="shared" si="4"/>
        <v>5010091</v>
      </c>
      <c r="L24" s="76">
        <f t="shared" si="4"/>
        <v>-2342458</v>
      </c>
      <c r="M24" s="76">
        <f t="shared" si="4"/>
        <v>973525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8238462</v>
      </c>
      <c r="W24" s="76">
        <f t="shared" si="4"/>
        <v>-4224400</v>
      </c>
      <c r="X24" s="76">
        <f t="shared" si="4"/>
        <v>12462862</v>
      </c>
      <c r="Y24" s="77">
        <f>+IF(W24&lt;&gt;0,(X24/W24)*100,0)</f>
        <v>-295.0208787046681</v>
      </c>
      <c r="Z24" s="78">
        <f t="shared" si="4"/>
        <v>-8744000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13516911</v>
      </c>
      <c r="C27" s="21">
        <v>0</v>
      </c>
      <c r="D27" s="98">
        <v>14703200</v>
      </c>
      <c r="E27" s="99">
        <v>14703200</v>
      </c>
      <c r="F27" s="99">
        <v>24423</v>
      </c>
      <c r="G27" s="99">
        <v>2258</v>
      </c>
      <c r="H27" s="99">
        <v>1835648</v>
      </c>
      <c r="I27" s="99">
        <v>1862329</v>
      </c>
      <c r="J27" s="99">
        <v>140881</v>
      </c>
      <c r="K27" s="99">
        <v>1864381</v>
      </c>
      <c r="L27" s="99">
        <v>1021270</v>
      </c>
      <c r="M27" s="99">
        <v>3026532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4888861</v>
      </c>
      <c r="W27" s="99">
        <v>7351600</v>
      </c>
      <c r="X27" s="99">
        <v>-2462739</v>
      </c>
      <c r="Y27" s="100">
        <v>-33.5</v>
      </c>
      <c r="Z27" s="101">
        <v>14703200</v>
      </c>
    </row>
    <row r="28" spans="1:26" ht="13.5">
      <c r="A28" s="102" t="s">
        <v>44</v>
      </c>
      <c r="B28" s="18">
        <v>12588780</v>
      </c>
      <c r="C28" s="18">
        <v>0</v>
      </c>
      <c r="D28" s="58">
        <v>13160200</v>
      </c>
      <c r="E28" s="59">
        <v>13160200</v>
      </c>
      <c r="F28" s="59">
        <v>0</v>
      </c>
      <c r="G28" s="59">
        <v>2258</v>
      </c>
      <c r="H28" s="59">
        <v>1831279</v>
      </c>
      <c r="I28" s="59">
        <v>1833537</v>
      </c>
      <c r="J28" s="59">
        <v>130543</v>
      </c>
      <c r="K28" s="59">
        <v>1849009</v>
      </c>
      <c r="L28" s="59">
        <v>1019614</v>
      </c>
      <c r="M28" s="59">
        <v>2999166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4832703</v>
      </c>
      <c r="W28" s="59">
        <v>6580100</v>
      </c>
      <c r="X28" s="59">
        <v>-1747397</v>
      </c>
      <c r="Y28" s="60">
        <v>-26.56</v>
      </c>
      <c r="Z28" s="61">
        <v>13160200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928130</v>
      </c>
      <c r="C31" s="18">
        <v>0</v>
      </c>
      <c r="D31" s="58">
        <v>1543000</v>
      </c>
      <c r="E31" s="59">
        <v>1543000</v>
      </c>
      <c r="F31" s="59">
        <v>24423</v>
      </c>
      <c r="G31" s="59">
        <v>0</v>
      </c>
      <c r="H31" s="59">
        <v>4369</v>
      </c>
      <c r="I31" s="59">
        <v>28792</v>
      </c>
      <c r="J31" s="59">
        <v>10338</v>
      </c>
      <c r="K31" s="59">
        <v>15372</v>
      </c>
      <c r="L31" s="59">
        <v>1656</v>
      </c>
      <c r="M31" s="59">
        <v>27366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56158</v>
      </c>
      <c r="W31" s="59">
        <v>771500</v>
      </c>
      <c r="X31" s="59">
        <v>-715342</v>
      </c>
      <c r="Y31" s="60">
        <v>-92.72</v>
      </c>
      <c r="Z31" s="61">
        <v>1543000</v>
      </c>
    </row>
    <row r="32" spans="1:26" ht="13.5">
      <c r="A32" s="69" t="s">
        <v>50</v>
      </c>
      <c r="B32" s="21">
        <f>SUM(B28:B31)</f>
        <v>13516910</v>
      </c>
      <c r="C32" s="21">
        <f>SUM(C28:C31)</f>
        <v>0</v>
      </c>
      <c r="D32" s="98">
        <f aca="true" t="shared" si="5" ref="D32:Z32">SUM(D28:D31)</f>
        <v>14703200</v>
      </c>
      <c r="E32" s="99">
        <f t="shared" si="5"/>
        <v>14703200</v>
      </c>
      <c r="F32" s="99">
        <f t="shared" si="5"/>
        <v>24423</v>
      </c>
      <c r="G32" s="99">
        <f t="shared" si="5"/>
        <v>2258</v>
      </c>
      <c r="H32" s="99">
        <f t="shared" si="5"/>
        <v>1835648</v>
      </c>
      <c r="I32" s="99">
        <f t="shared" si="5"/>
        <v>1862329</v>
      </c>
      <c r="J32" s="99">
        <f t="shared" si="5"/>
        <v>140881</v>
      </c>
      <c r="K32" s="99">
        <f t="shared" si="5"/>
        <v>1864381</v>
      </c>
      <c r="L32" s="99">
        <f t="shared" si="5"/>
        <v>1021270</v>
      </c>
      <c r="M32" s="99">
        <f t="shared" si="5"/>
        <v>3026532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4888861</v>
      </c>
      <c r="W32" s="99">
        <f t="shared" si="5"/>
        <v>7351600</v>
      </c>
      <c r="X32" s="99">
        <f t="shared" si="5"/>
        <v>-2462739</v>
      </c>
      <c r="Y32" s="100">
        <f>+IF(W32&lt;&gt;0,(X32/W32)*100,0)</f>
        <v>-33.49936068338865</v>
      </c>
      <c r="Z32" s="101">
        <f t="shared" si="5"/>
        <v>14703200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21509165</v>
      </c>
      <c r="C35" s="18">
        <v>0</v>
      </c>
      <c r="D35" s="58">
        <v>14727468</v>
      </c>
      <c r="E35" s="59">
        <v>14727468</v>
      </c>
      <c r="F35" s="59">
        <v>24392054</v>
      </c>
      <c r="G35" s="59">
        <v>30527993</v>
      </c>
      <c r="H35" s="59">
        <v>28537966</v>
      </c>
      <c r="I35" s="59">
        <v>28537966</v>
      </c>
      <c r="J35" s="59">
        <v>27986356</v>
      </c>
      <c r="K35" s="59">
        <v>23496591</v>
      </c>
      <c r="L35" s="59">
        <v>23466094</v>
      </c>
      <c r="M35" s="59">
        <v>23466094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23466094</v>
      </c>
      <c r="W35" s="59">
        <v>7363734</v>
      </c>
      <c r="X35" s="59">
        <v>16102360</v>
      </c>
      <c r="Y35" s="60">
        <v>218.67</v>
      </c>
      <c r="Z35" s="61">
        <v>14727468</v>
      </c>
    </row>
    <row r="36" spans="1:26" ht="13.5">
      <c r="A36" s="57" t="s">
        <v>53</v>
      </c>
      <c r="B36" s="18">
        <v>161948368</v>
      </c>
      <c r="C36" s="18">
        <v>0</v>
      </c>
      <c r="D36" s="58">
        <v>177418185</v>
      </c>
      <c r="E36" s="59">
        <v>177418185</v>
      </c>
      <c r="F36" s="59">
        <v>161525076</v>
      </c>
      <c r="G36" s="59">
        <v>159108913</v>
      </c>
      <c r="H36" s="59">
        <v>160944645</v>
      </c>
      <c r="I36" s="59">
        <v>160944645</v>
      </c>
      <c r="J36" s="59">
        <v>161085588</v>
      </c>
      <c r="K36" s="59">
        <v>165831139</v>
      </c>
      <c r="L36" s="59">
        <v>166852572</v>
      </c>
      <c r="M36" s="59">
        <v>166852572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166852572</v>
      </c>
      <c r="W36" s="59">
        <v>88709093</v>
      </c>
      <c r="X36" s="59">
        <v>78143479</v>
      </c>
      <c r="Y36" s="60">
        <v>88.09</v>
      </c>
      <c r="Z36" s="61">
        <v>177418185</v>
      </c>
    </row>
    <row r="37" spans="1:26" ht="13.5">
      <c r="A37" s="57" t="s">
        <v>54</v>
      </c>
      <c r="B37" s="18">
        <v>15136573</v>
      </c>
      <c r="C37" s="18">
        <v>0</v>
      </c>
      <c r="D37" s="58">
        <v>5974953</v>
      </c>
      <c r="E37" s="59">
        <v>5974953</v>
      </c>
      <c r="F37" s="59">
        <v>20968621</v>
      </c>
      <c r="G37" s="59">
        <v>17469725</v>
      </c>
      <c r="H37" s="59">
        <v>17349190</v>
      </c>
      <c r="I37" s="59">
        <v>17349190</v>
      </c>
      <c r="J37" s="59">
        <v>18607538</v>
      </c>
      <c r="K37" s="59">
        <v>13212274</v>
      </c>
      <c r="L37" s="59">
        <v>16535269</v>
      </c>
      <c r="M37" s="59">
        <v>16535269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16535269</v>
      </c>
      <c r="W37" s="59">
        <v>2987477</v>
      </c>
      <c r="X37" s="59">
        <v>13547792</v>
      </c>
      <c r="Y37" s="60">
        <v>453.49</v>
      </c>
      <c r="Z37" s="61">
        <v>5974953</v>
      </c>
    </row>
    <row r="38" spans="1:26" ht="13.5">
      <c r="A38" s="57" t="s">
        <v>55</v>
      </c>
      <c r="B38" s="18">
        <v>6197588</v>
      </c>
      <c r="C38" s="18">
        <v>0</v>
      </c>
      <c r="D38" s="58">
        <v>8904525</v>
      </c>
      <c r="E38" s="59">
        <v>8904525</v>
      </c>
      <c r="F38" s="59">
        <v>3421377</v>
      </c>
      <c r="G38" s="59">
        <v>3421377</v>
      </c>
      <c r="H38" s="59">
        <v>3421377</v>
      </c>
      <c r="I38" s="59">
        <v>3421377</v>
      </c>
      <c r="J38" s="59">
        <v>3421377</v>
      </c>
      <c r="K38" s="59">
        <v>3421377</v>
      </c>
      <c r="L38" s="59">
        <v>3421377</v>
      </c>
      <c r="M38" s="59">
        <v>3421377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3421377</v>
      </c>
      <c r="W38" s="59">
        <v>4452263</v>
      </c>
      <c r="X38" s="59">
        <v>-1030886</v>
      </c>
      <c r="Y38" s="60">
        <v>-23.15</v>
      </c>
      <c r="Z38" s="61">
        <v>8904525</v>
      </c>
    </row>
    <row r="39" spans="1:26" ht="13.5">
      <c r="A39" s="57" t="s">
        <v>56</v>
      </c>
      <c r="B39" s="18">
        <v>162123373</v>
      </c>
      <c r="C39" s="18">
        <v>0</v>
      </c>
      <c r="D39" s="58">
        <v>177266175</v>
      </c>
      <c r="E39" s="59">
        <v>177266175</v>
      </c>
      <c r="F39" s="59">
        <v>161527133</v>
      </c>
      <c r="G39" s="59">
        <v>168745805</v>
      </c>
      <c r="H39" s="59">
        <v>168712044</v>
      </c>
      <c r="I39" s="59">
        <v>168712044</v>
      </c>
      <c r="J39" s="59">
        <v>167043030</v>
      </c>
      <c r="K39" s="59">
        <v>172694079</v>
      </c>
      <c r="L39" s="59">
        <v>170362021</v>
      </c>
      <c r="M39" s="59">
        <v>170362021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170362021</v>
      </c>
      <c r="W39" s="59">
        <v>88633088</v>
      </c>
      <c r="X39" s="59">
        <v>81728933</v>
      </c>
      <c r="Y39" s="60">
        <v>92.21</v>
      </c>
      <c r="Z39" s="61">
        <v>177266175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16614735</v>
      </c>
      <c r="C42" s="18">
        <v>0</v>
      </c>
      <c r="D42" s="58">
        <v>3243100</v>
      </c>
      <c r="E42" s="59">
        <v>3243100</v>
      </c>
      <c r="F42" s="59">
        <v>7658785</v>
      </c>
      <c r="G42" s="59">
        <v>223645</v>
      </c>
      <c r="H42" s="59">
        <v>-1202883</v>
      </c>
      <c r="I42" s="59">
        <v>6679547</v>
      </c>
      <c r="J42" s="59">
        <v>1355830</v>
      </c>
      <c r="K42" s="59">
        <v>-3193053</v>
      </c>
      <c r="L42" s="59">
        <v>1553325</v>
      </c>
      <c r="M42" s="59">
        <v>-283898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6395649</v>
      </c>
      <c r="W42" s="59">
        <v>1527353</v>
      </c>
      <c r="X42" s="59">
        <v>4868296</v>
      </c>
      <c r="Y42" s="60">
        <v>318.74</v>
      </c>
      <c r="Z42" s="61">
        <v>3243100</v>
      </c>
    </row>
    <row r="43" spans="1:26" ht="13.5">
      <c r="A43" s="57" t="s">
        <v>59</v>
      </c>
      <c r="B43" s="18">
        <v>-21613765</v>
      </c>
      <c r="C43" s="18">
        <v>0</v>
      </c>
      <c r="D43" s="58">
        <v>-14703200</v>
      </c>
      <c r="E43" s="59">
        <v>-14703200</v>
      </c>
      <c r="F43" s="59">
        <v>-24423</v>
      </c>
      <c r="G43" s="59">
        <v>-2258</v>
      </c>
      <c r="H43" s="59">
        <v>-1835648</v>
      </c>
      <c r="I43" s="59">
        <v>-1862329</v>
      </c>
      <c r="J43" s="59">
        <v>-140881</v>
      </c>
      <c r="K43" s="59">
        <v>-1864381</v>
      </c>
      <c r="L43" s="59">
        <v>-1021270</v>
      </c>
      <c r="M43" s="59">
        <v>-3026532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-4888861</v>
      </c>
      <c r="W43" s="59">
        <v>-10456442</v>
      </c>
      <c r="X43" s="59">
        <v>5567581</v>
      </c>
      <c r="Y43" s="60">
        <v>-53.25</v>
      </c>
      <c r="Z43" s="61">
        <v>-14703200</v>
      </c>
    </row>
    <row r="44" spans="1:26" ht="13.5">
      <c r="A44" s="57" t="s">
        <v>60</v>
      </c>
      <c r="B44" s="18">
        <v>204814</v>
      </c>
      <c r="C44" s="18">
        <v>0</v>
      </c>
      <c r="D44" s="58">
        <v>24000</v>
      </c>
      <c r="E44" s="59">
        <v>24000</v>
      </c>
      <c r="F44" s="59">
        <v>1080</v>
      </c>
      <c r="G44" s="59">
        <v>2200</v>
      </c>
      <c r="H44" s="59">
        <v>4900</v>
      </c>
      <c r="I44" s="59">
        <v>8180</v>
      </c>
      <c r="J44" s="59">
        <v>32650</v>
      </c>
      <c r="K44" s="59">
        <v>8530</v>
      </c>
      <c r="L44" s="59">
        <v>7260</v>
      </c>
      <c r="M44" s="59">
        <v>48440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56620</v>
      </c>
      <c r="W44" s="59">
        <v>12000</v>
      </c>
      <c r="X44" s="59">
        <v>44620</v>
      </c>
      <c r="Y44" s="60">
        <v>371.83</v>
      </c>
      <c r="Z44" s="61">
        <v>24000</v>
      </c>
    </row>
    <row r="45" spans="1:26" ht="13.5">
      <c r="A45" s="69" t="s">
        <v>61</v>
      </c>
      <c r="B45" s="21">
        <v>0</v>
      </c>
      <c r="C45" s="21">
        <v>0</v>
      </c>
      <c r="D45" s="98">
        <v>3757201</v>
      </c>
      <c r="E45" s="99">
        <v>3757201</v>
      </c>
      <c r="F45" s="99">
        <v>17599598</v>
      </c>
      <c r="G45" s="99">
        <v>17823185</v>
      </c>
      <c r="H45" s="99">
        <v>14789554</v>
      </c>
      <c r="I45" s="99">
        <v>14789554</v>
      </c>
      <c r="J45" s="99">
        <v>16037153</v>
      </c>
      <c r="K45" s="99">
        <v>10988249</v>
      </c>
      <c r="L45" s="99">
        <v>11527564</v>
      </c>
      <c r="M45" s="99">
        <v>11527564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11527564</v>
      </c>
      <c r="W45" s="99">
        <v>6276212</v>
      </c>
      <c r="X45" s="99">
        <v>5251352</v>
      </c>
      <c r="Y45" s="100">
        <v>83.67</v>
      </c>
      <c r="Z45" s="101">
        <v>3757201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906935</v>
      </c>
      <c r="C49" s="51">
        <v>0</v>
      </c>
      <c r="D49" s="128">
        <v>1014089</v>
      </c>
      <c r="E49" s="53">
        <v>1056639</v>
      </c>
      <c r="F49" s="53">
        <v>0</v>
      </c>
      <c r="G49" s="53">
        <v>0</v>
      </c>
      <c r="H49" s="53">
        <v>0</v>
      </c>
      <c r="I49" s="53">
        <v>128650</v>
      </c>
      <c r="J49" s="53">
        <v>0</v>
      </c>
      <c r="K49" s="53">
        <v>0</v>
      </c>
      <c r="L49" s="53">
        <v>0</v>
      </c>
      <c r="M49" s="53">
        <v>93539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48396</v>
      </c>
      <c r="W49" s="53">
        <v>43172</v>
      </c>
      <c r="X49" s="53">
        <v>3494882</v>
      </c>
      <c r="Y49" s="53">
        <v>6786302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7853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7853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91.57655824160265</v>
      </c>
      <c r="E58" s="7">
        <f t="shared" si="6"/>
        <v>91.57655824160265</v>
      </c>
      <c r="F58" s="7">
        <f t="shared" si="6"/>
        <v>23.58148766456083</v>
      </c>
      <c r="G58" s="7">
        <f t="shared" si="6"/>
        <v>195.02127019904557</v>
      </c>
      <c r="H58" s="7">
        <f t="shared" si="6"/>
        <v>126.84690355235179</v>
      </c>
      <c r="I58" s="7">
        <f t="shared" si="6"/>
        <v>69.41971717044004</v>
      </c>
      <c r="J58" s="7">
        <f t="shared" si="6"/>
        <v>192.8025871408496</v>
      </c>
      <c r="K58" s="7">
        <f t="shared" si="6"/>
        <v>83.79452891143144</v>
      </c>
      <c r="L58" s="7">
        <f t="shared" si="6"/>
        <v>86.98831875771032</v>
      </c>
      <c r="M58" s="7">
        <f t="shared" si="6"/>
        <v>123.59262599872494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88.28939412450006</v>
      </c>
      <c r="W58" s="7">
        <f t="shared" si="6"/>
        <v>79.03782894736841</v>
      </c>
      <c r="X58" s="7">
        <f t="shared" si="6"/>
        <v>0</v>
      </c>
      <c r="Y58" s="7">
        <f t="shared" si="6"/>
        <v>0</v>
      </c>
      <c r="Z58" s="8">
        <f t="shared" si="6"/>
        <v>91.57655824160265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90.00749373368821</v>
      </c>
      <c r="E59" s="10">
        <f t="shared" si="7"/>
        <v>90.00749373368821</v>
      </c>
      <c r="F59" s="10">
        <f t="shared" si="7"/>
        <v>4.305661753258283</v>
      </c>
      <c r="G59" s="10">
        <f t="shared" si="7"/>
        <v>1496.374442793462</v>
      </c>
      <c r="H59" s="10">
        <f t="shared" si="7"/>
        <v>-1492.268799848082</v>
      </c>
      <c r="I59" s="10">
        <f t="shared" si="7"/>
        <v>42.62263660254117</v>
      </c>
      <c r="J59" s="10">
        <f t="shared" si="7"/>
        <v>3550.109630629111</v>
      </c>
      <c r="K59" s="10">
        <f t="shared" si="7"/>
        <v>5438.771186440678</v>
      </c>
      <c r="L59" s="10">
        <f t="shared" si="7"/>
        <v>1559.7259298807617</v>
      </c>
      <c r="M59" s="10">
        <f t="shared" si="7"/>
        <v>3066.4509634742594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54.65977904306568</v>
      </c>
      <c r="W59" s="10">
        <f t="shared" si="7"/>
        <v>56.5395240118997</v>
      </c>
      <c r="X59" s="10">
        <f t="shared" si="7"/>
        <v>0</v>
      </c>
      <c r="Y59" s="10">
        <f t="shared" si="7"/>
        <v>0</v>
      </c>
      <c r="Z59" s="11">
        <f t="shared" si="7"/>
        <v>90.00749373368821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91.80530581609456</v>
      </c>
      <c r="E60" s="13">
        <f t="shared" si="7"/>
        <v>91.80530581609456</v>
      </c>
      <c r="F60" s="13">
        <f t="shared" si="7"/>
        <v>64.46639738439704</v>
      </c>
      <c r="G60" s="13">
        <f t="shared" si="7"/>
        <v>137.41850966845448</v>
      </c>
      <c r="H60" s="13">
        <f t="shared" si="7"/>
        <v>82.43646769626585</v>
      </c>
      <c r="I60" s="13">
        <f t="shared" si="7"/>
        <v>91.25007020326757</v>
      </c>
      <c r="J60" s="13">
        <f t="shared" si="7"/>
        <v>181.14341663001113</v>
      </c>
      <c r="K60" s="13">
        <f t="shared" si="7"/>
        <v>73.85368561450038</v>
      </c>
      <c r="L60" s="13">
        <f t="shared" si="7"/>
        <v>80.6589354237923</v>
      </c>
      <c r="M60" s="13">
        <f t="shared" si="7"/>
        <v>113.94587308770814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102.19400449974607</v>
      </c>
      <c r="W60" s="13">
        <f t="shared" si="7"/>
        <v>87.71411135894954</v>
      </c>
      <c r="X60" s="13">
        <f t="shared" si="7"/>
        <v>0</v>
      </c>
      <c r="Y60" s="13">
        <f t="shared" si="7"/>
        <v>0</v>
      </c>
      <c r="Z60" s="14">
        <f t="shared" si="7"/>
        <v>91.80530581609456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95.94249819647035</v>
      </c>
      <c r="E61" s="13">
        <f t="shared" si="7"/>
        <v>95.94249819647035</v>
      </c>
      <c r="F61" s="13">
        <f t="shared" si="7"/>
        <v>70.776596311491</v>
      </c>
      <c r="G61" s="13">
        <f t="shared" si="7"/>
        <v>123.86295403591154</v>
      </c>
      <c r="H61" s="13">
        <f t="shared" si="7"/>
        <v>81.10055131739215</v>
      </c>
      <c r="I61" s="13">
        <f t="shared" si="7"/>
        <v>91.73641025101502</v>
      </c>
      <c r="J61" s="13">
        <f t="shared" si="7"/>
        <v>223.76991695735984</v>
      </c>
      <c r="K61" s="13">
        <f t="shared" si="7"/>
        <v>71.29180620674258</v>
      </c>
      <c r="L61" s="13">
        <f t="shared" si="7"/>
        <v>81.02402015770308</v>
      </c>
      <c r="M61" s="13">
        <f t="shared" si="7"/>
        <v>128.42769949059817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108.72777452332623</v>
      </c>
      <c r="W61" s="13">
        <f t="shared" si="7"/>
        <v>90.11187051582849</v>
      </c>
      <c r="X61" s="13">
        <f t="shared" si="7"/>
        <v>0</v>
      </c>
      <c r="Y61" s="13">
        <f t="shared" si="7"/>
        <v>0</v>
      </c>
      <c r="Z61" s="14">
        <f t="shared" si="7"/>
        <v>95.94249819647035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93.98011580902437</v>
      </c>
      <c r="E62" s="13">
        <f t="shared" si="7"/>
        <v>93.98011580902437</v>
      </c>
      <c r="F62" s="13">
        <f t="shared" si="7"/>
        <v>53.83939222703585</v>
      </c>
      <c r="G62" s="13">
        <f t="shared" si="7"/>
        <v>-142.03102961918194</v>
      </c>
      <c r="H62" s="13">
        <f t="shared" si="7"/>
        <v>179.47268001327288</v>
      </c>
      <c r="I62" s="13">
        <f t="shared" si="7"/>
        <v>222.86569784570617</v>
      </c>
      <c r="J62" s="13">
        <f t="shared" si="7"/>
        <v>182.7186941436232</v>
      </c>
      <c r="K62" s="13">
        <f t="shared" si="7"/>
        <v>168.88681881695388</v>
      </c>
      <c r="L62" s="13">
        <f t="shared" si="7"/>
        <v>112.21037461504808</v>
      </c>
      <c r="M62" s="13">
        <f t="shared" si="7"/>
        <v>147.97842346767848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176.81131909495392</v>
      </c>
      <c r="W62" s="13">
        <f t="shared" si="7"/>
        <v>88.77005347593582</v>
      </c>
      <c r="X62" s="13">
        <f t="shared" si="7"/>
        <v>0</v>
      </c>
      <c r="Y62" s="13">
        <f t="shared" si="7"/>
        <v>0</v>
      </c>
      <c r="Z62" s="14">
        <f t="shared" si="7"/>
        <v>93.98011580902437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73.0235194105979</v>
      </c>
      <c r="E63" s="13">
        <f t="shared" si="7"/>
        <v>73.0235194105979</v>
      </c>
      <c r="F63" s="13">
        <f t="shared" si="7"/>
        <v>44.53255572341312</v>
      </c>
      <c r="G63" s="13">
        <f t="shared" si="7"/>
        <v>54.483794210733016</v>
      </c>
      <c r="H63" s="13">
        <f t="shared" si="7"/>
        <v>50.51157937451089</v>
      </c>
      <c r="I63" s="13">
        <f t="shared" si="7"/>
        <v>49.97912263684309</v>
      </c>
      <c r="J63" s="13">
        <f t="shared" si="7"/>
        <v>62.745239886567504</v>
      </c>
      <c r="K63" s="13">
        <f t="shared" si="7"/>
        <v>47.65899169733801</v>
      </c>
      <c r="L63" s="13">
        <f t="shared" si="7"/>
        <v>52.24050407123333</v>
      </c>
      <c r="M63" s="13">
        <f t="shared" si="7"/>
        <v>54.183751337843745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52.085462153287864</v>
      </c>
      <c r="W63" s="13">
        <f t="shared" si="7"/>
        <v>67.52378503471328</v>
      </c>
      <c r="X63" s="13">
        <f t="shared" si="7"/>
        <v>0</v>
      </c>
      <c r="Y63" s="13">
        <f t="shared" si="7"/>
        <v>0</v>
      </c>
      <c r="Z63" s="14">
        <f t="shared" si="7"/>
        <v>73.0235194105979</v>
      </c>
    </row>
    <row r="64" spans="1:26" ht="13.5">
      <c r="A64" s="38" t="s">
        <v>116</v>
      </c>
      <c r="B64" s="12">
        <f t="shared" si="7"/>
        <v>47.68779640210219</v>
      </c>
      <c r="C64" s="12">
        <f t="shared" si="7"/>
        <v>0</v>
      </c>
      <c r="D64" s="3">
        <f t="shared" si="7"/>
        <v>97.40259740259741</v>
      </c>
      <c r="E64" s="13">
        <f t="shared" si="7"/>
        <v>97.40259740259741</v>
      </c>
      <c r="F64" s="13">
        <f t="shared" si="7"/>
        <v>54.442496734721935</v>
      </c>
      <c r="G64" s="13">
        <f t="shared" si="7"/>
        <v>222.97142178594046</v>
      </c>
      <c r="H64" s="13">
        <f t="shared" si="7"/>
        <v>86.9803026744069</v>
      </c>
      <c r="I64" s="13">
        <f t="shared" si="7"/>
        <v>90.4407835118619</v>
      </c>
      <c r="J64" s="13">
        <f t="shared" si="7"/>
        <v>73.85727541224203</v>
      </c>
      <c r="K64" s="13">
        <f t="shared" si="7"/>
        <v>74.66470824808967</v>
      </c>
      <c r="L64" s="13">
        <f t="shared" si="7"/>
        <v>89.09213168679406</v>
      </c>
      <c r="M64" s="13">
        <f t="shared" si="7"/>
        <v>78.40094729758192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84.05142213752737</v>
      </c>
      <c r="W64" s="13">
        <f t="shared" si="7"/>
        <v>95.23380394512867</v>
      </c>
      <c r="X64" s="13">
        <f t="shared" si="7"/>
        <v>0</v>
      </c>
      <c r="Y64" s="13">
        <f t="shared" si="7"/>
        <v>0</v>
      </c>
      <c r="Z64" s="14">
        <f t="shared" si="7"/>
        <v>97.40259740259741</v>
      </c>
    </row>
    <row r="65" spans="1:26" ht="13.5">
      <c r="A65" s="38" t="s">
        <v>117</v>
      </c>
      <c r="B65" s="12">
        <f t="shared" si="7"/>
        <v>96.74732742189443</v>
      </c>
      <c r="C65" s="12">
        <f t="shared" si="7"/>
        <v>0</v>
      </c>
      <c r="D65" s="3">
        <f t="shared" si="7"/>
        <v>21.09581013770876</v>
      </c>
      <c r="E65" s="13">
        <f t="shared" si="7"/>
        <v>21.09581013770876</v>
      </c>
      <c r="F65" s="13">
        <f t="shared" si="7"/>
        <v>273.155737704918</v>
      </c>
      <c r="G65" s="13">
        <f t="shared" si="7"/>
        <v>312.59893048128345</v>
      </c>
      <c r="H65" s="13">
        <f t="shared" si="7"/>
        <v>190.56529446523538</v>
      </c>
      <c r="I65" s="13">
        <f t="shared" si="7"/>
        <v>257.61904761904765</v>
      </c>
      <c r="J65" s="13">
        <f t="shared" si="7"/>
        <v>195.99900596421472</v>
      </c>
      <c r="K65" s="13">
        <f t="shared" si="7"/>
        <v>288.72222222222223</v>
      </c>
      <c r="L65" s="13">
        <f t="shared" si="7"/>
        <v>323.59949302915084</v>
      </c>
      <c r="M65" s="13">
        <f t="shared" si="7"/>
        <v>268.36373065952114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262.2765933530668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21.09581013770876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100.187617260788</v>
      </c>
      <c r="E66" s="16">
        <f t="shared" si="7"/>
        <v>100.187617260788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99.88494506126675</v>
      </c>
      <c r="M66" s="16">
        <f t="shared" si="7"/>
        <v>99.9701001644491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100.18910741301059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100.187617260788</v>
      </c>
    </row>
    <row r="67" spans="1:26" ht="13.5" hidden="1">
      <c r="A67" s="40" t="s">
        <v>119</v>
      </c>
      <c r="B67" s="23">
        <v>18351671</v>
      </c>
      <c r="C67" s="23"/>
      <c r="D67" s="24">
        <v>22602400</v>
      </c>
      <c r="E67" s="25">
        <v>22602400</v>
      </c>
      <c r="F67" s="25">
        <v>5105331</v>
      </c>
      <c r="G67" s="25">
        <v>1177469</v>
      </c>
      <c r="H67" s="25">
        <v>1499767</v>
      </c>
      <c r="I67" s="25">
        <v>7782567</v>
      </c>
      <c r="J67" s="25">
        <v>1478698</v>
      </c>
      <c r="K67" s="25">
        <v>1315241</v>
      </c>
      <c r="L67" s="25">
        <v>1365865</v>
      </c>
      <c r="M67" s="25">
        <v>4159804</v>
      </c>
      <c r="N67" s="25"/>
      <c r="O67" s="25"/>
      <c r="P67" s="25"/>
      <c r="Q67" s="25"/>
      <c r="R67" s="25"/>
      <c r="S67" s="25"/>
      <c r="T67" s="25"/>
      <c r="U67" s="25"/>
      <c r="V67" s="25">
        <v>11942371</v>
      </c>
      <c r="W67" s="25">
        <v>13376000</v>
      </c>
      <c r="X67" s="25"/>
      <c r="Y67" s="24"/>
      <c r="Z67" s="26">
        <v>22602400</v>
      </c>
    </row>
    <row r="68" spans="1:26" ht="13.5" hidden="1">
      <c r="A68" s="36" t="s">
        <v>31</v>
      </c>
      <c r="B68" s="18">
        <v>2934403</v>
      </c>
      <c r="C68" s="18"/>
      <c r="D68" s="19">
        <v>3869900</v>
      </c>
      <c r="E68" s="20">
        <v>3869900</v>
      </c>
      <c r="F68" s="20">
        <v>3474913</v>
      </c>
      <c r="G68" s="20">
        <v>47110</v>
      </c>
      <c r="H68" s="20">
        <v>-42128</v>
      </c>
      <c r="I68" s="20">
        <v>3479895</v>
      </c>
      <c r="J68" s="20">
        <v>5929</v>
      </c>
      <c r="K68" s="20">
        <v>2360</v>
      </c>
      <c r="L68" s="20">
        <v>5619</v>
      </c>
      <c r="M68" s="20">
        <v>13908</v>
      </c>
      <c r="N68" s="20"/>
      <c r="O68" s="20"/>
      <c r="P68" s="20"/>
      <c r="Q68" s="20"/>
      <c r="R68" s="20"/>
      <c r="S68" s="20"/>
      <c r="T68" s="20"/>
      <c r="U68" s="20"/>
      <c r="V68" s="20">
        <v>3493803</v>
      </c>
      <c r="W68" s="20">
        <v>3764800</v>
      </c>
      <c r="X68" s="20"/>
      <c r="Y68" s="19"/>
      <c r="Z68" s="22">
        <v>3869900</v>
      </c>
    </row>
    <row r="69" spans="1:26" ht="13.5" hidden="1">
      <c r="A69" s="37" t="s">
        <v>32</v>
      </c>
      <c r="B69" s="18">
        <v>15257889</v>
      </c>
      <c r="C69" s="18"/>
      <c r="D69" s="19">
        <v>18519300</v>
      </c>
      <c r="E69" s="20">
        <v>18519300</v>
      </c>
      <c r="F69" s="20">
        <v>1621347</v>
      </c>
      <c r="G69" s="20">
        <v>1232048</v>
      </c>
      <c r="H69" s="20">
        <v>1526743</v>
      </c>
      <c r="I69" s="20">
        <v>4380138</v>
      </c>
      <c r="J69" s="20">
        <v>1439073</v>
      </c>
      <c r="K69" s="20">
        <v>1297070</v>
      </c>
      <c r="L69" s="20">
        <v>1342863</v>
      </c>
      <c r="M69" s="20">
        <v>4079006</v>
      </c>
      <c r="N69" s="20"/>
      <c r="O69" s="20"/>
      <c r="P69" s="20"/>
      <c r="Q69" s="20"/>
      <c r="R69" s="20"/>
      <c r="S69" s="20"/>
      <c r="T69" s="20"/>
      <c r="U69" s="20"/>
      <c r="V69" s="20">
        <v>8459144</v>
      </c>
      <c r="W69" s="20">
        <v>9504400</v>
      </c>
      <c r="X69" s="20"/>
      <c r="Y69" s="19"/>
      <c r="Z69" s="22">
        <v>18519300</v>
      </c>
    </row>
    <row r="70" spans="1:26" ht="13.5" hidden="1">
      <c r="A70" s="38" t="s">
        <v>113</v>
      </c>
      <c r="B70" s="18">
        <v>10901147</v>
      </c>
      <c r="C70" s="18"/>
      <c r="D70" s="19">
        <v>11366600</v>
      </c>
      <c r="E70" s="20">
        <v>11366600</v>
      </c>
      <c r="F70" s="20">
        <v>1051048</v>
      </c>
      <c r="G70" s="20">
        <v>1057543</v>
      </c>
      <c r="H70" s="20">
        <v>1123128</v>
      </c>
      <c r="I70" s="20">
        <v>3231719</v>
      </c>
      <c r="J70" s="20">
        <v>986722</v>
      </c>
      <c r="K70" s="20">
        <v>895800</v>
      </c>
      <c r="L70" s="20">
        <v>904865</v>
      </c>
      <c r="M70" s="20">
        <v>2787387</v>
      </c>
      <c r="N70" s="20"/>
      <c r="O70" s="20"/>
      <c r="P70" s="20"/>
      <c r="Q70" s="20"/>
      <c r="R70" s="20"/>
      <c r="S70" s="20"/>
      <c r="T70" s="20"/>
      <c r="U70" s="20"/>
      <c r="V70" s="20">
        <v>6019106</v>
      </c>
      <c r="W70" s="20">
        <v>5881800</v>
      </c>
      <c r="X70" s="20"/>
      <c r="Y70" s="19"/>
      <c r="Z70" s="22">
        <v>11366600</v>
      </c>
    </row>
    <row r="71" spans="1:26" ht="13.5" hidden="1">
      <c r="A71" s="38" t="s">
        <v>114</v>
      </c>
      <c r="B71" s="18">
        <v>1688722</v>
      </c>
      <c r="C71" s="18"/>
      <c r="D71" s="19">
        <v>2745900</v>
      </c>
      <c r="E71" s="20">
        <v>2745900</v>
      </c>
      <c r="F71" s="20">
        <v>191124</v>
      </c>
      <c r="G71" s="20">
        <v>-97133</v>
      </c>
      <c r="H71" s="20">
        <v>72328</v>
      </c>
      <c r="I71" s="20">
        <v>166319</v>
      </c>
      <c r="J71" s="20">
        <v>76088</v>
      </c>
      <c r="K71" s="20">
        <v>72998</v>
      </c>
      <c r="L71" s="20">
        <v>116573</v>
      </c>
      <c r="M71" s="20">
        <v>265659</v>
      </c>
      <c r="N71" s="20"/>
      <c r="O71" s="20"/>
      <c r="P71" s="20"/>
      <c r="Q71" s="20"/>
      <c r="R71" s="20"/>
      <c r="S71" s="20"/>
      <c r="T71" s="20"/>
      <c r="U71" s="20"/>
      <c r="V71" s="20">
        <v>431978</v>
      </c>
      <c r="W71" s="20">
        <v>1421200</v>
      </c>
      <c r="X71" s="20"/>
      <c r="Y71" s="19"/>
      <c r="Z71" s="22">
        <v>2745900</v>
      </c>
    </row>
    <row r="72" spans="1:26" ht="13.5" hidden="1">
      <c r="A72" s="38" t="s">
        <v>115</v>
      </c>
      <c r="B72" s="18"/>
      <c r="C72" s="18"/>
      <c r="D72" s="19">
        <v>2117400</v>
      </c>
      <c r="E72" s="20">
        <v>2117400</v>
      </c>
      <c r="F72" s="20">
        <v>199243</v>
      </c>
      <c r="G72" s="20">
        <v>216435</v>
      </c>
      <c r="H72" s="20">
        <v>207006</v>
      </c>
      <c r="I72" s="20">
        <v>622684</v>
      </c>
      <c r="J72" s="20">
        <v>207348</v>
      </c>
      <c r="K72" s="20">
        <v>210294</v>
      </c>
      <c r="L72" s="20">
        <v>207431</v>
      </c>
      <c r="M72" s="20">
        <v>625073</v>
      </c>
      <c r="N72" s="20"/>
      <c r="O72" s="20"/>
      <c r="P72" s="20"/>
      <c r="Q72" s="20"/>
      <c r="R72" s="20"/>
      <c r="S72" s="20"/>
      <c r="T72" s="20"/>
      <c r="U72" s="20"/>
      <c r="V72" s="20">
        <v>1247757</v>
      </c>
      <c r="W72" s="20">
        <v>1166700</v>
      </c>
      <c r="X72" s="20"/>
      <c r="Y72" s="19"/>
      <c r="Z72" s="22">
        <v>2117400</v>
      </c>
    </row>
    <row r="73" spans="1:26" ht="13.5" hidden="1">
      <c r="A73" s="38" t="s">
        <v>116</v>
      </c>
      <c r="B73" s="18">
        <v>2619752</v>
      </c>
      <c r="C73" s="18"/>
      <c r="D73" s="19">
        <v>1948100</v>
      </c>
      <c r="E73" s="20">
        <v>1948100</v>
      </c>
      <c r="F73" s="20">
        <v>174564</v>
      </c>
      <c r="G73" s="20">
        <v>50528</v>
      </c>
      <c r="H73" s="20">
        <v>119204</v>
      </c>
      <c r="I73" s="20">
        <v>344296</v>
      </c>
      <c r="J73" s="20">
        <v>164891</v>
      </c>
      <c r="K73" s="20">
        <v>114378</v>
      </c>
      <c r="L73" s="20">
        <v>110049</v>
      </c>
      <c r="M73" s="20">
        <v>389318</v>
      </c>
      <c r="N73" s="20"/>
      <c r="O73" s="20"/>
      <c r="P73" s="20"/>
      <c r="Q73" s="20"/>
      <c r="R73" s="20"/>
      <c r="S73" s="20"/>
      <c r="T73" s="20"/>
      <c r="U73" s="20"/>
      <c r="V73" s="20">
        <v>733614</v>
      </c>
      <c r="W73" s="20">
        <v>998700</v>
      </c>
      <c r="X73" s="20"/>
      <c r="Y73" s="19"/>
      <c r="Z73" s="22">
        <v>1948100</v>
      </c>
    </row>
    <row r="74" spans="1:26" ht="13.5" hidden="1">
      <c r="A74" s="38" t="s">
        <v>117</v>
      </c>
      <c r="B74" s="18">
        <v>48268</v>
      </c>
      <c r="C74" s="18"/>
      <c r="D74" s="19">
        <v>341300</v>
      </c>
      <c r="E74" s="20">
        <v>341300</v>
      </c>
      <c r="F74" s="20">
        <v>5368</v>
      </c>
      <c r="G74" s="20">
        <v>4675</v>
      </c>
      <c r="H74" s="20">
        <v>5077</v>
      </c>
      <c r="I74" s="20">
        <v>15120</v>
      </c>
      <c r="J74" s="20">
        <v>4024</v>
      </c>
      <c r="K74" s="20">
        <v>3600</v>
      </c>
      <c r="L74" s="20">
        <v>3945</v>
      </c>
      <c r="M74" s="20">
        <v>11569</v>
      </c>
      <c r="N74" s="20"/>
      <c r="O74" s="20"/>
      <c r="P74" s="20"/>
      <c r="Q74" s="20"/>
      <c r="R74" s="20"/>
      <c r="S74" s="20"/>
      <c r="T74" s="20"/>
      <c r="U74" s="20"/>
      <c r="V74" s="20">
        <v>26689</v>
      </c>
      <c r="W74" s="20">
        <v>36000</v>
      </c>
      <c r="X74" s="20"/>
      <c r="Y74" s="19"/>
      <c r="Z74" s="22">
        <v>341300</v>
      </c>
    </row>
    <row r="75" spans="1:26" ht="13.5" hidden="1">
      <c r="A75" s="39" t="s">
        <v>118</v>
      </c>
      <c r="B75" s="27">
        <v>159379</v>
      </c>
      <c r="C75" s="27"/>
      <c r="D75" s="28">
        <v>213200</v>
      </c>
      <c r="E75" s="29">
        <v>213200</v>
      </c>
      <c r="F75" s="29">
        <v>9071</v>
      </c>
      <c r="G75" s="29">
        <v>-101689</v>
      </c>
      <c r="H75" s="29">
        <v>15152</v>
      </c>
      <c r="I75" s="29">
        <v>-77466</v>
      </c>
      <c r="J75" s="29">
        <v>33696</v>
      </c>
      <c r="K75" s="29">
        <v>15811</v>
      </c>
      <c r="L75" s="29">
        <v>17383</v>
      </c>
      <c r="M75" s="29">
        <v>66890</v>
      </c>
      <c r="N75" s="29"/>
      <c r="O75" s="29"/>
      <c r="P75" s="29"/>
      <c r="Q75" s="29"/>
      <c r="R75" s="29"/>
      <c r="S75" s="29"/>
      <c r="T75" s="29"/>
      <c r="U75" s="29"/>
      <c r="V75" s="29">
        <v>-10576</v>
      </c>
      <c r="W75" s="29">
        <v>106800</v>
      </c>
      <c r="X75" s="29"/>
      <c r="Y75" s="28"/>
      <c r="Z75" s="30">
        <v>213200</v>
      </c>
    </row>
    <row r="76" spans="1:26" ht="13.5" hidden="1">
      <c r="A76" s="41" t="s">
        <v>120</v>
      </c>
      <c r="B76" s="31">
        <v>18351671</v>
      </c>
      <c r="C76" s="31"/>
      <c r="D76" s="32">
        <v>20698500</v>
      </c>
      <c r="E76" s="33">
        <v>20698500</v>
      </c>
      <c r="F76" s="33">
        <v>1203913</v>
      </c>
      <c r="G76" s="33">
        <v>2296315</v>
      </c>
      <c r="H76" s="33">
        <v>1902408</v>
      </c>
      <c r="I76" s="33">
        <v>5402636</v>
      </c>
      <c r="J76" s="33">
        <v>2850968</v>
      </c>
      <c r="K76" s="33">
        <v>1102100</v>
      </c>
      <c r="L76" s="33">
        <v>1188143</v>
      </c>
      <c r="M76" s="33">
        <v>5141211</v>
      </c>
      <c r="N76" s="33"/>
      <c r="O76" s="33"/>
      <c r="P76" s="33"/>
      <c r="Q76" s="33"/>
      <c r="R76" s="33"/>
      <c r="S76" s="33"/>
      <c r="T76" s="33"/>
      <c r="U76" s="33"/>
      <c r="V76" s="33">
        <v>10543847</v>
      </c>
      <c r="W76" s="33">
        <v>10572100</v>
      </c>
      <c r="X76" s="33"/>
      <c r="Y76" s="32"/>
      <c r="Z76" s="34">
        <v>20698500</v>
      </c>
    </row>
    <row r="77" spans="1:26" ht="13.5" hidden="1">
      <c r="A77" s="36" t="s">
        <v>31</v>
      </c>
      <c r="B77" s="18">
        <v>2934403</v>
      </c>
      <c r="C77" s="18"/>
      <c r="D77" s="19">
        <v>3483200</v>
      </c>
      <c r="E77" s="20">
        <v>3483200</v>
      </c>
      <c r="F77" s="20">
        <v>149618</v>
      </c>
      <c r="G77" s="20">
        <v>704942</v>
      </c>
      <c r="H77" s="20">
        <v>628663</v>
      </c>
      <c r="I77" s="20">
        <v>1483223</v>
      </c>
      <c r="J77" s="20">
        <v>210486</v>
      </c>
      <c r="K77" s="20">
        <v>128355</v>
      </c>
      <c r="L77" s="20">
        <v>87641</v>
      </c>
      <c r="M77" s="20">
        <v>426482</v>
      </c>
      <c r="N77" s="20"/>
      <c r="O77" s="20"/>
      <c r="P77" s="20"/>
      <c r="Q77" s="20"/>
      <c r="R77" s="20"/>
      <c r="S77" s="20"/>
      <c r="T77" s="20"/>
      <c r="U77" s="20"/>
      <c r="V77" s="20">
        <v>1909705</v>
      </c>
      <c r="W77" s="20">
        <v>2128600</v>
      </c>
      <c r="X77" s="20"/>
      <c r="Y77" s="19"/>
      <c r="Z77" s="22">
        <v>3483200</v>
      </c>
    </row>
    <row r="78" spans="1:26" ht="13.5" hidden="1">
      <c r="A78" s="37" t="s">
        <v>32</v>
      </c>
      <c r="B78" s="18">
        <v>15257889</v>
      </c>
      <c r="C78" s="18"/>
      <c r="D78" s="19">
        <v>17001700</v>
      </c>
      <c r="E78" s="20">
        <v>17001700</v>
      </c>
      <c r="F78" s="20">
        <v>1045224</v>
      </c>
      <c r="G78" s="20">
        <v>1693062</v>
      </c>
      <c r="H78" s="20">
        <v>1258593</v>
      </c>
      <c r="I78" s="20">
        <v>3996879</v>
      </c>
      <c r="J78" s="20">
        <v>2606786</v>
      </c>
      <c r="K78" s="20">
        <v>957934</v>
      </c>
      <c r="L78" s="20">
        <v>1083139</v>
      </c>
      <c r="M78" s="20">
        <v>4647859</v>
      </c>
      <c r="N78" s="20"/>
      <c r="O78" s="20"/>
      <c r="P78" s="20"/>
      <c r="Q78" s="20"/>
      <c r="R78" s="20"/>
      <c r="S78" s="20"/>
      <c r="T78" s="20"/>
      <c r="U78" s="20"/>
      <c r="V78" s="20">
        <v>8644738</v>
      </c>
      <c r="W78" s="20">
        <v>8336700</v>
      </c>
      <c r="X78" s="20"/>
      <c r="Y78" s="19"/>
      <c r="Z78" s="22">
        <v>17001700</v>
      </c>
    </row>
    <row r="79" spans="1:26" ht="13.5" hidden="1">
      <c r="A79" s="38" t="s">
        <v>113</v>
      </c>
      <c r="B79" s="18">
        <v>10901147</v>
      </c>
      <c r="C79" s="18"/>
      <c r="D79" s="19">
        <v>10905400</v>
      </c>
      <c r="E79" s="20">
        <v>10905400</v>
      </c>
      <c r="F79" s="20">
        <v>743896</v>
      </c>
      <c r="G79" s="20">
        <v>1309904</v>
      </c>
      <c r="H79" s="20">
        <v>910863</v>
      </c>
      <c r="I79" s="20">
        <v>2964663</v>
      </c>
      <c r="J79" s="20">
        <v>2207987</v>
      </c>
      <c r="K79" s="20">
        <v>638632</v>
      </c>
      <c r="L79" s="20">
        <v>733158</v>
      </c>
      <c r="M79" s="20">
        <v>3579777</v>
      </c>
      <c r="N79" s="20"/>
      <c r="O79" s="20"/>
      <c r="P79" s="20"/>
      <c r="Q79" s="20"/>
      <c r="R79" s="20"/>
      <c r="S79" s="20"/>
      <c r="T79" s="20"/>
      <c r="U79" s="20"/>
      <c r="V79" s="20">
        <v>6544440</v>
      </c>
      <c r="W79" s="20">
        <v>5300200</v>
      </c>
      <c r="X79" s="20"/>
      <c r="Y79" s="19"/>
      <c r="Z79" s="22">
        <v>10905400</v>
      </c>
    </row>
    <row r="80" spans="1:26" ht="13.5" hidden="1">
      <c r="A80" s="38" t="s">
        <v>114</v>
      </c>
      <c r="B80" s="18">
        <v>1688722</v>
      </c>
      <c r="C80" s="18"/>
      <c r="D80" s="19">
        <v>2580600</v>
      </c>
      <c r="E80" s="20">
        <v>2580600</v>
      </c>
      <c r="F80" s="20">
        <v>102900</v>
      </c>
      <c r="G80" s="20">
        <v>137959</v>
      </c>
      <c r="H80" s="20">
        <v>129809</v>
      </c>
      <c r="I80" s="20">
        <v>370668</v>
      </c>
      <c r="J80" s="20">
        <v>139027</v>
      </c>
      <c r="K80" s="20">
        <v>123284</v>
      </c>
      <c r="L80" s="20">
        <v>130807</v>
      </c>
      <c r="M80" s="20">
        <v>393118</v>
      </c>
      <c r="N80" s="20"/>
      <c r="O80" s="20"/>
      <c r="P80" s="20"/>
      <c r="Q80" s="20"/>
      <c r="R80" s="20"/>
      <c r="S80" s="20"/>
      <c r="T80" s="20"/>
      <c r="U80" s="20"/>
      <c r="V80" s="20">
        <v>763786</v>
      </c>
      <c r="W80" s="20">
        <v>1261600</v>
      </c>
      <c r="X80" s="20"/>
      <c r="Y80" s="19"/>
      <c r="Z80" s="22">
        <v>2580600</v>
      </c>
    </row>
    <row r="81" spans="1:26" ht="13.5" hidden="1">
      <c r="A81" s="38" t="s">
        <v>115</v>
      </c>
      <c r="B81" s="18">
        <v>1372020</v>
      </c>
      <c r="C81" s="18"/>
      <c r="D81" s="19">
        <v>1546200</v>
      </c>
      <c r="E81" s="20">
        <v>1546200</v>
      </c>
      <c r="F81" s="20">
        <v>88728</v>
      </c>
      <c r="G81" s="20">
        <v>117922</v>
      </c>
      <c r="H81" s="20">
        <v>104562</v>
      </c>
      <c r="I81" s="20">
        <v>311212</v>
      </c>
      <c r="J81" s="20">
        <v>130101</v>
      </c>
      <c r="K81" s="20">
        <v>100224</v>
      </c>
      <c r="L81" s="20">
        <v>108363</v>
      </c>
      <c r="M81" s="20">
        <v>338688</v>
      </c>
      <c r="N81" s="20"/>
      <c r="O81" s="20"/>
      <c r="P81" s="20"/>
      <c r="Q81" s="20"/>
      <c r="R81" s="20"/>
      <c r="S81" s="20"/>
      <c r="T81" s="20"/>
      <c r="U81" s="20"/>
      <c r="V81" s="20">
        <v>649900</v>
      </c>
      <c r="W81" s="20">
        <v>787800</v>
      </c>
      <c r="X81" s="20"/>
      <c r="Y81" s="19"/>
      <c r="Z81" s="22">
        <v>1546200</v>
      </c>
    </row>
    <row r="82" spans="1:26" ht="13.5" hidden="1">
      <c r="A82" s="38" t="s">
        <v>116</v>
      </c>
      <c r="B82" s="18">
        <v>1249302</v>
      </c>
      <c r="C82" s="18"/>
      <c r="D82" s="19">
        <v>1897500</v>
      </c>
      <c r="E82" s="20">
        <v>1897500</v>
      </c>
      <c r="F82" s="20">
        <v>95037</v>
      </c>
      <c r="G82" s="20">
        <v>112663</v>
      </c>
      <c r="H82" s="20">
        <v>103684</v>
      </c>
      <c r="I82" s="20">
        <v>311384</v>
      </c>
      <c r="J82" s="20">
        <v>121784</v>
      </c>
      <c r="K82" s="20">
        <v>85400</v>
      </c>
      <c r="L82" s="20">
        <v>98045</v>
      </c>
      <c r="M82" s="20">
        <v>305229</v>
      </c>
      <c r="N82" s="20"/>
      <c r="O82" s="20"/>
      <c r="P82" s="20"/>
      <c r="Q82" s="20"/>
      <c r="R82" s="20"/>
      <c r="S82" s="20"/>
      <c r="T82" s="20"/>
      <c r="U82" s="20"/>
      <c r="V82" s="20">
        <v>616613</v>
      </c>
      <c r="W82" s="20">
        <v>951100</v>
      </c>
      <c r="X82" s="20"/>
      <c r="Y82" s="19"/>
      <c r="Z82" s="22">
        <v>1897500</v>
      </c>
    </row>
    <row r="83" spans="1:26" ht="13.5" hidden="1">
      <c r="A83" s="38" t="s">
        <v>117</v>
      </c>
      <c r="B83" s="18">
        <v>46698</v>
      </c>
      <c r="C83" s="18"/>
      <c r="D83" s="19">
        <v>72000</v>
      </c>
      <c r="E83" s="20">
        <v>72000</v>
      </c>
      <c r="F83" s="20">
        <v>14663</v>
      </c>
      <c r="G83" s="20">
        <v>14614</v>
      </c>
      <c r="H83" s="20">
        <v>9675</v>
      </c>
      <c r="I83" s="20">
        <v>38952</v>
      </c>
      <c r="J83" s="20">
        <v>7887</v>
      </c>
      <c r="K83" s="20">
        <v>10394</v>
      </c>
      <c r="L83" s="20">
        <v>12766</v>
      </c>
      <c r="M83" s="20">
        <v>31047</v>
      </c>
      <c r="N83" s="20"/>
      <c r="O83" s="20"/>
      <c r="P83" s="20"/>
      <c r="Q83" s="20"/>
      <c r="R83" s="20"/>
      <c r="S83" s="20"/>
      <c r="T83" s="20"/>
      <c r="U83" s="20"/>
      <c r="V83" s="20">
        <v>69999</v>
      </c>
      <c r="W83" s="20">
        <v>36000</v>
      </c>
      <c r="X83" s="20"/>
      <c r="Y83" s="19"/>
      <c r="Z83" s="22">
        <v>72000</v>
      </c>
    </row>
    <row r="84" spans="1:26" ht="13.5" hidden="1">
      <c r="A84" s="39" t="s">
        <v>118</v>
      </c>
      <c r="B84" s="27">
        <v>159379</v>
      </c>
      <c r="C84" s="27"/>
      <c r="D84" s="28">
        <v>213600</v>
      </c>
      <c r="E84" s="29">
        <v>213600</v>
      </c>
      <c r="F84" s="29">
        <v>9071</v>
      </c>
      <c r="G84" s="29">
        <v>-101689</v>
      </c>
      <c r="H84" s="29">
        <v>15152</v>
      </c>
      <c r="I84" s="29">
        <v>-77466</v>
      </c>
      <c r="J84" s="29">
        <v>33696</v>
      </c>
      <c r="K84" s="29">
        <v>15811</v>
      </c>
      <c r="L84" s="29">
        <v>17363</v>
      </c>
      <c r="M84" s="29">
        <v>66870</v>
      </c>
      <c r="N84" s="29"/>
      <c r="O84" s="29"/>
      <c r="P84" s="29"/>
      <c r="Q84" s="29"/>
      <c r="R84" s="29"/>
      <c r="S84" s="29"/>
      <c r="T84" s="29"/>
      <c r="U84" s="29"/>
      <c r="V84" s="29">
        <v>-10596</v>
      </c>
      <c r="W84" s="29">
        <v>106800</v>
      </c>
      <c r="X84" s="29"/>
      <c r="Y84" s="28"/>
      <c r="Z84" s="30">
        <v>213600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2724986</v>
      </c>
      <c r="C5" s="18">
        <v>0</v>
      </c>
      <c r="D5" s="58">
        <v>2913000</v>
      </c>
      <c r="E5" s="59">
        <v>2913000</v>
      </c>
      <c r="F5" s="59">
        <v>939714</v>
      </c>
      <c r="G5" s="59">
        <v>178692</v>
      </c>
      <c r="H5" s="59">
        <v>178688</v>
      </c>
      <c r="I5" s="59">
        <v>1297094</v>
      </c>
      <c r="J5" s="59">
        <v>178692</v>
      </c>
      <c r="K5" s="59">
        <v>178692</v>
      </c>
      <c r="L5" s="59">
        <v>178690</v>
      </c>
      <c r="M5" s="59">
        <v>536074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1833168</v>
      </c>
      <c r="W5" s="59">
        <v>1456500</v>
      </c>
      <c r="X5" s="59">
        <v>376668</v>
      </c>
      <c r="Y5" s="60">
        <v>25.86</v>
      </c>
      <c r="Z5" s="61">
        <v>2913000</v>
      </c>
    </row>
    <row r="6" spans="1:26" ht="13.5">
      <c r="A6" s="57" t="s">
        <v>32</v>
      </c>
      <c r="B6" s="18">
        <v>18988969</v>
      </c>
      <c r="C6" s="18">
        <v>0</v>
      </c>
      <c r="D6" s="58">
        <v>19982300</v>
      </c>
      <c r="E6" s="59">
        <v>19982300</v>
      </c>
      <c r="F6" s="59">
        <v>1809597</v>
      </c>
      <c r="G6" s="59">
        <v>1696068</v>
      </c>
      <c r="H6" s="59">
        <v>1765189</v>
      </c>
      <c r="I6" s="59">
        <v>5270854</v>
      </c>
      <c r="J6" s="59">
        <v>1600607</v>
      </c>
      <c r="K6" s="59">
        <v>1705550</v>
      </c>
      <c r="L6" s="59">
        <v>1820164</v>
      </c>
      <c r="M6" s="59">
        <v>5126321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10397175</v>
      </c>
      <c r="W6" s="59">
        <v>9991146</v>
      </c>
      <c r="X6" s="59">
        <v>406029</v>
      </c>
      <c r="Y6" s="60">
        <v>4.06</v>
      </c>
      <c r="Z6" s="61">
        <v>19982300</v>
      </c>
    </row>
    <row r="7" spans="1:26" ht="13.5">
      <c r="A7" s="57" t="s">
        <v>33</v>
      </c>
      <c r="B7" s="18">
        <v>1622432</v>
      </c>
      <c r="C7" s="18">
        <v>0</v>
      </c>
      <c r="D7" s="58">
        <v>715000</v>
      </c>
      <c r="E7" s="59">
        <v>715000</v>
      </c>
      <c r="F7" s="59">
        <v>182755</v>
      </c>
      <c r="G7" s="59">
        <v>213737</v>
      </c>
      <c r="H7" s="59">
        <v>191196</v>
      </c>
      <c r="I7" s="59">
        <v>587688</v>
      </c>
      <c r="J7" s="59">
        <v>186327</v>
      </c>
      <c r="K7" s="59">
        <v>176022</v>
      </c>
      <c r="L7" s="59">
        <v>4</v>
      </c>
      <c r="M7" s="59">
        <v>362353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950041</v>
      </c>
      <c r="W7" s="59">
        <v>330000</v>
      </c>
      <c r="X7" s="59">
        <v>620041</v>
      </c>
      <c r="Y7" s="60">
        <v>187.89</v>
      </c>
      <c r="Z7" s="61">
        <v>715000</v>
      </c>
    </row>
    <row r="8" spans="1:26" ht="13.5">
      <c r="A8" s="57" t="s">
        <v>34</v>
      </c>
      <c r="B8" s="18">
        <v>30256916</v>
      </c>
      <c r="C8" s="18">
        <v>0</v>
      </c>
      <c r="D8" s="58">
        <v>30581000</v>
      </c>
      <c r="E8" s="59">
        <v>30581000</v>
      </c>
      <c r="F8" s="59">
        <v>6747000</v>
      </c>
      <c r="G8" s="59">
        <v>1979211</v>
      </c>
      <c r="H8" s="59">
        <v>1391980</v>
      </c>
      <c r="I8" s="59">
        <v>10118191</v>
      </c>
      <c r="J8" s="59">
        <v>1969070</v>
      </c>
      <c r="K8" s="59">
        <v>993552</v>
      </c>
      <c r="L8" s="59">
        <v>884021</v>
      </c>
      <c r="M8" s="59">
        <v>3846643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13964834</v>
      </c>
      <c r="W8" s="59">
        <v>15290502</v>
      </c>
      <c r="X8" s="59">
        <v>-1325668</v>
      </c>
      <c r="Y8" s="60">
        <v>-8.67</v>
      </c>
      <c r="Z8" s="61">
        <v>30581000</v>
      </c>
    </row>
    <row r="9" spans="1:26" ht="13.5">
      <c r="A9" s="57" t="s">
        <v>35</v>
      </c>
      <c r="B9" s="18">
        <v>10443924</v>
      </c>
      <c r="C9" s="18">
        <v>0</v>
      </c>
      <c r="D9" s="58">
        <v>10890300</v>
      </c>
      <c r="E9" s="59">
        <v>10890300</v>
      </c>
      <c r="F9" s="59">
        <v>188086</v>
      </c>
      <c r="G9" s="59">
        <v>1271908</v>
      </c>
      <c r="H9" s="59">
        <v>1293992</v>
      </c>
      <c r="I9" s="59">
        <v>2753986</v>
      </c>
      <c r="J9" s="59">
        <v>1851821</v>
      </c>
      <c r="K9" s="59">
        <v>2137604</v>
      </c>
      <c r="L9" s="59">
        <v>176717</v>
      </c>
      <c r="M9" s="59">
        <v>4166142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6920128</v>
      </c>
      <c r="W9" s="59">
        <v>5415150</v>
      </c>
      <c r="X9" s="59">
        <v>1504978</v>
      </c>
      <c r="Y9" s="60">
        <v>27.79</v>
      </c>
      <c r="Z9" s="61">
        <v>10890300</v>
      </c>
    </row>
    <row r="10" spans="1:26" ht="25.5">
      <c r="A10" s="62" t="s">
        <v>105</v>
      </c>
      <c r="B10" s="63">
        <f>SUM(B5:B9)</f>
        <v>64037227</v>
      </c>
      <c r="C10" s="63">
        <f>SUM(C5:C9)</f>
        <v>0</v>
      </c>
      <c r="D10" s="64">
        <f aca="true" t="shared" si="0" ref="D10:Z10">SUM(D5:D9)</f>
        <v>65081600</v>
      </c>
      <c r="E10" s="65">
        <f t="shared" si="0"/>
        <v>65081600</v>
      </c>
      <c r="F10" s="65">
        <f t="shared" si="0"/>
        <v>9867152</v>
      </c>
      <c r="G10" s="65">
        <f t="shared" si="0"/>
        <v>5339616</v>
      </c>
      <c r="H10" s="65">
        <f t="shared" si="0"/>
        <v>4821045</v>
      </c>
      <c r="I10" s="65">
        <f t="shared" si="0"/>
        <v>20027813</v>
      </c>
      <c r="J10" s="65">
        <f t="shared" si="0"/>
        <v>5786517</v>
      </c>
      <c r="K10" s="65">
        <f t="shared" si="0"/>
        <v>5191420</v>
      </c>
      <c r="L10" s="65">
        <f t="shared" si="0"/>
        <v>3059596</v>
      </c>
      <c r="M10" s="65">
        <f t="shared" si="0"/>
        <v>14037533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34065346</v>
      </c>
      <c r="W10" s="65">
        <f t="shared" si="0"/>
        <v>32483298</v>
      </c>
      <c r="X10" s="65">
        <f t="shared" si="0"/>
        <v>1582048</v>
      </c>
      <c r="Y10" s="66">
        <f>+IF(W10&lt;&gt;0,(X10/W10)*100,0)</f>
        <v>4.870342906683922</v>
      </c>
      <c r="Z10" s="67">
        <f t="shared" si="0"/>
        <v>65081600</v>
      </c>
    </row>
    <row r="11" spans="1:26" ht="13.5">
      <c r="A11" s="57" t="s">
        <v>36</v>
      </c>
      <c r="B11" s="18">
        <v>12994101</v>
      </c>
      <c r="C11" s="18">
        <v>0</v>
      </c>
      <c r="D11" s="58">
        <v>15645294</v>
      </c>
      <c r="E11" s="59">
        <v>15645294</v>
      </c>
      <c r="F11" s="59">
        <v>975227</v>
      </c>
      <c r="G11" s="59">
        <v>962586</v>
      </c>
      <c r="H11" s="59">
        <v>949528</v>
      </c>
      <c r="I11" s="59">
        <v>2887341</v>
      </c>
      <c r="J11" s="59">
        <v>1275016</v>
      </c>
      <c r="K11" s="59">
        <v>1794442</v>
      </c>
      <c r="L11" s="59">
        <v>981990</v>
      </c>
      <c r="M11" s="59">
        <v>4051448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6938789</v>
      </c>
      <c r="W11" s="59">
        <v>7822650</v>
      </c>
      <c r="X11" s="59">
        <v>-883861</v>
      </c>
      <c r="Y11" s="60">
        <v>-11.3</v>
      </c>
      <c r="Z11" s="61">
        <v>15645294</v>
      </c>
    </row>
    <row r="12" spans="1:26" ht="13.5">
      <c r="A12" s="57" t="s">
        <v>37</v>
      </c>
      <c r="B12" s="18">
        <v>2585722</v>
      </c>
      <c r="C12" s="18">
        <v>0</v>
      </c>
      <c r="D12" s="58">
        <v>2865000</v>
      </c>
      <c r="E12" s="59">
        <v>2865000</v>
      </c>
      <c r="F12" s="59">
        <v>216075</v>
      </c>
      <c r="G12" s="59">
        <v>207550</v>
      </c>
      <c r="H12" s="59">
        <v>216076</v>
      </c>
      <c r="I12" s="59">
        <v>639701</v>
      </c>
      <c r="J12" s="59">
        <v>216076</v>
      </c>
      <c r="K12" s="59">
        <v>216076</v>
      </c>
      <c r="L12" s="59">
        <v>216076</v>
      </c>
      <c r="M12" s="59">
        <v>648228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1287929</v>
      </c>
      <c r="W12" s="59">
        <v>1375002</v>
      </c>
      <c r="X12" s="59">
        <v>-87073</v>
      </c>
      <c r="Y12" s="60">
        <v>-6.33</v>
      </c>
      <c r="Z12" s="61">
        <v>2865000</v>
      </c>
    </row>
    <row r="13" spans="1:26" ht="13.5">
      <c r="A13" s="57" t="s">
        <v>106</v>
      </c>
      <c r="B13" s="18">
        <v>2353727</v>
      </c>
      <c r="C13" s="18">
        <v>0</v>
      </c>
      <c r="D13" s="58">
        <v>2080000</v>
      </c>
      <c r="E13" s="59">
        <v>2080000</v>
      </c>
      <c r="F13" s="59">
        <v>173334</v>
      </c>
      <c r="G13" s="59">
        <v>173334</v>
      </c>
      <c r="H13" s="59">
        <v>173334</v>
      </c>
      <c r="I13" s="59">
        <v>520002</v>
      </c>
      <c r="J13" s="59">
        <v>173334</v>
      </c>
      <c r="K13" s="59">
        <v>173334</v>
      </c>
      <c r="L13" s="59">
        <v>173334</v>
      </c>
      <c r="M13" s="59">
        <v>520002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1040004</v>
      </c>
      <c r="W13" s="59">
        <v>1039998</v>
      </c>
      <c r="X13" s="59">
        <v>6</v>
      </c>
      <c r="Y13" s="60">
        <v>0</v>
      </c>
      <c r="Z13" s="61">
        <v>2080000</v>
      </c>
    </row>
    <row r="14" spans="1:26" ht="13.5">
      <c r="A14" s="57" t="s">
        <v>38</v>
      </c>
      <c r="B14" s="18">
        <v>862809</v>
      </c>
      <c r="C14" s="18">
        <v>0</v>
      </c>
      <c r="D14" s="58">
        <v>450000</v>
      </c>
      <c r="E14" s="59">
        <v>450000</v>
      </c>
      <c r="F14" s="59">
        <v>0</v>
      </c>
      <c r="G14" s="59">
        <v>0</v>
      </c>
      <c r="H14" s="59">
        <v>24349</v>
      </c>
      <c r="I14" s="59">
        <v>24349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24349</v>
      </c>
      <c r="W14" s="59">
        <v>225000</v>
      </c>
      <c r="X14" s="59">
        <v>-200651</v>
      </c>
      <c r="Y14" s="60">
        <v>-89.18</v>
      </c>
      <c r="Z14" s="61">
        <v>450000</v>
      </c>
    </row>
    <row r="15" spans="1:26" ht="13.5">
      <c r="A15" s="57" t="s">
        <v>39</v>
      </c>
      <c r="B15" s="18">
        <v>7525471</v>
      </c>
      <c r="C15" s="18">
        <v>0</v>
      </c>
      <c r="D15" s="58">
        <v>9575000</v>
      </c>
      <c r="E15" s="59">
        <v>9575000</v>
      </c>
      <c r="F15" s="59">
        <v>948821</v>
      </c>
      <c r="G15" s="59">
        <v>966332</v>
      </c>
      <c r="H15" s="59">
        <v>158433</v>
      </c>
      <c r="I15" s="59">
        <v>2073586</v>
      </c>
      <c r="J15" s="59">
        <v>394281</v>
      </c>
      <c r="K15" s="59">
        <v>571076</v>
      </c>
      <c r="L15" s="59">
        <v>612998</v>
      </c>
      <c r="M15" s="59">
        <v>1578355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3651941</v>
      </c>
      <c r="W15" s="59">
        <v>4787502</v>
      </c>
      <c r="X15" s="59">
        <v>-1135561</v>
      </c>
      <c r="Y15" s="60">
        <v>-23.72</v>
      </c>
      <c r="Z15" s="61">
        <v>9575000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24280280</v>
      </c>
      <c r="C17" s="18">
        <v>0</v>
      </c>
      <c r="D17" s="58">
        <v>33974670</v>
      </c>
      <c r="E17" s="59">
        <v>33974670</v>
      </c>
      <c r="F17" s="59">
        <v>1087524</v>
      </c>
      <c r="G17" s="59">
        <v>2661018</v>
      </c>
      <c r="H17" s="59">
        <v>2296124</v>
      </c>
      <c r="I17" s="59">
        <v>6044666</v>
      </c>
      <c r="J17" s="59">
        <v>2925004</v>
      </c>
      <c r="K17" s="59">
        <v>3134637</v>
      </c>
      <c r="L17" s="59">
        <v>1539939</v>
      </c>
      <c r="M17" s="59">
        <v>7599580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13644246</v>
      </c>
      <c r="W17" s="59">
        <v>11941332</v>
      </c>
      <c r="X17" s="59">
        <v>1702914</v>
      </c>
      <c r="Y17" s="60">
        <v>14.26</v>
      </c>
      <c r="Z17" s="61">
        <v>33974670</v>
      </c>
    </row>
    <row r="18" spans="1:26" ht="13.5">
      <c r="A18" s="69" t="s">
        <v>42</v>
      </c>
      <c r="B18" s="70">
        <f>SUM(B11:B17)</f>
        <v>50602110</v>
      </c>
      <c r="C18" s="70">
        <f>SUM(C11:C17)</f>
        <v>0</v>
      </c>
      <c r="D18" s="71">
        <f aca="true" t="shared" si="1" ref="D18:Z18">SUM(D11:D17)</f>
        <v>64589964</v>
      </c>
      <c r="E18" s="72">
        <f t="shared" si="1"/>
        <v>64589964</v>
      </c>
      <c r="F18" s="72">
        <f t="shared" si="1"/>
        <v>3400981</v>
      </c>
      <c r="G18" s="72">
        <f t="shared" si="1"/>
        <v>4970820</v>
      </c>
      <c r="H18" s="72">
        <f t="shared" si="1"/>
        <v>3817844</v>
      </c>
      <c r="I18" s="72">
        <f t="shared" si="1"/>
        <v>12189645</v>
      </c>
      <c r="J18" s="72">
        <f t="shared" si="1"/>
        <v>4983711</v>
      </c>
      <c r="K18" s="72">
        <f t="shared" si="1"/>
        <v>5889565</v>
      </c>
      <c r="L18" s="72">
        <f t="shared" si="1"/>
        <v>3524337</v>
      </c>
      <c r="M18" s="72">
        <f t="shared" si="1"/>
        <v>14397613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26587258</v>
      </c>
      <c r="W18" s="72">
        <f t="shared" si="1"/>
        <v>27191484</v>
      </c>
      <c r="X18" s="72">
        <f t="shared" si="1"/>
        <v>-604226</v>
      </c>
      <c r="Y18" s="66">
        <f>+IF(W18&lt;&gt;0,(X18/W18)*100,0)</f>
        <v>-2.222114835659576</v>
      </c>
      <c r="Z18" s="73">
        <f t="shared" si="1"/>
        <v>64589964</v>
      </c>
    </row>
    <row r="19" spans="1:26" ht="13.5">
      <c r="A19" s="69" t="s">
        <v>43</v>
      </c>
      <c r="B19" s="74">
        <f>+B10-B18</f>
        <v>13435117</v>
      </c>
      <c r="C19" s="74">
        <f>+C10-C18</f>
        <v>0</v>
      </c>
      <c r="D19" s="75">
        <f aca="true" t="shared" si="2" ref="D19:Z19">+D10-D18</f>
        <v>491636</v>
      </c>
      <c r="E19" s="76">
        <f t="shared" si="2"/>
        <v>491636</v>
      </c>
      <c r="F19" s="76">
        <f t="shared" si="2"/>
        <v>6466171</v>
      </c>
      <c r="G19" s="76">
        <f t="shared" si="2"/>
        <v>368796</v>
      </c>
      <c r="H19" s="76">
        <f t="shared" si="2"/>
        <v>1003201</v>
      </c>
      <c r="I19" s="76">
        <f t="shared" si="2"/>
        <v>7838168</v>
      </c>
      <c r="J19" s="76">
        <f t="shared" si="2"/>
        <v>802806</v>
      </c>
      <c r="K19" s="76">
        <f t="shared" si="2"/>
        <v>-698145</v>
      </c>
      <c r="L19" s="76">
        <f t="shared" si="2"/>
        <v>-464741</v>
      </c>
      <c r="M19" s="76">
        <f t="shared" si="2"/>
        <v>-360080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7478088</v>
      </c>
      <c r="W19" s="76">
        <f>IF(E10=E18,0,W10-W18)</f>
        <v>5291814</v>
      </c>
      <c r="X19" s="76">
        <f t="shared" si="2"/>
        <v>2186274</v>
      </c>
      <c r="Y19" s="77">
        <f>+IF(W19&lt;&gt;0,(X19/W19)*100,0)</f>
        <v>41.31426388002299</v>
      </c>
      <c r="Z19" s="78">
        <f t="shared" si="2"/>
        <v>491636</v>
      </c>
    </row>
    <row r="20" spans="1:26" ht="13.5">
      <c r="A20" s="57" t="s">
        <v>44</v>
      </c>
      <c r="B20" s="18">
        <v>8855863</v>
      </c>
      <c r="C20" s="18">
        <v>0</v>
      </c>
      <c r="D20" s="58">
        <v>8212000</v>
      </c>
      <c r="E20" s="59">
        <v>8212000</v>
      </c>
      <c r="F20" s="59">
        <v>0</v>
      </c>
      <c r="G20" s="59">
        <v>310749</v>
      </c>
      <c r="H20" s="59">
        <v>1241346</v>
      </c>
      <c r="I20" s="59">
        <v>1552095</v>
      </c>
      <c r="J20" s="59">
        <v>78021</v>
      </c>
      <c r="K20" s="59">
        <v>376326</v>
      </c>
      <c r="L20" s="59">
        <v>683069</v>
      </c>
      <c r="M20" s="59">
        <v>1137416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2689511</v>
      </c>
      <c r="W20" s="59">
        <v>4105998</v>
      </c>
      <c r="X20" s="59">
        <v>-1416487</v>
      </c>
      <c r="Y20" s="60">
        <v>-34.5</v>
      </c>
      <c r="Z20" s="61">
        <v>8212000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22290980</v>
      </c>
      <c r="C22" s="85">
        <f>SUM(C19:C21)</f>
        <v>0</v>
      </c>
      <c r="D22" s="86">
        <f aca="true" t="shared" si="3" ref="D22:Z22">SUM(D19:D21)</f>
        <v>8703636</v>
      </c>
      <c r="E22" s="87">
        <f t="shared" si="3"/>
        <v>8703636</v>
      </c>
      <c r="F22" s="87">
        <f t="shared" si="3"/>
        <v>6466171</v>
      </c>
      <c r="G22" s="87">
        <f t="shared" si="3"/>
        <v>679545</v>
      </c>
      <c r="H22" s="87">
        <f t="shared" si="3"/>
        <v>2244547</v>
      </c>
      <c r="I22" s="87">
        <f t="shared" si="3"/>
        <v>9390263</v>
      </c>
      <c r="J22" s="87">
        <f t="shared" si="3"/>
        <v>880827</v>
      </c>
      <c r="K22" s="87">
        <f t="shared" si="3"/>
        <v>-321819</v>
      </c>
      <c r="L22" s="87">
        <f t="shared" si="3"/>
        <v>218328</v>
      </c>
      <c r="M22" s="87">
        <f t="shared" si="3"/>
        <v>777336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10167599</v>
      </c>
      <c r="W22" s="87">
        <f t="shared" si="3"/>
        <v>9397812</v>
      </c>
      <c r="X22" s="87">
        <f t="shared" si="3"/>
        <v>769787</v>
      </c>
      <c r="Y22" s="88">
        <f>+IF(W22&lt;&gt;0,(X22/W22)*100,0)</f>
        <v>8.191130020477107</v>
      </c>
      <c r="Z22" s="89">
        <f t="shared" si="3"/>
        <v>8703636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22290980</v>
      </c>
      <c r="C24" s="74">
        <f>SUM(C22:C23)</f>
        <v>0</v>
      </c>
      <c r="D24" s="75">
        <f aca="true" t="shared" si="4" ref="D24:Z24">SUM(D22:D23)</f>
        <v>8703636</v>
      </c>
      <c r="E24" s="76">
        <f t="shared" si="4"/>
        <v>8703636</v>
      </c>
      <c r="F24" s="76">
        <f t="shared" si="4"/>
        <v>6466171</v>
      </c>
      <c r="G24" s="76">
        <f t="shared" si="4"/>
        <v>679545</v>
      </c>
      <c r="H24" s="76">
        <f t="shared" si="4"/>
        <v>2244547</v>
      </c>
      <c r="I24" s="76">
        <f t="shared" si="4"/>
        <v>9390263</v>
      </c>
      <c r="J24" s="76">
        <f t="shared" si="4"/>
        <v>880827</v>
      </c>
      <c r="K24" s="76">
        <f t="shared" si="4"/>
        <v>-321819</v>
      </c>
      <c r="L24" s="76">
        <f t="shared" si="4"/>
        <v>218328</v>
      </c>
      <c r="M24" s="76">
        <f t="shared" si="4"/>
        <v>777336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10167599</v>
      </c>
      <c r="W24" s="76">
        <f t="shared" si="4"/>
        <v>9397812</v>
      </c>
      <c r="X24" s="76">
        <f t="shared" si="4"/>
        <v>769787</v>
      </c>
      <c r="Y24" s="77">
        <f>+IF(W24&lt;&gt;0,(X24/W24)*100,0)</f>
        <v>8.191130020477107</v>
      </c>
      <c r="Z24" s="78">
        <f t="shared" si="4"/>
        <v>8703636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32347790</v>
      </c>
      <c r="C27" s="21">
        <v>0</v>
      </c>
      <c r="D27" s="98">
        <v>8701400</v>
      </c>
      <c r="E27" s="99">
        <v>8701400</v>
      </c>
      <c r="F27" s="99">
        <v>638593</v>
      </c>
      <c r="G27" s="99">
        <v>1111033</v>
      </c>
      <c r="H27" s="99">
        <v>2162988</v>
      </c>
      <c r="I27" s="99">
        <v>3912614</v>
      </c>
      <c r="J27" s="99">
        <v>1136460</v>
      </c>
      <c r="K27" s="99">
        <v>925391</v>
      </c>
      <c r="L27" s="99">
        <v>258763</v>
      </c>
      <c r="M27" s="99">
        <v>2320614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6233228</v>
      </c>
      <c r="W27" s="99">
        <v>4350700</v>
      </c>
      <c r="X27" s="99">
        <v>1882528</v>
      </c>
      <c r="Y27" s="100">
        <v>43.27</v>
      </c>
      <c r="Z27" s="101">
        <v>8701400</v>
      </c>
    </row>
    <row r="28" spans="1:26" ht="13.5">
      <c r="A28" s="102" t="s">
        <v>44</v>
      </c>
      <c r="B28" s="18">
        <v>15039484</v>
      </c>
      <c r="C28" s="18">
        <v>0</v>
      </c>
      <c r="D28" s="58">
        <v>7951400</v>
      </c>
      <c r="E28" s="59">
        <v>7951400</v>
      </c>
      <c r="F28" s="59">
        <v>637393</v>
      </c>
      <c r="G28" s="59">
        <v>1111033</v>
      </c>
      <c r="H28" s="59">
        <v>2162988</v>
      </c>
      <c r="I28" s="59">
        <v>3911414</v>
      </c>
      <c r="J28" s="59">
        <v>1136460</v>
      </c>
      <c r="K28" s="59">
        <v>925391</v>
      </c>
      <c r="L28" s="59">
        <v>258763</v>
      </c>
      <c r="M28" s="59">
        <v>2320614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6232028</v>
      </c>
      <c r="W28" s="59">
        <v>3975700</v>
      </c>
      <c r="X28" s="59">
        <v>2256328</v>
      </c>
      <c r="Y28" s="60">
        <v>56.75</v>
      </c>
      <c r="Z28" s="61">
        <v>7951400</v>
      </c>
    </row>
    <row r="29" spans="1:26" ht="13.5">
      <c r="A29" s="57" t="s">
        <v>110</v>
      </c>
      <c r="B29" s="18">
        <v>16976234</v>
      </c>
      <c r="C29" s="18">
        <v>0</v>
      </c>
      <c r="D29" s="58">
        <v>450000</v>
      </c>
      <c r="E29" s="59">
        <v>450000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225000</v>
      </c>
      <c r="X29" s="59">
        <v>-225000</v>
      </c>
      <c r="Y29" s="60">
        <v>-100</v>
      </c>
      <c r="Z29" s="61">
        <v>450000</v>
      </c>
    </row>
    <row r="30" spans="1:26" ht="13.5">
      <c r="A30" s="57" t="s">
        <v>48</v>
      </c>
      <c r="B30" s="18">
        <v>74015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258057</v>
      </c>
      <c r="C31" s="18">
        <v>0</v>
      </c>
      <c r="D31" s="58">
        <v>300000</v>
      </c>
      <c r="E31" s="59">
        <v>300000</v>
      </c>
      <c r="F31" s="59">
        <v>1200</v>
      </c>
      <c r="G31" s="59">
        <v>0</v>
      </c>
      <c r="H31" s="59">
        <v>0</v>
      </c>
      <c r="I31" s="59">
        <v>1200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1200</v>
      </c>
      <c r="W31" s="59">
        <v>150000</v>
      </c>
      <c r="X31" s="59">
        <v>-148800</v>
      </c>
      <c r="Y31" s="60">
        <v>-99.2</v>
      </c>
      <c r="Z31" s="61">
        <v>300000</v>
      </c>
    </row>
    <row r="32" spans="1:26" ht="13.5">
      <c r="A32" s="69" t="s">
        <v>50</v>
      </c>
      <c r="B32" s="21">
        <f>SUM(B28:B31)</f>
        <v>32347790</v>
      </c>
      <c r="C32" s="21">
        <f>SUM(C28:C31)</f>
        <v>0</v>
      </c>
      <c r="D32" s="98">
        <f aca="true" t="shared" si="5" ref="D32:Z32">SUM(D28:D31)</f>
        <v>8701400</v>
      </c>
      <c r="E32" s="99">
        <f t="shared" si="5"/>
        <v>8701400</v>
      </c>
      <c r="F32" s="99">
        <f t="shared" si="5"/>
        <v>638593</v>
      </c>
      <c r="G32" s="99">
        <f t="shared" si="5"/>
        <v>1111033</v>
      </c>
      <c r="H32" s="99">
        <f t="shared" si="5"/>
        <v>2162988</v>
      </c>
      <c r="I32" s="99">
        <f t="shared" si="5"/>
        <v>3912614</v>
      </c>
      <c r="J32" s="99">
        <f t="shared" si="5"/>
        <v>1136460</v>
      </c>
      <c r="K32" s="99">
        <f t="shared" si="5"/>
        <v>925391</v>
      </c>
      <c r="L32" s="99">
        <f t="shared" si="5"/>
        <v>258763</v>
      </c>
      <c r="M32" s="99">
        <f t="shared" si="5"/>
        <v>2320614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6233228</v>
      </c>
      <c r="W32" s="99">
        <f t="shared" si="5"/>
        <v>4350700</v>
      </c>
      <c r="X32" s="99">
        <f t="shared" si="5"/>
        <v>1882528</v>
      </c>
      <c r="Y32" s="100">
        <f>+IF(W32&lt;&gt;0,(X32/W32)*100,0)</f>
        <v>43.26954283218792</v>
      </c>
      <c r="Z32" s="101">
        <f t="shared" si="5"/>
        <v>8701400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32504117</v>
      </c>
      <c r="C35" s="18">
        <v>0</v>
      </c>
      <c r="D35" s="58">
        <v>15942245</v>
      </c>
      <c r="E35" s="59">
        <v>15942245</v>
      </c>
      <c r="F35" s="59">
        <v>41177987</v>
      </c>
      <c r="G35" s="59">
        <v>41252066</v>
      </c>
      <c r="H35" s="59">
        <v>38007287</v>
      </c>
      <c r="I35" s="59">
        <v>38007287</v>
      </c>
      <c r="J35" s="59">
        <v>35095965</v>
      </c>
      <c r="K35" s="59">
        <v>34197960</v>
      </c>
      <c r="L35" s="59">
        <v>32476040</v>
      </c>
      <c r="M35" s="59">
        <v>32476040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32476040</v>
      </c>
      <c r="W35" s="59">
        <v>7971123</v>
      </c>
      <c r="X35" s="59">
        <v>24504917</v>
      </c>
      <c r="Y35" s="60">
        <v>307.42</v>
      </c>
      <c r="Z35" s="61">
        <v>15942245</v>
      </c>
    </row>
    <row r="36" spans="1:26" ht="13.5">
      <c r="A36" s="57" t="s">
        <v>53</v>
      </c>
      <c r="B36" s="18">
        <v>121801510</v>
      </c>
      <c r="C36" s="18">
        <v>0</v>
      </c>
      <c r="D36" s="58">
        <v>149595978</v>
      </c>
      <c r="E36" s="59">
        <v>149595978</v>
      </c>
      <c r="F36" s="59">
        <v>122191214</v>
      </c>
      <c r="G36" s="59">
        <v>123254904</v>
      </c>
      <c r="H36" s="59">
        <v>125244558</v>
      </c>
      <c r="I36" s="59">
        <v>125244558</v>
      </c>
      <c r="J36" s="59">
        <v>126239576</v>
      </c>
      <c r="K36" s="59">
        <v>126991633</v>
      </c>
      <c r="L36" s="59">
        <v>127080358</v>
      </c>
      <c r="M36" s="59">
        <v>127080358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127080358</v>
      </c>
      <c r="W36" s="59">
        <v>74797989</v>
      </c>
      <c r="X36" s="59">
        <v>52282369</v>
      </c>
      <c r="Y36" s="60">
        <v>69.9</v>
      </c>
      <c r="Z36" s="61">
        <v>149595978</v>
      </c>
    </row>
    <row r="37" spans="1:26" ht="13.5">
      <c r="A37" s="57" t="s">
        <v>54</v>
      </c>
      <c r="B37" s="18">
        <v>18701003</v>
      </c>
      <c r="C37" s="18">
        <v>0</v>
      </c>
      <c r="D37" s="58">
        <v>14064025</v>
      </c>
      <c r="E37" s="59">
        <v>14064025</v>
      </c>
      <c r="F37" s="59">
        <v>21852964</v>
      </c>
      <c r="G37" s="59">
        <v>21805482</v>
      </c>
      <c r="H37" s="59">
        <v>18320668</v>
      </c>
      <c r="I37" s="59">
        <v>18320668</v>
      </c>
      <c r="J37" s="59">
        <v>15669272</v>
      </c>
      <c r="K37" s="59">
        <v>15860000</v>
      </c>
      <c r="L37" s="59">
        <v>14017354</v>
      </c>
      <c r="M37" s="59">
        <v>14017354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14017354</v>
      </c>
      <c r="W37" s="59">
        <v>7032013</v>
      </c>
      <c r="X37" s="59">
        <v>6985341</v>
      </c>
      <c r="Y37" s="60">
        <v>99.34</v>
      </c>
      <c r="Z37" s="61">
        <v>14064025</v>
      </c>
    </row>
    <row r="38" spans="1:26" ht="13.5">
      <c r="A38" s="57" t="s">
        <v>55</v>
      </c>
      <c r="B38" s="18">
        <v>23999343</v>
      </c>
      <c r="C38" s="18">
        <v>0</v>
      </c>
      <c r="D38" s="58">
        <v>13443699</v>
      </c>
      <c r="E38" s="59">
        <v>13443699</v>
      </c>
      <c r="F38" s="59">
        <v>23948233</v>
      </c>
      <c r="G38" s="59">
        <v>23933374</v>
      </c>
      <c r="H38" s="59">
        <v>23918515</v>
      </c>
      <c r="I38" s="59">
        <v>23918515</v>
      </c>
      <c r="J38" s="59">
        <v>23903656</v>
      </c>
      <c r="K38" s="59">
        <v>23888798</v>
      </c>
      <c r="L38" s="59">
        <v>23873939</v>
      </c>
      <c r="M38" s="59">
        <v>23873939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23873939</v>
      </c>
      <c r="W38" s="59">
        <v>6721850</v>
      </c>
      <c r="X38" s="59">
        <v>17152089</v>
      </c>
      <c r="Y38" s="60">
        <v>255.17</v>
      </c>
      <c r="Z38" s="61">
        <v>13443699</v>
      </c>
    </row>
    <row r="39" spans="1:26" ht="13.5">
      <c r="A39" s="57" t="s">
        <v>56</v>
      </c>
      <c r="B39" s="18">
        <v>111605281</v>
      </c>
      <c r="C39" s="18">
        <v>0</v>
      </c>
      <c r="D39" s="58">
        <v>138030498</v>
      </c>
      <c r="E39" s="59">
        <v>138030498</v>
      </c>
      <c r="F39" s="59">
        <v>117568002</v>
      </c>
      <c r="G39" s="59">
        <v>118768114</v>
      </c>
      <c r="H39" s="59">
        <v>121012661</v>
      </c>
      <c r="I39" s="59">
        <v>121012661</v>
      </c>
      <c r="J39" s="59">
        <v>121762612</v>
      </c>
      <c r="K39" s="59">
        <v>121440795</v>
      </c>
      <c r="L39" s="59">
        <v>121665104</v>
      </c>
      <c r="M39" s="59">
        <v>121665104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121665104</v>
      </c>
      <c r="W39" s="59">
        <v>69015249</v>
      </c>
      <c r="X39" s="59">
        <v>52649855</v>
      </c>
      <c r="Y39" s="60">
        <v>76.29</v>
      </c>
      <c r="Z39" s="61">
        <v>138030498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41682548</v>
      </c>
      <c r="C42" s="18">
        <v>0</v>
      </c>
      <c r="D42" s="58">
        <v>10580088</v>
      </c>
      <c r="E42" s="59">
        <v>10580088</v>
      </c>
      <c r="F42" s="59">
        <v>8706132</v>
      </c>
      <c r="G42" s="59">
        <v>-134402</v>
      </c>
      <c r="H42" s="59">
        <v>-138190</v>
      </c>
      <c r="I42" s="59">
        <v>8433540</v>
      </c>
      <c r="J42" s="59">
        <v>-2079665</v>
      </c>
      <c r="K42" s="59">
        <v>-23164</v>
      </c>
      <c r="L42" s="59">
        <v>4057634</v>
      </c>
      <c r="M42" s="59">
        <v>1954805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10388345</v>
      </c>
      <c r="W42" s="59">
        <v>5290044</v>
      </c>
      <c r="X42" s="59">
        <v>5098301</v>
      </c>
      <c r="Y42" s="60">
        <v>96.38</v>
      </c>
      <c r="Z42" s="61">
        <v>10580088</v>
      </c>
    </row>
    <row r="43" spans="1:26" ht="13.5">
      <c r="A43" s="57" t="s">
        <v>59</v>
      </c>
      <c r="B43" s="18">
        <v>-26083125</v>
      </c>
      <c r="C43" s="18">
        <v>0</v>
      </c>
      <c r="D43" s="58">
        <v>-8701404</v>
      </c>
      <c r="E43" s="59">
        <v>-8701404</v>
      </c>
      <c r="F43" s="59">
        <v>-638593</v>
      </c>
      <c r="G43" s="59">
        <v>-1161468</v>
      </c>
      <c r="H43" s="59">
        <v>-2162988</v>
      </c>
      <c r="I43" s="59">
        <v>-3963049</v>
      </c>
      <c r="J43" s="59">
        <v>-1136460</v>
      </c>
      <c r="K43" s="59">
        <v>-925391</v>
      </c>
      <c r="L43" s="59">
        <v>-258762</v>
      </c>
      <c r="M43" s="59">
        <v>-2320613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-6283662</v>
      </c>
      <c r="W43" s="59">
        <v>-4350702</v>
      </c>
      <c r="X43" s="59">
        <v>-1932960</v>
      </c>
      <c r="Y43" s="60">
        <v>44.43</v>
      </c>
      <c r="Z43" s="61">
        <v>-8701404</v>
      </c>
    </row>
    <row r="44" spans="1:26" ht="13.5">
      <c r="A44" s="57" t="s">
        <v>60</v>
      </c>
      <c r="B44" s="18">
        <v>19041</v>
      </c>
      <c r="C44" s="18">
        <v>0</v>
      </c>
      <c r="D44" s="58">
        <v>-86988</v>
      </c>
      <c r="E44" s="59">
        <v>-86988</v>
      </c>
      <c r="F44" s="59">
        <v>-2501</v>
      </c>
      <c r="G44" s="59">
        <v>621</v>
      </c>
      <c r="H44" s="59">
        <v>-4039</v>
      </c>
      <c r="I44" s="59">
        <v>-5919</v>
      </c>
      <c r="J44" s="59">
        <v>-12525</v>
      </c>
      <c r="K44" s="59">
        <v>-10179</v>
      </c>
      <c r="L44" s="59">
        <v>-4562</v>
      </c>
      <c r="M44" s="59">
        <v>-27266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-33185</v>
      </c>
      <c r="W44" s="59">
        <v>-43494</v>
      </c>
      <c r="X44" s="59">
        <v>10309</v>
      </c>
      <c r="Y44" s="60">
        <v>-23.7</v>
      </c>
      <c r="Z44" s="61">
        <v>-86988</v>
      </c>
    </row>
    <row r="45" spans="1:26" ht="13.5">
      <c r="A45" s="69" t="s">
        <v>61</v>
      </c>
      <c r="B45" s="21">
        <v>26748229</v>
      </c>
      <c r="C45" s="21">
        <v>0</v>
      </c>
      <c r="D45" s="98">
        <v>10996274</v>
      </c>
      <c r="E45" s="99">
        <v>10996274</v>
      </c>
      <c r="F45" s="99">
        <v>34813270</v>
      </c>
      <c r="G45" s="99">
        <v>33518021</v>
      </c>
      <c r="H45" s="99">
        <v>31212804</v>
      </c>
      <c r="I45" s="99">
        <v>31212804</v>
      </c>
      <c r="J45" s="99">
        <v>27984154</v>
      </c>
      <c r="K45" s="99">
        <v>27025420</v>
      </c>
      <c r="L45" s="99">
        <v>30819730</v>
      </c>
      <c r="M45" s="99">
        <v>30819730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30819730</v>
      </c>
      <c r="W45" s="99">
        <v>10100426</v>
      </c>
      <c r="X45" s="99">
        <v>20719304</v>
      </c>
      <c r="Y45" s="100">
        <v>205.13</v>
      </c>
      <c r="Z45" s="101">
        <v>10996274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1105044</v>
      </c>
      <c r="C49" s="51">
        <v>0</v>
      </c>
      <c r="D49" s="128">
        <v>714366</v>
      </c>
      <c r="E49" s="53">
        <v>608257</v>
      </c>
      <c r="F49" s="53">
        <v>0</v>
      </c>
      <c r="G49" s="53">
        <v>0</v>
      </c>
      <c r="H49" s="53">
        <v>0</v>
      </c>
      <c r="I49" s="53">
        <v>349818</v>
      </c>
      <c r="J49" s="53">
        <v>0</v>
      </c>
      <c r="K49" s="53">
        <v>0</v>
      </c>
      <c r="L49" s="53">
        <v>0</v>
      </c>
      <c r="M49" s="53">
        <v>294478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1458629</v>
      </c>
      <c r="W49" s="53">
        <v>0</v>
      </c>
      <c r="X49" s="53">
        <v>549119</v>
      </c>
      <c r="Y49" s="53">
        <v>5079711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11745751</v>
      </c>
      <c r="C51" s="51">
        <v>0</v>
      </c>
      <c r="D51" s="128">
        <v>2392</v>
      </c>
      <c r="E51" s="53">
        <v>6472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1313</v>
      </c>
      <c r="X51" s="53">
        <v>146604</v>
      </c>
      <c r="Y51" s="53">
        <v>11902532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4.2157592795972665</v>
      </c>
      <c r="C58" s="5">
        <f>IF(C67=0,0,+(C76/C67)*100)</f>
        <v>0</v>
      </c>
      <c r="D58" s="6">
        <f aca="true" t="shared" si="6" ref="D58:Z58">IF(D67=0,0,+(D76/D67)*100)</f>
        <v>46.41888197923184</v>
      </c>
      <c r="E58" s="7">
        <f t="shared" si="6"/>
        <v>46.41888197923184</v>
      </c>
      <c r="F58" s="7">
        <f t="shared" si="6"/>
        <v>50.31786209458397</v>
      </c>
      <c r="G58" s="7">
        <f t="shared" si="6"/>
        <v>115.13109461442956</v>
      </c>
      <c r="H58" s="7">
        <f t="shared" si="6"/>
        <v>584.5064194218835</v>
      </c>
      <c r="I58" s="7">
        <f t="shared" si="6"/>
        <v>227.9820195999001</v>
      </c>
      <c r="J58" s="7">
        <f t="shared" si="6"/>
        <v>151.92695244196582</v>
      </c>
      <c r="K58" s="7">
        <f t="shared" si="6"/>
        <v>93.2205632275092</v>
      </c>
      <c r="L58" s="7">
        <f t="shared" si="6"/>
        <v>60.613332437601755</v>
      </c>
      <c r="M58" s="7">
        <f t="shared" si="6"/>
        <v>100.14107479372917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169.691162728358</v>
      </c>
      <c r="W58" s="7">
        <f t="shared" si="6"/>
        <v>46.536132406011696</v>
      </c>
      <c r="X58" s="7">
        <f t="shared" si="6"/>
        <v>0</v>
      </c>
      <c r="Y58" s="7">
        <f t="shared" si="6"/>
        <v>0</v>
      </c>
      <c r="Z58" s="8">
        <f t="shared" si="6"/>
        <v>46.41888197923184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16.521622536218466</v>
      </c>
      <c r="G59" s="10">
        <f t="shared" si="7"/>
        <v>270.65509368074675</v>
      </c>
      <c r="H59" s="10">
        <f t="shared" si="7"/>
        <v>268.2127507163324</v>
      </c>
      <c r="I59" s="10">
        <f t="shared" si="7"/>
        <v>86.20493194787733</v>
      </c>
      <c r="J59" s="10">
        <f t="shared" si="7"/>
        <v>133.57676896559443</v>
      </c>
      <c r="K59" s="10">
        <f t="shared" si="7"/>
        <v>113.1136256799409</v>
      </c>
      <c r="L59" s="10">
        <f t="shared" si="7"/>
        <v>87.22256421735968</v>
      </c>
      <c r="M59" s="10">
        <f t="shared" si="7"/>
        <v>111.30440946585733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93.54478149302192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36.14094473609144</v>
      </c>
      <c r="E60" s="13">
        <f t="shared" si="7"/>
        <v>36.14094473609144</v>
      </c>
      <c r="F60" s="13">
        <f t="shared" si="7"/>
        <v>70.31731374444145</v>
      </c>
      <c r="G60" s="13">
        <f t="shared" si="7"/>
        <v>104.72315968463528</v>
      </c>
      <c r="H60" s="13">
        <f t="shared" si="7"/>
        <v>646.7741414658714</v>
      </c>
      <c r="I60" s="13">
        <f t="shared" si="7"/>
        <v>274.44171286095195</v>
      </c>
      <c r="J60" s="13">
        <f t="shared" si="7"/>
        <v>155.91759876097007</v>
      </c>
      <c r="K60" s="13">
        <f t="shared" si="7"/>
        <v>92.25458063381315</v>
      </c>
      <c r="L60" s="13">
        <f t="shared" si="7"/>
        <v>58.85227924516692</v>
      </c>
      <c r="M60" s="13">
        <f t="shared" si="7"/>
        <v>100.27237857324971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188.5676253405372</v>
      </c>
      <c r="W60" s="13">
        <f t="shared" si="7"/>
        <v>36.14095920528035</v>
      </c>
      <c r="X60" s="13">
        <f t="shared" si="7"/>
        <v>0</v>
      </c>
      <c r="Y60" s="13">
        <f t="shared" si="7"/>
        <v>0</v>
      </c>
      <c r="Z60" s="14">
        <f t="shared" si="7"/>
        <v>36.14094473609144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26.134174329356334</v>
      </c>
      <c r="E61" s="13">
        <f t="shared" si="7"/>
        <v>26.134174329356334</v>
      </c>
      <c r="F61" s="13">
        <f t="shared" si="7"/>
        <v>97.30796222872763</v>
      </c>
      <c r="G61" s="13">
        <f t="shared" si="7"/>
        <v>123.28304258292863</v>
      </c>
      <c r="H61" s="13">
        <f t="shared" si="7"/>
        <v>97.91437746306941</v>
      </c>
      <c r="I61" s="13">
        <f t="shared" si="7"/>
        <v>106.0316879098816</v>
      </c>
      <c r="J61" s="13">
        <f t="shared" si="7"/>
        <v>97.90482434488786</v>
      </c>
      <c r="K61" s="13">
        <f t="shared" si="7"/>
        <v>113.40855360690283</v>
      </c>
      <c r="L61" s="13">
        <f t="shared" si="7"/>
        <v>84.34107144826774</v>
      </c>
      <c r="M61" s="13">
        <f t="shared" si="7"/>
        <v>98.35436281677029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102.33350636279282</v>
      </c>
      <c r="W61" s="13">
        <f t="shared" si="7"/>
        <v>26.134182273480437</v>
      </c>
      <c r="X61" s="13">
        <f t="shared" si="7"/>
        <v>0</v>
      </c>
      <c r="Y61" s="13">
        <f t="shared" si="7"/>
        <v>0</v>
      </c>
      <c r="Z61" s="14">
        <f t="shared" si="7"/>
        <v>26.134174329356334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61.52067461471358</v>
      </c>
      <c r="E62" s="13">
        <f t="shared" si="7"/>
        <v>61.52067461471358</v>
      </c>
      <c r="F62" s="13">
        <f t="shared" si="7"/>
        <v>34.30518753877463</v>
      </c>
      <c r="G62" s="13">
        <f t="shared" si="7"/>
        <v>60.74818419308959</v>
      </c>
      <c r="H62" s="13">
        <f t="shared" si="7"/>
        <v>1971.3852502092375</v>
      </c>
      <c r="I62" s="13">
        <f t="shared" si="7"/>
        <v>635.0300557718766</v>
      </c>
      <c r="J62" s="13">
        <f t="shared" si="7"/>
        <v>332.4202686550419</v>
      </c>
      <c r="K62" s="13">
        <f t="shared" si="7"/>
        <v>56.514233066273874</v>
      </c>
      <c r="L62" s="13">
        <f t="shared" si="7"/>
        <v>26.488512769455884</v>
      </c>
      <c r="M62" s="13">
        <f t="shared" si="7"/>
        <v>110.40498552142559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354.37823788233624</v>
      </c>
      <c r="W62" s="13">
        <f t="shared" si="7"/>
        <v>61.52074617126626</v>
      </c>
      <c r="X62" s="13">
        <f t="shared" si="7"/>
        <v>0</v>
      </c>
      <c r="Y62" s="13">
        <f t="shared" si="7"/>
        <v>0</v>
      </c>
      <c r="Z62" s="14">
        <f t="shared" si="7"/>
        <v>61.52067461471358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59.961431204802196</v>
      </c>
      <c r="E63" s="13">
        <f t="shared" si="7"/>
        <v>59.961431204802196</v>
      </c>
      <c r="F63" s="13">
        <f t="shared" si="7"/>
        <v>7.768809849521204</v>
      </c>
      <c r="G63" s="13">
        <f t="shared" si="7"/>
        <v>73.47014321079055</v>
      </c>
      <c r="H63" s="13">
        <f t="shared" si="7"/>
        <v>1281.3404450037178</v>
      </c>
      <c r="I63" s="13">
        <f t="shared" si="7"/>
        <v>443.88858838426495</v>
      </c>
      <c r="J63" s="13">
        <f t="shared" si="7"/>
        <v>174.34214260040483</v>
      </c>
      <c r="K63" s="13">
        <f t="shared" si="7"/>
        <v>59.05147819695753</v>
      </c>
      <c r="L63" s="13">
        <f t="shared" si="7"/>
        <v>1.2890075906662917</v>
      </c>
      <c r="M63" s="13">
        <f t="shared" si="7"/>
        <v>78.12766159545332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262.9475260419726</v>
      </c>
      <c r="W63" s="13">
        <f t="shared" si="7"/>
        <v>59.96154456973024</v>
      </c>
      <c r="X63" s="13">
        <f t="shared" si="7"/>
        <v>0</v>
      </c>
      <c r="Y63" s="13">
        <f t="shared" si="7"/>
        <v>0</v>
      </c>
      <c r="Z63" s="14">
        <f t="shared" si="7"/>
        <v>59.961431204802196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28.681839336532665</v>
      </c>
      <c r="G64" s="13">
        <f t="shared" si="7"/>
        <v>75.26948314113469</v>
      </c>
      <c r="H64" s="13">
        <f t="shared" si="7"/>
        <v>1978.8900493506287</v>
      </c>
      <c r="I64" s="13">
        <f t="shared" si="7"/>
        <v>681.0728615804425</v>
      </c>
      <c r="J64" s="13">
        <f t="shared" si="7"/>
        <v>274.6487457750548</v>
      </c>
      <c r="K64" s="13">
        <f t="shared" si="7"/>
        <v>64.88777638715061</v>
      </c>
      <c r="L64" s="13">
        <f t="shared" si="7"/>
        <v>37.355638166047086</v>
      </c>
      <c r="M64" s="13">
        <f t="shared" si="7"/>
        <v>127.97297628481101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410.7158354297275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100.00043478260869</v>
      </c>
      <c r="E66" s="16">
        <f t="shared" si="7"/>
        <v>100.00043478260869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106.97671173622447</v>
      </c>
      <c r="X66" s="16">
        <f t="shared" si="7"/>
        <v>0</v>
      </c>
      <c r="Y66" s="16">
        <f t="shared" si="7"/>
        <v>0</v>
      </c>
      <c r="Z66" s="17">
        <f t="shared" si="7"/>
        <v>100.00043478260869</v>
      </c>
    </row>
    <row r="67" spans="1:26" ht="13.5" hidden="1">
      <c r="A67" s="40" t="s">
        <v>119</v>
      </c>
      <c r="B67" s="23">
        <v>22669653</v>
      </c>
      <c r="C67" s="23"/>
      <c r="D67" s="24">
        <v>23815300</v>
      </c>
      <c r="E67" s="25">
        <v>23815300</v>
      </c>
      <c r="F67" s="25">
        <v>2837394</v>
      </c>
      <c r="G67" s="25">
        <v>1962819</v>
      </c>
      <c r="H67" s="25">
        <v>2035230</v>
      </c>
      <c r="I67" s="25">
        <v>6835443</v>
      </c>
      <c r="J67" s="25">
        <v>1799759</v>
      </c>
      <c r="K67" s="25">
        <v>1904701</v>
      </c>
      <c r="L67" s="25">
        <v>2024416</v>
      </c>
      <c r="M67" s="25">
        <v>5728876</v>
      </c>
      <c r="N67" s="25"/>
      <c r="O67" s="25"/>
      <c r="P67" s="25"/>
      <c r="Q67" s="25"/>
      <c r="R67" s="25"/>
      <c r="S67" s="25"/>
      <c r="T67" s="25"/>
      <c r="U67" s="25"/>
      <c r="V67" s="25">
        <v>12564319</v>
      </c>
      <c r="W67" s="25">
        <v>11877648</v>
      </c>
      <c r="X67" s="25"/>
      <c r="Y67" s="24"/>
      <c r="Z67" s="26">
        <v>23815300</v>
      </c>
    </row>
    <row r="68" spans="1:26" ht="13.5" hidden="1">
      <c r="A68" s="36" t="s">
        <v>31</v>
      </c>
      <c r="B68" s="18">
        <v>2724986</v>
      </c>
      <c r="C68" s="18"/>
      <c r="D68" s="19">
        <v>2913000</v>
      </c>
      <c r="E68" s="20">
        <v>2913000</v>
      </c>
      <c r="F68" s="20">
        <v>939714</v>
      </c>
      <c r="G68" s="20">
        <v>178692</v>
      </c>
      <c r="H68" s="20">
        <v>178688</v>
      </c>
      <c r="I68" s="20">
        <v>1297094</v>
      </c>
      <c r="J68" s="20">
        <v>178692</v>
      </c>
      <c r="K68" s="20">
        <v>178692</v>
      </c>
      <c r="L68" s="20">
        <v>178690</v>
      </c>
      <c r="M68" s="20">
        <v>536074</v>
      </c>
      <c r="N68" s="20"/>
      <c r="O68" s="20"/>
      <c r="P68" s="20"/>
      <c r="Q68" s="20"/>
      <c r="R68" s="20"/>
      <c r="S68" s="20"/>
      <c r="T68" s="20"/>
      <c r="U68" s="20"/>
      <c r="V68" s="20">
        <v>1833168</v>
      </c>
      <c r="W68" s="20">
        <v>1456500</v>
      </c>
      <c r="X68" s="20"/>
      <c r="Y68" s="19"/>
      <c r="Z68" s="22">
        <v>2913000</v>
      </c>
    </row>
    <row r="69" spans="1:26" ht="13.5" hidden="1">
      <c r="A69" s="37" t="s">
        <v>32</v>
      </c>
      <c r="B69" s="18">
        <v>18988969</v>
      </c>
      <c r="C69" s="18"/>
      <c r="D69" s="19">
        <v>19982300</v>
      </c>
      <c r="E69" s="20">
        <v>19982300</v>
      </c>
      <c r="F69" s="20">
        <v>1809597</v>
      </c>
      <c r="G69" s="20">
        <v>1696068</v>
      </c>
      <c r="H69" s="20">
        <v>1765189</v>
      </c>
      <c r="I69" s="20">
        <v>5270854</v>
      </c>
      <c r="J69" s="20">
        <v>1600607</v>
      </c>
      <c r="K69" s="20">
        <v>1705550</v>
      </c>
      <c r="L69" s="20">
        <v>1820164</v>
      </c>
      <c r="M69" s="20">
        <v>5126321</v>
      </c>
      <c r="N69" s="20"/>
      <c r="O69" s="20"/>
      <c r="P69" s="20"/>
      <c r="Q69" s="20"/>
      <c r="R69" s="20"/>
      <c r="S69" s="20"/>
      <c r="T69" s="20"/>
      <c r="U69" s="20"/>
      <c r="V69" s="20">
        <v>10397175</v>
      </c>
      <c r="W69" s="20">
        <v>9991146</v>
      </c>
      <c r="X69" s="20"/>
      <c r="Y69" s="19"/>
      <c r="Z69" s="22">
        <v>19982300</v>
      </c>
    </row>
    <row r="70" spans="1:26" ht="13.5" hidden="1">
      <c r="A70" s="38" t="s">
        <v>113</v>
      </c>
      <c r="B70" s="18">
        <v>12419935</v>
      </c>
      <c r="C70" s="18"/>
      <c r="D70" s="19">
        <v>13159000</v>
      </c>
      <c r="E70" s="20">
        <v>13159000</v>
      </c>
      <c r="F70" s="20">
        <v>1114286</v>
      </c>
      <c r="G70" s="20">
        <v>1115447</v>
      </c>
      <c r="H70" s="20">
        <v>1173079</v>
      </c>
      <c r="I70" s="20">
        <v>3402812</v>
      </c>
      <c r="J70" s="20">
        <v>1031083</v>
      </c>
      <c r="K70" s="20">
        <v>1043513</v>
      </c>
      <c r="L70" s="20">
        <v>1087948</v>
      </c>
      <c r="M70" s="20">
        <v>3162544</v>
      </c>
      <c r="N70" s="20"/>
      <c r="O70" s="20"/>
      <c r="P70" s="20"/>
      <c r="Q70" s="20"/>
      <c r="R70" s="20"/>
      <c r="S70" s="20"/>
      <c r="T70" s="20"/>
      <c r="U70" s="20"/>
      <c r="V70" s="20">
        <v>6565356</v>
      </c>
      <c r="W70" s="20">
        <v>6579498</v>
      </c>
      <c r="X70" s="20"/>
      <c r="Y70" s="19"/>
      <c r="Z70" s="22">
        <v>13159000</v>
      </c>
    </row>
    <row r="71" spans="1:26" ht="13.5" hidden="1">
      <c r="A71" s="38" t="s">
        <v>114</v>
      </c>
      <c r="B71" s="18">
        <v>3082734</v>
      </c>
      <c r="C71" s="18"/>
      <c r="D71" s="19">
        <v>3439000</v>
      </c>
      <c r="E71" s="20">
        <v>3439000</v>
      </c>
      <c r="F71" s="20">
        <v>344942</v>
      </c>
      <c r="G71" s="20">
        <v>236947</v>
      </c>
      <c r="H71" s="20">
        <v>256885</v>
      </c>
      <c r="I71" s="20">
        <v>838774</v>
      </c>
      <c r="J71" s="20">
        <v>231747</v>
      </c>
      <c r="K71" s="20">
        <v>335381</v>
      </c>
      <c r="L71" s="20">
        <v>397746</v>
      </c>
      <c r="M71" s="20">
        <v>964874</v>
      </c>
      <c r="N71" s="20"/>
      <c r="O71" s="20"/>
      <c r="P71" s="20"/>
      <c r="Q71" s="20"/>
      <c r="R71" s="20"/>
      <c r="S71" s="20"/>
      <c r="T71" s="20"/>
      <c r="U71" s="20"/>
      <c r="V71" s="20">
        <v>1803648</v>
      </c>
      <c r="W71" s="20">
        <v>1719498</v>
      </c>
      <c r="X71" s="20"/>
      <c r="Y71" s="19"/>
      <c r="Z71" s="22">
        <v>3439000</v>
      </c>
    </row>
    <row r="72" spans="1:26" ht="13.5" hidden="1">
      <c r="A72" s="38" t="s">
        <v>115</v>
      </c>
      <c r="B72" s="18">
        <v>2203404</v>
      </c>
      <c r="C72" s="18"/>
      <c r="D72" s="19">
        <v>2115700</v>
      </c>
      <c r="E72" s="20">
        <v>2115700</v>
      </c>
      <c r="F72" s="20">
        <v>219300</v>
      </c>
      <c r="G72" s="20">
        <v>216115</v>
      </c>
      <c r="H72" s="20">
        <v>209796</v>
      </c>
      <c r="I72" s="20">
        <v>645211</v>
      </c>
      <c r="J72" s="20">
        <v>211444</v>
      </c>
      <c r="K72" s="20">
        <v>206806</v>
      </c>
      <c r="L72" s="20">
        <v>213420</v>
      </c>
      <c r="M72" s="20">
        <v>631670</v>
      </c>
      <c r="N72" s="20"/>
      <c r="O72" s="20"/>
      <c r="P72" s="20"/>
      <c r="Q72" s="20"/>
      <c r="R72" s="20"/>
      <c r="S72" s="20"/>
      <c r="T72" s="20"/>
      <c r="U72" s="20"/>
      <c r="V72" s="20">
        <v>1276881</v>
      </c>
      <c r="W72" s="20">
        <v>1057848</v>
      </c>
      <c r="X72" s="20"/>
      <c r="Y72" s="19"/>
      <c r="Z72" s="22">
        <v>2115700</v>
      </c>
    </row>
    <row r="73" spans="1:26" ht="13.5" hidden="1">
      <c r="A73" s="38" t="s">
        <v>116</v>
      </c>
      <c r="B73" s="18">
        <v>1282896</v>
      </c>
      <c r="C73" s="18"/>
      <c r="D73" s="19">
        <v>1268600</v>
      </c>
      <c r="E73" s="20">
        <v>1268600</v>
      </c>
      <c r="F73" s="20">
        <v>131069</v>
      </c>
      <c r="G73" s="20">
        <v>127559</v>
      </c>
      <c r="H73" s="20">
        <v>125429</v>
      </c>
      <c r="I73" s="20">
        <v>384057</v>
      </c>
      <c r="J73" s="20">
        <v>126333</v>
      </c>
      <c r="K73" s="20">
        <v>119850</v>
      </c>
      <c r="L73" s="20">
        <v>121050</v>
      </c>
      <c r="M73" s="20">
        <v>367233</v>
      </c>
      <c r="N73" s="20"/>
      <c r="O73" s="20"/>
      <c r="P73" s="20"/>
      <c r="Q73" s="20"/>
      <c r="R73" s="20"/>
      <c r="S73" s="20"/>
      <c r="T73" s="20"/>
      <c r="U73" s="20"/>
      <c r="V73" s="20">
        <v>751290</v>
      </c>
      <c r="W73" s="20">
        <v>634302</v>
      </c>
      <c r="X73" s="20"/>
      <c r="Y73" s="19"/>
      <c r="Z73" s="22">
        <v>1268600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955698</v>
      </c>
      <c r="C75" s="27"/>
      <c r="D75" s="28">
        <v>920000</v>
      </c>
      <c r="E75" s="29">
        <v>920000</v>
      </c>
      <c r="F75" s="29">
        <v>88083</v>
      </c>
      <c r="G75" s="29">
        <v>88059</v>
      </c>
      <c r="H75" s="29">
        <v>91353</v>
      </c>
      <c r="I75" s="29">
        <v>267495</v>
      </c>
      <c r="J75" s="29">
        <v>20460</v>
      </c>
      <c r="K75" s="29">
        <v>20459</v>
      </c>
      <c r="L75" s="29">
        <v>25562</v>
      </c>
      <c r="M75" s="29">
        <v>66481</v>
      </c>
      <c r="N75" s="29"/>
      <c r="O75" s="29"/>
      <c r="P75" s="29"/>
      <c r="Q75" s="29"/>
      <c r="R75" s="29"/>
      <c r="S75" s="29"/>
      <c r="T75" s="29"/>
      <c r="U75" s="29"/>
      <c r="V75" s="29">
        <v>333976</v>
      </c>
      <c r="W75" s="29">
        <v>430002</v>
      </c>
      <c r="X75" s="29"/>
      <c r="Y75" s="28"/>
      <c r="Z75" s="30">
        <v>920000</v>
      </c>
    </row>
    <row r="76" spans="1:26" ht="13.5" hidden="1">
      <c r="A76" s="41" t="s">
        <v>120</v>
      </c>
      <c r="B76" s="31">
        <v>955698</v>
      </c>
      <c r="C76" s="31"/>
      <c r="D76" s="32">
        <v>11054796</v>
      </c>
      <c r="E76" s="33">
        <v>11054796</v>
      </c>
      <c r="F76" s="33">
        <v>1427716</v>
      </c>
      <c r="G76" s="33">
        <v>2259815</v>
      </c>
      <c r="H76" s="33">
        <v>11896050</v>
      </c>
      <c r="I76" s="33">
        <v>15583581</v>
      </c>
      <c r="J76" s="33">
        <v>2734319</v>
      </c>
      <c r="K76" s="33">
        <v>1775573</v>
      </c>
      <c r="L76" s="33">
        <v>1227066</v>
      </c>
      <c r="M76" s="33">
        <v>5736958</v>
      </c>
      <c r="N76" s="33"/>
      <c r="O76" s="33"/>
      <c r="P76" s="33"/>
      <c r="Q76" s="33"/>
      <c r="R76" s="33"/>
      <c r="S76" s="33"/>
      <c r="T76" s="33"/>
      <c r="U76" s="33"/>
      <c r="V76" s="33">
        <v>21320539</v>
      </c>
      <c r="W76" s="33">
        <v>5527398</v>
      </c>
      <c r="X76" s="33"/>
      <c r="Y76" s="32"/>
      <c r="Z76" s="34">
        <v>11054796</v>
      </c>
    </row>
    <row r="77" spans="1:26" ht="13.5" hidden="1">
      <c r="A77" s="36" t="s">
        <v>31</v>
      </c>
      <c r="B77" s="18"/>
      <c r="C77" s="18"/>
      <c r="D77" s="19">
        <v>2913000</v>
      </c>
      <c r="E77" s="20">
        <v>2913000</v>
      </c>
      <c r="F77" s="20">
        <v>155256</v>
      </c>
      <c r="G77" s="20">
        <v>483639</v>
      </c>
      <c r="H77" s="20">
        <v>479264</v>
      </c>
      <c r="I77" s="20">
        <v>1118159</v>
      </c>
      <c r="J77" s="20">
        <v>238691</v>
      </c>
      <c r="K77" s="20">
        <v>202125</v>
      </c>
      <c r="L77" s="20">
        <v>155858</v>
      </c>
      <c r="M77" s="20">
        <v>596674</v>
      </c>
      <c r="N77" s="20"/>
      <c r="O77" s="20"/>
      <c r="P77" s="20"/>
      <c r="Q77" s="20"/>
      <c r="R77" s="20"/>
      <c r="S77" s="20"/>
      <c r="T77" s="20"/>
      <c r="U77" s="20"/>
      <c r="V77" s="20">
        <v>1714833</v>
      </c>
      <c r="W77" s="20">
        <v>1456500</v>
      </c>
      <c r="X77" s="20"/>
      <c r="Y77" s="19"/>
      <c r="Z77" s="22">
        <v>2913000</v>
      </c>
    </row>
    <row r="78" spans="1:26" ht="13.5" hidden="1">
      <c r="A78" s="37" t="s">
        <v>32</v>
      </c>
      <c r="B78" s="18"/>
      <c r="C78" s="18"/>
      <c r="D78" s="19">
        <v>7221792</v>
      </c>
      <c r="E78" s="20">
        <v>7221792</v>
      </c>
      <c r="F78" s="20">
        <v>1272460</v>
      </c>
      <c r="G78" s="20">
        <v>1776176</v>
      </c>
      <c r="H78" s="20">
        <v>11416786</v>
      </c>
      <c r="I78" s="20">
        <v>14465422</v>
      </c>
      <c r="J78" s="20">
        <v>2495628</v>
      </c>
      <c r="K78" s="20">
        <v>1573448</v>
      </c>
      <c r="L78" s="20">
        <v>1071208</v>
      </c>
      <c r="M78" s="20">
        <v>5140284</v>
      </c>
      <c r="N78" s="20"/>
      <c r="O78" s="20"/>
      <c r="P78" s="20"/>
      <c r="Q78" s="20"/>
      <c r="R78" s="20"/>
      <c r="S78" s="20"/>
      <c r="T78" s="20"/>
      <c r="U78" s="20"/>
      <c r="V78" s="20">
        <v>19605706</v>
      </c>
      <c r="W78" s="20">
        <v>3610896</v>
      </c>
      <c r="X78" s="20"/>
      <c r="Y78" s="19"/>
      <c r="Z78" s="22">
        <v>7221792</v>
      </c>
    </row>
    <row r="79" spans="1:26" ht="13.5" hidden="1">
      <c r="A79" s="38" t="s">
        <v>113</v>
      </c>
      <c r="B79" s="18"/>
      <c r="C79" s="18"/>
      <c r="D79" s="19">
        <v>3438996</v>
      </c>
      <c r="E79" s="20">
        <v>3438996</v>
      </c>
      <c r="F79" s="20">
        <v>1084289</v>
      </c>
      <c r="G79" s="20">
        <v>1375157</v>
      </c>
      <c r="H79" s="20">
        <v>1148613</v>
      </c>
      <c r="I79" s="20">
        <v>3608059</v>
      </c>
      <c r="J79" s="20">
        <v>1009480</v>
      </c>
      <c r="K79" s="20">
        <v>1183433</v>
      </c>
      <c r="L79" s="20">
        <v>917587</v>
      </c>
      <c r="M79" s="20">
        <v>3110500</v>
      </c>
      <c r="N79" s="20"/>
      <c r="O79" s="20"/>
      <c r="P79" s="20"/>
      <c r="Q79" s="20"/>
      <c r="R79" s="20"/>
      <c r="S79" s="20"/>
      <c r="T79" s="20"/>
      <c r="U79" s="20"/>
      <c r="V79" s="20">
        <v>6718559</v>
      </c>
      <c r="W79" s="20">
        <v>1719498</v>
      </c>
      <c r="X79" s="20"/>
      <c r="Y79" s="19"/>
      <c r="Z79" s="22">
        <v>3438996</v>
      </c>
    </row>
    <row r="80" spans="1:26" ht="13.5" hidden="1">
      <c r="A80" s="38" t="s">
        <v>114</v>
      </c>
      <c r="B80" s="18"/>
      <c r="C80" s="18"/>
      <c r="D80" s="19">
        <v>2115696</v>
      </c>
      <c r="E80" s="20">
        <v>2115696</v>
      </c>
      <c r="F80" s="20">
        <v>118333</v>
      </c>
      <c r="G80" s="20">
        <v>143941</v>
      </c>
      <c r="H80" s="20">
        <v>5064193</v>
      </c>
      <c r="I80" s="20">
        <v>5326467</v>
      </c>
      <c r="J80" s="20">
        <v>770374</v>
      </c>
      <c r="K80" s="20">
        <v>189538</v>
      </c>
      <c r="L80" s="20">
        <v>105357</v>
      </c>
      <c r="M80" s="20">
        <v>1065269</v>
      </c>
      <c r="N80" s="20"/>
      <c r="O80" s="20"/>
      <c r="P80" s="20"/>
      <c r="Q80" s="20"/>
      <c r="R80" s="20"/>
      <c r="S80" s="20"/>
      <c r="T80" s="20"/>
      <c r="U80" s="20"/>
      <c r="V80" s="20">
        <v>6391736</v>
      </c>
      <c r="W80" s="20">
        <v>1057848</v>
      </c>
      <c r="X80" s="20"/>
      <c r="Y80" s="19"/>
      <c r="Z80" s="22">
        <v>2115696</v>
      </c>
    </row>
    <row r="81" spans="1:26" ht="13.5" hidden="1">
      <c r="A81" s="38" t="s">
        <v>115</v>
      </c>
      <c r="B81" s="18"/>
      <c r="C81" s="18"/>
      <c r="D81" s="19">
        <v>1268604</v>
      </c>
      <c r="E81" s="20">
        <v>1268604</v>
      </c>
      <c r="F81" s="20">
        <v>17037</v>
      </c>
      <c r="G81" s="20">
        <v>158780</v>
      </c>
      <c r="H81" s="20">
        <v>2688201</v>
      </c>
      <c r="I81" s="20">
        <v>2864018</v>
      </c>
      <c r="J81" s="20">
        <v>368636</v>
      </c>
      <c r="K81" s="20">
        <v>122122</v>
      </c>
      <c r="L81" s="20">
        <v>2751</v>
      </c>
      <c r="M81" s="20">
        <v>493509</v>
      </c>
      <c r="N81" s="20"/>
      <c r="O81" s="20"/>
      <c r="P81" s="20"/>
      <c r="Q81" s="20"/>
      <c r="R81" s="20"/>
      <c r="S81" s="20"/>
      <c r="T81" s="20"/>
      <c r="U81" s="20"/>
      <c r="V81" s="20">
        <v>3357527</v>
      </c>
      <c r="W81" s="20">
        <v>634302</v>
      </c>
      <c r="X81" s="20"/>
      <c r="Y81" s="19"/>
      <c r="Z81" s="22">
        <v>1268604</v>
      </c>
    </row>
    <row r="82" spans="1:26" ht="13.5" hidden="1">
      <c r="A82" s="38" t="s">
        <v>116</v>
      </c>
      <c r="B82" s="18"/>
      <c r="C82" s="18"/>
      <c r="D82" s="19"/>
      <c r="E82" s="20"/>
      <c r="F82" s="20">
        <v>37593</v>
      </c>
      <c r="G82" s="20">
        <v>96013</v>
      </c>
      <c r="H82" s="20">
        <v>2482102</v>
      </c>
      <c r="I82" s="20">
        <v>2615708</v>
      </c>
      <c r="J82" s="20">
        <v>346972</v>
      </c>
      <c r="K82" s="20">
        <v>77768</v>
      </c>
      <c r="L82" s="20">
        <v>45219</v>
      </c>
      <c r="M82" s="20">
        <v>469959</v>
      </c>
      <c r="N82" s="20"/>
      <c r="O82" s="20"/>
      <c r="P82" s="20"/>
      <c r="Q82" s="20"/>
      <c r="R82" s="20"/>
      <c r="S82" s="20"/>
      <c r="T82" s="20"/>
      <c r="U82" s="20"/>
      <c r="V82" s="20">
        <v>3085667</v>
      </c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>
        <v>398496</v>
      </c>
      <c r="E83" s="20">
        <v>398496</v>
      </c>
      <c r="F83" s="20">
        <v>15208</v>
      </c>
      <c r="G83" s="20">
        <v>2285</v>
      </c>
      <c r="H83" s="20">
        <v>33677</v>
      </c>
      <c r="I83" s="20">
        <v>51170</v>
      </c>
      <c r="J83" s="20">
        <v>166</v>
      </c>
      <c r="K83" s="20">
        <v>587</v>
      </c>
      <c r="L83" s="20">
        <v>294</v>
      </c>
      <c r="M83" s="20">
        <v>1047</v>
      </c>
      <c r="N83" s="20"/>
      <c r="O83" s="20"/>
      <c r="P83" s="20"/>
      <c r="Q83" s="20"/>
      <c r="R83" s="20"/>
      <c r="S83" s="20"/>
      <c r="T83" s="20"/>
      <c r="U83" s="20"/>
      <c r="V83" s="20">
        <v>52217</v>
      </c>
      <c r="W83" s="20">
        <v>199248</v>
      </c>
      <c r="X83" s="20"/>
      <c r="Y83" s="19"/>
      <c r="Z83" s="22">
        <v>398496</v>
      </c>
    </row>
    <row r="84" spans="1:26" ht="13.5" hidden="1">
      <c r="A84" s="39" t="s">
        <v>118</v>
      </c>
      <c r="B84" s="27">
        <v>955698</v>
      </c>
      <c r="C84" s="27"/>
      <c r="D84" s="28">
        <v>920004</v>
      </c>
      <c r="E84" s="29">
        <v>920004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460002</v>
      </c>
      <c r="X84" s="29"/>
      <c r="Y84" s="28"/>
      <c r="Z84" s="30">
        <v>920004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36598497</v>
      </c>
      <c r="C5" s="18">
        <v>0</v>
      </c>
      <c r="D5" s="58">
        <v>43273951</v>
      </c>
      <c r="E5" s="59">
        <v>43273951</v>
      </c>
      <c r="F5" s="59">
        <v>14352527</v>
      </c>
      <c r="G5" s="59">
        <v>1450422</v>
      </c>
      <c r="H5" s="59">
        <v>2798437</v>
      </c>
      <c r="I5" s="59">
        <v>18601386</v>
      </c>
      <c r="J5" s="59">
        <v>2819646</v>
      </c>
      <c r="K5" s="59">
        <v>2853213</v>
      </c>
      <c r="L5" s="59">
        <v>2658505</v>
      </c>
      <c r="M5" s="59">
        <v>8331364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26932750</v>
      </c>
      <c r="W5" s="59">
        <v>27248722</v>
      </c>
      <c r="X5" s="59">
        <v>-315972</v>
      </c>
      <c r="Y5" s="60">
        <v>-1.16</v>
      </c>
      <c r="Z5" s="61">
        <v>43273951</v>
      </c>
    </row>
    <row r="6" spans="1:26" ht="13.5">
      <c r="A6" s="57" t="s">
        <v>32</v>
      </c>
      <c r="B6" s="18">
        <v>135222096</v>
      </c>
      <c r="C6" s="18">
        <v>0</v>
      </c>
      <c r="D6" s="58">
        <v>158216441</v>
      </c>
      <c r="E6" s="59">
        <v>158216441</v>
      </c>
      <c r="F6" s="59">
        <v>11345990</v>
      </c>
      <c r="G6" s="59">
        <v>14777570</v>
      </c>
      <c r="H6" s="59">
        <v>8453909</v>
      </c>
      <c r="I6" s="59">
        <v>34577469</v>
      </c>
      <c r="J6" s="59">
        <v>11396043</v>
      </c>
      <c r="K6" s="59">
        <v>12247282</v>
      </c>
      <c r="L6" s="59">
        <v>10518185</v>
      </c>
      <c r="M6" s="59">
        <v>34161510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68738979</v>
      </c>
      <c r="W6" s="59">
        <v>75027406</v>
      </c>
      <c r="X6" s="59">
        <v>-6288427</v>
      </c>
      <c r="Y6" s="60">
        <v>-8.38</v>
      </c>
      <c r="Z6" s="61">
        <v>158216441</v>
      </c>
    </row>
    <row r="7" spans="1:26" ht="13.5">
      <c r="A7" s="57" t="s">
        <v>33</v>
      </c>
      <c r="B7" s="18">
        <v>1654131</v>
      </c>
      <c r="C7" s="18">
        <v>0</v>
      </c>
      <c r="D7" s="58">
        <v>1117987</v>
      </c>
      <c r="E7" s="59">
        <v>1117987</v>
      </c>
      <c r="F7" s="59">
        <v>118806</v>
      </c>
      <c r="G7" s="59">
        <v>128930</v>
      </c>
      <c r="H7" s="59">
        <v>124444</v>
      </c>
      <c r="I7" s="59">
        <v>372180</v>
      </c>
      <c r="J7" s="59">
        <v>123848</v>
      </c>
      <c r="K7" s="59">
        <v>102499</v>
      </c>
      <c r="L7" s="59">
        <v>126454</v>
      </c>
      <c r="M7" s="59">
        <v>352801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724981</v>
      </c>
      <c r="W7" s="59">
        <v>558996</v>
      </c>
      <c r="X7" s="59">
        <v>165985</v>
      </c>
      <c r="Y7" s="60">
        <v>29.69</v>
      </c>
      <c r="Z7" s="61">
        <v>1117987</v>
      </c>
    </row>
    <row r="8" spans="1:26" ht="13.5">
      <c r="A8" s="57" t="s">
        <v>34</v>
      </c>
      <c r="B8" s="18">
        <v>52131111</v>
      </c>
      <c r="C8" s="18">
        <v>0</v>
      </c>
      <c r="D8" s="58">
        <v>52951224</v>
      </c>
      <c r="E8" s="59">
        <v>52951224</v>
      </c>
      <c r="F8" s="59">
        <v>18375000</v>
      </c>
      <c r="G8" s="59">
        <v>0</v>
      </c>
      <c r="H8" s="59">
        <v>0</v>
      </c>
      <c r="I8" s="59">
        <v>18375000</v>
      </c>
      <c r="J8" s="59">
        <v>0</v>
      </c>
      <c r="K8" s="59">
        <v>0</v>
      </c>
      <c r="L8" s="59">
        <v>14700000</v>
      </c>
      <c r="M8" s="59">
        <v>14700000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33075000</v>
      </c>
      <c r="W8" s="59">
        <v>26475612</v>
      </c>
      <c r="X8" s="59">
        <v>6599388</v>
      </c>
      <c r="Y8" s="60">
        <v>24.93</v>
      </c>
      <c r="Z8" s="61">
        <v>52951224</v>
      </c>
    </row>
    <row r="9" spans="1:26" ht="13.5">
      <c r="A9" s="57" t="s">
        <v>35</v>
      </c>
      <c r="B9" s="18">
        <v>18507102</v>
      </c>
      <c r="C9" s="18">
        <v>0</v>
      </c>
      <c r="D9" s="58">
        <v>20200964</v>
      </c>
      <c r="E9" s="59">
        <v>20200964</v>
      </c>
      <c r="F9" s="59">
        <v>-25790</v>
      </c>
      <c r="G9" s="59">
        <v>1848390</v>
      </c>
      <c r="H9" s="59">
        <v>1361121</v>
      </c>
      <c r="I9" s="59">
        <v>3183721</v>
      </c>
      <c r="J9" s="59">
        <v>1581841</v>
      </c>
      <c r="K9" s="59">
        <v>1672515</v>
      </c>
      <c r="L9" s="59">
        <v>914860</v>
      </c>
      <c r="M9" s="59">
        <v>4169216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7352937</v>
      </c>
      <c r="W9" s="59">
        <v>10445908</v>
      </c>
      <c r="X9" s="59">
        <v>-3092971</v>
      </c>
      <c r="Y9" s="60">
        <v>-29.61</v>
      </c>
      <c r="Z9" s="61">
        <v>20200964</v>
      </c>
    </row>
    <row r="10" spans="1:26" ht="25.5">
      <c r="A10" s="62" t="s">
        <v>105</v>
      </c>
      <c r="B10" s="63">
        <f>SUM(B5:B9)</f>
        <v>244112937</v>
      </c>
      <c r="C10" s="63">
        <f>SUM(C5:C9)</f>
        <v>0</v>
      </c>
      <c r="D10" s="64">
        <f aca="true" t="shared" si="0" ref="D10:Z10">SUM(D5:D9)</f>
        <v>275760567</v>
      </c>
      <c r="E10" s="65">
        <f t="shared" si="0"/>
        <v>275760567</v>
      </c>
      <c r="F10" s="65">
        <f t="shared" si="0"/>
        <v>44166533</v>
      </c>
      <c r="G10" s="65">
        <f t="shared" si="0"/>
        <v>18205312</v>
      </c>
      <c r="H10" s="65">
        <f t="shared" si="0"/>
        <v>12737911</v>
      </c>
      <c r="I10" s="65">
        <f t="shared" si="0"/>
        <v>75109756</v>
      </c>
      <c r="J10" s="65">
        <f t="shared" si="0"/>
        <v>15921378</v>
      </c>
      <c r="K10" s="65">
        <f t="shared" si="0"/>
        <v>16875509</v>
      </c>
      <c r="L10" s="65">
        <f t="shared" si="0"/>
        <v>28918004</v>
      </c>
      <c r="M10" s="65">
        <f t="shared" si="0"/>
        <v>61714891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136824647</v>
      </c>
      <c r="W10" s="65">
        <f t="shared" si="0"/>
        <v>139756644</v>
      </c>
      <c r="X10" s="65">
        <f t="shared" si="0"/>
        <v>-2931997</v>
      </c>
      <c r="Y10" s="66">
        <f>+IF(W10&lt;&gt;0,(X10/W10)*100,0)</f>
        <v>-2.097930313781719</v>
      </c>
      <c r="Z10" s="67">
        <f t="shared" si="0"/>
        <v>275760567</v>
      </c>
    </row>
    <row r="11" spans="1:26" ht="13.5">
      <c r="A11" s="57" t="s">
        <v>36</v>
      </c>
      <c r="B11" s="18">
        <v>93529500</v>
      </c>
      <c r="C11" s="18">
        <v>0</v>
      </c>
      <c r="D11" s="58">
        <v>101585796</v>
      </c>
      <c r="E11" s="59">
        <v>101585796</v>
      </c>
      <c r="F11" s="59">
        <v>6654637</v>
      </c>
      <c r="G11" s="59">
        <v>7951616</v>
      </c>
      <c r="H11" s="59">
        <v>7488451</v>
      </c>
      <c r="I11" s="59">
        <v>22094704</v>
      </c>
      <c r="J11" s="59">
        <v>7377780</v>
      </c>
      <c r="K11" s="59">
        <v>11991076</v>
      </c>
      <c r="L11" s="59">
        <v>8253840</v>
      </c>
      <c r="M11" s="59">
        <v>27622696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49717400</v>
      </c>
      <c r="W11" s="59">
        <v>52401924</v>
      </c>
      <c r="X11" s="59">
        <v>-2684524</v>
      </c>
      <c r="Y11" s="60">
        <v>-5.12</v>
      </c>
      <c r="Z11" s="61">
        <v>101585796</v>
      </c>
    </row>
    <row r="12" spans="1:26" ht="13.5">
      <c r="A12" s="57" t="s">
        <v>37</v>
      </c>
      <c r="B12" s="18">
        <v>5907832</v>
      </c>
      <c r="C12" s="18">
        <v>0</v>
      </c>
      <c r="D12" s="58">
        <v>6468707</v>
      </c>
      <c r="E12" s="59">
        <v>6468707</v>
      </c>
      <c r="F12" s="59">
        <v>503809</v>
      </c>
      <c r="G12" s="59">
        <v>455350</v>
      </c>
      <c r="H12" s="59">
        <v>503809</v>
      </c>
      <c r="I12" s="59">
        <v>1462968</v>
      </c>
      <c r="J12" s="59">
        <v>503809</v>
      </c>
      <c r="K12" s="59">
        <v>503809</v>
      </c>
      <c r="L12" s="59">
        <v>503809</v>
      </c>
      <c r="M12" s="59">
        <v>1511427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2974395</v>
      </c>
      <c r="W12" s="59">
        <v>3085998</v>
      </c>
      <c r="X12" s="59">
        <v>-111603</v>
      </c>
      <c r="Y12" s="60">
        <v>-3.62</v>
      </c>
      <c r="Z12" s="61">
        <v>6468707</v>
      </c>
    </row>
    <row r="13" spans="1:26" ht="13.5">
      <c r="A13" s="57" t="s">
        <v>106</v>
      </c>
      <c r="B13" s="18">
        <v>12884744</v>
      </c>
      <c r="C13" s="18">
        <v>0</v>
      </c>
      <c r="D13" s="58">
        <v>12528767</v>
      </c>
      <c r="E13" s="59">
        <v>12528767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6178464</v>
      </c>
      <c r="X13" s="59">
        <v>-6178464</v>
      </c>
      <c r="Y13" s="60">
        <v>-100</v>
      </c>
      <c r="Z13" s="61">
        <v>12528767</v>
      </c>
    </row>
    <row r="14" spans="1:26" ht="13.5">
      <c r="A14" s="57" t="s">
        <v>38</v>
      </c>
      <c r="B14" s="18">
        <v>8313337</v>
      </c>
      <c r="C14" s="18">
        <v>0</v>
      </c>
      <c r="D14" s="58">
        <v>8593978</v>
      </c>
      <c r="E14" s="59">
        <v>8593978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2969670</v>
      </c>
      <c r="X14" s="59">
        <v>-2969670</v>
      </c>
      <c r="Y14" s="60">
        <v>-100</v>
      </c>
      <c r="Z14" s="61">
        <v>8593978</v>
      </c>
    </row>
    <row r="15" spans="1:26" ht="13.5">
      <c r="A15" s="57" t="s">
        <v>39</v>
      </c>
      <c r="B15" s="18">
        <v>82655571</v>
      </c>
      <c r="C15" s="18">
        <v>0</v>
      </c>
      <c r="D15" s="58">
        <v>89661814</v>
      </c>
      <c r="E15" s="59">
        <v>89661814</v>
      </c>
      <c r="F15" s="59">
        <v>6287966</v>
      </c>
      <c r="G15" s="59">
        <v>9603955</v>
      </c>
      <c r="H15" s="59">
        <v>10760753</v>
      </c>
      <c r="I15" s="59">
        <v>26652674</v>
      </c>
      <c r="J15" s="59">
        <v>4638910</v>
      </c>
      <c r="K15" s="59">
        <v>8096261</v>
      </c>
      <c r="L15" s="59">
        <v>6795494</v>
      </c>
      <c r="M15" s="59">
        <v>19530665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46183339</v>
      </c>
      <c r="W15" s="59">
        <v>44830908</v>
      </c>
      <c r="X15" s="59">
        <v>1352431</v>
      </c>
      <c r="Y15" s="60">
        <v>3.02</v>
      </c>
      <c r="Z15" s="61">
        <v>89661814</v>
      </c>
    </row>
    <row r="16" spans="1:26" ht="13.5">
      <c r="A16" s="68" t="s">
        <v>40</v>
      </c>
      <c r="B16" s="18">
        <v>956877</v>
      </c>
      <c r="C16" s="18">
        <v>0</v>
      </c>
      <c r="D16" s="58">
        <v>1037671</v>
      </c>
      <c r="E16" s="59">
        <v>1037671</v>
      </c>
      <c r="F16" s="59">
        <v>1526</v>
      </c>
      <c r="G16" s="59">
        <v>1600</v>
      </c>
      <c r="H16" s="59">
        <v>1491</v>
      </c>
      <c r="I16" s="59">
        <v>4617</v>
      </c>
      <c r="J16" s="59">
        <v>253782</v>
      </c>
      <c r="K16" s="59">
        <v>220469</v>
      </c>
      <c r="L16" s="59">
        <v>24080</v>
      </c>
      <c r="M16" s="59">
        <v>498331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502948</v>
      </c>
      <c r="W16" s="59">
        <v>518836</v>
      </c>
      <c r="X16" s="59">
        <v>-15888</v>
      </c>
      <c r="Y16" s="60">
        <v>-3.06</v>
      </c>
      <c r="Z16" s="61">
        <v>1037671</v>
      </c>
    </row>
    <row r="17" spans="1:26" ht="13.5">
      <c r="A17" s="57" t="s">
        <v>41</v>
      </c>
      <c r="B17" s="18">
        <v>50459353</v>
      </c>
      <c r="C17" s="18">
        <v>0</v>
      </c>
      <c r="D17" s="58">
        <v>52494842</v>
      </c>
      <c r="E17" s="59">
        <v>52494842</v>
      </c>
      <c r="F17" s="59">
        <v>951640</v>
      </c>
      <c r="G17" s="59">
        <v>2968872</v>
      </c>
      <c r="H17" s="59">
        <v>3847843</v>
      </c>
      <c r="I17" s="59">
        <v>7768355</v>
      </c>
      <c r="J17" s="59">
        <v>2795211</v>
      </c>
      <c r="K17" s="59">
        <v>3550273</v>
      </c>
      <c r="L17" s="59">
        <v>2375868</v>
      </c>
      <c r="M17" s="59">
        <v>8721352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16489707</v>
      </c>
      <c r="W17" s="59">
        <v>27018518</v>
      </c>
      <c r="X17" s="59">
        <v>-10528811</v>
      </c>
      <c r="Y17" s="60">
        <v>-38.97</v>
      </c>
      <c r="Z17" s="61">
        <v>52494842</v>
      </c>
    </row>
    <row r="18" spans="1:26" ht="13.5">
      <c r="A18" s="69" t="s">
        <v>42</v>
      </c>
      <c r="B18" s="70">
        <f>SUM(B11:B17)</f>
        <v>254707214</v>
      </c>
      <c r="C18" s="70">
        <f>SUM(C11:C17)</f>
        <v>0</v>
      </c>
      <c r="D18" s="71">
        <f aca="true" t="shared" si="1" ref="D18:Z18">SUM(D11:D17)</f>
        <v>272371575</v>
      </c>
      <c r="E18" s="72">
        <f t="shared" si="1"/>
        <v>272371575</v>
      </c>
      <c r="F18" s="72">
        <f t="shared" si="1"/>
        <v>14399578</v>
      </c>
      <c r="G18" s="72">
        <f t="shared" si="1"/>
        <v>20981393</v>
      </c>
      <c r="H18" s="72">
        <f t="shared" si="1"/>
        <v>22602347</v>
      </c>
      <c r="I18" s="72">
        <f t="shared" si="1"/>
        <v>57983318</v>
      </c>
      <c r="J18" s="72">
        <f t="shared" si="1"/>
        <v>15569492</v>
      </c>
      <c r="K18" s="72">
        <f t="shared" si="1"/>
        <v>24361888</v>
      </c>
      <c r="L18" s="72">
        <f t="shared" si="1"/>
        <v>17953091</v>
      </c>
      <c r="M18" s="72">
        <f t="shared" si="1"/>
        <v>57884471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115867789</v>
      </c>
      <c r="W18" s="72">
        <f t="shared" si="1"/>
        <v>137004318</v>
      </c>
      <c r="X18" s="72">
        <f t="shared" si="1"/>
        <v>-21136529</v>
      </c>
      <c r="Y18" s="66">
        <f>+IF(W18&lt;&gt;0,(X18/W18)*100,0)</f>
        <v>-15.427637105569184</v>
      </c>
      <c r="Z18" s="73">
        <f t="shared" si="1"/>
        <v>272371575</v>
      </c>
    </row>
    <row r="19" spans="1:26" ht="13.5">
      <c r="A19" s="69" t="s">
        <v>43</v>
      </c>
      <c r="B19" s="74">
        <f>+B10-B18</f>
        <v>-10594277</v>
      </c>
      <c r="C19" s="74">
        <f>+C10-C18</f>
        <v>0</v>
      </c>
      <c r="D19" s="75">
        <f aca="true" t="shared" si="2" ref="D19:Z19">+D10-D18</f>
        <v>3388992</v>
      </c>
      <c r="E19" s="76">
        <f t="shared" si="2"/>
        <v>3388992</v>
      </c>
      <c r="F19" s="76">
        <f t="shared" si="2"/>
        <v>29766955</v>
      </c>
      <c r="G19" s="76">
        <f t="shared" si="2"/>
        <v>-2776081</v>
      </c>
      <c r="H19" s="76">
        <f t="shared" si="2"/>
        <v>-9864436</v>
      </c>
      <c r="I19" s="76">
        <f t="shared" si="2"/>
        <v>17126438</v>
      </c>
      <c r="J19" s="76">
        <f t="shared" si="2"/>
        <v>351886</v>
      </c>
      <c r="K19" s="76">
        <f t="shared" si="2"/>
        <v>-7486379</v>
      </c>
      <c r="L19" s="76">
        <f t="shared" si="2"/>
        <v>10964913</v>
      </c>
      <c r="M19" s="76">
        <f t="shared" si="2"/>
        <v>3830420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20956858</v>
      </c>
      <c r="W19" s="76">
        <f>IF(E10=E18,0,W10-W18)</f>
        <v>2752326</v>
      </c>
      <c r="X19" s="76">
        <f t="shared" si="2"/>
        <v>18204532</v>
      </c>
      <c r="Y19" s="77">
        <f>+IF(W19&lt;&gt;0,(X19/W19)*100,0)</f>
        <v>661.4235377640584</v>
      </c>
      <c r="Z19" s="78">
        <f t="shared" si="2"/>
        <v>3388992</v>
      </c>
    </row>
    <row r="20" spans="1:26" ht="13.5">
      <c r="A20" s="57" t="s">
        <v>44</v>
      </c>
      <c r="B20" s="18">
        <v>25497322</v>
      </c>
      <c r="C20" s="18">
        <v>0</v>
      </c>
      <c r="D20" s="58">
        <v>23702776</v>
      </c>
      <c r="E20" s="59">
        <v>23702776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11851386</v>
      </c>
      <c r="X20" s="59">
        <v>-11851386</v>
      </c>
      <c r="Y20" s="60">
        <v>-100</v>
      </c>
      <c r="Z20" s="61">
        <v>23702776</v>
      </c>
    </row>
    <row r="21" spans="1:26" ht="13.5">
      <c r="A21" s="57" t="s">
        <v>107</v>
      </c>
      <c r="B21" s="79">
        <v>-27281333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-12378288</v>
      </c>
      <c r="C22" s="85">
        <f>SUM(C19:C21)</f>
        <v>0</v>
      </c>
      <c r="D22" s="86">
        <f aca="true" t="shared" si="3" ref="D22:Z22">SUM(D19:D21)</f>
        <v>27091768</v>
      </c>
      <c r="E22" s="87">
        <f t="shared" si="3"/>
        <v>27091768</v>
      </c>
      <c r="F22" s="87">
        <f t="shared" si="3"/>
        <v>29766955</v>
      </c>
      <c r="G22" s="87">
        <f t="shared" si="3"/>
        <v>-2776081</v>
      </c>
      <c r="H22" s="87">
        <f t="shared" si="3"/>
        <v>-9864436</v>
      </c>
      <c r="I22" s="87">
        <f t="shared" si="3"/>
        <v>17126438</v>
      </c>
      <c r="J22" s="87">
        <f t="shared" si="3"/>
        <v>351886</v>
      </c>
      <c r="K22" s="87">
        <f t="shared" si="3"/>
        <v>-7486379</v>
      </c>
      <c r="L22" s="87">
        <f t="shared" si="3"/>
        <v>10964913</v>
      </c>
      <c r="M22" s="87">
        <f t="shared" si="3"/>
        <v>3830420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20956858</v>
      </c>
      <c r="W22" s="87">
        <f t="shared" si="3"/>
        <v>14603712</v>
      </c>
      <c r="X22" s="87">
        <f t="shared" si="3"/>
        <v>6353146</v>
      </c>
      <c r="Y22" s="88">
        <f>+IF(W22&lt;&gt;0,(X22/W22)*100,0)</f>
        <v>43.503637979165845</v>
      </c>
      <c r="Z22" s="89">
        <f t="shared" si="3"/>
        <v>27091768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-12378288</v>
      </c>
      <c r="C24" s="74">
        <f>SUM(C22:C23)</f>
        <v>0</v>
      </c>
      <c r="D24" s="75">
        <f aca="true" t="shared" si="4" ref="D24:Z24">SUM(D22:D23)</f>
        <v>27091768</v>
      </c>
      <c r="E24" s="76">
        <f t="shared" si="4"/>
        <v>27091768</v>
      </c>
      <c r="F24" s="76">
        <f t="shared" si="4"/>
        <v>29766955</v>
      </c>
      <c r="G24" s="76">
        <f t="shared" si="4"/>
        <v>-2776081</v>
      </c>
      <c r="H24" s="76">
        <f t="shared" si="4"/>
        <v>-9864436</v>
      </c>
      <c r="I24" s="76">
        <f t="shared" si="4"/>
        <v>17126438</v>
      </c>
      <c r="J24" s="76">
        <f t="shared" si="4"/>
        <v>351886</v>
      </c>
      <c r="K24" s="76">
        <f t="shared" si="4"/>
        <v>-7486379</v>
      </c>
      <c r="L24" s="76">
        <f t="shared" si="4"/>
        <v>10964913</v>
      </c>
      <c r="M24" s="76">
        <f t="shared" si="4"/>
        <v>3830420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20956858</v>
      </c>
      <c r="W24" s="76">
        <f t="shared" si="4"/>
        <v>14603712</v>
      </c>
      <c r="X24" s="76">
        <f t="shared" si="4"/>
        <v>6353146</v>
      </c>
      <c r="Y24" s="77">
        <f>+IF(W24&lt;&gt;0,(X24/W24)*100,0)</f>
        <v>43.503637979165845</v>
      </c>
      <c r="Z24" s="78">
        <f t="shared" si="4"/>
        <v>27091768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57054130</v>
      </c>
      <c r="C27" s="21">
        <v>0</v>
      </c>
      <c r="D27" s="98">
        <v>27077276</v>
      </c>
      <c r="E27" s="99">
        <v>27077276</v>
      </c>
      <c r="F27" s="99">
        <v>0</v>
      </c>
      <c r="G27" s="99">
        <v>452959</v>
      </c>
      <c r="H27" s="99">
        <v>1703418</v>
      </c>
      <c r="I27" s="99">
        <v>2156377</v>
      </c>
      <c r="J27" s="99">
        <v>2839163</v>
      </c>
      <c r="K27" s="99">
        <v>1536379</v>
      </c>
      <c r="L27" s="99">
        <v>4475068</v>
      </c>
      <c r="M27" s="99">
        <v>8850610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11006987</v>
      </c>
      <c r="W27" s="99">
        <v>13538638</v>
      </c>
      <c r="X27" s="99">
        <v>-2531651</v>
      </c>
      <c r="Y27" s="100">
        <v>-18.7</v>
      </c>
      <c r="Z27" s="101">
        <v>27077276</v>
      </c>
    </row>
    <row r="28" spans="1:26" ht="13.5">
      <c r="A28" s="102" t="s">
        <v>44</v>
      </c>
      <c r="B28" s="18">
        <v>22336408</v>
      </c>
      <c r="C28" s="18">
        <v>0</v>
      </c>
      <c r="D28" s="58">
        <v>23702776</v>
      </c>
      <c r="E28" s="59">
        <v>23702776</v>
      </c>
      <c r="F28" s="59">
        <v>0</v>
      </c>
      <c r="G28" s="59">
        <v>395059</v>
      </c>
      <c r="H28" s="59">
        <v>1666277</v>
      </c>
      <c r="I28" s="59">
        <v>2061336</v>
      </c>
      <c r="J28" s="59">
        <v>2338634</v>
      </c>
      <c r="K28" s="59">
        <v>1491026</v>
      </c>
      <c r="L28" s="59">
        <v>4318136</v>
      </c>
      <c r="M28" s="59">
        <v>8147796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10209132</v>
      </c>
      <c r="W28" s="59">
        <v>11851388</v>
      </c>
      <c r="X28" s="59">
        <v>-1642256</v>
      </c>
      <c r="Y28" s="60">
        <v>-13.86</v>
      </c>
      <c r="Z28" s="61">
        <v>23702776</v>
      </c>
    </row>
    <row r="29" spans="1:26" ht="13.5">
      <c r="A29" s="57" t="s">
        <v>110</v>
      </c>
      <c r="B29" s="18">
        <v>27281333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7436389</v>
      </c>
      <c r="C31" s="18">
        <v>0</v>
      </c>
      <c r="D31" s="58">
        <v>3374500</v>
      </c>
      <c r="E31" s="59">
        <v>3374500</v>
      </c>
      <c r="F31" s="59">
        <v>0</v>
      </c>
      <c r="G31" s="59">
        <v>57900</v>
      </c>
      <c r="H31" s="59">
        <v>37141</v>
      </c>
      <c r="I31" s="59">
        <v>95041</v>
      </c>
      <c r="J31" s="59">
        <v>500529</v>
      </c>
      <c r="K31" s="59">
        <v>45353</v>
      </c>
      <c r="L31" s="59">
        <v>156932</v>
      </c>
      <c r="M31" s="59">
        <v>702814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797855</v>
      </c>
      <c r="W31" s="59">
        <v>1687250</v>
      </c>
      <c r="X31" s="59">
        <v>-889395</v>
      </c>
      <c r="Y31" s="60">
        <v>-52.71</v>
      </c>
      <c r="Z31" s="61">
        <v>3374500</v>
      </c>
    </row>
    <row r="32" spans="1:26" ht="13.5">
      <c r="A32" s="69" t="s">
        <v>50</v>
      </c>
      <c r="B32" s="21">
        <f>SUM(B28:B31)</f>
        <v>57054130</v>
      </c>
      <c r="C32" s="21">
        <f>SUM(C28:C31)</f>
        <v>0</v>
      </c>
      <c r="D32" s="98">
        <f aca="true" t="shared" si="5" ref="D32:Z32">SUM(D28:D31)</f>
        <v>27077276</v>
      </c>
      <c r="E32" s="99">
        <f t="shared" si="5"/>
        <v>27077276</v>
      </c>
      <c r="F32" s="99">
        <f t="shared" si="5"/>
        <v>0</v>
      </c>
      <c r="G32" s="99">
        <f t="shared" si="5"/>
        <v>452959</v>
      </c>
      <c r="H32" s="99">
        <f t="shared" si="5"/>
        <v>1703418</v>
      </c>
      <c r="I32" s="99">
        <f t="shared" si="5"/>
        <v>2156377</v>
      </c>
      <c r="J32" s="99">
        <f t="shared" si="5"/>
        <v>2839163</v>
      </c>
      <c r="K32" s="99">
        <f t="shared" si="5"/>
        <v>1536379</v>
      </c>
      <c r="L32" s="99">
        <f t="shared" si="5"/>
        <v>4475068</v>
      </c>
      <c r="M32" s="99">
        <f t="shared" si="5"/>
        <v>8850610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11006987</v>
      </c>
      <c r="W32" s="99">
        <f t="shared" si="5"/>
        <v>13538638</v>
      </c>
      <c r="X32" s="99">
        <f t="shared" si="5"/>
        <v>-2531651</v>
      </c>
      <c r="Y32" s="100">
        <f>+IF(W32&lt;&gt;0,(X32/W32)*100,0)</f>
        <v>-18.699451156017318</v>
      </c>
      <c r="Z32" s="101">
        <f t="shared" si="5"/>
        <v>27077276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31283316</v>
      </c>
      <c r="C35" s="18">
        <v>0</v>
      </c>
      <c r="D35" s="58">
        <v>41478435</v>
      </c>
      <c r="E35" s="59">
        <v>41478435</v>
      </c>
      <c r="F35" s="59">
        <v>58692796</v>
      </c>
      <c r="G35" s="59">
        <v>58139096</v>
      </c>
      <c r="H35" s="59">
        <v>48583473</v>
      </c>
      <c r="I35" s="59">
        <v>48583473</v>
      </c>
      <c r="J35" s="59">
        <v>46903746</v>
      </c>
      <c r="K35" s="59">
        <v>35506652</v>
      </c>
      <c r="L35" s="59">
        <v>56187425</v>
      </c>
      <c r="M35" s="59">
        <v>56187425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56187425</v>
      </c>
      <c r="W35" s="59">
        <v>20739218</v>
      </c>
      <c r="X35" s="59">
        <v>35448207</v>
      </c>
      <c r="Y35" s="60">
        <v>170.92</v>
      </c>
      <c r="Z35" s="61">
        <v>41478435</v>
      </c>
    </row>
    <row r="36" spans="1:26" ht="13.5">
      <c r="A36" s="57" t="s">
        <v>53</v>
      </c>
      <c r="B36" s="18">
        <v>587032921</v>
      </c>
      <c r="C36" s="18">
        <v>0</v>
      </c>
      <c r="D36" s="58">
        <v>575695175</v>
      </c>
      <c r="E36" s="59">
        <v>575695175</v>
      </c>
      <c r="F36" s="59">
        <v>592324719</v>
      </c>
      <c r="G36" s="59">
        <v>592324719</v>
      </c>
      <c r="H36" s="59">
        <v>592324719</v>
      </c>
      <c r="I36" s="59">
        <v>592324719</v>
      </c>
      <c r="J36" s="59">
        <v>592324719</v>
      </c>
      <c r="K36" s="59">
        <v>587866705</v>
      </c>
      <c r="L36" s="59">
        <v>587866704</v>
      </c>
      <c r="M36" s="59">
        <v>587866704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587866704</v>
      </c>
      <c r="W36" s="59">
        <v>287847588</v>
      </c>
      <c r="X36" s="59">
        <v>300019116</v>
      </c>
      <c r="Y36" s="60">
        <v>104.23</v>
      </c>
      <c r="Z36" s="61">
        <v>575695175</v>
      </c>
    </row>
    <row r="37" spans="1:26" ht="13.5">
      <c r="A37" s="57" t="s">
        <v>54</v>
      </c>
      <c r="B37" s="18">
        <v>37915705</v>
      </c>
      <c r="C37" s="18">
        <v>0</v>
      </c>
      <c r="D37" s="58">
        <v>38075583</v>
      </c>
      <c r="E37" s="59">
        <v>38075583</v>
      </c>
      <c r="F37" s="59">
        <v>29555588</v>
      </c>
      <c r="G37" s="59">
        <v>32326049</v>
      </c>
      <c r="H37" s="59">
        <v>34447355</v>
      </c>
      <c r="I37" s="59">
        <v>34447355</v>
      </c>
      <c r="J37" s="59">
        <v>35382162</v>
      </c>
      <c r="K37" s="59">
        <v>34429630</v>
      </c>
      <c r="L37" s="59">
        <v>52388213</v>
      </c>
      <c r="M37" s="59">
        <v>52388213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52388213</v>
      </c>
      <c r="W37" s="59">
        <v>19037792</v>
      </c>
      <c r="X37" s="59">
        <v>33350421</v>
      </c>
      <c r="Y37" s="60">
        <v>175.18</v>
      </c>
      <c r="Z37" s="61">
        <v>38075583</v>
      </c>
    </row>
    <row r="38" spans="1:26" ht="13.5">
      <c r="A38" s="57" t="s">
        <v>55</v>
      </c>
      <c r="B38" s="18">
        <v>112566942</v>
      </c>
      <c r="C38" s="18">
        <v>0</v>
      </c>
      <c r="D38" s="58">
        <v>105871073</v>
      </c>
      <c r="E38" s="59">
        <v>105871073</v>
      </c>
      <c r="F38" s="59">
        <v>118067682</v>
      </c>
      <c r="G38" s="59">
        <v>117972559</v>
      </c>
      <c r="H38" s="59">
        <v>117863485</v>
      </c>
      <c r="I38" s="59">
        <v>117863485</v>
      </c>
      <c r="J38" s="59">
        <v>117736679</v>
      </c>
      <c r="K38" s="59">
        <v>117650560</v>
      </c>
      <c r="L38" s="59">
        <v>113882905</v>
      </c>
      <c r="M38" s="59">
        <v>113882905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113882905</v>
      </c>
      <c r="W38" s="59">
        <v>52935537</v>
      </c>
      <c r="X38" s="59">
        <v>60947368</v>
      </c>
      <c r="Y38" s="60">
        <v>115.14</v>
      </c>
      <c r="Z38" s="61">
        <v>105871073</v>
      </c>
    </row>
    <row r="39" spans="1:26" ht="13.5">
      <c r="A39" s="57" t="s">
        <v>56</v>
      </c>
      <c r="B39" s="18">
        <v>467833590</v>
      </c>
      <c r="C39" s="18">
        <v>0</v>
      </c>
      <c r="D39" s="58">
        <v>473226953</v>
      </c>
      <c r="E39" s="59">
        <v>473226953</v>
      </c>
      <c r="F39" s="59">
        <v>503394245</v>
      </c>
      <c r="G39" s="59">
        <v>500165207</v>
      </c>
      <c r="H39" s="59">
        <v>488597352</v>
      </c>
      <c r="I39" s="59">
        <v>488597352</v>
      </c>
      <c r="J39" s="59">
        <v>486109624</v>
      </c>
      <c r="K39" s="59">
        <v>471293167</v>
      </c>
      <c r="L39" s="59">
        <v>477783011</v>
      </c>
      <c r="M39" s="59">
        <v>477783011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477783011</v>
      </c>
      <c r="W39" s="59">
        <v>236613477</v>
      </c>
      <c r="X39" s="59">
        <v>241169534</v>
      </c>
      <c r="Y39" s="60">
        <v>101.93</v>
      </c>
      <c r="Z39" s="61">
        <v>473226953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30232586</v>
      </c>
      <c r="C42" s="18">
        <v>0</v>
      </c>
      <c r="D42" s="58">
        <v>24925016</v>
      </c>
      <c r="E42" s="59">
        <v>24925016</v>
      </c>
      <c r="F42" s="59">
        <v>9900235</v>
      </c>
      <c r="G42" s="59">
        <v>-2267600</v>
      </c>
      <c r="H42" s="59">
        <v>-324049</v>
      </c>
      <c r="I42" s="59">
        <v>7308586</v>
      </c>
      <c r="J42" s="59">
        <v>3219170</v>
      </c>
      <c r="K42" s="59">
        <v>-11185870</v>
      </c>
      <c r="L42" s="59">
        <v>27027390</v>
      </c>
      <c r="M42" s="59">
        <v>19060690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26369276</v>
      </c>
      <c r="W42" s="59">
        <v>18953691</v>
      </c>
      <c r="X42" s="59">
        <v>7415585</v>
      </c>
      <c r="Y42" s="60">
        <v>39.12</v>
      </c>
      <c r="Z42" s="61">
        <v>24925016</v>
      </c>
    </row>
    <row r="43" spans="1:26" ht="13.5">
      <c r="A43" s="57" t="s">
        <v>59</v>
      </c>
      <c r="B43" s="18">
        <v>-26149685</v>
      </c>
      <c r="C43" s="18">
        <v>0</v>
      </c>
      <c r="D43" s="58">
        <v>-22975233</v>
      </c>
      <c r="E43" s="59">
        <v>-22975233</v>
      </c>
      <c r="F43" s="59">
        <v>30702</v>
      </c>
      <c r="G43" s="59">
        <v>-324713</v>
      </c>
      <c r="H43" s="59">
        <v>-1614382</v>
      </c>
      <c r="I43" s="59">
        <v>-1908393</v>
      </c>
      <c r="J43" s="59">
        <v>-2820506</v>
      </c>
      <c r="K43" s="59">
        <v>-1507354</v>
      </c>
      <c r="L43" s="59">
        <v>-4467172</v>
      </c>
      <c r="M43" s="59">
        <v>-8795032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-10703425</v>
      </c>
      <c r="W43" s="59">
        <v>-21847234</v>
      </c>
      <c r="X43" s="59">
        <v>11143809</v>
      </c>
      <c r="Y43" s="60">
        <v>-51.01</v>
      </c>
      <c r="Z43" s="61">
        <v>-22975233</v>
      </c>
    </row>
    <row r="44" spans="1:26" ht="13.5">
      <c r="A44" s="57" t="s">
        <v>60</v>
      </c>
      <c r="B44" s="18">
        <v>-4305323</v>
      </c>
      <c r="C44" s="18">
        <v>0</v>
      </c>
      <c r="D44" s="58">
        <v>-3777517</v>
      </c>
      <c r="E44" s="59">
        <v>-3777517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-2015225</v>
      </c>
      <c r="M44" s="59">
        <v>-2015225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-2015225</v>
      </c>
      <c r="W44" s="59">
        <v>-2027117</v>
      </c>
      <c r="X44" s="59">
        <v>11892</v>
      </c>
      <c r="Y44" s="60">
        <v>-0.59</v>
      </c>
      <c r="Z44" s="61">
        <v>-3777517</v>
      </c>
    </row>
    <row r="45" spans="1:26" ht="13.5">
      <c r="A45" s="69" t="s">
        <v>61</v>
      </c>
      <c r="B45" s="21">
        <v>10510526</v>
      </c>
      <c r="C45" s="21">
        <v>0</v>
      </c>
      <c r="D45" s="98">
        <v>14798038</v>
      </c>
      <c r="E45" s="99">
        <v>14798038</v>
      </c>
      <c r="F45" s="99">
        <v>26556711</v>
      </c>
      <c r="G45" s="99">
        <v>23964398</v>
      </c>
      <c r="H45" s="99">
        <v>22025967</v>
      </c>
      <c r="I45" s="99">
        <v>22025967</v>
      </c>
      <c r="J45" s="99">
        <v>22424631</v>
      </c>
      <c r="K45" s="99">
        <v>9731407</v>
      </c>
      <c r="L45" s="99">
        <v>30276400</v>
      </c>
      <c r="M45" s="99">
        <v>30276400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30276400</v>
      </c>
      <c r="W45" s="99">
        <v>11705112</v>
      </c>
      <c r="X45" s="99">
        <v>18571288</v>
      </c>
      <c r="Y45" s="100">
        <v>158.66</v>
      </c>
      <c r="Z45" s="101">
        <v>14798038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12810691</v>
      </c>
      <c r="C49" s="51">
        <v>0</v>
      </c>
      <c r="D49" s="128">
        <v>5217418</v>
      </c>
      <c r="E49" s="53">
        <v>2465714</v>
      </c>
      <c r="F49" s="53">
        <v>0</v>
      </c>
      <c r="G49" s="53">
        <v>0</v>
      </c>
      <c r="H49" s="53">
        <v>0</v>
      </c>
      <c r="I49" s="53">
        <v>2002321</v>
      </c>
      <c r="J49" s="53">
        <v>0</v>
      </c>
      <c r="K49" s="53">
        <v>0</v>
      </c>
      <c r="L49" s="53">
        <v>0</v>
      </c>
      <c r="M49" s="53">
        <v>2162654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7851452</v>
      </c>
      <c r="W49" s="53">
        <v>1150764</v>
      </c>
      <c r="X49" s="53">
        <v>26371444</v>
      </c>
      <c r="Y49" s="53">
        <v>60032458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1793570</v>
      </c>
      <c r="C51" s="51">
        <v>0</v>
      </c>
      <c r="D51" s="128">
        <v>191965</v>
      </c>
      <c r="E51" s="53">
        <v>669</v>
      </c>
      <c r="F51" s="53">
        <v>0</v>
      </c>
      <c r="G51" s="53">
        <v>0</v>
      </c>
      <c r="H51" s="53">
        <v>0</v>
      </c>
      <c r="I51" s="53">
        <v>12239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11530</v>
      </c>
      <c r="X51" s="53">
        <v>0</v>
      </c>
      <c r="Y51" s="53">
        <v>2009973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94.60889473869773</v>
      </c>
      <c r="C58" s="5">
        <f>IF(C67=0,0,+(C76/C67)*100)</f>
        <v>0</v>
      </c>
      <c r="D58" s="6">
        <f aca="true" t="shared" si="6" ref="D58:Z58">IF(D67=0,0,+(D76/D67)*100)</f>
        <v>87.01002220853643</v>
      </c>
      <c r="E58" s="7">
        <f t="shared" si="6"/>
        <v>87.01002220853643</v>
      </c>
      <c r="F58" s="7">
        <f t="shared" si="6"/>
        <v>67.52898548350636</v>
      </c>
      <c r="G58" s="7">
        <f t="shared" si="6"/>
        <v>124.28151223439532</v>
      </c>
      <c r="H58" s="7">
        <f t="shared" si="6"/>
        <v>191.314669751315</v>
      </c>
      <c r="I58" s="7">
        <f t="shared" si="6"/>
        <v>111.28115157866876</v>
      </c>
      <c r="J58" s="7">
        <f t="shared" si="6"/>
        <v>124.5236284097633</v>
      </c>
      <c r="K58" s="7">
        <f t="shared" si="6"/>
        <v>119.97629522869127</v>
      </c>
      <c r="L58" s="7">
        <f t="shared" si="6"/>
        <v>248.7152910488209</v>
      </c>
      <c r="M58" s="7">
        <f t="shared" si="6"/>
        <v>161.48686739948315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133.6244370813735</v>
      </c>
      <c r="W58" s="7">
        <f t="shared" si="6"/>
        <v>87.20629992379668</v>
      </c>
      <c r="X58" s="7">
        <f t="shared" si="6"/>
        <v>0</v>
      </c>
      <c r="Y58" s="7">
        <f t="shared" si="6"/>
        <v>0</v>
      </c>
      <c r="Z58" s="8">
        <f t="shared" si="6"/>
        <v>87.01002220853643</v>
      </c>
    </row>
    <row r="59" spans="1:26" ht="13.5">
      <c r="A59" s="36" t="s">
        <v>31</v>
      </c>
      <c r="B59" s="9">
        <f aca="true" t="shared" si="7" ref="B59:Z66">IF(B68=0,0,+(B77/B68)*100)</f>
        <v>94.53529471442502</v>
      </c>
      <c r="C59" s="9">
        <f t="shared" si="7"/>
        <v>0</v>
      </c>
      <c r="D59" s="2">
        <f t="shared" si="7"/>
        <v>89.70001144568472</v>
      </c>
      <c r="E59" s="10">
        <f t="shared" si="7"/>
        <v>89.70001144568472</v>
      </c>
      <c r="F59" s="10">
        <f t="shared" si="7"/>
        <v>25.848298351920885</v>
      </c>
      <c r="G59" s="10">
        <f t="shared" si="7"/>
        <v>299.4749114395673</v>
      </c>
      <c r="H59" s="10">
        <f t="shared" si="7"/>
        <v>167.01941119274795</v>
      </c>
      <c r="I59" s="10">
        <f t="shared" si="7"/>
        <v>68.42214338221893</v>
      </c>
      <c r="J59" s="10">
        <f t="shared" si="7"/>
        <v>135.29602652247837</v>
      </c>
      <c r="K59" s="10">
        <f t="shared" si="7"/>
        <v>136.735042213813</v>
      </c>
      <c r="L59" s="10">
        <f t="shared" si="7"/>
        <v>267.797051350289</v>
      </c>
      <c r="M59" s="10">
        <f t="shared" si="7"/>
        <v>178.0693893580931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102.34036999563729</v>
      </c>
      <c r="W59" s="10">
        <f t="shared" si="7"/>
        <v>89.70001235287292</v>
      </c>
      <c r="X59" s="10">
        <f t="shared" si="7"/>
        <v>0</v>
      </c>
      <c r="Y59" s="10">
        <f t="shared" si="7"/>
        <v>0</v>
      </c>
      <c r="Z59" s="11">
        <f t="shared" si="7"/>
        <v>89.70001144568472</v>
      </c>
    </row>
    <row r="60" spans="1:26" ht="13.5">
      <c r="A60" s="37" t="s">
        <v>32</v>
      </c>
      <c r="B60" s="12">
        <f t="shared" si="7"/>
        <v>94.50424433592569</v>
      </c>
      <c r="C60" s="12">
        <f t="shared" si="7"/>
        <v>0</v>
      </c>
      <c r="D60" s="3">
        <f t="shared" si="7"/>
        <v>86.22375660693822</v>
      </c>
      <c r="E60" s="13">
        <f t="shared" si="7"/>
        <v>86.22375660693822</v>
      </c>
      <c r="F60" s="13">
        <f t="shared" si="7"/>
        <v>119.54819279763159</v>
      </c>
      <c r="G60" s="13">
        <f t="shared" si="7"/>
        <v>107.46743882789931</v>
      </c>
      <c r="H60" s="13">
        <f t="shared" si="7"/>
        <v>202.1389395130702</v>
      </c>
      <c r="I60" s="13">
        <f t="shared" si="7"/>
        <v>134.57793570720864</v>
      </c>
      <c r="J60" s="13">
        <f t="shared" si="7"/>
        <v>122.39133355323422</v>
      </c>
      <c r="K60" s="13">
        <f t="shared" si="7"/>
        <v>116.46606977776783</v>
      </c>
      <c r="L60" s="13">
        <f t="shared" si="7"/>
        <v>247.4728292000949</v>
      </c>
      <c r="M60" s="13">
        <f t="shared" si="7"/>
        <v>158.77912598125786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146.60530672124182</v>
      </c>
      <c r="W60" s="13">
        <f t="shared" si="7"/>
        <v>86.25123731453543</v>
      </c>
      <c r="X60" s="13">
        <f t="shared" si="7"/>
        <v>0</v>
      </c>
      <c r="Y60" s="13">
        <f t="shared" si="7"/>
        <v>0</v>
      </c>
      <c r="Z60" s="14">
        <f t="shared" si="7"/>
        <v>86.22375660693822</v>
      </c>
    </row>
    <row r="61" spans="1:26" ht="13.5">
      <c r="A61" s="38" t="s">
        <v>113</v>
      </c>
      <c r="B61" s="12">
        <f t="shared" si="7"/>
        <v>98.47346674359287</v>
      </c>
      <c r="C61" s="12">
        <f t="shared" si="7"/>
        <v>0</v>
      </c>
      <c r="D61" s="3">
        <f t="shared" si="7"/>
        <v>84.71010322013582</v>
      </c>
      <c r="E61" s="13">
        <f t="shared" si="7"/>
        <v>84.71010322013582</v>
      </c>
      <c r="F61" s="13">
        <f t="shared" si="7"/>
        <v>118.48853392224336</v>
      </c>
      <c r="G61" s="13">
        <f t="shared" si="7"/>
        <v>131.66177581347648</v>
      </c>
      <c r="H61" s="13">
        <f t="shared" si="7"/>
        <v>147.19730040711013</v>
      </c>
      <c r="I61" s="13">
        <f t="shared" si="7"/>
        <v>132.5034074098053</v>
      </c>
      <c r="J61" s="13">
        <f t="shared" si="7"/>
        <v>123.64410144171427</v>
      </c>
      <c r="K61" s="13">
        <f t="shared" si="7"/>
        <v>116.77243913353301</v>
      </c>
      <c r="L61" s="13">
        <f t="shared" si="7"/>
        <v>274.0370038130563</v>
      </c>
      <c r="M61" s="13">
        <f t="shared" si="7"/>
        <v>164.39602988635562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147.95233823611787</v>
      </c>
      <c r="W61" s="13">
        <f t="shared" si="7"/>
        <v>84.71010460209129</v>
      </c>
      <c r="X61" s="13">
        <f t="shared" si="7"/>
        <v>0</v>
      </c>
      <c r="Y61" s="13">
        <f t="shared" si="7"/>
        <v>0</v>
      </c>
      <c r="Z61" s="14">
        <f t="shared" si="7"/>
        <v>84.71010322013582</v>
      </c>
    </row>
    <row r="62" spans="1:26" ht="13.5">
      <c r="A62" s="38" t="s">
        <v>114</v>
      </c>
      <c r="B62" s="12">
        <f t="shared" si="7"/>
        <v>86.81142968981933</v>
      </c>
      <c r="C62" s="12">
        <f t="shared" si="7"/>
        <v>0</v>
      </c>
      <c r="D62" s="3">
        <f t="shared" si="7"/>
        <v>89.70000433805264</v>
      </c>
      <c r="E62" s="13">
        <f t="shared" si="7"/>
        <v>89.70000433805264</v>
      </c>
      <c r="F62" s="13">
        <f t="shared" si="7"/>
        <v>174.79546947689903</v>
      </c>
      <c r="G62" s="13">
        <f t="shared" si="7"/>
        <v>46.63642258296849</v>
      </c>
      <c r="H62" s="13">
        <f t="shared" si="7"/>
        <v>-97.95404486716865</v>
      </c>
      <c r="I62" s="13">
        <f t="shared" si="7"/>
        <v>190.96788261629555</v>
      </c>
      <c r="J62" s="13">
        <f t="shared" si="7"/>
        <v>136.39497144320052</v>
      </c>
      <c r="K62" s="13">
        <f t="shared" si="7"/>
        <v>117.57483004545135</v>
      </c>
      <c r="L62" s="13">
        <f t="shared" si="7"/>
        <v>191.9751561316072</v>
      </c>
      <c r="M62" s="13">
        <f t="shared" si="7"/>
        <v>151.01999908887979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167.16726321696032</v>
      </c>
      <c r="W62" s="13">
        <f t="shared" si="7"/>
        <v>89.70001804721049</v>
      </c>
      <c r="X62" s="13">
        <f t="shared" si="7"/>
        <v>0</v>
      </c>
      <c r="Y62" s="13">
        <f t="shared" si="7"/>
        <v>0</v>
      </c>
      <c r="Z62" s="14">
        <f t="shared" si="7"/>
        <v>89.70000433805264</v>
      </c>
    </row>
    <row r="63" spans="1:26" ht="13.5">
      <c r="A63" s="38" t="s">
        <v>115</v>
      </c>
      <c r="B63" s="12">
        <f t="shared" si="7"/>
        <v>84.85759729532208</v>
      </c>
      <c r="C63" s="12">
        <f t="shared" si="7"/>
        <v>0</v>
      </c>
      <c r="D63" s="3">
        <f t="shared" si="7"/>
        <v>89.70003326111595</v>
      </c>
      <c r="E63" s="13">
        <f t="shared" si="7"/>
        <v>89.70003326111595</v>
      </c>
      <c r="F63" s="13">
        <f t="shared" si="7"/>
        <v>104.62138634187748</v>
      </c>
      <c r="G63" s="13">
        <f t="shared" si="7"/>
        <v>124.60638189281406</v>
      </c>
      <c r="H63" s="13">
        <f t="shared" si="7"/>
        <v>136.0243438698944</v>
      </c>
      <c r="I63" s="13">
        <f t="shared" si="7"/>
        <v>121.58443940823345</v>
      </c>
      <c r="J63" s="13">
        <f t="shared" si="7"/>
        <v>113.21475095536715</v>
      </c>
      <c r="K63" s="13">
        <f t="shared" si="7"/>
        <v>117.2871071829405</v>
      </c>
      <c r="L63" s="13">
        <f t="shared" si="7"/>
        <v>213.7680512133393</v>
      </c>
      <c r="M63" s="13">
        <f t="shared" si="7"/>
        <v>147.9664076260623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134.4911476812428</v>
      </c>
      <c r="W63" s="13">
        <f t="shared" si="7"/>
        <v>89.70001512420042</v>
      </c>
      <c r="X63" s="13">
        <f t="shared" si="7"/>
        <v>0</v>
      </c>
      <c r="Y63" s="13">
        <f t="shared" si="7"/>
        <v>0</v>
      </c>
      <c r="Z63" s="14">
        <f t="shared" si="7"/>
        <v>89.70003326111595</v>
      </c>
    </row>
    <row r="64" spans="1:26" ht="13.5">
      <c r="A64" s="38" t="s">
        <v>116</v>
      </c>
      <c r="B64" s="12">
        <f t="shared" si="7"/>
        <v>84.70806953168963</v>
      </c>
      <c r="C64" s="12">
        <f t="shared" si="7"/>
        <v>0</v>
      </c>
      <c r="D64" s="3">
        <f t="shared" si="7"/>
        <v>89.70002469508736</v>
      </c>
      <c r="E64" s="13">
        <f t="shared" si="7"/>
        <v>89.70002469508736</v>
      </c>
      <c r="F64" s="13">
        <f t="shared" si="7"/>
        <v>101.0623224379435</v>
      </c>
      <c r="G64" s="13">
        <f t="shared" si="7"/>
        <v>121.14133598040169</v>
      </c>
      <c r="H64" s="13">
        <f t="shared" si="7"/>
        <v>131.55011356399828</v>
      </c>
      <c r="I64" s="13">
        <f t="shared" si="7"/>
        <v>117.74378248548942</v>
      </c>
      <c r="J64" s="13">
        <f t="shared" si="7"/>
        <v>109.10453133763613</v>
      </c>
      <c r="K64" s="13">
        <f t="shared" si="7"/>
        <v>112.16948716071389</v>
      </c>
      <c r="L64" s="13">
        <f t="shared" si="7"/>
        <v>205.33439477003236</v>
      </c>
      <c r="M64" s="13">
        <f t="shared" si="7"/>
        <v>142.07868766985433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129.7007461031708</v>
      </c>
      <c r="W64" s="13">
        <f t="shared" si="7"/>
        <v>89.70005503130616</v>
      </c>
      <c r="X64" s="13">
        <f t="shared" si="7"/>
        <v>0</v>
      </c>
      <c r="Y64" s="13">
        <f t="shared" si="7"/>
        <v>0</v>
      </c>
      <c r="Z64" s="14">
        <f t="shared" si="7"/>
        <v>89.70002469508736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89.70011388080475</v>
      </c>
      <c r="E66" s="16">
        <f t="shared" si="7"/>
        <v>89.70011388080475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89.70023462708025</v>
      </c>
      <c r="X66" s="16">
        <f t="shared" si="7"/>
        <v>0</v>
      </c>
      <c r="Y66" s="16">
        <f t="shared" si="7"/>
        <v>0</v>
      </c>
      <c r="Z66" s="17">
        <f t="shared" si="7"/>
        <v>89.70011388080475</v>
      </c>
    </row>
    <row r="67" spans="1:26" ht="13.5" hidden="1">
      <c r="A67" s="40" t="s">
        <v>119</v>
      </c>
      <c r="B67" s="23">
        <v>174945128</v>
      </c>
      <c r="C67" s="23"/>
      <c r="D67" s="24">
        <v>204461920</v>
      </c>
      <c r="E67" s="25">
        <v>204461920</v>
      </c>
      <c r="F67" s="25">
        <v>25945315</v>
      </c>
      <c r="G67" s="25">
        <v>16459988</v>
      </c>
      <c r="H67" s="25">
        <v>11509902</v>
      </c>
      <c r="I67" s="25">
        <v>53915205</v>
      </c>
      <c r="J67" s="25">
        <v>14463394</v>
      </c>
      <c r="K67" s="25">
        <v>15342059</v>
      </c>
      <c r="L67" s="25">
        <v>13429929</v>
      </c>
      <c r="M67" s="25">
        <v>43235382</v>
      </c>
      <c r="N67" s="25"/>
      <c r="O67" s="25"/>
      <c r="P67" s="25"/>
      <c r="Q67" s="25"/>
      <c r="R67" s="25"/>
      <c r="S67" s="25"/>
      <c r="T67" s="25"/>
      <c r="U67" s="25"/>
      <c r="V67" s="25">
        <v>97150587</v>
      </c>
      <c r="W67" s="25">
        <v>103761890</v>
      </c>
      <c r="X67" s="25"/>
      <c r="Y67" s="24"/>
      <c r="Z67" s="26">
        <v>204461920</v>
      </c>
    </row>
    <row r="68" spans="1:26" ht="13.5" hidden="1">
      <c r="A68" s="36" t="s">
        <v>31</v>
      </c>
      <c r="B68" s="18">
        <v>36598497</v>
      </c>
      <c r="C68" s="18"/>
      <c r="D68" s="19">
        <v>43273951</v>
      </c>
      <c r="E68" s="20">
        <v>43273951</v>
      </c>
      <c r="F68" s="20">
        <v>14352527</v>
      </c>
      <c r="G68" s="20">
        <v>1450422</v>
      </c>
      <c r="H68" s="20">
        <v>2798437</v>
      </c>
      <c r="I68" s="20">
        <v>18601386</v>
      </c>
      <c r="J68" s="20">
        <v>2819646</v>
      </c>
      <c r="K68" s="20">
        <v>2853213</v>
      </c>
      <c r="L68" s="20">
        <v>2658505</v>
      </c>
      <c r="M68" s="20">
        <v>8331364</v>
      </c>
      <c r="N68" s="20"/>
      <c r="O68" s="20"/>
      <c r="P68" s="20"/>
      <c r="Q68" s="20"/>
      <c r="R68" s="20"/>
      <c r="S68" s="20"/>
      <c r="T68" s="20"/>
      <c r="U68" s="20"/>
      <c r="V68" s="20">
        <v>26932750</v>
      </c>
      <c r="W68" s="20">
        <v>27248722</v>
      </c>
      <c r="X68" s="20"/>
      <c r="Y68" s="19"/>
      <c r="Z68" s="22">
        <v>43273951</v>
      </c>
    </row>
    <row r="69" spans="1:26" ht="13.5" hidden="1">
      <c r="A69" s="37" t="s">
        <v>32</v>
      </c>
      <c r="B69" s="18">
        <v>135222096</v>
      </c>
      <c r="C69" s="18"/>
      <c r="D69" s="19">
        <v>158216441</v>
      </c>
      <c r="E69" s="20">
        <v>158216441</v>
      </c>
      <c r="F69" s="20">
        <v>11345990</v>
      </c>
      <c r="G69" s="20">
        <v>14777570</v>
      </c>
      <c r="H69" s="20">
        <v>8453909</v>
      </c>
      <c r="I69" s="20">
        <v>34577469</v>
      </c>
      <c r="J69" s="20">
        <v>11396043</v>
      </c>
      <c r="K69" s="20">
        <v>12247282</v>
      </c>
      <c r="L69" s="20">
        <v>10518185</v>
      </c>
      <c r="M69" s="20">
        <v>34161510</v>
      </c>
      <c r="N69" s="20"/>
      <c r="O69" s="20"/>
      <c r="P69" s="20"/>
      <c r="Q69" s="20"/>
      <c r="R69" s="20"/>
      <c r="S69" s="20"/>
      <c r="T69" s="20"/>
      <c r="U69" s="20"/>
      <c r="V69" s="20">
        <v>68738979</v>
      </c>
      <c r="W69" s="20">
        <v>75027406</v>
      </c>
      <c r="X69" s="20"/>
      <c r="Y69" s="19"/>
      <c r="Z69" s="22">
        <v>158216441</v>
      </c>
    </row>
    <row r="70" spans="1:26" ht="13.5" hidden="1">
      <c r="A70" s="38" t="s">
        <v>113</v>
      </c>
      <c r="B70" s="18">
        <v>93772998</v>
      </c>
      <c r="C70" s="18"/>
      <c r="D70" s="19">
        <v>110222680</v>
      </c>
      <c r="E70" s="20">
        <v>110222680</v>
      </c>
      <c r="F70" s="20">
        <v>7974959</v>
      </c>
      <c r="G70" s="20">
        <v>8403101</v>
      </c>
      <c r="H70" s="20">
        <v>8087738</v>
      </c>
      <c r="I70" s="20">
        <v>24465798</v>
      </c>
      <c r="J70" s="20">
        <v>7858700</v>
      </c>
      <c r="K70" s="20">
        <v>8509776</v>
      </c>
      <c r="L70" s="20">
        <v>6617264</v>
      </c>
      <c r="M70" s="20">
        <v>22985740</v>
      </c>
      <c r="N70" s="20"/>
      <c r="O70" s="20"/>
      <c r="P70" s="20"/>
      <c r="Q70" s="20"/>
      <c r="R70" s="20"/>
      <c r="S70" s="20"/>
      <c r="T70" s="20"/>
      <c r="U70" s="20"/>
      <c r="V70" s="20">
        <v>47451538</v>
      </c>
      <c r="W70" s="20">
        <v>51855273</v>
      </c>
      <c r="X70" s="20"/>
      <c r="Y70" s="19"/>
      <c r="Z70" s="22">
        <v>110222680</v>
      </c>
    </row>
    <row r="71" spans="1:26" ht="13.5" hidden="1">
      <c r="A71" s="38" t="s">
        <v>114</v>
      </c>
      <c r="B71" s="18">
        <v>15164646</v>
      </c>
      <c r="C71" s="18"/>
      <c r="D71" s="19">
        <v>18372299</v>
      </c>
      <c r="E71" s="20">
        <v>18372299</v>
      </c>
      <c r="F71" s="20">
        <v>901088</v>
      </c>
      <c r="G71" s="20">
        <v>3954272</v>
      </c>
      <c r="H71" s="20">
        <v>-2025802</v>
      </c>
      <c r="I71" s="20">
        <v>2829558</v>
      </c>
      <c r="J71" s="20">
        <v>1187458</v>
      </c>
      <c r="K71" s="20">
        <v>1408759</v>
      </c>
      <c r="L71" s="20">
        <v>1574473</v>
      </c>
      <c r="M71" s="20">
        <v>4170690</v>
      </c>
      <c r="N71" s="20"/>
      <c r="O71" s="20"/>
      <c r="P71" s="20"/>
      <c r="Q71" s="20"/>
      <c r="R71" s="20"/>
      <c r="S71" s="20"/>
      <c r="T71" s="20"/>
      <c r="U71" s="20"/>
      <c r="V71" s="20">
        <v>7000248</v>
      </c>
      <c r="W71" s="20">
        <v>8361403</v>
      </c>
      <c r="X71" s="20"/>
      <c r="Y71" s="19"/>
      <c r="Z71" s="22">
        <v>18372299</v>
      </c>
    </row>
    <row r="72" spans="1:26" ht="13.5" hidden="1">
      <c r="A72" s="38" t="s">
        <v>115</v>
      </c>
      <c r="B72" s="18">
        <v>12974262</v>
      </c>
      <c r="C72" s="18"/>
      <c r="D72" s="19">
        <v>14837145</v>
      </c>
      <c r="E72" s="20">
        <v>14837145</v>
      </c>
      <c r="F72" s="20">
        <v>1215804</v>
      </c>
      <c r="G72" s="20">
        <v>1195194</v>
      </c>
      <c r="H72" s="20">
        <v>1178120</v>
      </c>
      <c r="I72" s="20">
        <v>3589118</v>
      </c>
      <c r="J72" s="20">
        <v>1155315</v>
      </c>
      <c r="K72" s="20">
        <v>1140480</v>
      </c>
      <c r="L72" s="20">
        <v>1141890</v>
      </c>
      <c r="M72" s="20">
        <v>3437685</v>
      </c>
      <c r="N72" s="20"/>
      <c r="O72" s="20"/>
      <c r="P72" s="20"/>
      <c r="Q72" s="20"/>
      <c r="R72" s="20"/>
      <c r="S72" s="20"/>
      <c r="T72" s="20"/>
      <c r="U72" s="20"/>
      <c r="V72" s="20">
        <v>7026803</v>
      </c>
      <c r="W72" s="20">
        <v>7418574</v>
      </c>
      <c r="X72" s="20"/>
      <c r="Y72" s="19"/>
      <c r="Z72" s="22">
        <v>14837145</v>
      </c>
    </row>
    <row r="73" spans="1:26" ht="13.5" hidden="1">
      <c r="A73" s="38" t="s">
        <v>116</v>
      </c>
      <c r="B73" s="18">
        <v>13310190</v>
      </c>
      <c r="C73" s="18"/>
      <c r="D73" s="19">
        <v>14784317</v>
      </c>
      <c r="E73" s="20">
        <v>14784317</v>
      </c>
      <c r="F73" s="20">
        <v>1254139</v>
      </c>
      <c r="G73" s="20">
        <v>1225003</v>
      </c>
      <c r="H73" s="20">
        <v>1213853</v>
      </c>
      <c r="I73" s="20">
        <v>3692995</v>
      </c>
      <c r="J73" s="20">
        <v>1194570</v>
      </c>
      <c r="K73" s="20">
        <v>1188267</v>
      </c>
      <c r="L73" s="20">
        <v>1184558</v>
      </c>
      <c r="M73" s="20">
        <v>3567395</v>
      </c>
      <c r="N73" s="20"/>
      <c r="O73" s="20"/>
      <c r="P73" s="20"/>
      <c r="Q73" s="20"/>
      <c r="R73" s="20"/>
      <c r="S73" s="20"/>
      <c r="T73" s="20"/>
      <c r="U73" s="20"/>
      <c r="V73" s="20">
        <v>7260390</v>
      </c>
      <c r="W73" s="20">
        <v>7392156</v>
      </c>
      <c r="X73" s="20"/>
      <c r="Y73" s="19"/>
      <c r="Z73" s="22">
        <v>14784317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3124535</v>
      </c>
      <c r="C75" s="27"/>
      <c r="D75" s="28">
        <v>2971528</v>
      </c>
      <c r="E75" s="29">
        <v>2971528</v>
      </c>
      <c r="F75" s="29">
        <v>246798</v>
      </c>
      <c r="G75" s="29">
        <v>231996</v>
      </c>
      <c r="H75" s="29">
        <v>257556</v>
      </c>
      <c r="I75" s="29">
        <v>736350</v>
      </c>
      <c r="J75" s="29">
        <v>247705</v>
      </c>
      <c r="K75" s="29">
        <v>241564</v>
      </c>
      <c r="L75" s="29">
        <v>253239</v>
      </c>
      <c r="M75" s="29">
        <v>742508</v>
      </c>
      <c r="N75" s="29"/>
      <c r="O75" s="29"/>
      <c r="P75" s="29"/>
      <c r="Q75" s="29"/>
      <c r="R75" s="29"/>
      <c r="S75" s="29"/>
      <c r="T75" s="29"/>
      <c r="U75" s="29"/>
      <c r="V75" s="29">
        <v>1478858</v>
      </c>
      <c r="W75" s="29">
        <v>1485762</v>
      </c>
      <c r="X75" s="29"/>
      <c r="Y75" s="28"/>
      <c r="Z75" s="30">
        <v>2971528</v>
      </c>
    </row>
    <row r="76" spans="1:26" ht="13.5" hidden="1">
      <c r="A76" s="41" t="s">
        <v>120</v>
      </c>
      <c r="B76" s="31">
        <v>165513652</v>
      </c>
      <c r="C76" s="31"/>
      <c r="D76" s="32">
        <v>177902362</v>
      </c>
      <c r="E76" s="33">
        <v>177902362</v>
      </c>
      <c r="F76" s="33">
        <v>17520608</v>
      </c>
      <c r="G76" s="33">
        <v>20456722</v>
      </c>
      <c r="H76" s="33">
        <v>22020131</v>
      </c>
      <c r="I76" s="33">
        <v>59997461</v>
      </c>
      <c r="J76" s="33">
        <v>18010343</v>
      </c>
      <c r="K76" s="33">
        <v>18406834</v>
      </c>
      <c r="L76" s="33">
        <v>33402287</v>
      </c>
      <c r="M76" s="33">
        <v>69819464</v>
      </c>
      <c r="N76" s="33"/>
      <c r="O76" s="33"/>
      <c r="P76" s="33"/>
      <c r="Q76" s="33"/>
      <c r="R76" s="33"/>
      <c r="S76" s="33"/>
      <c r="T76" s="33"/>
      <c r="U76" s="33"/>
      <c r="V76" s="33">
        <v>129816925</v>
      </c>
      <c r="W76" s="33">
        <v>90486905</v>
      </c>
      <c r="X76" s="33"/>
      <c r="Y76" s="32"/>
      <c r="Z76" s="34">
        <v>177902362</v>
      </c>
    </row>
    <row r="77" spans="1:26" ht="13.5" hidden="1">
      <c r="A77" s="36" t="s">
        <v>31</v>
      </c>
      <c r="B77" s="18">
        <v>34598497</v>
      </c>
      <c r="C77" s="18"/>
      <c r="D77" s="19">
        <v>38816739</v>
      </c>
      <c r="E77" s="20">
        <v>38816739</v>
      </c>
      <c r="F77" s="20">
        <v>3709884</v>
      </c>
      <c r="G77" s="20">
        <v>4343650</v>
      </c>
      <c r="H77" s="20">
        <v>4673933</v>
      </c>
      <c r="I77" s="20">
        <v>12727467</v>
      </c>
      <c r="J77" s="20">
        <v>3814869</v>
      </c>
      <c r="K77" s="20">
        <v>3901342</v>
      </c>
      <c r="L77" s="20">
        <v>7119398</v>
      </c>
      <c r="M77" s="20">
        <v>14835609</v>
      </c>
      <c r="N77" s="20"/>
      <c r="O77" s="20"/>
      <c r="P77" s="20"/>
      <c r="Q77" s="20"/>
      <c r="R77" s="20"/>
      <c r="S77" s="20"/>
      <c r="T77" s="20"/>
      <c r="U77" s="20"/>
      <c r="V77" s="20">
        <v>27563076</v>
      </c>
      <c r="W77" s="20">
        <v>24442107</v>
      </c>
      <c r="X77" s="20"/>
      <c r="Y77" s="19"/>
      <c r="Z77" s="22">
        <v>38816739</v>
      </c>
    </row>
    <row r="78" spans="1:26" ht="13.5" hidden="1">
      <c r="A78" s="37" t="s">
        <v>32</v>
      </c>
      <c r="B78" s="18">
        <v>127790620</v>
      </c>
      <c r="C78" s="18"/>
      <c r="D78" s="19">
        <v>136420159</v>
      </c>
      <c r="E78" s="20">
        <v>136420159</v>
      </c>
      <c r="F78" s="20">
        <v>13563926</v>
      </c>
      <c r="G78" s="20">
        <v>15881076</v>
      </c>
      <c r="H78" s="20">
        <v>17088642</v>
      </c>
      <c r="I78" s="20">
        <v>46533644</v>
      </c>
      <c r="J78" s="20">
        <v>13947769</v>
      </c>
      <c r="K78" s="20">
        <v>14263928</v>
      </c>
      <c r="L78" s="20">
        <v>26029650</v>
      </c>
      <c r="M78" s="20">
        <v>54241347</v>
      </c>
      <c r="N78" s="20"/>
      <c r="O78" s="20"/>
      <c r="P78" s="20"/>
      <c r="Q78" s="20"/>
      <c r="R78" s="20"/>
      <c r="S78" s="20"/>
      <c r="T78" s="20"/>
      <c r="U78" s="20"/>
      <c r="V78" s="20">
        <v>100774991</v>
      </c>
      <c r="W78" s="20">
        <v>64712066</v>
      </c>
      <c r="X78" s="20"/>
      <c r="Y78" s="19"/>
      <c r="Z78" s="22">
        <v>136420159</v>
      </c>
    </row>
    <row r="79" spans="1:26" ht="13.5" hidden="1">
      <c r="A79" s="38" t="s">
        <v>113</v>
      </c>
      <c r="B79" s="18">
        <v>92341522</v>
      </c>
      <c r="C79" s="18"/>
      <c r="D79" s="19">
        <v>93369746</v>
      </c>
      <c r="E79" s="20">
        <v>93369746</v>
      </c>
      <c r="F79" s="20">
        <v>9449412</v>
      </c>
      <c r="G79" s="20">
        <v>11063672</v>
      </c>
      <c r="H79" s="20">
        <v>11904932</v>
      </c>
      <c r="I79" s="20">
        <v>32418016</v>
      </c>
      <c r="J79" s="20">
        <v>9716819</v>
      </c>
      <c r="K79" s="20">
        <v>9937073</v>
      </c>
      <c r="L79" s="20">
        <v>18133752</v>
      </c>
      <c r="M79" s="20">
        <v>37787644</v>
      </c>
      <c r="N79" s="20"/>
      <c r="O79" s="20"/>
      <c r="P79" s="20"/>
      <c r="Q79" s="20"/>
      <c r="R79" s="20"/>
      <c r="S79" s="20"/>
      <c r="T79" s="20"/>
      <c r="U79" s="20"/>
      <c r="V79" s="20">
        <v>70205660</v>
      </c>
      <c r="W79" s="20">
        <v>43926656</v>
      </c>
      <c r="X79" s="20"/>
      <c r="Y79" s="19"/>
      <c r="Z79" s="22">
        <v>93369746</v>
      </c>
    </row>
    <row r="80" spans="1:26" ht="13.5" hidden="1">
      <c r="A80" s="38" t="s">
        <v>114</v>
      </c>
      <c r="B80" s="18">
        <v>13164646</v>
      </c>
      <c r="C80" s="18"/>
      <c r="D80" s="19">
        <v>16479953</v>
      </c>
      <c r="E80" s="20">
        <v>16479953</v>
      </c>
      <c r="F80" s="20">
        <v>1575061</v>
      </c>
      <c r="G80" s="20">
        <v>1844131</v>
      </c>
      <c r="H80" s="20">
        <v>1984355</v>
      </c>
      <c r="I80" s="20">
        <v>5403547</v>
      </c>
      <c r="J80" s="20">
        <v>1619633</v>
      </c>
      <c r="K80" s="20">
        <v>1656346</v>
      </c>
      <c r="L80" s="20">
        <v>3022597</v>
      </c>
      <c r="M80" s="20">
        <v>6298576</v>
      </c>
      <c r="N80" s="20"/>
      <c r="O80" s="20"/>
      <c r="P80" s="20"/>
      <c r="Q80" s="20"/>
      <c r="R80" s="20"/>
      <c r="S80" s="20"/>
      <c r="T80" s="20"/>
      <c r="U80" s="20"/>
      <c r="V80" s="20">
        <v>11702123</v>
      </c>
      <c r="W80" s="20">
        <v>7500180</v>
      </c>
      <c r="X80" s="20"/>
      <c r="Y80" s="19"/>
      <c r="Z80" s="22">
        <v>16479953</v>
      </c>
    </row>
    <row r="81" spans="1:26" ht="13.5" hidden="1">
      <c r="A81" s="38" t="s">
        <v>115</v>
      </c>
      <c r="B81" s="18">
        <v>11009647</v>
      </c>
      <c r="C81" s="18"/>
      <c r="D81" s="19">
        <v>13308924</v>
      </c>
      <c r="E81" s="20">
        <v>13308924</v>
      </c>
      <c r="F81" s="20">
        <v>1271991</v>
      </c>
      <c r="G81" s="20">
        <v>1489288</v>
      </c>
      <c r="H81" s="20">
        <v>1602530</v>
      </c>
      <c r="I81" s="20">
        <v>4363809</v>
      </c>
      <c r="J81" s="20">
        <v>1307987</v>
      </c>
      <c r="K81" s="20">
        <v>1337636</v>
      </c>
      <c r="L81" s="20">
        <v>2440996</v>
      </c>
      <c r="M81" s="20">
        <v>5086619</v>
      </c>
      <c r="N81" s="20"/>
      <c r="O81" s="20"/>
      <c r="P81" s="20"/>
      <c r="Q81" s="20"/>
      <c r="R81" s="20"/>
      <c r="S81" s="20"/>
      <c r="T81" s="20"/>
      <c r="U81" s="20"/>
      <c r="V81" s="20">
        <v>9450428</v>
      </c>
      <c r="W81" s="20">
        <v>6654462</v>
      </c>
      <c r="X81" s="20"/>
      <c r="Y81" s="19"/>
      <c r="Z81" s="22">
        <v>13308924</v>
      </c>
    </row>
    <row r="82" spans="1:26" ht="13.5" hidden="1">
      <c r="A82" s="38" t="s">
        <v>116</v>
      </c>
      <c r="B82" s="18">
        <v>11274805</v>
      </c>
      <c r="C82" s="18"/>
      <c r="D82" s="19">
        <v>13261536</v>
      </c>
      <c r="E82" s="20">
        <v>13261536</v>
      </c>
      <c r="F82" s="20">
        <v>1267462</v>
      </c>
      <c r="G82" s="20">
        <v>1483985</v>
      </c>
      <c r="H82" s="20">
        <v>1596825</v>
      </c>
      <c r="I82" s="20">
        <v>4348272</v>
      </c>
      <c r="J82" s="20">
        <v>1303330</v>
      </c>
      <c r="K82" s="20">
        <v>1332873</v>
      </c>
      <c r="L82" s="20">
        <v>2432305</v>
      </c>
      <c r="M82" s="20">
        <v>5068508</v>
      </c>
      <c r="N82" s="20"/>
      <c r="O82" s="20"/>
      <c r="P82" s="20"/>
      <c r="Q82" s="20"/>
      <c r="R82" s="20"/>
      <c r="S82" s="20"/>
      <c r="T82" s="20"/>
      <c r="U82" s="20"/>
      <c r="V82" s="20">
        <v>9416780</v>
      </c>
      <c r="W82" s="20">
        <v>6630768</v>
      </c>
      <c r="X82" s="20"/>
      <c r="Y82" s="19"/>
      <c r="Z82" s="22">
        <v>13261536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3124535</v>
      </c>
      <c r="C84" s="27"/>
      <c r="D84" s="28">
        <v>2665464</v>
      </c>
      <c r="E84" s="29">
        <v>2665464</v>
      </c>
      <c r="F84" s="29">
        <v>246798</v>
      </c>
      <c r="G84" s="29">
        <v>231996</v>
      </c>
      <c r="H84" s="29">
        <v>257556</v>
      </c>
      <c r="I84" s="29">
        <v>736350</v>
      </c>
      <c r="J84" s="29">
        <v>247705</v>
      </c>
      <c r="K84" s="29">
        <v>241564</v>
      </c>
      <c r="L84" s="29">
        <v>253239</v>
      </c>
      <c r="M84" s="29">
        <v>742508</v>
      </c>
      <c r="N84" s="29"/>
      <c r="O84" s="29"/>
      <c r="P84" s="29"/>
      <c r="Q84" s="29"/>
      <c r="R84" s="29"/>
      <c r="S84" s="29"/>
      <c r="T84" s="29"/>
      <c r="U84" s="29"/>
      <c r="V84" s="29">
        <v>1478858</v>
      </c>
      <c r="W84" s="29">
        <v>1332732</v>
      </c>
      <c r="X84" s="29"/>
      <c r="Y84" s="28"/>
      <c r="Z84" s="30">
        <v>2665464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26584318</v>
      </c>
      <c r="C5" s="18">
        <v>0</v>
      </c>
      <c r="D5" s="58">
        <v>28304716</v>
      </c>
      <c r="E5" s="59">
        <v>28304716</v>
      </c>
      <c r="F5" s="59">
        <v>28301510</v>
      </c>
      <c r="G5" s="59">
        <v>40588</v>
      </c>
      <c r="H5" s="59">
        <v>39122</v>
      </c>
      <c r="I5" s="59">
        <v>28381220</v>
      </c>
      <c r="J5" s="59">
        <v>61181</v>
      </c>
      <c r="K5" s="59">
        <v>59784</v>
      </c>
      <c r="L5" s="59">
        <v>52320</v>
      </c>
      <c r="M5" s="59">
        <v>173285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28554505</v>
      </c>
      <c r="W5" s="59">
        <v>14152356</v>
      </c>
      <c r="X5" s="59">
        <v>14402149</v>
      </c>
      <c r="Y5" s="60">
        <v>101.77</v>
      </c>
      <c r="Z5" s="61">
        <v>28304716</v>
      </c>
    </row>
    <row r="6" spans="1:26" ht="13.5">
      <c r="A6" s="57" t="s">
        <v>32</v>
      </c>
      <c r="B6" s="18">
        <v>97607887</v>
      </c>
      <c r="C6" s="18">
        <v>0</v>
      </c>
      <c r="D6" s="58">
        <v>110852636</v>
      </c>
      <c r="E6" s="59">
        <v>110852636</v>
      </c>
      <c r="F6" s="59">
        <v>11597442</v>
      </c>
      <c r="G6" s="59">
        <v>10393096</v>
      </c>
      <c r="H6" s="59">
        <v>8339162</v>
      </c>
      <c r="I6" s="59">
        <v>30329700</v>
      </c>
      <c r="J6" s="59">
        <v>4646582</v>
      </c>
      <c r="K6" s="59">
        <v>10629139</v>
      </c>
      <c r="L6" s="59">
        <v>10991030</v>
      </c>
      <c r="M6" s="59">
        <v>26266751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56596451</v>
      </c>
      <c r="W6" s="59">
        <v>55426319</v>
      </c>
      <c r="X6" s="59">
        <v>1170132</v>
      </c>
      <c r="Y6" s="60">
        <v>2.11</v>
      </c>
      <c r="Z6" s="61">
        <v>110852636</v>
      </c>
    </row>
    <row r="7" spans="1:26" ht="13.5">
      <c r="A7" s="57" t="s">
        <v>33</v>
      </c>
      <c r="B7" s="18">
        <v>1883282</v>
      </c>
      <c r="C7" s="18">
        <v>0</v>
      </c>
      <c r="D7" s="58">
        <v>1260000</v>
      </c>
      <c r="E7" s="59">
        <v>1260000</v>
      </c>
      <c r="F7" s="59">
        <v>54323</v>
      </c>
      <c r="G7" s="59">
        <v>16735</v>
      </c>
      <c r="H7" s="59">
        <v>0</v>
      </c>
      <c r="I7" s="59">
        <v>71058</v>
      </c>
      <c r="J7" s="59">
        <v>273752</v>
      </c>
      <c r="K7" s="59">
        <v>0</v>
      </c>
      <c r="L7" s="59">
        <v>0</v>
      </c>
      <c r="M7" s="59">
        <v>273752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344810</v>
      </c>
      <c r="W7" s="59">
        <v>630000</v>
      </c>
      <c r="X7" s="59">
        <v>-285190</v>
      </c>
      <c r="Y7" s="60">
        <v>-45.27</v>
      </c>
      <c r="Z7" s="61">
        <v>1260000</v>
      </c>
    </row>
    <row r="8" spans="1:26" ht="13.5">
      <c r="A8" s="57" t="s">
        <v>34</v>
      </c>
      <c r="B8" s="18">
        <v>96001801</v>
      </c>
      <c r="C8" s="18">
        <v>0</v>
      </c>
      <c r="D8" s="58">
        <v>63897000</v>
      </c>
      <c r="E8" s="59">
        <v>65097667</v>
      </c>
      <c r="F8" s="59">
        <v>21417795</v>
      </c>
      <c r="G8" s="59">
        <v>1032068</v>
      </c>
      <c r="H8" s="59">
        <v>662064</v>
      </c>
      <c r="I8" s="59">
        <v>23111927</v>
      </c>
      <c r="J8" s="59">
        <v>925850</v>
      </c>
      <c r="K8" s="59">
        <v>4673256</v>
      </c>
      <c r="L8" s="59">
        <v>16986094</v>
      </c>
      <c r="M8" s="59">
        <v>22585200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45697127</v>
      </c>
      <c r="W8" s="59">
        <v>39684998</v>
      </c>
      <c r="X8" s="59">
        <v>6012129</v>
      </c>
      <c r="Y8" s="60">
        <v>15.15</v>
      </c>
      <c r="Z8" s="61">
        <v>65097667</v>
      </c>
    </row>
    <row r="9" spans="1:26" ht="13.5">
      <c r="A9" s="57" t="s">
        <v>35</v>
      </c>
      <c r="B9" s="18">
        <v>73475971</v>
      </c>
      <c r="C9" s="18">
        <v>0</v>
      </c>
      <c r="D9" s="58">
        <v>59377622</v>
      </c>
      <c r="E9" s="59">
        <v>59377622</v>
      </c>
      <c r="F9" s="59">
        <v>1226566</v>
      </c>
      <c r="G9" s="59">
        <v>1509592</v>
      </c>
      <c r="H9" s="59">
        <v>2501740</v>
      </c>
      <c r="I9" s="59">
        <v>5237898</v>
      </c>
      <c r="J9" s="59">
        <v>1747687</v>
      </c>
      <c r="K9" s="59">
        <v>1864611</v>
      </c>
      <c r="L9" s="59">
        <v>1688470</v>
      </c>
      <c r="M9" s="59">
        <v>5300768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10538666</v>
      </c>
      <c r="W9" s="59">
        <v>29113806</v>
      </c>
      <c r="X9" s="59">
        <v>-18575140</v>
      </c>
      <c r="Y9" s="60">
        <v>-63.8</v>
      </c>
      <c r="Z9" s="61">
        <v>59377622</v>
      </c>
    </row>
    <row r="10" spans="1:26" ht="25.5">
      <c r="A10" s="62" t="s">
        <v>105</v>
      </c>
      <c r="B10" s="63">
        <f>SUM(B5:B9)</f>
        <v>295553259</v>
      </c>
      <c r="C10" s="63">
        <f>SUM(C5:C9)</f>
        <v>0</v>
      </c>
      <c r="D10" s="64">
        <f aca="true" t="shared" si="0" ref="D10:Z10">SUM(D5:D9)</f>
        <v>263691974</v>
      </c>
      <c r="E10" s="65">
        <f t="shared" si="0"/>
        <v>264892641</v>
      </c>
      <c r="F10" s="65">
        <f t="shared" si="0"/>
        <v>62597636</v>
      </c>
      <c r="G10" s="65">
        <f t="shared" si="0"/>
        <v>12992079</v>
      </c>
      <c r="H10" s="65">
        <f t="shared" si="0"/>
        <v>11542088</v>
      </c>
      <c r="I10" s="65">
        <f t="shared" si="0"/>
        <v>87131803</v>
      </c>
      <c r="J10" s="65">
        <f t="shared" si="0"/>
        <v>7655052</v>
      </c>
      <c r="K10" s="65">
        <f t="shared" si="0"/>
        <v>17226790</v>
      </c>
      <c r="L10" s="65">
        <f t="shared" si="0"/>
        <v>29717914</v>
      </c>
      <c r="M10" s="65">
        <f t="shared" si="0"/>
        <v>54599756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141731559</v>
      </c>
      <c r="W10" s="65">
        <f t="shared" si="0"/>
        <v>139007479</v>
      </c>
      <c r="X10" s="65">
        <f t="shared" si="0"/>
        <v>2724080</v>
      </c>
      <c r="Y10" s="66">
        <f>+IF(W10&lt;&gt;0,(X10/W10)*100,0)</f>
        <v>1.9596643429523675</v>
      </c>
      <c r="Z10" s="67">
        <f t="shared" si="0"/>
        <v>264892641</v>
      </c>
    </row>
    <row r="11" spans="1:26" ht="13.5">
      <c r="A11" s="57" t="s">
        <v>36</v>
      </c>
      <c r="B11" s="18">
        <v>79879435</v>
      </c>
      <c r="C11" s="18">
        <v>0</v>
      </c>
      <c r="D11" s="58">
        <v>86951223</v>
      </c>
      <c r="E11" s="59">
        <v>86951223</v>
      </c>
      <c r="F11" s="59">
        <v>6312447</v>
      </c>
      <c r="G11" s="59">
        <v>6589717</v>
      </c>
      <c r="H11" s="59">
        <v>6486056</v>
      </c>
      <c r="I11" s="59">
        <v>19388220</v>
      </c>
      <c r="J11" s="59">
        <v>6525768</v>
      </c>
      <c r="K11" s="59">
        <v>11289059</v>
      </c>
      <c r="L11" s="59">
        <v>7244226</v>
      </c>
      <c r="M11" s="59">
        <v>25059053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44447273</v>
      </c>
      <c r="W11" s="59">
        <v>43475610</v>
      </c>
      <c r="X11" s="59">
        <v>971663</v>
      </c>
      <c r="Y11" s="60">
        <v>2.23</v>
      </c>
      <c r="Z11" s="61">
        <v>86951223</v>
      </c>
    </row>
    <row r="12" spans="1:26" ht="13.5">
      <c r="A12" s="57" t="s">
        <v>37</v>
      </c>
      <c r="B12" s="18">
        <v>4522248</v>
      </c>
      <c r="C12" s="18">
        <v>0</v>
      </c>
      <c r="D12" s="58">
        <v>4966835</v>
      </c>
      <c r="E12" s="59">
        <v>4966835</v>
      </c>
      <c r="F12" s="59">
        <v>365237</v>
      </c>
      <c r="G12" s="59">
        <v>371051</v>
      </c>
      <c r="H12" s="59">
        <v>385105</v>
      </c>
      <c r="I12" s="59">
        <v>1121393</v>
      </c>
      <c r="J12" s="59">
        <v>385104</v>
      </c>
      <c r="K12" s="59">
        <v>384831</v>
      </c>
      <c r="L12" s="59">
        <v>385104</v>
      </c>
      <c r="M12" s="59">
        <v>1155039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2276432</v>
      </c>
      <c r="W12" s="59">
        <v>2483418</v>
      </c>
      <c r="X12" s="59">
        <v>-206986</v>
      </c>
      <c r="Y12" s="60">
        <v>-8.33</v>
      </c>
      <c r="Z12" s="61">
        <v>4966835</v>
      </c>
    </row>
    <row r="13" spans="1:26" ht="13.5">
      <c r="A13" s="57" t="s">
        <v>106</v>
      </c>
      <c r="B13" s="18">
        <v>15347372</v>
      </c>
      <c r="C13" s="18">
        <v>0</v>
      </c>
      <c r="D13" s="58">
        <v>16152491</v>
      </c>
      <c r="E13" s="59">
        <v>16152491</v>
      </c>
      <c r="F13" s="59">
        <v>1346041</v>
      </c>
      <c r="G13" s="59">
        <v>1346041</v>
      </c>
      <c r="H13" s="59">
        <v>1346041</v>
      </c>
      <c r="I13" s="59">
        <v>4038123</v>
      </c>
      <c r="J13" s="59">
        <v>1346041</v>
      </c>
      <c r="K13" s="59">
        <v>1346041</v>
      </c>
      <c r="L13" s="59">
        <v>1346041</v>
      </c>
      <c r="M13" s="59">
        <v>4038123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8076246</v>
      </c>
      <c r="W13" s="59">
        <v>8076246</v>
      </c>
      <c r="X13" s="59">
        <v>0</v>
      </c>
      <c r="Y13" s="60">
        <v>0</v>
      </c>
      <c r="Z13" s="61">
        <v>16152491</v>
      </c>
    </row>
    <row r="14" spans="1:26" ht="13.5">
      <c r="A14" s="57" t="s">
        <v>38</v>
      </c>
      <c r="B14" s="18">
        <v>5754200</v>
      </c>
      <c r="C14" s="18">
        <v>0</v>
      </c>
      <c r="D14" s="58">
        <v>1633177</v>
      </c>
      <c r="E14" s="59">
        <v>1633177</v>
      </c>
      <c r="F14" s="59">
        <v>8514</v>
      </c>
      <c r="G14" s="59">
        <v>118152</v>
      </c>
      <c r="H14" s="59">
        <v>62326</v>
      </c>
      <c r="I14" s="59">
        <v>188992</v>
      </c>
      <c r="J14" s="59">
        <v>1962</v>
      </c>
      <c r="K14" s="59">
        <v>81</v>
      </c>
      <c r="L14" s="59">
        <v>553279</v>
      </c>
      <c r="M14" s="59">
        <v>555322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744314</v>
      </c>
      <c r="W14" s="59">
        <v>816588</v>
      </c>
      <c r="X14" s="59">
        <v>-72274</v>
      </c>
      <c r="Y14" s="60">
        <v>-8.85</v>
      </c>
      <c r="Z14" s="61">
        <v>1633177</v>
      </c>
    </row>
    <row r="15" spans="1:26" ht="13.5">
      <c r="A15" s="57" t="s">
        <v>39</v>
      </c>
      <c r="B15" s="18">
        <v>80689245</v>
      </c>
      <c r="C15" s="18">
        <v>0</v>
      </c>
      <c r="D15" s="58">
        <v>87135605</v>
      </c>
      <c r="E15" s="59">
        <v>87135605</v>
      </c>
      <c r="F15" s="59">
        <v>556683</v>
      </c>
      <c r="G15" s="59">
        <v>8451091</v>
      </c>
      <c r="H15" s="59">
        <v>7927885</v>
      </c>
      <c r="I15" s="59">
        <v>16935659</v>
      </c>
      <c r="J15" s="59">
        <v>6083154</v>
      </c>
      <c r="K15" s="59">
        <v>7000642</v>
      </c>
      <c r="L15" s="59">
        <v>6505642</v>
      </c>
      <c r="M15" s="59">
        <v>19589438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36525097</v>
      </c>
      <c r="W15" s="59">
        <v>43567801</v>
      </c>
      <c r="X15" s="59">
        <v>-7042704</v>
      </c>
      <c r="Y15" s="60">
        <v>-16.16</v>
      </c>
      <c r="Z15" s="61">
        <v>87135605</v>
      </c>
    </row>
    <row r="16" spans="1:26" ht="13.5">
      <c r="A16" s="68" t="s">
        <v>40</v>
      </c>
      <c r="B16" s="18">
        <v>34879</v>
      </c>
      <c r="C16" s="18">
        <v>0</v>
      </c>
      <c r="D16" s="58">
        <v>150000</v>
      </c>
      <c r="E16" s="59">
        <v>150000</v>
      </c>
      <c r="F16" s="59">
        <v>79400</v>
      </c>
      <c r="G16" s="59">
        <v>0</v>
      </c>
      <c r="H16" s="59">
        <v>0</v>
      </c>
      <c r="I16" s="59">
        <v>79400</v>
      </c>
      <c r="J16" s="59">
        <v>13700</v>
      </c>
      <c r="K16" s="59">
        <v>4250</v>
      </c>
      <c r="L16" s="59">
        <v>2000</v>
      </c>
      <c r="M16" s="59">
        <v>19950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99350</v>
      </c>
      <c r="W16" s="59">
        <v>75000</v>
      </c>
      <c r="X16" s="59">
        <v>24350</v>
      </c>
      <c r="Y16" s="60">
        <v>32.47</v>
      </c>
      <c r="Z16" s="61">
        <v>150000</v>
      </c>
    </row>
    <row r="17" spans="1:26" ht="13.5">
      <c r="A17" s="57" t="s">
        <v>41</v>
      </c>
      <c r="B17" s="18">
        <v>133105174</v>
      </c>
      <c r="C17" s="18">
        <v>0</v>
      </c>
      <c r="D17" s="58">
        <v>80770862</v>
      </c>
      <c r="E17" s="59">
        <v>81971529</v>
      </c>
      <c r="F17" s="59">
        <v>6109441</v>
      </c>
      <c r="G17" s="59">
        <v>3154260</v>
      </c>
      <c r="H17" s="59">
        <v>4076995</v>
      </c>
      <c r="I17" s="59">
        <v>13340696</v>
      </c>
      <c r="J17" s="59">
        <v>4434427</v>
      </c>
      <c r="K17" s="59">
        <v>8849078</v>
      </c>
      <c r="L17" s="59">
        <v>5204882</v>
      </c>
      <c r="M17" s="59">
        <v>18488387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31829083</v>
      </c>
      <c r="W17" s="59">
        <v>39785429</v>
      </c>
      <c r="X17" s="59">
        <v>-7956346</v>
      </c>
      <c r="Y17" s="60">
        <v>-20</v>
      </c>
      <c r="Z17" s="61">
        <v>81971529</v>
      </c>
    </row>
    <row r="18" spans="1:26" ht="13.5">
      <c r="A18" s="69" t="s">
        <v>42</v>
      </c>
      <c r="B18" s="70">
        <f>SUM(B11:B17)</f>
        <v>319332553</v>
      </c>
      <c r="C18" s="70">
        <f>SUM(C11:C17)</f>
        <v>0</v>
      </c>
      <c r="D18" s="71">
        <f aca="true" t="shared" si="1" ref="D18:Z18">SUM(D11:D17)</f>
        <v>277760193</v>
      </c>
      <c r="E18" s="72">
        <f t="shared" si="1"/>
        <v>278960860</v>
      </c>
      <c r="F18" s="72">
        <f t="shared" si="1"/>
        <v>14777763</v>
      </c>
      <c r="G18" s="72">
        <f t="shared" si="1"/>
        <v>20030312</v>
      </c>
      <c r="H18" s="72">
        <f t="shared" si="1"/>
        <v>20284408</v>
      </c>
      <c r="I18" s="72">
        <f t="shared" si="1"/>
        <v>55092483</v>
      </c>
      <c r="J18" s="72">
        <f t="shared" si="1"/>
        <v>18790156</v>
      </c>
      <c r="K18" s="72">
        <f t="shared" si="1"/>
        <v>28873982</v>
      </c>
      <c r="L18" s="72">
        <f t="shared" si="1"/>
        <v>21241174</v>
      </c>
      <c r="M18" s="72">
        <f t="shared" si="1"/>
        <v>68905312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123997795</v>
      </c>
      <c r="W18" s="72">
        <f t="shared" si="1"/>
        <v>138280092</v>
      </c>
      <c r="X18" s="72">
        <f t="shared" si="1"/>
        <v>-14282297</v>
      </c>
      <c r="Y18" s="66">
        <f>+IF(W18&lt;&gt;0,(X18/W18)*100,0)</f>
        <v>-10.32852726189971</v>
      </c>
      <c r="Z18" s="73">
        <f t="shared" si="1"/>
        <v>278960860</v>
      </c>
    </row>
    <row r="19" spans="1:26" ht="13.5">
      <c r="A19" s="69" t="s">
        <v>43</v>
      </c>
      <c r="B19" s="74">
        <f>+B10-B18</f>
        <v>-23779294</v>
      </c>
      <c r="C19" s="74">
        <f>+C10-C18</f>
        <v>0</v>
      </c>
      <c r="D19" s="75">
        <f aca="true" t="shared" si="2" ref="D19:Z19">+D10-D18</f>
        <v>-14068219</v>
      </c>
      <c r="E19" s="76">
        <f t="shared" si="2"/>
        <v>-14068219</v>
      </c>
      <c r="F19" s="76">
        <f t="shared" si="2"/>
        <v>47819873</v>
      </c>
      <c r="G19" s="76">
        <f t="shared" si="2"/>
        <v>-7038233</v>
      </c>
      <c r="H19" s="76">
        <f t="shared" si="2"/>
        <v>-8742320</v>
      </c>
      <c r="I19" s="76">
        <f t="shared" si="2"/>
        <v>32039320</v>
      </c>
      <c r="J19" s="76">
        <f t="shared" si="2"/>
        <v>-11135104</v>
      </c>
      <c r="K19" s="76">
        <f t="shared" si="2"/>
        <v>-11647192</v>
      </c>
      <c r="L19" s="76">
        <f t="shared" si="2"/>
        <v>8476740</v>
      </c>
      <c r="M19" s="76">
        <f t="shared" si="2"/>
        <v>-14305556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17733764</v>
      </c>
      <c r="W19" s="76">
        <f>IF(E10=E18,0,W10-W18)</f>
        <v>727387</v>
      </c>
      <c r="X19" s="76">
        <f t="shared" si="2"/>
        <v>17006377</v>
      </c>
      <c r="Y19" s="77">
        <f>+IF(W19&lt;&gt;0,(X19/W19)*100,0)</f>
        <v>2338.009477760807</v>
      </c>
      <c r="Z19" s="78">
        <f t="shared" si="2"/>
        <v>-14068219</v>
      </c>
    </row>
    <row r="20" spans="1:26" ht="13.5">
      <c r="A20" s="57" t="s">
        <v>44</v>
      </c>
      <c r="B20" s="18">
        <v>14556432</v>
      </c>
      <c r="C20" s="18">
        <v>0</v>
      </c>
      <c r="D20" s="58">
        <v>30545000</v>
      </c>
      <c r="E20" s="59">
        <v>39734909</v>
      </c>
      <c r="F20" s="59">
        <v>673896</v>
      </c>
      <c r="G20" s="59">
        <v>427038</v>
      </c>
      <c r="H20" s="59">
        <v>977150</v>
      </c>
      <c r="I20" s="59">
        <v>2078084</v>
      </c>
      <c r="J20" s="59">
        <v>237175</v>
      </c>
      <c r="K20" s="59">
        <v>463850</v>
      </c>
      <c r="L20" s="59">
        <v>8322466</v>
      </c>
      <c r="M20" s="59">
        <v>9023491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11101575</v>
      </c>
      <c r="W20" s="59">
        <v>14772498</v>
      </c>
      <c r="X20" s="59">
        <v>-3670923</v>
      </c>
      <c r="Y20" s="60">
        <v>-24.85</v>
      </c>
      <c r="Z20" s="61">
        <v>39734909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-9222862</v>
      </c>
      <c r="C22" s="85">
        <f>SUM(C19:C21)</f>
        <v>0</v>
      </c>
      <c r="D22" s="86">
        <f aca="true" t="shared" si="3" ref="D22:Z22">SUM(D19:D21)</f>
        <v>16476781</v>
      </c>
      <c r="E22" s="87">
        <f t="shared" si="3"/>
        <v>25666690</v>
      </c>
      <c r="F22" s="87">
        <f t="shared" si="3"/>
        <v>48493769</v>
      </c>
      <c r="G22" s="87">
        <f t="shared" si="3"/>
        <v>-6611195</v>
      </c>
      <c r="H22" s="87">
        <f t="shared" si="3"/>
        <v>-7765170</v>
      </c>
      <c r="I22" s="87">
        <f t="shared" si="3"/>
        <v>34117404</v>
      </c>
      <c r="J22" s="87">
        <f t="shared" si="3"/>
        <v>-10897929</v>
      </c>
      <c r="K22" s="87">
        <f t="shared" si="3"/>
        <v>-11183342</v>
      </c>
      <c r="L22" s="87">
        <f t="shared" si="3"/>
        <v>16799206</v>
      </c>
      <c r="M22" s="87">
        <f t="shared" si="3"/>
        <v>-5282065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28835339</v>
      </c>
      <c r="W22" s="87">
        <f t="shared" si="3"/>
        <v>15499885</v>
      </c>
      <c r="X22" s="87">
        <f t="shared" si="3"/>
        <v>13335454</v>
      </c>
      <c r="Y22" s="88">
        <f>+IF(W22&lt;&gt;0,(X22/W22)*100,0)</f>
        <v>86.03582542709188</v>
      </c>
      <c r="Z22" s="89">
        <f t="shared" si="3"/>
        <v>25666690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-9222862</v>
      </c>
      <c r="C24" s="74">
        <f>SUM(C22:C23)</f>
        <v>0</v>
      </c>
      <c r="D24" s="75">
        <f aca="true" t="shared" si="4" ref="D24:Z24">SUM(D22:D23)</f>
        <v>16476781</v>
      </c>
      <c r="E24" s="76">
        <f t="shared" si="4"/>
        <v>25666690</v>
      </c>
      <c r="F24" s="76">
        <f t="shared" si="4"/>
        <v>48493769</v>
      </c>
      <c r="G24" s="76">
        <f t="shared" si="4"/>
        <v>-6611195</v>
      </c>
      <c r="H24" s="76">
        <f t="shared" si="4"/>
        <v>-7765170</v>
      </c>
      <c r="I24" s="76">
        <f t="shared" si="4"/>
        <v>34117404</v>
      </c>
      <c r="J24" s="76">
        <f t="shared" si="4"/>
        <v>-10897929</v>
      </c>
      <c r="K24" s="76">
        <f t="shared" si="4"/>
        <v>-11183342</v>
      </c>
      <c r="L24" s="76">
        <f t="shared" si="4"/>
        <v>16799206</v>
      </c>
      <c r="M24" s="76">
        <f t="shared" si="4"/>
        <v>-5282065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28835339</v>
      </c>
      <c r="W24" s="76">
        <f t="shared" si="4"/>
        <v>15499885</v>
      </c>
      <c r="X24" s="76">
        <f t="shared" si="4"/>
        <v>13335454</v>
      </c>
      <c r="Y24" s="77">
        <f>+IF(W24&lt;&gt;0,(X24/W24)*100,0)</f>
        <v>86.03582542709188</v>
      </c>
      <c r="Z24" s="78">
        <f t="shared" si="4"/>
        <v>25666690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18486675</v>
      </c>
      <c r="C27" s="21">
        <v>0</v>
      </c>
      <c r="D27" s="98">
        <v>34168094</v>
      </c>
      <c r="E27" s="99">
        <v>34168094</v>
      </c>
      <c r="F27" s="99">
        <v>1233168</v>
      </c>
      <c r="G27" s="99">
        <v>552726</v>
      </c>
      <c r="H27" s="99">
        <v>1528620</v>
      </c>
      <c r="I27" s="99">
        <v>3314514</v>
      </c>
      <c r="J27" s="99">
        <v>242865</v>
      </c>
      <c r="K27" s="99">
        <v>507215</v>
      </c>
      <c r="L27" s="99">
        <v>8335577</v>
      </c>
      <c r="M27" s="99">
        <v>9085657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12400171</v>
      </c>
      <c r="W27" s="99">
        <v>17084047</v>
      </c>
      <c r="X27" s="99">
        <v>-4683876</v>
      </c>
      <c r="Y27" s="100">
        <v>-27.42</v>
      </c>
      <c r="Z27" s="101">
        <v>34168094</v>
      </c>
    </row>
    <row r="28" spans="1:26" ht="13.5">
      <c r="A28" s="102" t="s">
        <v>44</v>
      </c>
      <c r="B28" s="18">
        <v>14486189</v>
      </c>
      <c r="C28" s="18">
        <v>0</v>
      </c>
      <c r="D28" s="58">
        <v>30545000</v>
      </c>
      <c r="E28" s="59">
        <v>30545000</v>
      </c>
      <c r="F28" s="59">
        <v>673896</v>
      </c>
      <c r="G28" s="59">
        <v>427038</v>
      </c>
      <c r="H28" s="59">
        <v>977150</v>
      </c>
      <c r="I28" s="59">
        <v>2078084</v>
      </c>
      <c r="J28" s="59">
        <v>237175</v>
      </c>
      <c r="K28" s="59">
        <v>463850</v>
      </c>
      <c r="L28" s="59">
        <v>8322466</v>
      </c>
      <c r="M28" s="59">
        <v>9023491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11101575</v>
      </c>
      <c r="W28" s="59">
        <v>15272500</v>
      </c>
      <c r="X28" s="59">
        <v>-4170925</v>
      </c>
      <c r="Y28" s="60">
        <v>-27.31</v>
      </c>
      <c r="Z28" s="61">
        <v>30545000</v>
      </c>
    </row>
    <row r="29" spans="1:26" ht="13.5">
      <c r="A29" s="57" t="s">
        <v>110</v>
      </c>
      <c r="B29" s="18">
        <v>70243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2509259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1420984</v>
      </c>
      <c r="C31" s="18">
        <v>0</v>
      </c>
      <c r="D31" s="58">
        <v>3623094</v>
      </c>
      <c r="E31" s="59">
        <v>3623094</v>
      </c>
      <c r="F31" s="59">
        <v>559272</v>
      </c>
      <c r="G31" s="59">
        <v>125688</v>
      </c>
      <c r="H31" s="59">
        <v>551470</v>
      </c>
      <c r="I31" s="59">
        <v>1236430</v>
      </c>
      <c r="J31" s="59">
        <v>5690</v>
      </c>
      <c r="K31" s="59">
        <v>43365</v>
      </c>
      <c r="L31" s="59">
        <v>13111</v>
      </c>
      <c r="M31" s="59">
        <v>62166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1298596</v>
      </c>
      <c r="W31" s="59">
        <v>1811547</v>
      </c>
      <c r="X31" s="59">
        <v>-512951</v>
      </c>
      <c r="Y31" s="60">
        <v>-28.32</v>
      </c>
      <c r="Z31" s="61">
        <v>3623094</v>
      </c>
    </row>
    <row r="32" spans="1:26" ht="13.5">
      <c r="A32" s="69" t="s">
        <v>50</v>
      </c>
      <c r="B32" s="21">
        <f>SUM(B28:B31)</f>
        <v>18486675</v>
      </c>
      <c r="C32" s="21">
        <f>SUM(C28:C31)</f>
        <v>0</v>
      </c>
      <c r="D32" s="98">
        <f aca="true" t="shared" si="5" ref="D32:Z32">SUM(D28:D31)</f>
        <v>34168094</v>
      </c>
      <c r="E32" s="99">
        <f t="shared" si="5"/>
        <v>34168094</v>
      </c>
      <c r="F32" s="99">
        <f t="shared" si="5"/>
        <v>1233168</v>
      </c>
      <c r="G32" s="99">
        <f t="shared" si="5"/>
        <v>552726</v>
      </c>
      <c r="H32" s="99">
        <f t="shared" si="5"/>
        <v>1528620</v>
      </c>
      <c r="I32" s="99">
        <f t="shared" si="5"/>
        <v>3314514</v>
      </c>
      <c r="J32" s="99">
        <f t="shared" si="5"/>
        <v>242865</v>
      </c>
      <c r="K32" s="99">
        <f t="shared" si="5"/>
        <v>507215</v>
      </c>
      <c r="L32" s="99">
        <f t="shared" si="5"/>
        <v>8335577</v>
      </c>
      <c r="M32" s="99">
        <f t="shared" si="5"/>
        <v>9085657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12400171</v>
      </c>
      <c r="W32" s="99">
        <f t="shared" si="5"/>
        <v>17084047</v>
      </c>
      <c r="X32" s="99">
        <f t="shared" si="5"/>
        <v>-4683876</v>
      </c>
      <c r="Y32" s="100">
        <f>+IF(W32&lt;&gt;0,(X32/W32)*100,0)</f>
        <v>-27.416665383793433</v>
      </c>
      <c r="Z32" s="101">
        <f t="shared" si="5"/>
        <v>34168094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57866781</v>
      </c>
      <c r="C35" s="18">
        <v>0</v>
      </c>
      <c r="D35" s="58">
        <v>59973267</v>
      </c>
      <c r="E35" s="59">
        <v>59973267</v>
      </c>
      <c r="F35" s="59">
        <v>183511819</v>
      </c>
      <c r="G35" s="59">
        <v>184923195</v>
      </c>
      <c r="H35" s="59">
        <v>182846853</v>
      </c>
      <c r="I35" s="59">
        <v>182846853</v>
      </c>
      <c r="J35" s="59">
        <v>171795737</v>
      </c>
      <c r="K35" s="59">
        <v>164705352</v>
      </c>
      <c r="L35" s="59">
        <v>178450028</v>
      </c>
      <c r="M35" s="59">
        <v>178450028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178450028</v>
      </c>
      <c r="W35" s="59">
        <v>29986634</v>
      </c>
      <c r="X35" s="59">
        <v>148463394</v>
      </c>
      <c r="Y35" s="60">
        <v>495.1</v>
      </c>
      <c r="Z35" s="61">
        <v>59973267</v>
      </c>
    </row>
    <row r="36" spans="1:26" ht="13.5">
      <c r="A36" s="57" t="s">
        <v>53</v>
      </c>
      <c r="B36" s="18">
        <v>471956743</v>
      </c>
      <c r="C36" s="18">
        <v>0</v>
      </c>
      <c r="D36" s="58">
        <v>506328886</v>
      </c>
      <c r="E36" s="59">
        <v>517518795</v>
      </c>
      <c r="F36" s="59">
        <v>470540148</v>
      </c>
      <c r="G36" s="59">
        <v>471049552</v>
      </c>
      <c r="H36" s="59">
        <v>469899939</v>
      </c>
      <c r="I36" s="59">
        <v>469899939</v>
      </c>
      <c r="J36" s="59">
        <v>468796765</v>
      </c>
      <c r="K36" s="59">
        <v>468135638</v>
      </c>
      <c r="L36" s="59">
        <v>475125174</v>
      </c>
      <c r="M36" s="59">
        <v>475125174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475125174</v>
      </c>
      <c r="W36" s="59">
        <v>258759398</v>
      </c>
      <c r="X36" s="59">
        <v>216365776</v>
      </c>
      <c r="Y36" s="60">
        <v>83.62</v>
      </c>
      <c r="Z36" s="61">
        <v>517518795</v>
      </c>
    </row>
    <row r="37" spans="1:26" ht="13.5">
      <c r="A37" s="57" t="s">
        <v>54</v>
      </c>
      <c r="B37" s="18">
        <v>59046934</v>
      </c>
      <c r="C37" s="18">
        <v>0</v>
      </c>
      <c r="D37" s="58">
        <v>53387674</v>
      </c>
      <c r="E37" s="59">
        <v>53387674</v>
      </c>
      <c r="F37" s="59">
        <v>76179205</v>
      </c>
      <c r="G37" s="59">
        <v>46967051</v>
      </c>
      <c r="H37" s="59">
        <v>52910454</v>
      </c>
      <c r="I37" s="59">
        <v>52910454</v>
      </c>
      <c r="J37" s="59">
        <v>51891221</v>
      </c>
      <c r="K37" s="59">
        <v>58165650</v>
      </c>
      <c r="L37" s="59">
        <v>70418278</v>
      </c>
      <c r="M37" s="59">
        <v>70418278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70418278</v>
      </c>
      <c r="W37" s="59">
        <v>26693837</v>
      </c>
      <c r="X37" s="59">
        <v>43724441</v>
      </c>
      <c r="Y37" s="60">
        <v>163.8</v>
      </c>
      <c r="Z37" s="61">
        <v>53387674</v>
      </c>
    </row>
    <row r="38" spans="1:26" ht="13.5">
      <c r="A38" s="57" t="s">
        <v>55</v>
      </c>
      <c r="B38" s="18">
        <v>60927555</v>
      </c>
      <c r="C38" s="18">
        <v>0</v>
      </c>
      <c r="D38" s="58">
        <v>47088037</v>
      </c>
      <c r="E38" s="59">
        <v>47088037</v>
      </c>
      <c r="F38" s="59">
        <v>95493115</v>
      </c>
      <c r="G38" s="59">
        <v>157943344</v>
      </c>
      <c r="H38" s="59">
        <v>157943344</v>
      </c>
      <c r="I38" s="59">
        <v>157943344</v>
      </c>
      <c r="J38" s="59">
        <v>157943344</v>
      </c>
      <c r="K38" s="59">
        <v>157943344</v>
      </c>
      <c r="L38" s="59">
        <v>157943344</v>
      </c>
      <c r="M38" s="59">
        <v>157943344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157943344</v>
      </c>
      <c r="W38" s="59">
        <v>23544019</v>
      </c>
      <c r="X38" s="59">
        <v>134399325</v>
      </c>
      <c r="Y38" s="60">
        <v>570.84</v>
      </c>
      <c r="Z38" s="61">
        <v>47088037</v>
      </c>
    </row>
    <row r="39" spans="1:26" ht="13.5">
      <c r="A39" s="57" t="s">
        <v>56</v>
      </c>
      <c r="B39" s="18">
        <v>409849035</v>
      </c>
      <c r="C39" s="18">
        <v>0</v>
      </c>
      <c r="D39" s="58">
        <v>465826442</v>
      </c>
      <c r="E39" s="59">
        <v>477016351</v>
      </c>
      <c r="F39" s="59">
        <v>482379647</v>
      </c>
      <c r="G39" s="59">
        <v>451062352</v>
      </c>
      <c r="H39" s="59">
        <v>441892994</v>
      </c>
      <c r="I39" s="59">
        <v>441892994</v>
      </c>
      <c r="J39" s="59">
        <v>430757937</v>
      </c>
      <c r="K39" s="59">
        <v>416731996</v>
      </c>
      <c r="L39" s="59">
        <v>425213580</v>
      </c>
      <c r="M39" s="59">
        <v>425213580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425213580</v>
      </c>
      <c r="W39" s="59">
        <v>238508176</v>
      </c>
      <c r="X39" s="59">
        <v>186705404</v>
      </c>
      <c r="Y39" s="60">
        <v>78.28</v>
      </c>
      <c r="Z39" s="61">
        <v>477016351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19561876</v>
      </c>
      <c r="C42" s="18">
        <v>0</v>
      </c>
      <c r="D42" s="58">
        <v>31619540</v>
      </c>
      <c r="E42" s="59">
        <v>31619540</v>
      </c>
      <c r="F42" s="59">
        <v>23618542</v>
      </c>
      <c r="G42" s="59">
        <v>-2039787</v>
      </c>
      <c r="H42" s="59">
        <v>750751</v>
      </c>
      <c r="I42" s="59">
        <v>22329506</v>
      </c>
      <c r="J42" s="59">
        <v>1932589</v>
      </c>
      <c r="K42" s="59">
        <v>-7948257</v>
      </c>
      <c r="L42" s="59">
        <v>29131186</v>
      </c>
      <c r="M42" s="59">
        <v>23115518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45445024</v>
      </c>
      <c r="W42" s="59">
        <v>23546270</v>
      </c>
      <c r="X42" s="59">
        <v>21898754</v>
      </c>
      <c r="Y42" s="60">
        <v>93</v>
      </c>
      <c r="Z42" s="61">
        <v>31619540</v>
      </c>
    </row>
    <row r="43" spans="1:26" ht="13.5">
      <c r="A43" s="57" t="s">
        <v>59</v>
      </c>
      <c r="B43" s="18">
        <v>-18599034</v>
      </c>
      <c r="C43" s="18">
        <v>0</v>
      </c>
      <c r="D43" s="58">
        <v>-34278470</v>
      </c>
      <c r="E43" s="59">
        <v>-34278470</v>
      </c>
      <c r="F43" s="59">
        <v>-1233170</v>
      </c>
      <c r="G43" s="59">
        <v>-552726</v>
      </c>
      <c r="H43" s="59">
        <v>-1528620</v>
      </c>
      <c r="I43" s="59">
        <v>-3314516</v>
      </c>
      <c r="J43" s="59">
        <v>-242865</v>
      </c>
      <c r="K43" s="59">
        <v>-507215</v>
      </c>
      <c r="L43" s="59">
        <v>-8335577</v>
      </c>
      <c r="M43" s="59">
        <v>-9085657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-12400173</v>
      </c>
      <c r="W43" s="59">
        <v>-17139234</v>
      </c>
      <c r="X43" s="59">
        <v>4739061</v>
      </c>
      <c r="Y43" s="60">
        <v>-27.65</v>
      </c>
      <c r="Z43" s="61">
        <v>-34278470</v>
      </c>
    </row>
    <row r="44" spans="1:26" ht="13.5">
      <c r="A44" s="57" t="s">
        <v>60</v>
      </c>
      <c r="B44" s="18">
        <v>-1134889</v>
      </c>
      <c r="C44" s="18">
        <v>0</v>
      </c>
      <c r="D44" s="58">
        <v>973956</v>
      </c>
      <c r="E44" s="59">
        <v>973956</v>
      </c>
      <c r="F44" s="59">
        <v>-6425</v>
      </c>
      <c r="G44" s="59">
        <v>-195383</v>
      </c>
      <c r="H44" s="59">
        <v>-128193</v>
      </c>
      <c r="I44" s="59">
        <v>-330001</v>
      </c>
      <c r="J44" s="59">
        <v>21101</v>
      </c>
      <c r="K44" s="59">
        <v>-1788</v>
      </c>
      <c r="L44" s="59">
        <v>-588291</v>
      </c>
      <c r="M44" s="59">
        <v>-568978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-898979</v>
      </c>
      <c r="W44" s="59">
        <v>486978</v>
      </c>
      <c r="X44" s="59">
        <v>-1385957</v>
      </c>
      <c r="Y44" s="60">
        <v>-284.6</v>
      </c>
      <c r="Z44" s="61">
        <v>973956</v>
      </c>
    </row>
    <row r="45" spans="1:26" ht="13.5">
      <c r="A45" s="69" t="s">
        <v>61</v>
      </c>
      <c r="B45" s="21">
        <v>12944325</v>
      </c>
      <c r="C45" s="21">
        <v>0</v>
      </c>
      <c r="D45" s="98">
        <v>4321205</v>
      </c>
      <c r="E45" s="99">
        <v>4815705</v>
      </c>
      <c r="F45" s="99">
        <v>35323272</v>
      </c>
      <c r="G45" s="99">
        <v>32535376</v>
      </c>
      <c r="H45" s="99">
        <v>31629314</v>
      </c>
      <c r="I45" s="99">
        <v>31629314</v>
      </c>
      <c r="J45" s="99">
        <v>33340139</v>
      </c>
      <c r="K45" s="99">
        <v>24882879</v>
      </c>
      <c r="L45" s="99">
        <v>45090197</v>
      </c>
      <c r="M45" s="99">
        <v>45090197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45090197</v>
      </c>
      <c r="W45" s="99">
        <v>13394693</v>
      </c>
      <c r="X45" s="99">
        <v>31695504</v>
      </c>
      <c r="Y45" s="100">
        <v>236.63</v>
      </c>
      <c r="Z45" s="101">
        <v>4815705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11351032</v>
      </c>
      <c r="C49" s="51">
        <v>0</v>
      </c>
      <c r="D49" s="128">
        <v>5904622</v>
      </c>
      <c r="E49" s="53">
        <v>2537413</v>
      </c>
      <c r="F49" s="53">
        <v>0</v>
      </c>
      <c r="G49" s="53">
        <v>0</v>
      </c>
      <c r="H49" s="53">
        <v>0</v>
      </c>
      <c r="I49" s="53">
        <v>58333313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78126380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2048665</v>
      </c>
      <c r="C51" s="51">
        <v>0</v>
      </c>
      <c r="D51" s="128">
        <v>311710</v>
      </c>
      <c r="E51" s="53">
        <v>12460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2372835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80.93047692253404</v>
      </c>
      <c r="C58" s="5">
        <f>IF(C67=0,0,+(C76/C67)*100)</f>
        <v>0</v>
      </c>
      <c r="D58" s="6">
        <f aca="true" t="shared" si="6" ref="D58:Z58">IF(D67=0,0,+(D76/D67)*100)</f>
        <v>93.95479160028154</v>
      </c>
      <c r="E58" s="7">
        <f t="shared" si="6"/>
        <v>93.95479160028154</v>
      </c>
      <c r="F58" s="7">
        <f t="shared" si="6"/>
        <v>25.684414138320612</v>
      </c>
      <c r="G58" s="7">
        <f t="shared" si="6"/>
        <v>118.95971914040678</v>
      </c>
      <c r="H58" s="7">
        <f t="shared" si="6"/>
        <v>152.08052148110238</v>
      </c>
      <c r="I58" s="7">
        <f t="shared" si="6"/>
        <v>60.89380146366029</v>
      </c>
      <c r="J58" s="7">
        <f t="shared" si="6"/>
        <v>265.4943944558017</v>
      </c>
      <c r="K58" s="7">
        <f t="shared" si="6"/>
        <v>90.03210879910473</v>
      </c>
      <c r="L58" s="7">
        <f t="shared" si="6"/>
        <v>86.44744057586679</v>
      </c>
      <c r="M58" s="7">
        <f t="shared" si="6"/>
        <v>119.64313473521014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79.247642540313</v>
      </c>
      <c r="W58" s="7">
        <f t="shared" si="6"/>
        <v>93.9547956084793</v>
      </c>
      <c r="X58" s="7">
        <f t="shared" si="6"/>
        <v>0</v>
      </c>
      <c r="Y58" s="7">
        <f t="shared" si="6"/>
        <v>0</v>
      </c>
      <c r="Z58" s="8">
        <f t="shared" si="6"/>
        <v>93.95479160028154</v>
      </c>
    </row>
    <row r="59" spans="1:26" ht="13.5">
      <c r="A59" s="36" t="s">
        <v>31</v>
      </c>
      <c r="B59" s="9">
        <f aca="true" t="shared" si="7" ref="B59:Z66">IF(B68=0,0,+(B77/B68)*100)</f>
        <v>73.08300781234995</v>
      </c>
      <c r="C59" s="9">
        <f t="shared" si="7"/>
        <v>0</v>
      </c>
      <c r="D59" s="2">
        <f t="shared" si="7"/>
        <v>93.95479094606132</v>
      </c>
      <c r="E59" s="10">
        <f t="shared" si="7"/>
        <v>93.95479094606132</v>
      </c>
      <c r="F59" s="10">
        <f t="shared" si="7"/>
        <v>5.01121215334375</v>
      </c>
      <c r="G59" s="10">
        <f t="shared" si="7"/>
        <v>-79935.22537562605</v>
      </c>
      <c r="H59" s="10">
        <f t="shared" si="7"/>
        <v>-306392.2433460076</v>
      </c>
      <c r="I59" s="10">
        <f t="shared" si="7"/>
        <v>29.43547145721918</v>
      </c>
      <c r="J59" s="10">
        <f t="shared" si="7"/>
        <v>-107150.07286505392</v>
      </c>
      <c r="K59" s="10">
        <f t="shared" si="7"/>
        <v>49776.57708628006</v>
      </c>
      <c r="L59" s="10">
        <f t="shared" si="7"/>
        <v>180267.99557032116</v>
      </c>
      <c r="M59" s="10">
        <f t="shared" si="7"/>
        <v>701463.8530287985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54.42951025984415</v>
      </c>
      <c r="W59" s="10">
        <f t="shared" si="7"/>
        <v>93.95480451123261</v>
      </c>
      <c r="X59" s="10">
        <f t="shared" si="7"/>
        <v>0</v>
      </c>
      <c r="Y59" s="10">
        <f t="shared" si="7"/>
        <v>0</v>
      </c>
      <c r="Z59" s="11">
        <f t="shared" si="7"/>
        <v>93.95479094606132</v>
      </c>
    </row>
    <row r="60" spans="1:26" ht="13.5">
      <c r="A60" s="37" t="s">
        <v>32</v>
      </c>
      <c r="B60" s="12">
        <f t="shared" si="7"/>
        <v>82.6246417976449</v>
      </c>
      <c r="C60" s="12">
        <f t="shared" si="7"/>
        <v>0</v>
      </c>
      <c r="D60" s="3">
        <f t="shared" si="7"/>
        <v>93.95478877020119</v>
      </c>
      <c r="E60" s="13">
        <f t="shared" si="7"/>
        <v>93.95478877020119</v>
      </c>
      <c r="F60" s="13">
        <f t="shared" si="7"/>
        <v>74.9391374408253</v>
      </c>
      <c r="G60" s="13">
        <f t="shared" si="7"/>
        <v>91.89280075927327</v>
      </c>
      <c r="H60" s="13">
        <f t="shared" si="7"/>
        <v>105.55102539080066</v>
      </c>
      <c r="I60" s="13">
        <f t="shared" si="7"/>
        <v>89.16540882369426</v>
      </c>
      <c r="J60" s="13">
        <f t="shared" si="7"/>
        <v>191.39561079520385</v>
      </c>
      <c r="K60" s="13">
        <f t="shared" si="7"/>
        <v>73.30200498836264</v>
      </c>
      <c r="L60" s="13">
        <f t="shared" si="7"/>
        <v>71.20500080520206</v>
      </c>
      <c r="M60" s="13">
        <f t="shared" si="7"/>
        <v>93.31526765529547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91.091383097502</v>
      </c>
      <c r="W60" s="13">
        <f t="shared" si="7"/>
        <v>93.95478707507168</v>
      </c>
      <c r="X60" s="13">
        <f t="shared" si="7"/>
        <v>0</v>
      </c>
      <c r="Y60" s="13">
        <f t="shared" si="7"/>
        <v>0</v>
      </c>
      <c r="Z60" s="14">
        <f t="shared" si="7"/>
        <v>93.95478877020119</v>
      </c>
    </row>
    <row r="61" spans="1:26" ht="13.5">
      <c r="A61" s="38" t="s">
        <v>113</v>
      </c>
      <c r="B61" s="12">
        <f t="shared" si="7"/>
        <v>92.97535565016616</v>
      </c>
      <c r="C61" s="12">
        <f t="shared" si="7"/>
        <v>0</v>
      </c>
      <c r="D61" s="3">
        <f t="shared" si="7"/>
        <v>93.9547825397577</v>
      </c>
      <c r="E61" s="13">
        <f t="shared" si="7"/>
        <v>93.9547825397577</v>
      </c>
      <c r="F61" s="13">
        <f t="shared" si="7"/>
        <v>98.64983706612573</v>
      </c>
      <c r="G61" s="13">
        <f t="shared" si="7"/>
        <v>89.39893773180094</v>
      </c>
      <c r="H61" s="13">
        <f t="shared" si="7"/>
        <v>114.6971046747084</v>
      </c>
      <c r="I61" s="13">
        <f t="shared" si="7"/>
        <v>99.66547731459882</v>
      </c>
      <c r="J61" s="13">
        <f t="shared" si="7"/>
        <v>225.95284480436146</v>
      </c>
      <c r="K61" s="13">
        <f t="shared" si="7"/>
        <v>71.24256194310922</v>
      </c>
      <c r="L61" s="13">
        <f t="shared" si="7"/>
        <v>91.51738257442281</v>
      </c>
      <c r="M61" s="13">
        <f t="shared" si="7"/>
        <v>105.1106778223562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102.16452785241906</v>
      </c>
      <c r="W61" s="13">
        <f t="shared" si="7"/>
        <v>93.9547877124028</v>
      </c>
      <c r="X61" s="13">
        <f t="shared" si="7"/>
        <v>0</v>
      </c>
      <c r="Y61" s="13">
        <f t="shared" si="7"/>
        <v>0</v>
      </c>
      <c r="Z61" s="14">
        <f t="shared" si="7"/>
        <v>93.9547825397577</v>
      </c>
    </row>
    <row r="62" spans="1:26" ht="13.5">
      <c r="A62" s="38" t="s">
        <v>114</v>
      </c>
      <c r="B62" s="12">
        <f t="shared" si="7"/>
        <v>87.33803595665907</v>
      </c>
      <c r="C62" s="12">
        <f t="shared" si="7"/>
        <v>0</v>
      </c>
      <c r="D62" s="3">
        <f t="shared" si="7"/>
        <v>93.95480668712976</v>
      </c>
      <c r="E62" s="13">
        <f t="shared" si="7"/>
        <v>93.95480668712976</v>
      </c>
      <c r="F62" s="13">
        <f t="shared" si="7"/>
        <v>75.78104826234299</v>
      </c>
      <c r="G62" s="13">
        <f t="shared" si="7"/>
        <v>76.39156792504822</v>
      </c>
      <c r="H62" s="13">
        <f t="shared" si="7"/>
        <v>77.22675126208978</v>
      </c>
      <c r="I62" s="13">
        <f t="shared" si="7"/>
        <v>76.43776680248614</v>
      </c>
      <c r="J62" s="13">
        <f t="shared" si="7"/>
        <v>433.7202139277014</v>
      </c>
      <c r="K62" s="13">
        <f t="shared" si="7"/>
        <v>78.73789904694982</v>
      </c>
      <c r="L62" s="13">
        <f t="shared" si="7"/>
        <v>31.020229493386854</v>
      </c>
      <c r="M62" s="13">
        <f t="shared" si="7"/>
        <v>64.00171507938137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69.43334605994542</v>
      </c>
      <c r="W62" s="13">
        <f t="shared" si="7"/>
        <v>93.95478580059526</v>
      </c>
      <c r="X62" s="13">
        <f t="shared" si="7"/>
        <v>0</v>
      </c>
      <c r="Y62" s="13">
        <f t="shared" si="7"/>
        <v>0</v>
      </c>
      <c r="Z62" s="14">
        <f t="shared" si="7"/>
        <v>93.95480668712976</v>
      </c>
    </row>
    <row r="63" spans="1:26" ht="13.5">
      <c r="A63" s="38" t="s">
        <v>115</v>
      </c>
      <c r="B63" s="12">
        <f t="shared" si="7"/>
        <v>86.36755321165334</v>
      </c>
      <c r="C63" s="12">
        <f t="shared" si="7"/>
        <v>0</v>
      </c>
      <c r="D63" s="3">
        <f t="shared" si="7"/>
        <v>93.95476118520288</v>
      </c>
      <c r="E63" s="13">
        <f t="shared" si="7"/>
        <v>93.95476118520288</v>
      </c>
      <c r="F63" s="13">
        <f t="shared" si="7"/>
        <v>29.29171367872453</v>
      </c>
      <c r="G63" s="13">
        <f t="shared" si="7"/>
        <v>136.5271897916046</v>
      </c>
      <c r="H63" s="13">
        <f t="shared" si="7"/>
        <v>102.90929171389543</v>
      </c>
      <c r="I63" s="13">
        <f t="shared" si="7"/>
        <v>68.30382230385727</v>
      </c>
      <c r="J63" s="13">
        <f t="shared" si="7"/>
        <v>104.46315848725847</v>
      </c>
      <c r="K63" s="13">
        <f t="shared" si="7"/>
        <v>86.8749311064967</v>
      </c>
      <c r="L63" s="13">
        <f t="shared" si="7"/>
        <v>71.50456971792893</v>
      </c>
      <c r="M63" s="13">
        <f t="shared" si="7"/>
        <v>87.60265830992003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75.88723001855891</v>
      </c>
      <c r="W63" s="13">
        <f t="shared" si="7"/>
        <v>93.95471899425837</v>
      </c>
      <c r="X63" s="13">
        <f t="shared" si="7"/>
        <v>0</v>
      </c>
      <c r="Y63" s="13">
        <f t="shared" si="7"/>
        <v>0</v>
      </c>
      <c r="Z63" s="14">
        <f t="shared" si="7"/>
        <v>93.95476118520288</v>
      </c>
    </row>
    <row r="64" spans="1:26" ht="13.5">
      <c r="A64" s="38" t="s">
        <v>116</v>
      </c>
      <c r="B64" s="12">
        <f t="shared" si="7"/>
        <v>90.27207716044094</v>
      </c>
      <c r="C64" s="12">
        <f t="shared" si="7"/>
        <v>0</v>
      </c>
      <c r="D64" s="3">
        <f t="shared" si="7"/>
        <v>93.95486167334134</v>
      </c>
      <c r="E64" s="13">
        <f t="shared" si="7"/>
        <v>93.95486167334134</v>
      </c>
      <c r="F64" s="13">
        <f t="shared" si="7"/>
        <v>31.546465620340662</v>
      </c>
      <c r="G64" s="13">
        <f t="shared" si="7"/>
        <v>79.01941895249202</v>
      </c>
      <c r="H64" s="13">
        <f t="shared" si="7"/>
        <v>72.96050219857781</v>
      </c>
      <c r="I64" s="13">
        <f t="shared" si="7"/>
        <v>55.41679596094434</v>
      </c>
      <c r="J64" s="13">
        <f t="shared" si="7"/>
        <v>72.7052410565807</v>
      </c>
      <c r="K64" s="13">
        <f t="shared" si="7"/>
        <v>63.85384351488845</v>
      </c>
      <c r="L64" s="13">
        <f t="shared" si="7"/>
        <v>52.56779516889131</v>
      </c>
      <c r="M64" s="13">
        <f t="shared" si="7"/>
        <v>63.05786030191162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58.81497471775565</v>
      </c>
      <c r="W64" s="13">
        <f t="shared" si="7"/>
        <v>93.95491659535067</v>
      </c>
      <c r="X64" s="13">
        <f t="shared" si="7"/>
        <v>0</v>
      </c>
      <c r="Y64" s="13">
        <f t="shared" si="7"/>
        <v>0</v>
      </c>
      <c r="Z64" s="14">
        <f t="shared" si="7"/>
        <v>93.95486167334134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93.95495063740056</v>
      </c>
      <c r="E66" s="16">
        <f t="shared" si="7"/>
        <v>93.95495063740056</v>
      </c>
      <c r="F66" s="16">
        <f t="shared" si="7"/>
        <v>99.99943215695181</v>
      </c>
      <c r="G66" s="16">
        <f t="shared" si="7"/>
        <v>99.9997040115317</v>
      </c>
      <c r="H66" s="16">
        <f t="shared" si="7"/>
        <v>100.1946308032475</v>
      </c>
      <c r="I66" s="16">
        <f t="shared" si="7"/>
        <v>100.0700827448578</v>
      </c>
      <c r="J66" s="16">
        <f t="shared" si="7"/>
        <v>95.79905478732715</v>
      </c>
      <c r="K66" s="16">
        <f t="shared" si="7"/>
        <v>99.99954375399214</v>
      </c>
      <c r="L66" s="16">
        <f t="shared" si="7"/>
        <v>100</v>
      </c>
      <c r="M66" s="16">
        <f t="shared" si="7"/>
        <v>99.16433764602507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99.64297815449189</v>
      </c>
      <c r="W66" s="16">
        <f t="shared" si="7"/>
        <v>93.95513074883685</v>
      </c>
      <c r="X66" s="16">
        <f t="shared" si="7"/>
        <v>0</v>
      </c>
      <c r="Y66" s="16">
        <f t="shared" si="7"/>
        <v>0</v>
      </c>
      <c r="Z66" s="17">
        <f t="shared" si="7"/>
        <v>93.95495063740056</v>
      </c>
    </row>
    <row r="67" spans="1:26" ht="13.5" hidden="1">
      <c r="A67" s="40" t="s">
        <v>119</v>
      </c>
      <c r="B67" s="23">
        <v>125679635</v>
      </c>
      <c r="C67" s="23"/>
      <c r="D67" s="24">
        <v>140643952</v>
      </c>
      <c r="E67" s="25">
        <v>140643952</v>
      </c>
      <c r="F67" s="25">
        <v>40037966</v>
      </c>
      <c r="G67" s="25">
        <v>10727353</v>
      </c>
      <c r="H67" s="25">
        <v>8628654</v>
      </c>
      <c r="I67" s="25">
        <v>59393973</v>
      </c>
      <c r="J67" s="25">
        <v>4785976</v>
      </c>
      <c r="K67" s="25">
        <v>10851854</v>
      </c>
      <c r="L67" s="25">
        <v>11348041</v>
      </c>
      <c r="M67" s="25">
        <v>26985871</v>
      </c>
      <c r="N67" s="25"/>
      <c r="O67" s="25"/>
      <c r="P67" s="25"/>
      <c r="Q67" s="25"/>
      <c r="R67" s="25"/>
      <c r="S67" s="25"/>
      <c r="T67" s="25"/>
      <c r="U67" s="25"/>
      <c r="V67" s="25">
        <v>86379844</v>
      </c>
      <c r="W67" s="25">
        <v>70321973</v>
      </c>
      <c r="X67" s="25"/>
      <c r="Y67" s="24"/>
      <c r="Z67" s="26">
        <v>140643952</v>
      </c>
    </row>
    <row r="68" spans="1:26" ht="13.5" hidden="1">
      <c r="A68" s="36" t="s">
        <v>31</v>
      </c>
      <c r="B68" s="18">
        <v>26031092</v>
      </c>
      <c r="C68" s="18"/>
      <c r="D68" s="19">
        <v>27704716</v>
      </c>
      <c r="E68" s="20">
        <v>27704716</v>
      </c>
      <c r="F68" s="20">
        <v>28264419</v>
      </c>
      <c r="G68" s="20">
        <v>-3594</v>
      </c>
      <c r="H68" s="20">
        <v>-1315</v>
      </c>
      <c r="I68" s="20">
        <v>28259510</v>
      </c>
      <c r="J68" s="20">
        <v>-3431</v>
      </c>
      <c r="K68" s="20">
        <v>3535</v>
      </c>
      <c r="L68" s="20">
        <v>903</v>
      </c>
      <c r="M68" s="20">
        <v>1007</v>
      </c>
      <c r="N68" s="20"/>
      <c r="O68" s="20"/>
      <c r="P68" s="20"/>
      <c r="Q68" s="20"/>
      <c r="R68" s="20"/>
      <c r="S68" s="20"/>
      <c r="T68" s="20"/>
      <c r="U68" s="20"/>
      <c r="V68" s="20">
        <v>28260517</v>
      </c>
      <c r="W68" s="20">
        <v>13852356</v>
      </c>
      <c r="X68" s="20"/>
      <c r="Y68" s="19"/>
      <c r="Z68" s="22">
        <v>27704716</v>
      </c>
    </row>
    <row r="69" spans="1:26" ht="13.5" hidden="1">
      <c r="A69" s="37" t="s">
        <v>32</v>
      </c>
      <c r="B69" s="18">
        <v>97607887</v>
      </c>
      <c r="C69" s="18"/>
      <c r="D69" s="19">
        <v>110852636</v>
      </c>
      <c r="E69" s="20">
        <v>110852636</v>
      </c>
      <c r="F69" s="20">
        <v>11597442</v>
      </c>
      <c r="G69" s="20">
        <v>10393096</v>
      </c>
      <c r="H69" s="20">
        <v>8339162</v>
      </c>
      <c r="I69" s="20">
        <v>30329700</v>
      </c>
      <c r="J69" s="20">
        <v>4646582</v>
      </c>
      <c r="K69" s="20">
        <v>10629139</v>
      </c>
      <c r="L69" s="20">
        <v>10991030</v>
      </c>
      <c r="M69" s="20">
        <v>26266751</v>
      </c>
      <c r="N69" s="20"/>
      <c r="O69" s="20"/>
      <c r="P69" s="20"/>
      <c r="Q69" s="20"/>
      <c r="R69" s="20"/>
      <c r="S69" s="20"/>
      <c r="T69" s="20"/>
      <c r="U69" s="20"/>
      <c r="V69" s="20">
        <v>56596451</v>
      </c>
      <c r="W69" s="20">
        <v>55426319</v>
      </c>
      <c r="X69" s="20"/>
      <c r="Y69" s="19"/>
      <c r="Z69" s="22">
        <v>110852636</v>
      </c>
    </row>
    <row r="70" spans="1:26" ht="13.5" hidden="1">
      <c r="A70" s="38" t="s">
        <v>113</v>
      </c>
      <c r="B70" s="18">
        <v>63226176</v>
      </c>
      <c r="C70" s="18"/>
      <c r="D70" s="19">
        <v>72655120</v>
      </c>
      <c r="E70" s="20">
        <v>72655120</v>
      </c>
      <c r="F70" s="20">
        <v>6763480</v>
      </c>
      <c r="G70" s="20">
        <v>7650422</v>
      </c>
      <c r="H70" s="20">
        <v>5682194</v>
      </c>
      <c r="I70" s="20">
        <v>20096096</v>
      </c>
      <c r="J70" s="20">
        <v>2887826</v>
      </c>
      <c r="K70" s="20">
        <v>7719422</v>
      </c>
      <c r="L70" s="20">
        <v>6439121</v>
      </c>
      <c r="M70" s="20">
        <v>17046369</v>
      </c>
      <c r="N70" s="20"/>
      <c r="O70" s="20"/>
      <c r="P70" s="20"/>
      <c r="Q70" s="20"/>
      <c r="R70" s="20"/>
      <c r="S70" s="20"/>
      <c r="T70" s="20"/>
      <c r="U70" s="20"/>
      <c r="V70" s="20">
        <v>37142465</v>
      </c>
      <c r="W70" s="20">
        <v>36327558</v>
      </c>
      <c r="X70" s="20"/>
      <c r="Y70" s="19"/>
      <c r="Z70" s="22">
        <v>72655120</v>
      </c>
    </row>
    <row r="71" spans="1:26" ht="13.5" hidden="1">
      <c r="A71" s="38" t="s">
        <v>114</v>
      </c>
      <c r="B71" s="18">
        <v>15589880</v>
      </c>
      <c r="C71" s="18"/>
      <c r="D71" s="19">
        <v>17993370</v>
      </c>
      <c r="E71" s="20">
        <v>17993370</v>
      </c>
      <c r="F71" s="20">
        <v>1250851</v>
      </c>
      <c r="G71" s="20">
        <v>1190312</v>
      </c>
      <c r="H71" s="20">
        <v>1110856</v>
      </c>
      <c r="I71" s="20">
        <v>3552019</v>
      </c>
      <c r="J71" s="20">
        <v>214278</v>
      </c>
      <c r="K71" s="20">
        <v>1357641</v>
      </c>
      <c r="L71" s="20">
        <v>3008627</v>
      </c>
      <c r="M71" s="20">
        <v>4580546</v>
      </c>
      <c r="N71" s="20"/>
      <c r="O71" s="20"/>
      <c r="P71" s="20"/>
      <c r="Q71" s="20"/>
      <c r="R71" s="20"/>
      <c r="S71" s="20"/>
      <c r="T71" s="20"/>
      <c r="U71" s="20"/>
      <c r="V71" s="20">
        <v>8132565</v>
      </c>
      <c r="W71" s="20">
        <v>8996687</v>
      </c>
      <c r="X71" s="20"/>
      <c r="Y71" s="19"/>
      <c r="Z71" s="22">
        <v>17993370</v>
      </c>
    </row>
    <row r="72" spans="1:26" ht="13.5" hidden="1">
      <c r="A72" s="38" t="s">
        <v>115</v>
      </c>
      <c r="B72" s="18">
        <v>12371961</v>
      </c>
      <c r="C72" s="18"/>
      <c r="D72" s="19">
        <v>13361358</v>
      </c>
      <c r="E72" s="20">
        <v>13361358</v>
      </c>
      <c r="F72" s="20">
        <v>2634076</v>
      </c>
      <c r="G72" s="20">
        <v>1000118</v>
      </c>
      <c r="H72" s="20">
        <v>997803</v>
      </c>
      <c r="I72" s="20">
        <v>4631997</v>
      </c>
      <c r="J72" s="20">
        <v>994856</v>
      </c>
      <c r="K72" s="20">
        <v>1006989</v>
      </c>
      <c r="L72" s="20">
        <v>996451</v>
      </c>
      <c r="M72" s="20">
        <v>2998296</v>
      </c>
      <c r="N72" s="20"/>
      <c r="O72" s="20"/>
      <c r="P72" s="20"/>
      <c r="Q72" s="20"/>
      <c r="R72" s="20"/>
      <c r="S72" s="20"/>
      <c r="T72" s="20"/>
      <c r="U72" s="20"/>
      <c r="V72" s="20">
        <v>7630293</v>
      </c>
      <c r="W72" s="20">
        <v>6680682</v>
      </c>
      <c r="X72" s="20"/>
      <c r="Y72" s="19"/>
      <c r="Z72" s="22">
        <v>13361358</v>
      </c>
    </row>
    <row r="73" spans="1:26" ht="13.5" hidden="1">
      <c r="A73" s="38" t="s">
        <v>116</v>
      </c>
      <c r="B73" s="18">
        <v>6419870</v>
      </c>
      <c r="C73" s="18"/>
      <c r="D73" s="19">
        <v>6842788</v>
      </c>
      <c r="E73" s="20">
        <v>6842788</v>
      </c>
      <c r="F73" s="20">
        <v>949035</v>
      </c>
      <c r="G73" s="20">
        <v>552244</v>
      </c>
      <c r="H73" s="20">
        <v>548309</v>
      </c>
      <c r="I73" s="20">
        <v>2049588</v>
      </c>
      <c r="J73" s="20">
        <v>549622</v>
      </c>
      <c r="K73" s="20">
        <v>545087</v>
      </c>
      <c r="L73" s="20">
        <v>546831</v>
      </c>
      <c r="M73" s="20">
        <v>1641540</v>
      </c>
      <c r="N73" s="20"/>
      <c r="O73" s="20"/>
      <c r="P73" s="20"/>
      <c r="Q73" s="20"/>
      <c r="R73" s="20"/>
      <c r="S73" s="20"/>
      <c r="T73" s="20"/>
      <c r="U73" s="20"/>
      <c r="V73" s="20">
        <v>3691128</v>
      </c>
      <c r="W73" s="20">
        <v>3421392</v>
      </c>
      <c r="X73" s="20"/>
      <c r="Y73" s="19"/>
      <c r="Z73" s="22">
        <v>6842788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2040656</v>
      </c>
      <c r="C75" s="27"/>
      <c r="D75" s="28">
        <v>2086600</v>
      </c>
      <c r="E75" s="29">
        <v>2086600</v>
      </c>
      <c r="F75" s="29">
        <v>176105</v>
      </c>
      <c r="G75" s="29">
        <v>337851</v>
      </c>
      <c r="H75" s="29">
        <v>290807</v>
      </c>
      <c r="I75" s="29">
        <v>804763</v>
      </c>
      <c r="J75" s="29">
        <v>142825</v>
      </c>
      <c r="K75" s="29">
        <v>219180</v>
      </c>
      <c r="L75" s="29">
        <v>356108</v>
      </c>
      <c r="M75" s="29">
        <v>718113</v>
      </c>
      <c r="N75" s="29"/>
      <c r="O75" s="29"/>
      <c r="P75" s="29"/>
      <c r="Q75" s="29"/>
      <c r="R75" s="29"/>
      <c r="S75" s="29"/>
      <c r="T75" s="29"/>
      <c r="U75" s="29"/>
      <c r="V75" s="29">
        <v>1522876</v>
      </c>
      <c r="W75" s="29">
        <v>1043298</v>
      </c>
      <c r="X75" s="29"/>
      <c r="Y75" s="28"/>
      <c r="Z75" s="30">
        <v>2086600</v>
      </c>
    </row>
    <row r="76" spans="1:26" ht="13.5" hidden="1">
      <c r="A76" s="41" t="s">
        <v>120</v>
      </c>
      <c r="B76" s="31">
        <v>101713128</v>
      </c>
      <c r="C76" s="31"/>
      <c r="D76" s="32">
        <v>132141732</v>
      </c>
      <c r="E76" s="33">
        <v>132141732</v>
      </c>
      <c r="F76" s="33">
        <v>10283517</v>
      </c>
      <c r="G76" s="33">
        <v>12761229</v>
      </c>
      <c r="H76" s="33">
        <v>13122502</v>
      </c>
      <c r="I76" s="33">
        <v>36167248</v>
      </c>
      <c r="J76" s="33">
        <v>12706498</v>
      </c>
      <c r="K76" s="33">
        <v>9770153</v>
      </c>
      <c r="L76" s="33">
        <v>9810091</v>
      </c>
      <c r="M76" s="33">
        <v>32286742</v>
      </c>
      <c r="N76" s="33"/>
      <c r="O76" s="33"/>
      <c r="P76" s="33"/>
      <c r="Q76" s="33"/>
      <c r="R76" s="33"/>
      <c r="S76" s="33"/>
      <c r="T76" s="33"/>
      <c r="U76" s="33"/>
      <c r="V76" s="33">
        <v>68453990</v>
      </c>
      <c r="W76" s="33">
        <v>66070866</v>
      </c>
      <c r="X76" s="33"/>
      <c r="Y76" s="32"/>
      <c r="Z76" s="34">
        <v>132141732</v>
      </c>
    </row>
    <row r="77" spans="1:26" ht="13.5" hidden="1">
      <c r="A77" s="36" t="s">
        <v>31</v>
      </c>
      <c r="B77" s="18">
        <v>19024305</v>
      </c>
      <c r="C77" s="18"/>
      <c r="D77" s="19">
        <v>26029908</v>
      </c>
      <c r="E77" s="20">
        <v>26029908</v>
      </c>
      <c r="F77" s="20">
        <v>1416390</v>
      </c>
      <c r="G77" s="20">
        <v>2872872</v>
      </c>
      <c r="H77" s="20">
        <v>4029058</v>
      </c>
      <c r="I77" s="20">
        <v>8318320</v>
      </c>
      <c r="J77" s="20">
        <v>3676319</v>
      </c>
      <c r="K77" s="20">
        <v>1759602</v>
      </c>
      <c r="L77" s="20">
        <v>1627820</v>
      </c>
      <c r="M77" s="20">
        <v>7063741</v>
      </c>
      <c r="N77" s="20"/>
      <c r="O77" s="20"/>
      <c r="P77" s="20"/>
      <c r="Q77" s="20"/>
      <c r="R77" s="20"/>
      <c r="S77" s="20"/>
      <c r="T77" s="20"/>
      <c r="U77" s="20"/>
      <c r="V77" s="20">
        <v>15382061</v>
      </c>
      <c r="W77" s="20">
        <v>13014954</v>
      </c>
      <c r="X77" s="20"/>
      <c r="Y77" s="19"/>
      <c r="Z77" s="22">
        <v>26029908</v>
      </c>
    </row>
    <row r="78" spans="1:26" ht="13.5" hidden="1">
      <c r="A78" s="37" t="s">
        <v>32</v>
      </c>
      <c r="B78" s="18">
        <v>80648167</v>
      </c>
      <c r="C78" s="18"/>
      <c r="D78" s="19">
        <v>104151360</v>
      </c>
      <c r="E78" s="20">
        <v>104151360</v>
      </c>
      <c r="F78" s="20">
        <v>8691023</v>
      </c>
      <c r="G78" s="20">
        <v>9550507</v>
      </c>
      <c r="H78" s="20">
        <v>8802071</v>
      </c>
      <c r="I78" s="20">
        <v>27043601</v>
      </c>
      <c r="J78" s="20">
        <v>8893354</v>
      </c>
      <c r="K78" s="20">
        <v>7791372</v>
      </c>
      <c r="L78" s="20">
        <v>7826163</v>
      </c>
      <c r="M78" s="20">
        <v>24510889</v>
      </c>
      <c r="N78" s="20"/>
      <c r="O78" s="20"/>
      <c r="P78" s="20"/>
      <c r="Q78" s="20"/>
      <c r="R78" s="20"/>
      <c r="S78" s="20"/>
      <c r="T78" s="20"/>
      <c r="U78" s="20"/>
      <c r="V78" s="20">
        <v>51554490</v>
      </c>
      <c r="W78" s="20">
        <v>52075680</v>
      </c>
      <c r="X78" s="20"/>
      <c r="Y78" s="19"/>
      <c r="Z78" s="22">
        <v>104151360</v>
      </c>
    </row>
    <row r="79" spans="1:26" ht="13.5" hidden="1">
      <c r="A79" s="38" t="s">
        <v>113</v>
      </c>
      <c r="B79" s="18">
        <v>58784762</v>
      </c>
      <c r="C79" s="18"/>
      <c r="D79" s="19">
        <v>68262960</v>
      </c>
      <c r="E79" s="20">
        <v>68262960</v>
      </c>
      <c r="F79" s="20">
        <v>6672162</v>
      </c>
      <c r="G79" s="20">
        <v>6839396</v>
      </c>
      <c r="H79" s="20">
        <v>6517312</v>
      </c>
      <c r="I79" s="20">
        <v>20028870</v>
      </c>
      <c r="J79" s="20">
        <v>6525125</v>
      </c>
      <c r="K79" s="20">
        <v>5499514</v>
      </c>
      <c r="L79" s="20">
        <v>5892915</v>
      </c>
      <c r="M79" s="20">
        <v>17917554</v>
      </c>
      <c r="N79" s="20"/>
      <c r="O79" s="20"/>
      <c r="P79" s="20"/>
      <c r="Q79" s="20"/>
      <c r="R79" s="20"/>
      <c r="S79" s="20"/>
      <c r="T79" s="20"/>
      <c r="U79" s="20"/>
      <c r="V79" s="20">
        <v>37946424</v>
      </c>
      <c r="W79" s="20">
        <v>34131480</v>
      </c>
      <c r="X79" s="20"/>
      <c r="Y79" s="19"/>
      <c r="Z79" s="22">
        <v>68262960</v>
      </c>
    </row>
    <row r="80" spans="1:26" ht="13.5" hidden="1">
      <c r="A80" s="38" t="s">
        <v>114</v>
      </c>
      <c r="B80" s="18">
        <v>13615895</v>
      </c>
      <c r="C80" s="18"/>
      <c r="D80" s="19">
        <v>16905636</v>
      </c>
      <c r="E80" s="20">
        <v>16905636</v>
      </c>
      <c r="F80" s="20">
        <v>947908</v>
      </c>
      <c r="G80" s="20">
        <v>909298</v>
      </c>
      <c r="H80" s="20">
        <v>857878</v>
      </c>
      <c r="I80" s="20">
        <v>2715084</v>
      </c>
      <c r="J80" s="20">
        <v>929367</v>
      </c>
      <c r="K80" s="20">
        <v>1068978</v>
      </c>
      <c r="L80" s="20">
        <v>933283</v>
      </c>
      <c r="M80" s="20">
        <v>2931628</v>
      </c>
      <c r="N80" s="20"/>
      <c r="O80" s="20"/>
      <c r="P80" s="20"/>
      <c r="Q80" s="20"/>
      <c r="R80" s="20"/>
      <c r="S80" s="20"/>
      <c r="T80" s="20"/>
      <c r="U80" s="20"/>
      <c r="V80" s="20">
        <v>5646712</v>
      </c>
      <c r="W80" s="20">
        <v>8452818</v>
      </c>
      <c r="X80" s="20"/>
      <c r="Y80" s="19"/>
      <c r="Z80" s="22">
        <v>16905636</v>
      </c>
    </row>
    <row r="81" spans="1:26" ht="13.5" hidden="1">
      <c r="A81" s="38" t="s">
        <v>115</v>
      </c>
      <c r="B81" s="18">
        <v>10685360</v>
      </c>
      <c r="C81" s="18"/>
      <c r="D81" s="19">
        <v>12553632</v>
      </c>
      <c r="E81" s="20">
        <v>12553632</v>
      </c>
      <c r="F81" s="20">
        <v>771566</v>
      </c>
      <c r="G81" s="20">
        <v>1365433</v>
      </c>
      <c r="H81" s="20">
        <v>1026832</v>
      </c>
      <c r="I81" s="20">
        <v>3163831</v>
      </c>
      <c r="J81" s="20">
        <v>1039258</v>
      </c>
      <c r="K81" s="20">
        <v>874821</v>
      </c>
      <c r="L81" s="20">
        <v>712508</v>
      </c>
      <c r="M81" s="20">
        <v>2626587</v>
      </c>
      <c r="N81" s="20"/>
      <c r="O81" s="20"/>
      <c r="P81" s="20"/>
      <c r="Q81" s="20"/>
      <c r="R81" s="20"/>
      <c r="S81" s="20"/>
      <c r="T81" s="20"/>
      <c r="U81" s="20"/>
      <c r="V81" s="20">
        <v>5790418</v>
      </c>
      <c r="W81" s="20">
        <v>6276816</v>
      </c>
      <c r="X81" s="20"/>
      <c r="Y81" s="19"/>
      <c r="Z81" s="22">
        <v>12553632</v>
      </c>
    </row>
    <row r="82" spans="1:26" ht="13.5" hidden="1">
      <c r="A82" s="38" t="s">
        <v>116</v>
      </c>
      <c r="B82" s="18">
        <v>5795350</v>
      </c>
      <c r="C82" s="18"/>
      <c r="D82" s="19">
        <v>6429132</v>
      </c>
      <c r="E82" s="20">
        <v>6429132</v>
      </c>
      <c r="F82" s="20">
        <v>299387</v>
      </c>
      <c r="G82" s="20">
        <v>436380</v>
      </c>
      <c r="H82" s="20">
        <v>400049</v>
      </c>
      <c r="I82" s="20">
        <v>1135816</v>
      </c>
      <c r="J82" s="20">
        <v>399604</v>
      </c>
      <c r="K82" s="20">
        <v>348059</v>
      </c>
      <c r="L82" s="20">
        <v>287457</v>
      </c>
      <c r="M82" s="20">
        <v>1035120</v>
      </c>
      <c r="N82" s="20"/>
      <c r="O82" s="20"/>
      <c r="P82" s="20"/>
      <c r="Q82" s="20"/>
      <c r="R82" s="20"/>
      <c r="S82" s="20"/>
      <c r="T82" s="20"/>
      <c r="U82" s="20"/>
      <c r="V82" s="20">
        <v>2170936</v>
      </c>
      <c r="W82" s="20">
        <v>3214566</v>
      </c>
      <c r="X82" s="20"/>
      <c r="Y82" s="19"/>
      <c r="Z82" s="22">
        <v>6429132</v>
      </c>
    </row>
    <row r="83" spans="1:26" ht="13.5" hidden="1">
      <c r="A83" s="38" t="s">
        <v>117</v>
      </c>
      <c r="B83" s="18">
        <v>-8233200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2040656</v>
      </c>
      <c r="C84" s="27"/>
      <c r="D84" s="28">
        <v>1960464</v>
      </c>
      <c r="E84" s="29">
        <v>1960464</v>
      </c>
      <c r="F84" s="29">
        <v>176104</v>
      </c>
      <c r="G84" s="29">
        <v>337850</v>
      </c>
      <c r="H84" s="29">
        <v>291373</v>
      </c>
      <c r="I84" s="29">
        <v>805327</v>
      </c>
      <c r="J84" s="29">
        <v>136825</v>
      </c>
      <c r="K84" s="29">
        <v>219179</v>
      </c>
      <c r="L84" s="29">
        <v>356108</v>
      </c>
      <c r="M84" s="29">
        <v>712112</v>
      </c>
      <c r="N84" s="29"/>
      <c r="O84" s="29"/>
      <c r="P84" s="29"/>
      <c r="Q84" s="29"/>
      <c r="R84" s="29"/>
      <c r="S84" s="29"/>
      <c r="T84" s="29"/>
      <c r="U84" s="29"/>
      <c r="V84" s="29">
        <v>1517439</v>
      </c>
      <c r="W84" s="29">
        <v>980232</v>
      </c>
      <c r="X84" s="29"/>
      <c r="Y84" s="28"/>
      <c r="Z84" s="30">
        <v>1960464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692915</v>
      </c>
      <c r="C7" s="18">
        <v>0</v>
      </c>
      <c r="D7" s="58">
        <v>500000</v>
      </c>
      <c r="E7" s="59">
        <v>500000</v>
      </c>
      <c r="F7" s="59">
        <v>39744</v>
      </c>
      <c r="G7" s="59">
        <v>0</v>
      </c>
      <c r="H7" s="59">
        <v>30460</v>
      </c>
      <c r="I7" s="59">
        <v>70204</v>
      </c>
      <c r="J7" s="59">
        <v>70519</v>
      </c>
      <c r="K7" s="59">
        <v>200419</v>
      </c>
      <c r="L7" s="59">
        <v>0</v>
      </c>
      <c r="M7" s="59">
        <v>270938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341142</v>
      </c>
      <c r="W7" s="59">
        <v>250002</v>
      </c>
      <c r="X7" s="59">
        <v>91140</v>
      </c>
      <c r="Y7" s="60">
        <v>36.46</v>
      </c>
      <c r="Z7" s="61">
        <v>500000</v>
      </c>
    </row>
    <row r="8" spans="1:26" ht="13.5">
      <c r="A8" s="57" t="s">
        <v>34</v>
      </c>
      <c r="B8" s="18">
        <v>32311191</v>
      </c>
      <c r="C8" s="18">
        <v>0</v>
      </c>
      <c r="D8" s="58">
        <v>33020768</v>
      </c>
      <c r="E8" s="59">
        <v>33020768</v>
      </c>
      <c r="F8" s="59">
        <v>8090000</v>
      </c>
      <c r="G8" s="59">
        <v>0</v>
      </c>
      <c r="H8" s="59">
        <v>0</v>
      </c>
      <c r="I8" s="59">
        <v>8090000</v>
      </c>
      <c r="J8" s="59">
        <v>0</v>
      </c>
      <c r="K8" s="59">
        <v>8090000</v>
      </c>
      <c r="L8" s="59">
        <v>10610898</v>
      </c>
      <c r="M8" s="59">
        <v>18700898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26790898</v>
      </c>
      <c r="W8" s="59">
        <v>14029317</v>
      </c>
      <c r="X8" s="59">
        <v>12761581</v>
      </c>
      <c r="Y8" s="60">
        <v>90.96</v>
      </c>
      <c r="Z8" s="61">
        <v>33020768</v>
      </c>
    </row>
    <row r="9" spans="1:26" ht="13.5">
      <c r="A9" s="57" t="s">
        <v>35</v>
      </c>
      <c r="B9" s="18">
        <v>47816266</v>
      </c>
      <c r="C9" s="18">
        <v>0</v>
      </c>
      <c r="D9" s="58">
        <v>43539616</v>
      </c>
      <c r="E9" s="59">
        <v>43539616</v>
      </c>
      <c r="F9" s="59">
        <v>3402614</v>
      </c>
      <c r="G9" s="59">
        <v>0</v>
      </c>
      <c r="H9" s="59">
        <v>427328</v>
      </c>
      <c r="I9" s="59">
        <v>3829942</v>
      </c>
      <c r="J9" s="59">
        <v>5273477</v>
      </c>
      <c r="K9" s="59">
        <v>15446995</v>
      </c>
      <c r="L9" s="59">
        <v>439433</v>
      </c>
      <c r="M9" s="59">
        <v>21159905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24989847</v>
      </c>
      <c r="W9" s="59">
        <v>21769812</v>
      </c>
      <c r="X9" s="59">
        <v>3220035</v>
      </c>
      <c r="Y9" s="60">
        <v>14.79</v>
      </c>
      <c r="Z9" s="61">
        <v>43539616</v>
      </c>
    </row>
    <row r="10" spans="1:26" ht="25.5">
      <c r="A10" s="62" t="s">
        <v>105</v>
      </c>
      <c r="B10" s="63">
        <f>SUM(B5:B9)</f>
        <v>80820372</v>
      </c>
      <c r="C10" s="63">
        <f>SUM(C5:C9)</f>
        <v>0</v>
      </c>
      <c r="D10" s="64">
        <f aca="true" t="shared" si="0" ref="D10:Z10">SUM(D5:D9)</f>
        <v>77060384</v>
      </c>
      <c r="E10" s="65">
        <f t="shared" si="0"/>
        <v>77060384</v>
      </c>
      <c r="F10" s="65">
        <f t="shared" si="0"/>
        <v>11532358</v>
      </c>
      <c r="G10" s="65">
        <f t="shared" si="0"/>
        <v>0</v>
      </c>
      <c r="H10" s="65">
        <f t="shared" si="0"/>
        <v>457788</v>
      </c>
      <c r="I10" s="65">
        <f t="shared" si="0"/>
        <v>11990146</v>
      </c>
      <c r="J10" s="65">
        <f t="shared" si="0"/>
        <v>5343996</v>
      </c>
      <c r="K10" s="65">
        <f t="shared" si="0"/>
        <v>23737414</v>
      </c>
      <c r="L10" s="65">
        <f t="shared" si="0"/>
        <v>11050331</v>
      </c>
      <c r="M10" s="65">
        <f t="shared" si="0"/>
        <v>40131741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52121887</v>
      </c>
      <c r="W10" s="65">
        <f t="shared" si="0"/>
        <v>36049131</v>
      </c>
      <c r="X10" s="65">
        <f t="shared" si="0"/>
        <v>16072756</v>
      </c>
      <c r="Y10" s="66">
        <f>+IF(W10&lt;&gt;0,(X10/W10)*100,0)</f>
        <v>44.58569611567058</v>
      </c>
      <c r="Z10" s="67">
        <f t="shared" si="0"/>
        <v>77060384</v>
      </c>
    </row>
    <row r="11" spans="1:26" ht="13.5">
      <c r="A11" s="57" t="s">
        <v>36</v>
      </c>
      <c r="B11" s="18">
        <v>31503901</v>
      </c>
      <c r="C11" s="18">
        <v>0</v>
      </c>
      <c r="D11" s="58">
        <v>16760237</v>
      </c>
      <c r="E11" s="59">
        <v>16760237</v>
      </c>
      <c r="F11" s="59">
        <v>794757</v>
      </c>
      <c r="G11" s="59">
        <v>0</v>
      </c>
      <c r="H11" s="59">
        <v>897926</v>
      </c>
      <c r="I11" s="59">
        <v>1692683</v>
      </c>
      <c r="J11" s="59">
        <v>1192246</v>
      </c>
      <c r="K11" s="59">
        <v>3812815</v>
      </c>
      <c r="L11" s="59">
        <v>2226625</v>
      </c>
      <c r="M11" s="59">
        <v>7231686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8924369</v>
      </c>
      <c r="W11" s="59">
        <v>8380116</v>
      </c>
      <c r="X11" s="59">
        <v>544253</v>
      </c>
      <c r="Y11" s="60">
        <v>6.49</v>
      </c>
      <c r="Z11" s="61">
        <v>16760237</v>
      </c>
    </row>
    <row r="12" spans="1:26" ht="13.5">
      <c r="A12" s="57" t="s">
        <v>37</v>
      </c>
      <c r="B12" s="18">
        <v>3109524</v>
      </c>
      <c r="C12" s="18">
        <v>0</v>
      </c>
      <c r="D12" s="58">
        <v>3668014</v>
      </c>
      <c r="E12" s="59">
        <v>3668014</v>
      </c>
      <c r="F12" s="59">
        <v>240343</v>
      </c>
      <c r="G12" s="59">
        <v>0</v>
      </c>
      <c r="H12" s="59">
        <v>285553</v>
      </c>
      <c r="I12" s="59">
        <v>525896</v>
      </c>
      <c r="J12" s="59">
        <v>272133</v>
      </c>
      <c r="K12" s="59">
        <v>1309584</v>
      </c>
      <c r="L12" s="59">
        <v>270209</v>
      </c>
      <c r="M12" s="59">
        <v>1851926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2377822</v>
      </c>
      <c r="W12" s="59">
        <v>1834008</v>
      </c>
      <c r="X12" s="59">
        <v>543814</v>
      </c>
      <c r="Y12" s="60">
        <v>29.65</v>
      </c>
      <c r="Z12" s="61">
        <v>3668014</v>
      </c>
    </row>
    <row r="13" spans="1:26" ht="13.5">
      <c r="A13" s="57" t="s">
        <v>106</v>
      </c>
      <c r="B13" s="18">
        <v>262196</v>
      </c>
      <c r="C13" s="18">
        <v>0</v>
      </c>
      <c r="D13" s="58">
        <v>254904</v>
      </c>
      <c r="E13" s="59">
        <v>254904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127452</v>
      </c>
      <c r="X13" s="59">
        <v>-127452</v>
      </c>
      <c r="Y13" s="60">
        <v>-100</v>
      </c>
      <c r="Z13" s="61">
        <v>254904</v>
      </c>
    </row>
    <row r="14" spans="1:26" ht="13.5">
      <c r="A14" s="57" t="s">
        <v>38</v>
      </c>
      <c r="B14" s="18">
        <v>786521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43440188</v>
      </c>
      <c r="C17" s="18">
        <v>0</v>
      </c>
      <c r="D17" s="58">
        <v>56146509</v>
      </c>
      <c r="E17" s="59">
        <v>56146509</v>
      </c>
      <c r="F17" s="59">
        <v>5233799</v>
      </c>
      <c r="G17" s="59">
        <v>0</v>
      </c>
      <c r="H17" s="59">
        <v>4287094</v>
      </c>
      <c r="I17" s="59">
        <v>9520893</v>
      </c>
      <c r="J17" s="59">
        <v>3764371</v>
      </c>
      <c r="K17" s="59">
        <v>20724518</v>
      </c>
      <c r="L17" s="59">
        <v>4740682</v>
      </c>
      <c r="M17" s="59">
        <v>29229571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38750464</v>
      </c>
      <c r="W17" s="59">
        <v>28073256</v>
      </c>
      <c r="X17" s="59">
        <v>10677208</v>
      </c>
      <c r="Y17" s="60">
        <v>38.03</v>
      </c>
      <c r="Z17" s="61">
        <v>56146509</v>
      </c>
    </row>
    <row r="18" spans="1:26" ht="13.5">
      <c r="A18" s="69" t="s">
        <v>42</v>
      </c>
      <c r="B18" s="70">
        <f>SUM(B11:B17)</f>
        <v>79102330</v>
      </c>
      <c r="C18" s="70">
        <f>SUM(C11:C17)</f>
        <v>0</v>
      </c>
      <c r="D18" s="71">
        <f aca="true" t="shared" si="1" ref="D18:Z18">SUM(D11:D17)</f>
        <v>76829664</v>
      </c>
      <c r="E18" s="72">
        <f t="shared" si="1"/>
        <v>76829664</v>
      </c>
      <c r="F18" s="72">
        <f t="shared" si="1"/>
        <v>6268899</v>
      </c>
      <c r="G18" s="72">
        <f t="shared" si="1"/>
        <v>0</v>
      </c>
      <c r="H18" s="72">
        <f t="shared" si="1"/>
        <v>5470573</v>
      </c>
      <c r="I18" s="72">
        <f t="shared" si="1"/>
        <v>11739472</v>
      </c>
      <c r="J18" s="72">
        <f t="shared" si="1"/>
        <v>5228750</v>
      </c>
      <c r="K18" s="72">
        <f t="shared" si="1"/>
        <v>25846917</v>
      </c>
      <c r="L18" s="72">
        <f t="shared" si="1"/>
        <v>7237516</v>
      </c>
      <c r="M18" s="72">
        <f t="shared" si="1"/>
        <v>38313183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50052655</v>
      </c>
      <c r="W18" s="72">
        <f t="shared" si="1"/>
        <v>38414832</v>
      </c>
      <c r="X18" s="72">
        <f t="shared" si="1"/>
        <v>11637823</v>
      </c>
      <c r="Y18" s="66">
        <f>+IF(W18&lt;&gt;0,(X18/W18)*100,0)</f>
        <v>30.295129235499456</v>
      </c>
      <c r="Z18" s="73">
        <f t="shared" si="1"/>
        <v>76829664</v>
      </c>
    </row>
    <row r="19" spans="1:26" ht="13.5">
      <c r="A19" s="69" t="s">
        <v>43</v>
      </c>
      <c r="B19" s="74">
        <f>+B10-B18</f>
        <v>1718042</v>
      </c>
      <c r="C19" s="74">
        <f>+C10-C18</f>
        <v>0</v>
      </c>
      <c r="D19" s="75">
        <f aca="true" t="shared" si="2" ref="D19:Z19">+D10-D18</f>
        <v>230720</v>
      </c>
      <c r="E19" s="76">
        <f t="shared" si="2"/>
        <v>230720</v>
      </c>
      <c r="F19" s="76">
        <f t="shared" si="2"/>
        <v>5263459</v>
      </c>
      <c r="G19" s="76">
        <f t="shared" si="2"/>
        <v>0</v>
      </c>
      <c r="H19" s="76">
        <f t="shared" si="2"/>
        <v>-5012785</v>
      </c>
      <c r="I19" s="76">
        <f t="shared" si="2"/>
        <v>250674</v>
      </c>
      <c r="J19" s="76">
        <f t="shared" si="2"/>
        <v>115246</v>
      </c>
      <c r="K19" s="76">
        <f t="shared" si="2"/>
        <v>-2109503</v>
      </c>
      <c r="L19" s="76">
        <f t="shared" si="2"/>
        <v>3812815</v>
      </c>
      <c r="M19" s="76">
        <f t="shared" si="2"/>
        <v>1818558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2069232</v>
      </c>
      <c r="W19" s="76">
        <f>IF(E10=E18,0,W10-W18)</f>
        <v>-2365701</v>
      </c>
      <c r="X19" s="76">
        <f t="shared" si="2"/>
        <v>4434933</v>
      </c>
      <c r="Y19" s="77">
        <f>+IF(W19&lt;&gt;0,(X19/W19)*100,0)</f>
        <v>-187.4680274472556</v>
      </c>
      <c r="Z19" s="78">
        <f t="shared" si="2"/>
        <v>230720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1718042</v>
      </c>
      <c r="C22" s="85">
        <f>SUM(C19:C21)</f>
        <v>0</v>
      </c>
      <c r="D22" s="86">
        <f aca="true" t="shared" si="3" ref="D22:Z22">SUM(D19:D21)</f>
        <v>230720</v>
      </c>
      <c r="E22" s="87">
        <f t="shared" si="3"/>
        <v>230720</v>
      </c>
      <c r="F22" s="87">
        <f t="shared" si="3"/>
        <v>5263459</v>
      </c>
      <c r="G22" s="87">
        <f t="shared" si="3"/>
        <v>0</v>
      </c>
      <c r="H22" s="87">
        <f t="shared" si="3"/>
        <v>-5012785</v>
      </c>
      <c r="I22" s="87">
        <f t="shared" si="3"/>
        <v>250674</v>
      </c>
      <c r="J22" s="87">
        <f t="shared" si="3"/>
        <v>115246</v>
      </c>
      <c r="K22" s="87">
        <f t="shared" si="3"/>
        <v>-2109503</v>
      </c>
      <c r="L22" s="87">
        <f t="shared" si="3"/>
        <v>3812815</v>
      </c>
      <c r="M22" s="87">
        <f t="shared" si="3"/>
        <v>1818558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2069232</v>
      </c>
      <c r="W22" s="87">
        <f t="shared" si="3"/>
        <v>-2365701</v>
      </c>
      <c r="X22" s="87">
        <f t="shared" si="3"/>
        <v>4434933</v>
      </c>
      <c r="Y22" s="88">
        <f>+IF(W22&lt;&gt;0,(X22/W22)*100,0)</f>
        <v>-187.4680274472556</v>
      </c>
      <c r="Z22" s="89">
        <f t="shared" si="3"/>
        <v>230720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1718042</v>
      </c>
      <c r="C24" s="74">
        <f>SUM(C22:C23)</f>
        <v>0</v>
      </c>
      <c r="D24" s="75">
        <f aca="true" t="shared" si="4" ref="D24:Z24">SUM(D22:D23)</f>
        <v>230720</v>
      </c>
      <c r="E24" s="76">
        <f t="shared" si="4"/>
        <v>230720</v>
      </c>
      <c r="F24" s="76">
        <f t="shared" si="4"/>
        <v>5263459</v>
      </c>
      <c r="G24" s="76">
        <f t="shared" si="4"/>
        <v>0</v>
      </c>
      <c r="H24" s="76">
        <f t="shared" si="4"/>
        <v>-5012785</v>
      </c>
      <c r="I24" s="76">
        <f t="shared" si="4"/>
        <v>250674</v>
      </c>
      <c r="J24" s="76">
        <f t="shared" si="4"/>
        <v>115246</v>
      </c>
      <c r="K24" s="76">
        <f t="shared" si="4"/>
        <v>-2109503</v>
      </c>
      <c r="L24" s="76">
        <f t="shared" si="4"/>
        <v>3812815</v>
      </c>
      <c r="M24" s="76">
        <f t="shared" si="4"/>
        <v>1818558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2069232</v>
      </c>
      <c r="W24" s="76">
        <f t="shared" si="4"/>
        <v>-2365701</v>
      </c>
      <c r="X24" s="76">
        <f t="shared" si="4"/>
        <v>4434933</v>
      </c>
      <c r="Y24" s="77">
        <f>+IF(W24&lt;&gt;0,(X24/W24)*100,0)</f>
        <v>-187.4680274472556</v>
      </c>
      <c r="Z24" s="78">
        <f t="shared" si="4"/>
        <v>230720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724070</v>
      </c>
      <c r="C27" s="21">
        <v>0</v>
      </c>
      <c r="D27" s="98">
        <v>230000</v>
      </c>
      <c r="E27" s="99">
        <v>230000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115000</v>
      </c>
      <c r="X27" s="99">
        <v>-115000</v>
      </c>
      <c r="Y27" s="100">
        <v>-100</v>
      </c>
      <c r="Z27" s="101">
        <v>230000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724070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230000</v>
      </c>
      <c r="E31" s="59">
        <v>230000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115000</v>
      </c>
      <c r="X31" s="59">
        <v>-115000</v>
      </c>
      <c r="Y31" s="60">
        <v>-100</v>
      </c>
      <c r="Z31" s="61">
        <v>230000</v>
      </c>
    </row>
    <row r="32" spans="1:26" ht="13.5">
      <c r="A32" s="69" t="s">
        <v>50</v>
      </c>
      <c r="B32" s="21">
        <f>SUM(B28:B31)</f>
        <v>724070</v>
      </c>
      <c r="C32" s="21">
        <f>SUM(C28:C31)</f>
        <v>0</v>
      </c>
      <c r="D32" s="98">
        <f aca="true" t="shared" si="5" ref="D32:Z32">SUM(D28:D31)</f>
        <v>230000</v>
      </c>
      <c r="E32" s="99">
        <f t="shared" si="5"/>
        <v>230000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115000</v>
      </c>
      <c r="X32" s="99">
        <f t="shared" si="5"/>
        <v>-115000</v>
      </c>
      <c r="Y32" s="100">
        <f>+IF(W32&lt;&gt;0,(X32/W32)*100,0)</f>
        <v>-100</v>
      </c>
      <c r="Z32" s="101">
        <f t="shared" si="5"/>
        <v>230000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9505265</v>
      </c>
      <c r="C35" s="18">
        <v>0</v>
      </c>
      <c r="D35" s="58">
        <v>11761951</v>
      </c>
      <c r="E35" s="59">
        <v>11761951</v>
      </c>
      <c r="F35" s="59">
        <v>14186301</v>
      </c>
      <c r="G35" s="59">
        <v>12225827</v>
      </c>
      <c r="H35" s="59">
        <v>9227880</v>
      </c>
      <c r="I35" s="59">
        <v>9227880</v>
      </c>
      <c r="J35" s="59">
        <v>9252382</v>
      </c>
      <c r="K35" s="59">
        <v>8596427</v>
      </c>
      <c r="L35" s="59">
        <v>7714460</v>
      </c>
      <c r="M35" s="59">
        <v>7714460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7714460</v>
      </c>
      <c r="W35" s="59">
        <v>5880976</v>
      </c>
      <c r="X35" s="59">
        <v>1833484</v>
      </c>
      <c r="Y35" s="60">
        <v>31.18</v>
      </c>
      <c r="Z35" s="61">
        <v>11761951</v>
      </c>
    </row>
    <row r="36" spans="1:26" ht="13.5">
      <c r="A36" s="57" t="s">
        <v>53</v>
      </c>
      <c r="B36" s="18">
        <v>16380340</v>
      </c>
      <c r="C36" s="18">
        <v>0</v>
      </c>
      <c r="D36" s="58">
        <v>13609313</v>
      </c>
      <c r="E36" s="59">
        <v>13609313</v>
      </c>
      <c r="F36" s="59">
        <v>15132858</v>
      </c>
      <c r="G36" s="59">
        <v>17105218</v>
      </c>
      <c r="H36" s="59">
        <v>17105218</v>
      </c>
      <c r="I36" s="59">
        <v>17105218</v>
      </c>
      <c r="J36" s="59">
        <v>17105218</v>
      </c>
      <c r="K36" s="59">
        <v>17105918</v>
      </c>
      <c r="L36" s="59">
        <v>17105218</v>
      </c>
      <c r="M36" s="59">
        <v>17105218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17105218</v>
      </c>
      <c r="W36" s="59">
        <v>6804657</v>
      </c>
      <c r="X36" s="59">
        <v>10300561</v>
      </c>
      <c r="Y36" s="60">
        <v>151.38</v>
      </c>
      <c r="Z36" s="61">
        <v>13609313</v>
      </c>
    </row>
    <row r="37" spans="1:26" ht="13.5">
      <c r="A37" s="57" t="s">
        <v>54</v>
      </c>
      <c r="B37" s="18">
        <v>8753880</v>
      </c>
      <c r="C37" s="18">
        <v>0</v>
      </c>
      <c r="D37" s="58">
        <v>8434976</v>
      </c>
      <c r="E37" s="59">
        <v>8434976</v>
      </c>
      <c r="F37" s="59">
        <v>9354904</v>
      </c>
      <c r="G37" s="59">
        <v>3613199</v>
      </c>
      <c r="H37" s="59">
        <v>5628036</v>
      </c>
      <c r="I37" s="59">
        <v>5628036</v>
      </c>
      <c r="J37" s="59">
        <v>5537293</v>
      </c>
      <c r="K37" s="59">
        <v>7276372</v>
      </c>
      <c r="L37" s="59">
        <v>2581592</v>
      </c>
      <c r="M37" s="59">
        <v>2581592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2581592</v>
      </c>
      <c r="W37" s="59">
        <v>4217488</v>
      </c>
      <c r="X37" s="59">
        <v>-1635896</v>
      </c>
      <c r="Y37" s="60">
        <v>-38.79</v>
      </c>
      <c r="Z37" s="61">
        <v>8434976</v>
      </c>
    </row>
    <row r="38" spans="1:26" ht="13.5">
      <c r="A38" s="57" t="s">
        <v>55</v>
      </c>
      <c r="B38" s="18">
        <v>17667627</v>
      </c>
      <c r="C38" s="18">
        <v>0</v>
      </c>
      <c r="D38" s="58">
        <v>22069220</v>
      </c>
      <c r="E38" s="59">
        <v>22069220</v>
      </c>
      <c r="F38" s="59">
        <v>20630974</v>
      </c>
      <c r="G38" s="59">
        <v>20936122</v>
      </c>
      <c r="H38" s="59">
        <v>20936122</v>
      </c>
      <c r="I38" s="59">
        <v>20936122</v>
      </c>
      <c r="J38" s="59">
        <v>20936122</v>
      </c>
      <c r="K38" s="59">
        <v>20936122</v>
      </c>
      <c r="L38" s="59">
        <v>20936122</v>
      </c>
      <c r="M38" s="59">
        <v>20936122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20936122</v>
      </c>
      <c r="W38" s="59">
        <v>11034610</v>
      </c>
      <c r="X38" s="59">
        <v>9901512</v>
      </c>
      <c r="Y38" s="60">
        <v>89.73</v>
      </c>
      <c r="Z38" s="61">
        <v>22069220</v>
      </c>
    </row>
    <row r="39" spans="1:26" ht="13.5">
      <c r="A39" s="57" t="s">
        <v>56</v>
      </c>
      <c r="B39" s="18">
        <v>-535902</v>
      </c>
      <c r="C39" s="18">
        <v>0</v>
      </c>
      <c r="D39" s="58">
        <v>-5132932</v>
      </c>
      <c r="E39" s="59">
        <v>-5132932</v>
      </c>
      <c r="F39" s="59">
        <v>-666719</v>
      </c>
      <c r="G39" s="59">
        <v>4781724</v>
      </c>
      <c r="H39" s="59">
        <v>-231060</v>
      </c>
      <c r="I39" s="59">
        <v>-231060</v>
      </c>
      <c r="J39" s="59">
        <v>-115815</v>
      </c>
      <c r="K39" s="59">
        <v>-2510149</v>
      </c>
      <c r="L39" s="59">
        <v>1301964</v>
      </c>
      <c r="M39" s="59">
        <v>1301964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1301964</v>
      </c>
      <c r="W39" s="59">
        <v>-2566466</v>
      </c>
      <c r="X39" s="59">
        <v>3868430</v>
      </c>
      <c r="Y39" s="60">
        <v>-150.73</v>
      </c>
      <c r="Z39" s="61">
        <v>-5132932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-338846</v>
      </c>
      <c r="C42" s="18">
        <v>0</v>
      </c>
      <c r="D42" s="58">
        <v>-3182256</v>
      </c>
      <c r="E42" s="59">
        <v>-3182256</v>
      </c>
      <c r="F42" s="59">
        <v>5464417</v>
      </c>
      <c r="G42" s="59">
        <v>0</v>
      </c>
      <c r="H42" s="59">
        <v>-3299579</v>
      </c>
      <c r="I42" s="59">
        <v>2164838</v>
      </c>
      <c r="J42" s="59">
        <v>0</v>
      </c>
      <c r="K42" s="59">
        <v>-747274</v>
      </c>
      <c r="L42" s="59">
        <v>-1285187</v>
      </c>
      <c r="M42" s="59">
        <v>-2032461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132377</v>
      </c>
      <c r="W42" s="59">
        <v>-1591128</v>
      </c>
      <c r="X42" s="59">
        <v>1723505</v>
      </c>
      <c r="Y42" s="60">
        <v>-108.32</v>
      </c>
      <c r="Z42" s="61">
        <v>-3182256</v>
      </c>
    </row>
    <row r="43" spans="1:26" ht="13.5">
      <c r="A43" s="57" t="s">
        <v>59</v>
      </c>
      <c r="B43" s="18">
        <v>-724070</v>
      </c>
      <c r="C43" s="18">
        <v>0</v>
      </c>
      <c r="D43" s="58">
        <v>-923532</v>
      </c>
      <c r="E43" s="59">
        <v>-923532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700</v>
      </c>
      <c r="L43" s="59">
        <v>0</v>
      </c>
      <c r="M43" s="59">
        <v>700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700</v>
      </c>
      <c r="W43" s="59">
        <v>-461766</v>
      </c>
      <c r="X43" s="59">
        <v>462466</v>
      </c>
      <c r="Y43" s="60">
        <v>-100.15</v>
      </c>
      <c r="Z43" s="61">
        <v>-923532</v>
      </c>
    </row>
    <row r="44" spans="1:26" ht="13.5">
      <c r="A44" s="57" t="s">
        <v>60</v>
      </c>
      <c r="B44" s="18">
        <v>128839</v>
      </c>
      <c r="C44" s="18">
        <v>0</v>
      </c>
      <c r="D44" s="58">
        <v>-66000</v>
      </c>
      <c r="E44" s="59">
        <v>-66000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-33000</v>
      </c>
      <c r="X44" s="59">
        <v>33000</v>
      </c>
      <c r="Y44" s="60">
        <v>-100</v>
      </c>
      <c r="Z44" s="61">
        <v>-66000</v>
      </c>
    </row>
    <row r="45" spans="1:26" ht="13.5">
      <c r="A45" s="69" t="s">
        <v>61</v>
      </c>
      <c r="B45" s="21">
        <v>6098686</v>
      </c>
      <c r="C45" s="21">
        <v>0</v>
      </c>
      <c r="D45" s="98">
        <v>8368157</v>
      </c>
      <c r="E45" s="99">
        <v>8368157</v>
      </c>
      <c r="F45" s="99">
        <v>12376939</v>
      </c>
      <c r="G45" s="99">
        <v>12376939</v>
      </c>
      <c r="H45" s="99">
        <v>9077360</v>
      </c>
      <c r="I45" s="99">
        <v>9077360</v>
      </c>
      <c r="J45" s="99">
        <v>9077360</v>
      </c>
      <c r="K45" s="99">
        <v>8330786</v>
      </c>
      <c r="L45" s="99">
        <v>7045599</v>
      </c>
      <c r="M45" s="99">
        <v>7045599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7045599</v>
      </c>
      <c r="W45" s="99">
        <v>10454051</v>
      </c>
      <c r="X45" s="99">
        <v>-3408452</v>
      </c>
      <c r="Y45" s="100">
        <v>-32.6</v>
      </c>
      <c r="Z45" s="101">
        <v>8368157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85887</v>
      </c>
      <c r="C49" s="51">
        <v>0</v>
      </c>
      <c r="D49" s="128">
        <v>103690</v>
      </c>
      <c r="E49" s="53">
        <v>113286</v>
      </c>
      <c r="F49" s="53">
        <v>0</v>
      </c>
      <c r="G49" s="53">
        <v>0</v>
      </c>
      <c r="H49" s="53">
        <v>0</v>
      </c>
      <c r="I49" s="53">
        <v>9177</v>
      </c>
      <c r="J49" s="53">
        <v>0</v>
      </c>
      <c r="K49" s="53">
        <v>0</v>
      </c>
      <c r="L49" s="53">
        <v>0</v>
      </c>
      <c r="M49" s="53">
        <v>15564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457648</v>
      </c>
      <c r="W49" s="53">
        <v>0</v>
      </c>
      <c r="X49" s="53">
        <v>0</v>
      </c>
      <c r="Y49" s="53">
        <v>785252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160108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160108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46938907</v>
      </c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>
        <v>46245992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692915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>
        <v>692915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40749759</v>
      </c>
      <c r="C5" s="18">
        <v>0</v>
      </c>
      <c r="D5" s="58">
        <v>40904000</v>
      </c>
      <c r="E5" s="59">
        <v>40904000</v>
      </c>
      <c r="F5" s="59">
        <v>7650953</v>
      </c>
      <c r="G5" s="59">
        <v>3151844</v>
      </c>
      <c r="H5" s="59">
        <v>2987204</v>
      </c>
      <c r="I5" s="59">
        <v>13790001</v>
      </c>
      <c r="J5" s="59">
        <v>2990601</v>
      </c>
      <c r="K5" s="59">
        <v>2971357</v>
      </c>
      <c r="L5" s="59">
        <v>3047709</v>
      </c>
      <c r="M5" s="59">
        <v>9009667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22799668</v>
      </c>
      <c r="W5" s="59">
        <v>23991397</v>
      </c>
      <c r="X5" s="59">
        <v>-1191729</v>
      </c>
      <c r="Y5" s="60">
        <v>-4.97</v>
      </c>
      <c r="Z5" s="61">
        <v>40904000</v>
      </c>
    </row>
    <row r="6" spans="1:26" ht="13.5">
      <c r="A6" s="57" t="s">
        <v>32</v>
      </c>
      <c r="B6" s="18">
        <v>97941658</v>
      </c>
      <c r="C6" s="18">
        <v>0</v>
      </c>
      <c r="D6" s="58">
        <v>118473145</v>
      </c>
      <c r="E6" s="59">
        <v>118473145</v>
      </c>
      <c r="F6" s="59">
        <v>9507534</v>
      </c>
      <c r="G6" s="59">
        <v>12144706</v>
      </c>
      <c r="H6" s="59">
        <v>8731848</v>
      </c>
      <c r="I6" s="59">
        <v>30384088</v>
      </c>
      <c r="J6" s="59">
        <v>9131564</v>
      </c>
      <c r="K6" s="59">
        <v>8863162</v>
      </c>
      <c r="L6" s="59">
        <v>9227642</v>
      </c>
      <c r="M6" s="59">
        <v>27222368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57606456</v>
      </c>
      <c r="W6" s="59">
        <v>64122203</v>
      </c>
      <c r="X6" s="59">
        <v>-6515747</v>
      </c>
      <c r="Y6" s="60">
        <v>-10.16</v>
      </c>
      <c r="Z6" s="61">
        <v>118473145</v>
      </c>
    </row>
    <row r="7" spans="1:26" ht="13.5">
      <c r="A7" s="57" t="s">
        <v>33</v>
      </c>
      <c r="B7" s="18">
        <v>355840</v>
      </c>
      <c r="C7" s="18">
        <v>0</v>
      </c>
      <c r="D7" s="58">
        <v>367599</v>
      </c>
      <c r="E7" s="59">
        <v>367599</v>
      </c>
      <c r="F7" s="59">
        <v>4797</v>
      </c>
      <c r="G7" s="59">
        <v>20201</v>
      </c>
      <c r="H7" s="59">
        <v>36301</v>
      </c>
      <c r="I7" s="59">
        <v>61299</v>
      </c>
      <c r="J7" s="59">
        <v>70161</v>
      </c>
      <c r="K7" s="59">
        <v>72305</v>
      </c>
      <c r="L7" s="59">
        <v>57033</v>
      </c>
      <c r="M7" s="59">
        <v>199499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260798</v>
      </c>
      <c r="W7" s="59">
        <v>190311</v>
      </c>
      <c r="X7" s="59">
        <v>70487</v>
      </c>
      <c r="Y7" s="60">
        <v>37.04</v>
      </c>
      <c r="Z7" s="61">
        <v>367599</v>
      </c>
    </row>
    <row r="8" spans="1:26" ht="13.5">
      <c r="A8" s="57" t="s">
        <v>34</v>
      </c>
      <c r="B8" s="18">
        <v>71297643</v>
      </c>
      <c r="C8" s="18">
        <v>0</v>
      </c>
      <c r="D8" s="58">
        <v>44949650</v>
      </c>
      <c r="E8" s="59">
        <v>53541190</v>
      </c>
      <c r="F8" s="59">
        <v>15489000</v>
      </c>
      <c r="G8" s="59">
        <v>2926500</v>
      </c>
      <c r="H8" s="59">
        <v>2995000</v>
      </c>
      <c r="I8" s="59">
        <v>21410500</v>
      </c>
      <c r="J8" s="59">
        <v>0</v>
      </c>
      <c r="K8" s="59">
        <v>2206540</v>
      </c>
      <c r="L8" s="59">
        <v>12391000</v>
      </c>
      <c r="M8" s="59">
        <v>14597540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36008040</v>
      </c>
      <c r="W8" s="59">
        <v>34558650</v>
      </c>
      <c r="X8" s="59">
        <v>1449390</v>
      </c>
      <c r="Y8" s="60">
        <v>4.19</v>
      </c>
      <c r="Z8" s="61">
        <v>53541190</v>
      </c>
    </row>
    <row r="9" spans="1:26" ht="13.5">
      <c r="A9" s="57" t="s">
        <v>35</v>
      </c>
      <c r="B9" s="18">
        <v>24790848</v>
      </c>
      <c r="C9" s="18">
        <v>0</v>
      </c>
      <c r="D9" s="58">
        <v>15187896</v>
      </c>
      <c r="E9" s="59">
        <v>15187896</v>
      </c>
      <c r="F9" s="59">
        <v>795160</v>
      </c>
      <c r="G9" s="59">
        <v>1219695</v>
      </c>
      <c r="H9" s="59">
        <v>2685711</v>
      </c>
      <c r="I9" s="59">
        <v>4700566</v>
      </c>
      <c r="J9" s="59">
        <v>1393744</v>
      </c>
      <c r="K9" s="59">
        <v>1438749</v>
      </c>
      <c r="L9" s="59">
        <v>1026249</v>
      </c>
      <c r="M9" s="59">
        <v>3858742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8559308</v>
      </c>
      <c r="W9" s="59">
        <v>5387024</v>
      </c>
      <c r="X9" s="59">
        <v>3172284</v>
      </c>
      <c r="Y9" s="60">
        <v>58.89</v>
      </c>
      <c r="Z9" s="61">
        <v>15187896</v>
      </c>
    </row>
    <row r="10" spans="1:26" ht="25.5">
      <c r="A10" s="62" t="s">
        <v>105</v>
      </c>
      <c r="B10" s="63">
        <f>SUM(B5:B9)</f>
        <v>235135748</v>
      </c>
      <c r="C10" s="63">
        <f>SUM(C5:C9)</f>
        <v>0</v>
      </c>
      <c r="D10" s="64">
        <f aca="true" t="shared" si="0" ref="D10:Z10">SUM(D5:D9)</f>
        <v>219882290</v>
      </c>
      <c r="E10" s="65">
        <f t="shared" si="0"/>
        <v>228473830</v>
      </c>
      <c r="F10" s="65">
        <f t="shared" si="0"/>
        <v>33447444</v>
      </c>
      <c r="G10" s="65">
        <f t="shared" si="0"/>
        <v>19462946</v>
      </c>
      <c r="H10" s="65">
        <f t="shared" si="0"/>
        <v>17436064</v>
      </c>
      <c r="I10" s="65">
        <f t="shared" si="0"/>
        <v>70346454</v>
      </c>
      <c r="J10" s="65">
        <f t="shared" si="0"/>
        <v>13586070</v>
      </c>
      <c r="K10" s="65">
        <f t="shared" si="0"/>
        <v>15552113</v>
      </c>
      <c r="L10" s="65">
        <f t="shared" si="0"/>
        <v>25749633</v>
      </c>
      <c r="M10" s="65">
        <f t="shared" si="0"/>
        <v>54887816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125234270</v>
      </c>
      <c r="W10" s="65">
        <f t="shared" si="0"/>
        <v>128249585</v>
      </c>
      <c r="X10" s="65">
        <f t="shared" si="0"/>
        <v>-3015315</v>
      </c>
      <c r="Y10" s="66">
        <f>+IF(W10&lt;&gt;0,(X10/W10)*100,0)</f>
        <v>-2.351130414963916</v>
      </c>
      <c r="Z10" s="67">
        <f t="shared" si="0"/>
        <v>228473830</v>
      </c>
    </row>
    <row r="11" spans="1:26" ht="13.5">
      <c r="A11" s="57" t="s">
        <v>36</v>
      </c>
      <c r="B11" s="18">
        <v>78229940</v>
      </c>
      <c r="C11" s="18">
        <v>0</v>
      </c>
      <c r="D11" s="58">
        <v>73779858</v>
      </c>
      <c r="E11" s="59">
        <v>73779858</v>
      </c>
      <c r="F11" s="59">
        <v>5806755</v>
      </c>
      <c r="G11" s="59">
        <v>5711155</v>
      </c>
      <c r="H11" s="59">
        <v>5774304</v>
      </c>
      <c r="I11" s="59">
        <v>17292214</v>
      </c>
      <c r="J11" s="59">
        <v>5672313</v>
      </c>
      <c r="K11" s="59">
        <v>8926023</v>
      </c>
      <c r="L11" s="59">
        <v>6355167</v>
      </c>
      <c r="M11" s="59">
        <v>20953503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38245717</v>
      </c>
      <c r="W11" s="59">
        <v>43783617</v>
      </c>
      <c r="X11" s="59">
        <v>-5537900</v>
      </c>
      <c r="Y11" s="60">
        <v>-12.65</v>
      </c>
      <c r="Z11" s="61">
        <v>73779858</v>
      </c>
    </row>
    <row r="12" spans="1:26" ht="13.5">
      <c r="A12" s="57" t="s">
        <v>37</v>
      </c>
      <c r="B12" s="18">
        <v>4327829</v>
      </c>
      <c r="C12" s="18">
        <v>0</v>
      </c>
      <c r="D12" s="58">
        <v>4477572</v>
      </c>
      <c r="E12" s="59">
        <v>4477572</v>
      </c>
      <c r="F12" s="59">
        <v>339841</v>
      </c>
      <c r="G12" s="59">
        <v>303884</v>
      </c>
      <c r="H12" s="59">
        <v>352410</v>
      </c>
      <c r="I12" s="59">
        <v>996135</v>
      </c>
      <c r="J12" s="59">
        <v>352343</v>
      </c>
      <c r="K12" s="59">
        <v>423065</v>
      </c>
      <c r="L12" s="59">
        <v>371567</v>
      </c>
      <c r="M12" s="59">
        <v>1146975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2143110</v>
      </c>
      <c r="W12" s="59">
        <v>2139349</v>
      </c>
      <c r="X12" s="59">
        <v>3761</v>
      </c>
      <c r="Y12" s="60">
        <v>0.18</v>
      </c>
      <c r="Z12" s="61">
        <v>4477572</v>
      </c>
    </row>
    <row r="13" spans="1:26" ht="13.5">
      <c r="A13" s="57" t="s">
        <v>106</v>
      </c>
      <c r="B13" s="18">
        <v>15823046</v>
      </c>
      <c r="C13" s="18">
        <v>0</v>
      </c>
      <c r="D13" s="58">
        <v>18313811</v>
      </c>
      <c r="E13" s="59">
        <v>18313811</v>
      </c>
      <c r="F13" s="59">
        <v>1436159</v>
      </c>
      <c r="G13" s="59">
        <v>1436159</v>
      </c>
      <c r="H13" s="59">
        <v>1436159</v>
      </c>
      <c r="I13" s="59">
        <v>4308477</v>
      </c>
      <c r="J13" s="59">
        <v>1436159</v>
      </c>
      <c r="K13" s="59">
        <v>1436159</v>
      </c>
      <c r="L13" s="59">
        <v>1436159</v>
      </c>
      <c r="M13" s="59">
        <v>4308477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8616954</v>
      </c>
      <c r="W13" s="59">
        <v>9156906</v>
      </c>
      <c r="X13" s="59">
        <v>-539952</v>
      </c>
      <c r="Y13" s="60">
        <v>-5.9</v>
      </c>
      <c r="Z13" s="61">
        <v>18313811</v>
      </c>
    </row>
    <row r="14" spans="1:26" ht="13.5">
      <c r="A14" s="57" t="s">
        <v>38</v>
      </c>
      <c r="B14" s="18">
        <v>9967992</v>
      </c>
      <c r="C14" s="18">
        <v>0</v>
      </c>
      <c r="D14" s="58">
        <v>7145831</v>
      </c>
      <c r="E14" s="59">
        <v>7145831</v>
      </c>
      <c r="F14" s="59">
        <v>430211</v>
      </c>
      <c r="G14" s="59">
        <v>430211</v>
      </c>
      <c r="H14" s="59">
        <v>1017719</v>
      </c>
      <c r="I14" s="59">
        <v>1878141</v>
      </c>
      <c r="J14" s="59">
        <v>430211</v>
      </c>
      <c r="K14" s="59">
        <v>430211</v>
      </c>
      <c r="L14" s="59">
        <v>500711</v>
      </c>
      <c r="M14" s="59">
        <v>1361133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3239274</v>
      </c>
      <c r="W14" s="59">
        <v>2988236</v>
      </c>
      <c r="X14" s="59">
        <v>251038</v>
      </c>
      <c r="Y14" s="60">
        <v>8.4</v>
      </c>
      <c r="Z14" s="61">
        <v>7145831</v>
      </c>
    </row>
    <row r="15" spans="1:26" ht="13.5">
      <c r="A15" s="57" t="s">
        <v>39</v>
      </c>
      <c r="B15" s="18">
        <v>69816561</v>
      </c>
      <c r="C15" s="18">
        <v>0</v>
      </c>
      <c r="D15" s="58">
        <v>67024487</v>
      </c>
      <c r="E15" s="59">
        <v>67024487</v>
      </c>
      <c r="F15" s="59">
        <v>4127734</v>
      </c>
      <c r="G15" s="59">
        <v>6965159</v>
      </c>
      <c r="H15" s="59">
        <v>7656989</v>
      </c>
      <c r="I15" s="59">
        <v>18749882</v>
      </c>
      <c r="J15" s="59">
        <v>4167795</v>
      </c>
      <c r="K15" s="59">
        <v>4292245</v>
      </c>
      <c r="L15" s="59">
        <v>4635684</v>
      </c>
      <c r="M15" s="59">
        <v>13095724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31845606</v>
      </c>
      <c r="W15" s="59">
        <v>20605234</v>
      </c>
      <c r="X15" s="59">
        <v>11240372</v>
      </c>
      <c r="Y15" s="60">
        <v>54.55</v>
      </c>
      <c r="Z15" s="61">
        <v>67024487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82513091</v>
      </c>
      <c r="C17" s="18">
        <v>0</v>
      </c>
      <c r="D17" s="58">
        <v>59364310</v>
      </c>
      <c r="E17" s="59">
        <v>67955850</v>
      </c>
      <c r="F17" s="59">
        <v>3254834</v>
      </c>
      <c r="G17" s="59">
        <v>3528782</v>
      </c>
      <c r="H17" s="59">
        <v>6896124</v>
      </c>
      <c r="I17" s="59">
        <v>13679740</v>
      </c>
      <c r="J17" s="59">
        <v>5710454</v>
      </c>
      <c r="K17" s="59">
        <v>5661760</v>
      </c>
      <c r="L17" s="59">
        <v>4956371</v>
      </c>
      <c r="M17" s="59">
        <v>16328585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30008325</v>
      </c>
      <c r="W17" s="59">
        <v>35805769</v>
      </c>
      <c r="X17" s="59">
        <v>-5797444</v>
      </c>
      <c r="Y17" s="60">
        <v>-16.19</v>
      </c>
      <c r="Z17" s="61">
        <v>67955850</v>
      </c>
    </row>
    <row r="18" spans="1:26" ht="13.5">
      <c r="A18" s="69" t="s">
        <v>42</v>
      </c>
      <c r="B18" s="70">
        <f>SUM(B11:B17)</f>
        <v>260678459</v>
      </c>
      <c r="C18" s="70">
        <f>SUM(C11:C17)</f>
        <v>0</v>
      </c>
      <c r="D18" s="71">
        <f aca="true" t="shared" si="1" ref="D18:Z18">SUM(D11:D17)</f>
        <v>230105869</v>
      </c>
      <c r="E18" s="72">
        <f t="shared" si="1"/>
        <v>238697409</v>
      </c>
      <c r="F18" s="72">
        <f t="shared" si="1"/>
        <v>15395534</v>
      </c>
      <c r="G18" s="72">
        <f t="shared" si="1"/>
        <v>18375350</v>
      </c>
      <c r="H18" s="72">
        <f t="shared" si="1"/>
        <v>23133705</v>
      </c>
      <c r="I18" s="72">
        <f t="shared" si="1"/>
        <v>56904589</v>
      </c>
      <c r="J18" s="72">
        <f t="shared" si="1"/>
        <v>17769275</v>
      </c>
      <c r="K18" s="72">
        <f t="shared" si="1"/>
        <v>21169463</v>
      </c>
      <c r="L18" s="72">
        <f t="shared" si="1"/>
        <v>18255659</v>
      </c>
      <c r="M18" s="72">
        <f t="shared" si="1"/>
        <v>57194397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114098986</v>
      </c>
      <c r="W18" s="72">
        <f t="shared" si="1"/>
        <v>114479111</v>
      </c>
      <c r="X18" s="72">
        <f t="shared" si="1"/>
        <v>-380125</v>
      </c>
      <c r="Y18" s="66">
        <f>+IF(W18&lt;&gt;0,(X18/W18)*100,0)</f>
        <v>-0.33204747720306804</v>
      </c>
      <c r="Z18" s="73">
        <f t="shared" si="1"/>
        <v>238697409</v>
      </c>
    </row>
    <row r="19" spans="1:26" ht="13.5">
      <c r="A19" s="69" t="s">
        <v>43</v>
      </c>
      <c r="B19" s="74">
        <f>+B10-B18</f>
        <v>-25542711</v>
      </c>
      <c r="C19" s="74">
        <f>+C10-C18</f>
        <v>0</v>
      </c>
      <c r="D19" s="75">
        <f aca="true" t="shared" si="2" ref="D19:Z19">+D10-D18</f>
        <v>-10223579</v>
      </c>
      <c r="E19" s="76">
        <f t="shared" si="2"/>
        <v>-10223579</v>
      </c>
      <c r="F19" s="76">
        <f t="shared" si="2"/>
        <v>18051910</v>
      </c>
      <c r="G19" s="76">
        <f t="shared" si="2"/>
        <v>1087596</v>
      </c>
      <c r="H19" s="76">
        <f t="shared" si="2"/>
        <v>-5697641</v>
      </c>
      <c r="I19" s="76">
        <f t="shared" si="2"/>
        <v>13441865</v>
      </c>
      <c r="J19" s="76">
        <f t="shared" si="2"/>
        <v>-4183205</v>
      </c>
      <c r="K19" s="76">
        <f t="shared" si="2"/>
        <v>-5617350</v>
      </c>
      <c r="L19" s="76">
        <f t="shared" si="2"/>
        <v>7493974</v>
      </c>
      <c r="M19" s="76">
        <f t="shared" si="2"/>
        <v>-2306581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11135284</v>
      </c>
      <c r="W19" s="76">
        <f>IF(E10=E18,0,W10-W18)</f>
        <v>13770474</v>
      </c>
      <c r="X19" s="76">
        <f t="shared" si="2"/>
        <v>-2635190</v>
      </c>
      <c r="Y19" s="77">
        <f>+IF(W19&lt;&gt;0,(X19/W19)*100,0)</f>
        <v>-19.136523550314973</v>
      </c>
      <c r="Z19" s="78">
        <f t="shared" si="2"/>
        <v>-10223579</v>
      </c>
    </row>
    <row r="20" spans="1:26" ht="13.5">
      <c r="A20" s="57" t="s">
        <v>44</v>
      </c>
      <c r="B20" s="18">
        <v>42298336</v>
      </c>
      <c r="C20" s="18">
        <v>0</v>
      </c>
      <c r="D20" s="58">
        <v>45910350</v>
      </c>
      <c r="E20" s="59">
        <v>62299394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34059350</v>
      </c>
      <c r="X20" s="59">
        <v>-34059350</v>
      </c>
      <c r="Y20" s="60">
        <v>-100</v>
      </c>
      <c r="Z20" s="61">
        <v>62299394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16755625</v>
      </c>
      <c r="C22" s="85">
        <f>SUM(C19:C21)</f>
        <v>0</v>
      </c>
      <c r="D22" s="86">
        <f aca="true" t="shared" si="3" ref="D22:Z22">SUM(D19:D21)</f>
        <v>35686771</v>
      </c>
      <c r="E22" s="87">
        <f t="shared" si="3"/>
        <v>52075815</v>
      </c>
      <c r="F22" s="87">
        <f t="shared" si="3"/>
        <v>18051910</v>
      </c>
      <c r="G22" s="87">
        <f t="shared" si="3"/>
        <v>1087596</v>
      </c>
      <c r="H22" s="87">
        <f t="shared" si="3"/>
        <v>-5697641</v>
      </c>
      <c r="I22" s="87">
        <f t="shared" si="3"/>
        <v>13441865</v>
      </c>
      <c r="J22" s="87">
        <f t="shared" si="3"/>
        <v>-4183205</v>
      </c>
      <c r="K22" s="87">
        <f t="shared" si="3"/>
        <v>-5617350</v>
      </c>
      <c r="L22" s="87">
        <f t="shared" si="3"/>
        <v>7493974</v>
      </c>
      <c r="M22" s="87">
        <f t="shared" si="3"/>
        <v>-2306581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11135284</v>
      </c>
      <c r="W22" s="87">
        <f t="shared" si="3"/>
        <v>47829824</v>
      </c>
      <c r="X22" s="87">
        <f t="shared" si="3"/>
        <v>-36694540</v>
      </c>
      <c r="Y22" s="88">
        <f>+IF(W22&lt;&gt;0,(X22/W22)*100,0)</f>
        <v>-76.71895259326064</v>
      </c>
      <c r="Z22" s="89">
        <f t="shared" si="3"/>
        <v>52075815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16755625</v>
      </c>
      <c r="C24" s="74">
        <f>SUM(C22:C23)</f>
        <v>0</v>
      </c>
      <c r="D24" s="75">
        <f aca="true" t="shared" si="4" ref="D24:Z24">SUM(D22:D23)</f>
        <v>35686771</v>
      </c>
      <c r="E24" s="76">
        <f t="shared" si="4"/>
        <v>52075815</v>
      </c>
      <c r="F24" s="76">
        <f t="shared" si="4"/>
        <v>18051910</v>
      </c>
      <c r="G24" s="76">
        <f t="shared" si="4"/>
        <v>1087596</v>
      </c>
      <c r="H24" s="76">
        <f t="shared" si="4"/>
        <v>-5697641</v>
      </c>
      <c r="I24" s="76">
        <f t="shared" si="4"/>
        <v>13441865</v>
      </c>
      <c r="J24" s="76">
        <f t="shared" si="4"/>
        <v>-4183205</v>
      </c>
      <c r="K24" s="76">
        <f t="shared" si="4"/>
        <v>-5617350</v>
      </c>
      <c r="L24" s="76">
        <f t="shared" si="4"/>
        <v>7493974</v>
      </c>
      <c r="M24" s="76">
        <f t="shared" si="4"/>
        <v>-2306581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11135284</v>
      </c>
      <c r="W24" s="76">
        <f t="shared" si="4"/>
        <v>47829824</v>
      </c>
      <c r="X24" s="76">
        <f t="shared" si="4"/>
        <v>-36694540</v>
      </c>
      <c r="Y24" s="77">
        <f>+IF(W24&lt;&gt;0,(X24/W24)*100,0)</f>
        <v>-76.71895259326064</v>
      </c>
      <c r="Z24" s="78">
        <f t="shared" si="4"/>
        <v>52075815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44252984</v>
      </c>
      <c r="C27" s="21">
        <v>0</v>
      </c>
      <c r="D27" s="98">
        <v>50560750</v>
      </c>
      <c r="E27" s="99">
        <v>66949394</v>
      </c>
      <c r="F27" s="99">
        <v>0</v>
      </c>
      <c r="G27" s="99">
        <v>1416501</v>
      </c>
      <c r="H27" s="99">
        <v>1406771</v>
      </c>
      <c r="I27" s="99">
        <v>2823272</v>
      </c>
      <c r="J27" s="99">
        <v>1596653</v>
      </c>
      <c r="K27" s="99">
        <v>2353866</v>
      </c>
      <c r="L27" s="99">
        <v>6232989</v>
      </c>
      <c r="M27" s="99">
        <v>10183508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13006780</v>
      </c>
      <c r="W27" s="99">
        <v>33474697</v>
      </c>
      <c r="X27" s="99">
        <v>-20467917</v>
      </c>
      <c r="Y27" s="100">
        <v>-61.14</v>
      </c>
      <c r="Z27" s="101">
        <v>66949394</v>
      </c>
    </row>
    <row r="28" spans="1:26" ht="13.5">
      <c r="A28" s="102" t="s">
        <v>44</v>
      </c>
      <c r="B28" s="18">
        <v>38046816</v>
      </c>
      <c r="C28" s="18">
        <v>0</v>
      </c>
      <c r="D28" s="58">
        <v>45911000</v>
      </c>
      <c r="E28" s="59">
        <v>62299394</v>
      </c>
      <c r="F28" s="59">
        <v>0</v>
      </c>
      <c r="G28" s="59">
        <v>1361577</v>
      </c>
      <c r="H28" s="59">
        <v>1292843</v>
      </c>
      <c r="I28" s="59">
        <v>2654420</v>
      </c>
      <c r="J28" s="59">
        <v>1536472</v>
      </c>
      <c r="K28" s="59">
        <v>2311911</v>
      </c>
      <c r="L28" s="59">
        <v>5830156</v>
      </c>
      <c r="M28" s="59">
        <v>9678539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12332959</v>
      </c>
      <c r="W28" s="59">
        <v>31149697</v>
      </c>
      <c r="X28" s="59">
        <v>-18816738</v>
      </c>
      <c r="Y28" s="60">
        <v>-60.41</v>
      </c>
      <c r="Z28" s="61">
        <v>62299394</v>
      </c>
    </row>
    <row r="29" spans="1:26" ht="13.5">
      <c r="A29" s="57" t="s">
        <v>110</v>
      </c>
      <c r="B29" s="18">
        <v>479067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809360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4917741</v>
      </c>
      <c r="C31" s="18">
        <v>0</v>
      </c>
      <c r="D31" s="58">
        <v>4649750</v>
      </c>
      <c r="E31" s="59">
        <v>4650000</v>
      </c>
      <c r="F31" s="59">
        <v>0</v>
      </c>
      <c r="G31" s="59">
        <v>54924</v>
      </c>
      <c r="H31" s="59">
        <v>113928</v>
      </c>
      <c r="I31" s="59">
        <v>168852</v>
      </c>
      <c r="J31" s="59">
        <v>60181</v>
      </c>
      <c r="K31" s="59">
        <v>41955</v>
      </c>
      <c r="L31" s="59">
        <v>402833</v>
      </c>
      <c r="M31" s="59">
        <v>504969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673821</v>
      </c>
      <c r="W31" s="59">
        <v>2325000</v>
      </c>
      <c r="X31" s="59">
        <v>-1651179</v>
      </c>
      <c r="Y31" s="60">
        <v>-71.02</v>
      </c>
      <c r="Z31" s="61">
        <v>4650000</v>
      </c>
    </row>
    <row r="32" spans="1:26" ht="13.5">
      <c r="A32" s="69" t="s">
        <v>50</v>
      </c>
      <c r="B32" s="21">
        <f>SUM(B28:B31)</f>
        <v>44252984</v>
      </c>
      <c r="C32" s="21">
        <f>SUM(C28:C31)</f>
        <v>0</v>
      </c>
      <c r="D32" s="98">
        <f aca="true" t="shared" si="5" ref="D32:Z32">SUM(D28:D31)</f>
        <v>50560750</v>
      </c>
      <c r="E32" s="99">
        <f t="shared" si="5"/>
        <v>66949394</v>
      </c>
      <c r="F32" s="99">
        <f t="shared" si="5"/>
        <v>0</v>
      </c>
      <c r="G32" s="99">
        <f t="shared" si="5"/>
        <v>1416501</v>
      </c>
      <c r="H32" s="99">
        <f t="shared" si="5"/>
        <v>1406771</v>
      </c>
      <c r="I32" s="99">
        <f t="shared" si="5"/>
        <v>2823272</v>
      </c>
      <c r="J32" s="99">
        <f t="shared" si="5"/>
        <v>1596653</v>
      </c>
      <c r="K32" s="99">
        <f t="shared" si="5"/>
        <v>2353866</v>
      </c>
      <c r="L32" s="99">
        <f t="shared" si="5"/>
        <v>6232989</v>
      </c>
      <c r="M32" s="99">
        <f t="shared" si="5"/>
        <v>10183508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13006780</v>
      </c>
      <c r="W32" s="99">
        <f t="shared" si="5"/>
        <v>33474697</v>
      </c>
      <c r="X32" s="99">
        <f t="shared" si="5"/>
        <v>-20467917</v>
      </c>
      <c r="Y32" s="100">
        <f>+IF(W32&lt;&gt;0,(X32/W32)*100,0)</f>
        <v>-61.1444429205737</v>
      </c>
      <c r="Z32" s="101">
        <f t="shared" si="5"/>
        <v>66949394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41164988</v>
      </c>
      <c r="C35" s="18">
        <v>0</v>
      </c>
      <c r="D35" s="58">
        <v>52540140</v>
      </c>
      <c r="E35" s="59">
        <v>52540140</v>
      </c>
      <c r="F35" s="59">
        <v>51181351</v>
      </c>
      <c r="G35" s="59">
        <v>58192430</v>
      </c>
      <c r="H35" s="59">
        <v>58633004</v>
      </c>
      <c r="I35" s="59">
        <v>58633004</v>
      </c>
      <c r="J35" s="59">
        <v>50781505</v>
      </c>
      <c r="K35" s="59">
        <v>44485637</v>
      </c>
      <c r="L35" s="59">
        <v>49715180</v>
      </c>
      <c r="M35" s="59">
        <v>49715180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49715180</v>
      </c>
      <c r="W35" s="59">
        <v>26270070</v>
      </c>
      <c r="X35" s="59">
        <v>23445110</v>
      </c>
      <c r="Y35" s="60">
        <v>89.25</v>
      </c>
      <c r="Z35" s="61">
        <v>52540140</v>
      </c>
    </row>
    <row r="36" spans="1:26" ht="13.5">
      <c r="A36" s="57" t="s">
        <v>53</v>
      </c>
      <c r="B36" s="18">
        <v>559478884</v>
      </c>
      <c r="C36" s="18">
        <v>0</v>
      </c>
      <c r="D36" s="58">
        <v>517427117</v>
      </c>
      <c r="E36" s="59">
        <v>517427117</v>
      </c>
      <c r="F36" s="59">
        <v>523358303</v>
      </c>
      <c r="G36" s="59">
        <v>521922144</v>
      </c>
      <c r="H36" s="59">
        <v>520485985</v>
      </c>
      <c r="I36" s="59">
        <v>520485985</v>
      </c>
      <c r="J36" s="59">
        <v>519049826</v>
      </c>
      <c r="K36" s="59">
        <v>517613667</v>
      </c>
      <c r="L36" s="59">
        <v>516177508</v>
      </c>
      <c r="M36" s="59">
        <v>516177508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516177508</v>
      </c>
      <c r="W36" s="59">
        <v>258713559</v>
      </c>
      <c r="X36" s="59">
        <v>257463949</v>
      </c>
      <c r="Y36" s="60">
        <v>99.52</v>
      </c>
      <c r="Z36" s="61">
        <v>517427117</v>
      </c>
    </row>
    <row r="37" spans="1:26" ht="13.5">
      <c r="A37" s="57" t="s">
        <v>54</v>
      </c>
      <c r="B37" s="18">
        <v>67460047</v>
      </c>
      <c r="C37" s="18">
        <v>0</v>
      </c>
      <c r="D37" s="58">
        <v>40125954</v>
      </c>
      <c r="E37" s="59">
        <v>40125954</v>
      </c>
      <c r="F37" s="59">
        <v>116352202</v>
      </c>
      <c r="G37" s="59">
        <v>113030396</v>
      </c>
      <c r="H37" s="59">
        <v>23661996</v>
      </c>
      <c r="I37" s="59">
        <v>23661996</v>
      </c>
      <c r="J37" s="59">
        <v>28360847</v>
      </c>
      <c r="K37" s="59">
        <v>27982270</v>
      </c>
      <c r="L37" s="59">
        <v>20167952</v>
      </c>
      <c r="M37" s="59">
        <v>20167952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20167952</v>
      </c>
      <c r="W37" s="59">
        <v>20062977</v>
      </c>
      <c r="X37" s="59">
        <v>104975</v>
      </c>
      <c r="Y37" s="60">
        <v>0.52</v>
      </c>
      <c r="Z37" s="61">
        <v>40125954</v>
      </c>
    </row>
    <row r="38" spans="1:26" ht="13.5">
      <c r="A38" s="57" t="s">
        <v>55</v>
      </c>
      <c r="B38" s="18">
        <v>87643036</v>
      </c>
      <c r="C38" s="18">
        <v>0</v>
      </c>
      <c r="D38" s="58">
        <v>82551796</v>
      </c>
      <c r="E38" s="59">
        <v>82551796</v>
      </c>
      <c r="F38" s="59">
        <v>91302852</v>
      </c>
      <c r="G38" s="59">
        <v>91810158</v>
      </c>
      <c r="H38" s="59">
        <v>91387125</v>
      </c>
      <c r="I38" s="59">
        <v>91387125</v>
      </c>
      <c r="J38" s="59">
        <v>91948427</v>
      </c>
      <c r="K38" s="59">
        <v>92509729</v>
      </c>
      <c r="L38" s="59">
        <v>92380486</v>
      </c>
      <c r="M38" s="59">
        <v>92380486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92380486</v>
      </c>
      <c r="W38" s="59">
        <v>41275898</v>
      </c>
      <c r="X38" s="59">
        <v>51104588</v>
      </c>
      <c r="Y38" s="60">
        <v>123.81</v>
      </c>
      <c r="Z38" s="61">
        <v>82551796</v>
      </c>
    </row>
    <row r="39" spans="1:26" ht="13.5">
      <c r="A39" s="57" t="s">
        <v>56</v>
      </c>
      <c r="B39" s="18">
        <v>445540789</v>
      </c>
      <c r="C39" s="18">
        <v>0</v>
      </c>
      <c r="D39" s="58">
        <v>447289507</v>
      </c>
      <c r="E39" s="59">
        <v>447289507</v>
      </c>
      <c r="F39" s="59">
        <v>366884600</v>
      </c>
      <c r="G39" s="59">
        <v>375274020</v>
      </c>
      <c r="H39" s="59">
        <v>464069868</v>
      </c>
      <c r="I39" s="59">
        <v>464069868</v>
      </c>
      <c r="J39" s="59">
        <v>449522057</v>
      </c>
      <c r="K39" s="59">
        <v>441607305</v>
      </c>
      <c r="L39" s="59">
        <v>453344250</v>
      </c>
      <c r="M39" s="59">
        <v>453344250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453344250</v>
      </c>
      <c r="W39" s="59">
        <v>223644754</v>
      </c>
      <c r="X39" s="59">
        <v>229699496</v>
      </c>
      <c r="Y39" s="60">
        <v>102.71</v>
      </c>
      <c r="Z39" s="61">
        <v>447289507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-4661818</v>
      </c>
      <c r="C42" s="18">
        <v>0</v>
      </c>
      <c r="D42" s="58">
        <v>56451841</v>
      </c>
      <c r="E42" s="59">
        <v>78989252</v>
      </c>
      <c r="F42" s="59">
        <v>903414</v>
      </c>
      <c r="G42" s="59">
        <v>10018150</v>
      </c>
      <c r="H42" s="59">
        <v>-914239</v>
      </c>
      <c r="I42" s="59">
        <v>10007325</v>
      </c>
      <c r="J42" s="59">
        <v>928430</v>
      </c>
      <c r="K42" s="59">
        <v>-3936654</v>
      </c>
      <c r="L42" s="59">
        <v>15661718</v>
      </c>
      <c r="M42" s="59">
        <v>12653494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22660819</v>
      </c>
      <c r="W42" s="59">
        <v>40483068</v>
      </c>
      <c r="X42" s="59">
        <v>-17822249</v>
      </c>
      <c r="Y42" s="60">
        <v>-44.02</v>
      </c>
      <c r="Z42" s="61">
        <v>78989252</v>
      </c>
    </row>
    <row r="43" spans="1:26" ht="13.5">
      <c r="A43" s="57" t="s">
        <v>59</v>
      </c>
      <c r="B43" s="18">
        <v>412779</v>
      </c>
      <c r="C43" s="18">
        <v>0</v>
      </c>
      <c r="D43" s="58">
        <v>-50560751</v>
      </c>
      <c r="E43" s="59">
        <v>-66949394</v>
      </c>
      <c r="F43" s="59">
        <v>-7715632</v>
      </c>
      <c r="G43" s="59">
        <v>-9203501</v>
      </c>
      <c r="H43" s="59">
        <v>2193229</v>
      </c>
      <c r="I43" s="59">
        <v>-14725904</v>
      </c>
      <c r="J43" s="59">
        <v>-1084189</v>
      </c>
      <c r="K43" s="59">
        <v>3766135</v>
      </c>
      <c r="L43" s="59">
        <v>-10232989</v>
      </c>
      <c r="M43" s="59">
        <v>-7551043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-22276947</v>
      </c>
      <c r="W43" s="59">
        <v>-25490719</v>
      </c>
      <c r="X43" s="59">
        <v>3213772</v>
      </c>
      <c r="Y43" s="60">
        <v>-12.61</v>
      </c>
      <c r="Z43" s="61">
        <v>-66949394</v>
      </c>
    </row>
    <row r="44" spans="1:26" ht="13.5">
      <c r="A44" s="57" t="s">
        <v>60</v>
      </c>
      <c r="B44" s="18">
        <v>178298</v>
      </c>
      <c r="C44" s="18">
        <v>0</v>
      </c>
      <c r="D44" s="58">
        <v>-2087826</v>
      </c>
      <c r="E44" s="59">
        <v>-2087826</v>
      </c>
      <c r="F44" s="59">
        <v>0</v>
      </c>
      <c r="G44" s="59">
        <v>0</v>
      </c>
      <c r="H44" s="59">
        <v>-934130</v>
      </c>
      <c r="I44" s="59">
        <v>-934130</v>
      </c>
      <c r="J44" s="59">
        <v>0</v>
      </c>
      <c r="K44" s="59">
        <v>0</v>
      </c>
      <c r="L44" s="59">
        <v>-680975</v>
      </c>
      <c r="M44" s="59">
        <v>-680975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-1615105</v>
      </c>
      <c r="W44" s="59">
        <v>-2087826</v>
      </c>
      <c r="X44" s="59">
        <v>472721</v>
      </c>
      <c r="Y44" s="60">
        <v>-22.64</v>
      </c>
      <c r="Z44" s="61">
        <v>-2087826</v>
      </c>
    </row>
    <row r="45" spans="1:26" ht="13.5">
      <c r="A45" s="69" t="s">
        <v>61</v>
      </c>
      <c r="B45" s="21">
        <v>2490231</v>
      </c>
      <c r="C45" s="21">
        <v>0</v>
      </c>
      <c r="D45" s="98">
        <v>6775664</v>
      </c>
      <c r="E45" s="99">
        <v>12924032</v>
      </c>
      <c r="F45" s="99">
        <v>-5048398</v>
      </c>
      <c r="G45" s="99">
        <v>-4233749</v>
      </c>
      <c r="H45" s="99">
        <v>-3888889</v>
      </c>
      <c r="I45" s="99">
        <v>-3888889</v>
      </c>
      <c r="J45" s="99">
        <v>-4044648</v>
      </c>
      <c r="K45" s="99">
        <v>-4215167</v>
      </c>
      <c r="L45" s="99">
        <v>532587</v>
      </c>
      <c r="M45" s="99">
        <v>532587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532587</v>
      </c>
      <c r="W45" s="99">
        <v>15876523</v>
      </c>
      <c r="X45" s="99">
        <v>-15343936</v>
      </c>
      <c r="Y45" s="100">
        <v>-96.65</v>
      </c>
      <c r="Z45" s="101">
        <v>12924032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10998913</v>
      </c>
      <c r="C49" s="51">
        <v>0</v>
      </c>
      <c r="D49" s="128">
        <v>6169072</v>
      </c>
      <c r="E49" s="53">
        <v>3484141</v>
      </c>
      <c r="F49" s="53">
        <v>0</v>
      </c>
      <c r="G49" s="53">
        <v>0</v>
      </c>
      <c r="H49" s="53">
        <v>0</v>
      </c>
      <c r="I49" s="53">
        <v>3366497</v>
      </c>
      <c r="J49" s="53">
        <v>0</v>
      </c>
      <c r="K49" s="53">
        <v>0</v>
      </c>
      <c r="L49" s="53">
        <v>0</v>
      </c>
      <c r="M49" s="53">
        <v>3050743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4061664</v>
      </c>
      <c r="W49" s="53">
        <v>2357768</v>
      </c>
      <c r="X49" s="53">
        <v>43789932</v>
      </c>
      <c r="Y49" s="53">
        <v>77278730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211555</v>
      </c>
      <c r="C51" s="51">
        <v>0</v>
      </c>
      <c r="D51" s="128">
        <v>2296159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4395</v>
      </c>
      <c r="W51" s="53">
        <v>0</v>
      </c>
      <c r="X51" s="53">
        <v>0</v>
      </c>
      <c r="Y51" s="53">
        <v>2512109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96.6046758486144</v>
      </c>
      <c r="C58" s="5">
        <f>IF(C67=0,0,+(C76/C67)*100)</f>
        <v>0</v>
      </c>
      <c r="D58" s="6">
        <f aca="true" t="shared" si="6" ref="D58:Z58">IF(D67=0,0,+(D76/D67)*100)</f>
        <v>92.09253277038931</v>
      </c>
      <c r="E58" s="7">
        <f t="shared" si="6"/>
        <v>92.09253339427259</v>
      </c>
      <c r="F58" s="7">
        <f t="shared" si="6"/>
        <v>55.9029639444214</v>
      </c>
      <c r="G58" s="7">
        <f t="shared" si="6"/>
        <v>91.89737987342527</v>
      </c>
      <c r="H58" s="7">
        <f t="shared" si="6"/>
        <v>122.24531551811582</v>
      </c>
      <c r="I58" s="7">
        <f t="shared" si="6"/>
        <v>85.96352844283527</v>
      </c>
      <c r="J58" s="7">
        <f t="shared" si="6"/>
        <v>101.9162702246336</v>
      </c>
      <c r="K58" s="7">
        <f t="shared" si="6"/>
        <v>107.3963995461864</v>
      </c>
      <c r="L58" s="7">
        <f t="shared" si="6"/>
        <v>86.60753488465178</v>
      </c>
      <c r="M58" s="7">
        <f t="shared" si="6"/>
        <v>98.5179106979201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91.61557428132316</v>
      </c>
      <c r="W58" s="7">
        <f t="shared" si="6"/>
        <v>91.72417966021756</v>
      </c>
      <c r="X58" s="7">
        <f t="shared" si="6"/>
        <v>0</v>
      </c>
      <c r="Y58" s="7">
        <f t="shared" si="6"/>
        <v>0</v>
      </c>
      <c r="Z58" s="8">
        <f t="shared" si="6"/>
        <v>92.09253339427259</v>
      </c>
    </row>
    <row r="59" spans="1:26" ht="13.5">
      <c r="A59" s="36" t="s">
        <v>31</v>
      </c>
      <c r="B59" s="9">
        <f aca="true" t="shared" si="7" ref="B59:Z66">IF(B68=0,0,+(B77/B68)*100)</f>
        <v>101.77122725424479</v>
      </c>
      <c r="C59" s="9">
        <f t="shared" si="7"/>
        <v>0</v>
      </c>
      <c r="D59" s="2">
        <f t="shared" si="7"/>
        <v>89.99999489795918</v>
      </c>
      <c r="E59" s="10">
        <f t="shared" si="7"/>
        <v>89.9999974489796</v>
      </c>
      <c r="F59" s="10">
        <f t="shared" si="7"/>
        <v>19.57501773172835</v>
      </c>
      <c r="G59" s="10">
        <f t="shared" si="7"/>
        <v>107.05548466145886</v>
      </c>
      <c r="H59" s="10">
        <f t="shared" si="7"/>
        <v>148.05367768602252</v>
      </c>
      <c r="I59" s="10">
        <f t="shared" si="7"/>
        <v>66.74213744632691</v>
      </c>
      <c r="J59" s="10">
        <f t="shared" si="7"/>
        <v>84.44792297746615</v>
      </c>
      <c r="K59" s="10">
        <f t="shared" si="7"/>
        <v>123.5865689894033</v>
      </c>
      <c r="L59" s="10">
        <f t="shared" si="7"/>
        <v>72.96040972445552</v>
      </c>
      <c r="M59" s="10">
        <f t="shared" si="7"/>
        <v>93.44834935464928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77.19620019569419</v>
      </c>
      <c r="W59" s="10">
        <f t="shared" si="7"/>
        <v>80.34152269413266</v>
      </c>
      <c r="X59" s="10">
        <f t="shared" si="7"/>
        <v>0</v>
      </c>
      <c r="Y59" s="10">
        <f t="shared" si="7"/>
        <v>0</v>
      </c>
      <c r="Z59" s="11">
        <f t="shared" si="7"/>
        <v>89.9999974489796</v>
      </c>
    </row>
    <row r="60" spans="1:26" ht="13.5">
      <c r="A60" s="37" t="s">
        <v>32</v>
      </c>
      <c r="B60" s="12">
        <f t="shared" si="7"/>
        <v>94.81845508476077</v>
      </c>
      <c r="C60" s="12">
        <f t="shared" si="7"/>
        <v>0</v>
      </c>
      <c r="D60" s="3">
        <f t="shared" si="7"/>
        <v>93.27221540375247</v>
      </c>
      <c r="E60" s="13">
        <f t="shared" si="7"/>
        <v>93.27221540375247</v>
      </c>
      <c r="F60" s="13">
        <f t="shared" si="7"/>
        <v>85.1911021301633</v>
      </c>
      <c r="G60" s="13">
        <f t="shared" si="7"/>
        <v>88.9601279767497</v>
      </c>
      <c r="H60" s="13">
        <f t="shared" si="7"/>
        <v>115.28877964893572</v>
      </c>
      <c r="I60" s="13">
        <f t="shared" si="7"/>
        <v>95.34714354434466</v>
      </c>
      <c r="J60" s="13">
        <f t="shared" si="7"/>
        <v>108.38119296979139</v>
      </c>
      <c r="K60" s="13">
        <f t="shared" si="7"/>
        <v>103.2196861571525</v>
      </c>
      <c r="L60" s="13">
        <f t="shared" si="7"/>
        <v>91.87376363322286</v>
      </c>
      <c r="M60" s="13">
        <f t="shared" si="7"/>
        <v>101.10512061257859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98.06811930940518</v>
      </c>
      <c r="W60" s="13">
        <f t="shared" si="7"/>
        <v>96.82312536891473</v>
      </c>
      <c r="X60" s="13">
        <f t="shared" si="7"/>
        <v>0</v>
      </c>
      <c r="Y60" s="13">
        <f t="shared" si="7"/>
        <v>0</v>
      </c>
      <c r="Z60" s="14">
        <f t="shared" si="7"/>
        <v>93.27221540375247</v>
      </c>
    </row>
    <row r="61" spans="1:26" ht="13.5">
      <c r="A61" s="38" t="s">
        <v>113</v>
      </c>
      <c r="B61" s="12">
        <f t="shared" si="7"/>
        <v>92.7282489409273</v>
      </c>
      <c r="C61" s="12">
        <f t="shared" si="7"/>
        <v>0</v>
      </c>
      <c r="D61" s="3">
        <f t="shared" si="7"/>
        <v>95.00000025795167</v>
      </c>
      <c r="E61" s="13">
        <f t="shared" si="7"/>
        <v>94.99999896819332</v>
      </c>
      <c r="F61" s="13">
        <f t="shared" si="7"/>
        <v>92.31678442408263</v>
      </c>
      <c r="G61" s="13">
        <f t="shared" si="7"/>
        <v>94.58418988060984</v>
      </c>
      <c r="H61" s="13">
        <f t="shared" si="7"/>
        <v>114.8497391516361</v>
      </c>
      <c r="I61" s="13">
        <f t="shared" si="7"/>
        <v>99.92714170978391</v>
      </c>
      <c r="J61" s="13">
        <f t="shared" si="7"/>
        <v>117.0290650198618</v>
      </c>
      <c r="K61" s="13">
        <f t="shared" si="7"/>
        <v>112.462206246837</v>
      </c>
      <c r="L61" s="13">
        <f t="shared" si="7"/>
        <v>99.59531488465447</v>
      </c>
      <c r="M61" s="13">
        <f t="shared" si="7"/>
        <v>109.76182777399102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104.40928357321646</v>
      </c>
      <c r="W61" s="13">
        <f t="shared" si="7"/>
        <v>97.58112471416894</v>
      </c>
      <c r="X61" s="13">
        <f t="shared" si="7"/>
        <v>0</v>
      </c>
      <c r="Y61" s="13">
        <f t="shared" si="7"/>
        <v>0</v>
      </c>
      <c r="Z61" s="14">
        <f t="shared" si="7"/>
        <v>94.99999896819332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90.00000596822636</v>
      </c>
      <c r="E62" s="13">
        <f t="shared" si="7"/>
        <v>90.00000596822636</v>
      </c>
      <c r="F62" s="13">
        <f t="shared" si="7"/>
        <v>81.0421285269408</v>
      </c>
      <c r="G62" s="13">
        <f t="shared" si="7"/>
        <v>67.55594859533878</v>
      </c>
      <c r="H62" s="13">
        <f t="shared" si="7"/>
        <v>103.86288946845418</v>
      </c>
      <c r="I62" s="13">
        <f t="shared" si="7"/>
        <v>81.6355273287144</v>
      </c>
      <c r="J62" s="13">
        <f t="shared" si="7"/>
        <v>71.76618481517765</v>
      </c>
      <c r="K62" s="13">
        <f t="shared" si="7"/>
        <v>75.65657338086017</v>
      </c>
      <c r="L62" s="13">
        <f t="shared" si="7"/>
        <v>73.13711136915848</v>
      </c>
      <c r="M62" s="13">
        <f t="shared" si="7"/>
        <v>73.53667180906098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77.26943800658248</v>
      </c>
      <c r="W62" s="13">
        <f t="shared" si="7"/>
        <v>91.87251923852988</v>
      </c>
      <c r="X62" s="13">
        <f t="shared" si="7"/>
        <v>0</v>
      </c>
      <c r="Y62" s="13">
        <f t="shared" si="7"/>
        <v>0</v>
      </c>
      <c r="Z62" s="14">
        <f t="shared" si="7"/>
        <v>90.00000596822636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89.99999888214687</v>
      </c>
      <c r="E63" s="13">
        <f t="shared" si="7"/>
        <v>90.00001006067818</v>
      </c>
      <c r="F63" s="13">
        <f t="shared" si="7"/>
        <v>36.372559559143156</v>
      </c>
      <c r="G63" s="13">
        <f t="shared" si="7"/>
        <v>68.02834378265413</v>
      </c>
      <c r="H63" s="13">
        <f t="shared" si="7"/>
        <v>119.54182976949906</v>
      </c>
      <c r="I63" s="13">
        <f t="shared" si="7"/>
        <v>64.84226471026982</v>
      </c>
      <c r="J63" s="13">
        <f t="shared" si="7"/>
        <v>94.56204006361094</v>
      </c>
      <c r="K63" s="13">
        <f t="shared" si="7"/>
        <v>81.23308507749844</v>
      </c>
      <c r="L63" s="13">
        <f t="shared" si="7"/>
        <v>63.03968015120917</v>
      </c>
      <c r="M63" s="13">
        <f t="shared" si="7"/>
        <v>78.31345254257167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70.7798931607007</v>
      </c>
      <c r="W63" s="13">
        <f t="shared" si="7"/>
        <v>78.88135321637768</v>
      </c>
      <c r="X63" s="13">
        <f t="shared" si="7"/>
        <v>0</v>
      </c>
      <c r="Y63" s="13">
        <f t="shared" si="7"/>
        <v>0</v>
      </c>
      <c r="Z63" s="14">
        <f t="shared" si="7"/>
        <v>90.00001006067818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89.99999562709435</v>
      </c>
      <c r="E64" s="13">
        <f t="shared" si="7"/>
        <v>89.99999562709435</v>
      </c>
      <c r="F64" s="13">
        <f t="shared" si="7"/>
        <v>51.1023469634648</v>
      </c>
      <c r="G64" s="13">
        <f t="shared" si="7"/>
        <v>74.47707906224286</v>
      </c>
      <c r="H64" s="13">
        <f t="shared" si="7"/>
        <v>83.52259494745911</v>
      </c>
      <c r="I64" s="13">
        <f t="shared" si="7"/>
        <v>69.58967201747954</v>
      </c>
      <c r="J64" s="13">
        <f t="shared" si="7"/>
        <v>80.73841585064197</v>
      </c>
      <c r="K64" s="13">
        <f t="shared" si="7"/>
        <v>74.59309223353328</v>
      </c>
      <c r="L64" s="13">
        <f t="shared" si="7"/>
        <v>61.40133995966532</v>
      </c>
      <c r="M64" s="13">
        <f t="shared" si="7"/>
        <v>72.07547765244755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70.787501449395</v>
      </c>
      <c r="W64" s="13">
        <f t="shared" si="7"/>
        <v>83.29298711597491</v>
      </c>
      <c r="X64" s="13">
        <f t="shared" si="7"/>
        <v>0</v>
      </c>
      <c r="Y64" s="13">
        <f t="shared" si="7"/>
        <v>0</v>
      </c>
      <c r="Z64" s="14">
        <f t="shared" si="7"/>
        <v>89.99999562709435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70.00001530662226</v>
      </c>
      <c r="E66" s="16">
        <f t="shared" si="7"/>
        <v>70.00001530662226</v>
      </c>
      <c r="F66" s="16">
        <f t="shared" si="7"/>
        <v>26.606165707790915</v>
      </c>
      <c r="G66" s="16">
        <f t="shared" si="7"/>
        <v>36.073957085284825</v>
      </c>
      <c r="H66" s="16">
        <f t="shared" si="7"/>
        <v>32.7447985609069</v>
      </c>
      <c r="I66" s="16">
        <f t="shared" si="7"/>
        <v>31.87466234467855</v>
      </c>
      <c r="J66" s="16">
        <f t="shared" si="7"/>
        <v>43.23372843132113</v>
      </c>
      <c r="K66" s="16">
        <f t="shared" si="7"/>
        <v>39.07896133032182</v>
      </c>
      <c r="L66" s="16">
        <f t="shared" si="7"/>
        <v>24.993452949711575</v>
      </c>
      <c r="M66" s="16">
        <f t="shared" si="7"/>
        <v>35.893310534833084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33.719618710776594</v>
      </c>
      <c r="W66" s="16">
        <f t="shared" si="7"/>
        <v>44.48443214508514</v>
      </c>
      <c r="X66" s="16">
        <f t="shared" si="7"/>
        <v>0</v>
      </c>
      <c r="Y66" s="16">
        <f t="shared" si="7"/>
        <v>0</v>
      </c>
      <c r="Z66" s="17">
        <f t="shared" si="7"/>
        <v>70.00001530662226</v>
      </c>
    </row>
    <row r="67" spans="1:26" ht="13.5" hidden="1">
      <c r="A67" s="40" t="s">
        <v>119</v>
      </c>
      <c r="B67" s="23">
        <v>133061964</v>
      </c>
      <c r="C67" s="23"/>
      <c r="D67" s="24">
        <v>160286393</v>
      </c>
      <c r="E67" s="25">
        <v>160286393</v>
      </c>
      <c r="F67" s="25">
        <v>17205687</v>
      </c>
      <c r="G67" s="25">
        <v>15357884</v>
      </c>
      <c r="H67" s="25">
        <v>11743668</v>
      </c>
      <c r="I67" s="25">
        <v>44307239</v>
      </c>
      <c r="J67" s="25">
        <v>12151209</v>
      </c>
      <c r="K67" s="25">
        <v>11838341</v>
      </c>
      <c r="L67" s="25">
        <v>12291867</v>
      </c>
      <c r="M67" s="25">
        <v>36281417</v>
      </c>
      <c r="N67" s="25"/>
      <c r="O67" s="25"/>
      <c r="P67" s="25"/>
      <c r="Q67" s="25"/>
      <c r="R67" s="25"/>
      <c r="S67" s="25"/>
      <c r="T67" s="25"/>
      <c r="U67" s="25"/>
      <c r="V67" s="25">
        <v>80588656</v>
      </c>
      <c r="W67" s="25">
        <v>88584330</v>
      </c>
      <c r="X67" s="25"/>
      <c r="Y67" s="24"/>
      <c r="Z67" s="26">
        <v>160286393</v>
      </c>
    </row>
    <row r="68" spans="1:26" ht="13.5" hidden="1">
      <c r="A68" s="36" t="s">
        <v>31</v>
      </c>
      <c r="B68" s="18">
        <v>31447461</v>
      </c>
      <c r="C68" s="18"/>
      <c r="D68" s="19">
        <v>39200000</v>
      </c>
      <c r="E68" s="20">
        <v>39200000</v>
      </c>
      <c r="F68" s="20">
        <v>7527467</v>
      </c>
      <c r="G68" s="20">
        <v>3029558</v>
      </c>
      <c r="H68" s="20">
        <v>2864505</v>
      </c>
      <c r="I68" s="20">
        <v>13421530</v>
      </c>
      <c r="J68" s="20">
        <v>2867109</v>
      </c>
      <c r="K68" s="20">
        <v>2843241</v>
      </c>
      <c r="L68" s="20">
        <v>2922940</v>
      </c>
      <c r="M68" s="20">
        <v>8633290</v>
      </c>
      <c r="N68" s="20"/>
      <c r="O68" s="20"/>
      <c r="P68" s="20"/>
      <c r="Q68" s="20"/>
      <c r="R68" s="20"/>
      <c r="S68" s="20"/>
      <c r="T68" s="20"/>
      <c r="U68" s="20"/>
      <c r="V68" s="20">
        <v>22054820</v>
      </c>
      <c r="W68" s="20">
        <v>23109211</v>
      </c>
      <c r="X68" s="20"/>
      <c r="Y68" s="19"/>
      <c r="Z68" s="22">
        <v>39200000</v>
      </c>
    </row>
    <row r="69" spans="1:26" ht="13.5" hidden="1">
      <c r="A69" s="37" t="s">
        <v>32</v>
      </c>
      <c r="B69" s="18">
        <v>97941658</v>
      </c>
      <c r="C69" s="18"/>
      <c r="D69" s="19">
        <v>118473145</v>
      </c>
      <c r="E69" s="20">
        <v>118473145</v>
      </c>
      <c r="F69" s="20">
        <v>9507534</v>
      </c>
      <c r="G69" s="20">
        <v>12144706</v>
      </c>
      <c r="H69" s="20">
        <v>8731848</v>
      </c>
      <c r="I69" s="20">
        <v>30384088</v>
      </c>
      <c r="J69" s="20">
        <v>9131564</v>
      </c>
      <c r="K69" s="20">
        <v>8863162</v>
      </c>
      <c r="L69" s="20">
        <v>9227642</v>
      </c>
      <c r="M69" s="20">
        <v>27222368</v>
      </c>
      <c r="N69" s="20"/>
      <c r="O69" s="20"/>
      <c r="P69" s="20"/>
      <c r="Q69" s="20"/>
      <c r="R69" s="20"/>
      <c r="S69" s="20"/>
      <c r="T69" s="20"/>
      <c r="U69" s="20"/>
      <c r="V69" s="20">
        <v>57606456</v>
      </c>
      <c r="W69" s="20">
        <v>64122203</v>
      </c>
      <c r="X69" s="20"/>
      <c r="Y69" s="19"/>
      <c r="Z69" s="22">
        <v>118473145</v>
      </c>
    </row>
    <row r="70" spans="1:26" ht="13.5" hidden="1">
      <c r="A70" s="38" t="s">
        <v>113</v>
      </c>
      <c r="B70" s="18">
        <v>69789119</v>
      </c>
      <c r="C70" s="18"/>
      <c r="D70" s="19">
        <v>77533904</v>
      </c>
      <c r="E70" s="20">
        <v>77533904</v>
      </c>
      <c r="F70" s="20">
        <v>6362232</v>
      </c>
      <c r="G70" s="20">
        <v>8212234</v>
      </c>
      <c r="H70" s="20">
        <v>6185011</v>
      </c>
      <c r="I70" s="20">
        <v>20759477</v>
      </c>
      <c r="J70" s="20">
        <v>6042246</v>
      </c>
      <c r="K70" s="20">
        <v>5548536</v>
      </c>
      <c r="L70" s="20">
        <v>5792899</v>
      </c>
      <c r="M70" s="20">
        <v>17383681</v>
      </c>
      <c r="N70" s="20"/>
      <c r="O70" s="20"/>
      <c r="P70" s="20"/>
      <c r="Q70" s="20"/>
      <c r="R70" s="20"/>
      <c r="S70" s="20"/>
      <c r="T70" s="20"/>
      <c r="U70" s="20"/>
      <c r="V70" s="20">
        <v>38143158</v>
      </c>
      <c r="W70" s="20">
        <v>45489282</v>
      </c>
      <c r="X70" s="20"/>
      <c r="Y70" s="19"/>
      <c r="Z70" s="22">
        <v>77533904</v>
      </c>
    </row>
    <row r="71" spans="1:26" ht="13.5" hidden="1">
      <c r="A71" s="38" t="s">
        <v>114</v>
      </c>
      <c r="B71" s="18">
        <v>15918239</v>
      </c>
      <c r="C71" s="18"/>
      <c r="D71" s="19">
        <v>25133095</v>
      </c>
      <c r="E71" s="20">
        <v>25133095</v>
      </c>
      <c r="F71" s="20">
        <v>1455617</v>
      </c>
      <c r="G71" s="20">
        <v>2266098</v>
      </c>
      <c r="H71" s="20">
        <v>1474285</v>
      </c>
      <c r="I71" s="20">
        <v>5196000</v>
      </c>
      <c r="J71" s="20">
        <v>1953714</v>
      </c>
      <c r="K71" s="20">
        <v>2026925</v>
      </c>
      <c r="L71" s="20">
        <v>2096945</v>
      </c>
      <c r="M71" s="20">
        <v>6077584</v>
      </c>
      <c r="N71" s="20"/>
      <c r="O71" s="20"/>
      <c r="P71" s="20"/>
      <c r="Q71" s="20"/>
      <c r="R71" s="20"/>
      <c r="S71" s="20"/>
      <c r="T71" s="20"/>
      <c r="U71" s="20"/>
      <c r="V71" s="20">
        <v>11273584</v>
      </c>
      <c r="W71" s="20">
        <v>10751991</v>
      </c>
      <c r="X71" s="20"/>
      <c r="Y71" s="19"/>
      <c r="Z71" s="22">
        <v>25133095</v>
      </c>
    </row>
    <row r="72" spans="1:26" ht="13.5" hidden="1">
      <c r="A72" s="38" t="s">
        <v>115</v>
      </c>
      <c r="B72" s="18">
        <v>7024707</v>
      </c>
      <c r="C72" s="18"/>
      <c r="D72" s="19">
        <v>8945719</v>
      </c>
      <c r="E72" s="20">
        <v>8945719</v>
      </c>
      <c r="F72" s="20">
        <v>1069735</v>
      </c>
      <c r="G72" s="20">
        <v>949344</v>
      </c>
      <c r="H72" s="20">
        <v>501473</v>
      </c>
      <c r="I72" s="20">
        <v>2520552</v>
      </c>
      <c r="J72" s="20">
        <v>567198</v>
      </c>
      <c r="K72" s="20">
        <v>685046</v>
      </c>
      <c r="L72" s="20">
        <v>734347</v>
      </c>
      <c r="M72" s="20">
        <v>1986591</v>
      </c>
      <c r="N72" s="20"/>
      <c r="O72" s="20"/>
      <c r="P72" s="20"/>
      <c r="Q72" s="20"/>
      <c r="R72" s="20"/>
      <c r="S72" s="20"/>
      <c r="T72" s="20"/>
      <c r="U72" s="20"/>
      <c r="V72" s="20">
        <v>4507143</v>
      </c>
      <c r="W72" s="20">
        <v>4455991</v>
      </c>
      <c r="X72" s="20"/>
      <c r="Y72" s="19"/>
      <c r="Z72" s="22">
        <v>8945719</v>
      </c>
    </row>
    <row r="73" spans="1:26" ht="13.5" hidden="1">
      <c r="A73" s="38" t="s">
        <v>116</v>
      </c>
      <c r="B73" s="18">
        <v>5209593</v>
      </c>
      <c r="C73" s="18"/>
      <c r="D73" s="19">
        <v>6860427</v>
      </c>
      <c r="E73" s="20">
        <v>6860427</v>
      </c>
      <c r="F73" s="20">
        <v>619950</v>
      </c>
      <c r="G73" s="20">
        <v>717030</v>
      </c>
      <c r="H73" s="20">
        <v>571079</v>
      </c>
      <c r="I73" s="20">
        <v>1908059</v>
      </c>
      <c r="J73" s="20">
        <v>568406</v>
      </c>
      <c r="K73" s="20">
        <v>602655</v>
      </c>
      <c r="L73" s="20">
        <v>603451</v>
      </c>
      <c r="M73" s="20">
        <v>1774512</v>
      </c>
      <c r="N73" s="20"/>
      <c r="O73" s="20"/>
      <c r="P73" s="20"/>
      <c r="Q73" s="20"/>
      <c r="R73" s="20"/>
      <c r="S73" s="20"/>
      <c r="T73" s="20"/>
      <c r="U73" s="20"/>
      <c r="V73" s="20">
        <v>3682571</v>
      </c>
      <c r="W73" s="20">
        <v>3424939</v>
      </c>
      <c r="X73" s="20"/>
      <c r="Y73" s="19"/>
      <c r="Z73" s="22">
        <v>6860427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3672845</v>
      </c>
      <c r="C75" s="27"/>
      <c r="D75" s="28">
        <v>2613248</v>
      </c>
      <c r="E75" s="29">
        <v>2613248</v>
      </c>
      <c r="F75" s="29">
        <v>170686</v>
      </c>
      <c r="G75" s="29">
        <v>183620</v>
      </c>
      <c r="H75" s="29">
        <v>147315</v>
      </c>
      <c r="I75" s="29">
        <v>501621</v>
      </c>
      <c r="J75" s="29">
        <v>152536</v>
      </c>
      <c r="K75" s="29">
        <v>131938</v>
      </c>
      <c r="L75" s="29">
        <v>141285</v>
      </c>
      <c r="M75" s="29">
        <v>425759</v>
      </c>
      <c r="N75" s="29"/>
      <c r="O75" s="29"/>
      <c r="P75" s="29"/>
      <c r="Q75" s="29"/>
      <c r="R75" s="29"/>
      <c r="S75" s="29"/>
      <c r="T75" s="29"/>
      <c r="U75" s="29"/>
      <c r="V75" s="29">
        <v>927380</v>
      </c>
      <c r="W75" s="29">
        <v>1352916</v>
      </c>
      <c r="X75" s="29"/>
      <c r="Y75" s="28"/>
      <c r="Z75" s="30">
        <v>2613248</v>
      </c>
    </row>
    <row r="76" spans="1:26" ht="13.5" hidden="1">
      <c r="A76" s="41" t="s">
        <v>120</v>
      </c>
      <c r="B76" s="31">
        <v>128544079</v>
      </c>
      <c r="C76" s="31"/>
      <c r="D76" s="32">
        <v>147611799</v>
      </c>
      <c r="E76" s="33">
        <v>147611800</v>
      </c>
      <c r="F76" s="33">
        <v>9618489</v>
      </c>
      <c r="G76" s="33">
        <v>14113493</v>
      </c>
      <c r="H76" s="33">
        <v>14356084</v>
      </c>
      <c r="I76" s="33">
        <v>38088066</v>
      </c>
      <c r="J76" s="33">
        <v>12384059</v>
      </c>
      <c r="K76" s="33">
        <v>12713952</v>
      </c>
      <c r="L76" s="33">
        <v>10645683</v>
      </c>
      <c r="M76" s="33">
        <v>35743694</v>
      </c>
      <c r="N76" s="33"/>
      <c r="O76" s="33"/>
      <c r="P76" s="33"/>
      <c r="Q76" s="33"/>
      <c r="R76" s="33"/>
      <c r="S76" s="33"/>
      <c r="T76" s="33"/>
      <c r="U76" s="33"/>
      <c r="V76" s="33">
        <v>73831760</v>
      </c>
      <c r="W76" s="33">
        <v>81253250</v>
      </c>
      <c r="X76" s="33"/>
      <c r="Y76" s="32"/>
      <c r="Z76" s="34">
        <v>147611800</v>
      </c>
    </row>
    <row r="77" spans="1:26" ht="13.5" hidden="1">
      <c r="A77" s="36" t="s">
        <v>31</v>
      </c>
      <c r="B77" s="18">
        <v>32004467</v>
      </c>
      <c r="C77" s="18"/>
      <c r="D77" s="19">
        <v>35279998</v>
      </c>
      <c r="E77" s="20">
        <v>35279999</v>
      </c>
      <c r="F77" s="20">
        <v>1473503</v>
      </c>
      <c r="G77" s="20">
        <v>3243308</v>
      </c>
      <c r="H77" s="20">
        <v>4241005</v>
      </c>
      <c r="I77" s="20">
        <v>8957816</v>
      </c>
      <c r="J77" s="20">
        <v>2421214</v>
      </c>
      <c r="K77" s="20">
        <v>3513864</v>
      </c>
      <c r="L77" s="20">
        <v>2132589</v>
      </c>
      <c r="M77" s="20">
        <v>8067667</v>
      </c>
      <c r="N77" s="20"/>
      <c r="O77" s="20"/>
      <c r="P77" s="20"/>
      <c r="Q77" s="20"/>
      <c r="R77" s="20"/>
      <c r="S77" s="20"/>
      <c r="T77" s="20"/>
      <c r="U77" s="20"/>
      <c r="V77" s="20">
        <v>17025483</v>
      </c>
      <c r="W77" s="20">
        <v>18566292</v>
      </c>
      <c r="X77" s="20"/>
      <c r="Y77" s="19"/>
      <c r="Z77" s="22">
        <v>35279999</v>
      </c>
    </row>
    <row r="78" spans="1:26" ht="13.5" hidden="1">
      <c r="A78" s="37" t="s">
        <v>32</v>
      </c>
      <c r="B78" s="18">
        <v>92866767</v>
      </c>
      <c r="C78" s="18"/>
      <c r="D78" s="19">
        <v>110502527</v>
      </c>
      <c r="E78" s="20">
        <v>110502527</v>
      </c>
      <c r="F78" s="20">
        <v>8099573</v>
      </c>
      <c r="G78" s="20">
        <v>10803946</v>
      </c>
      <c r="H78" s="20">
        <v>10066841</v>
      </c>
      <c r="I78" s="20">
        <v>28970360</v>
      </c>
      <c r="J78" s="20">
        <v>9896898</v>
      </c>
      <c r="K78" s="20">
        <v>9148528</v>
      </c>
      <c r="L78" s="20">
        <v>8477782</v>
      </c>
      <c r="M78" s="20">
        <v>27523208</v>
      </c>
      <c r="N78" s="20"/>
      <c r="O78" s="20"/>
      <c r="P78" s="20"/>
      <c r="Q78" s="20"/>
      <c r="R78" s="20"/>
      <c r="S78" s="20"/>
      <c r="T78" s="20"/>
      <c r="U78" s="20"/>
      <c r="V78" s="20">
        <v>56493568</v>
      </c>
      <c r="W78" s="20">
        <v>62085121</v>
      </c>
      <c r="X78" s="20"/>
      <c r="Y78" s="19"/>
      <c r="Z78" s="22">
        <v>110502527</v>
      </c>
    </row>
    <row r="79" spans="1:26" ht="13.5" hidden="1">
      <c r="A79" s="38" t="s">
        <v>113</v>
      </c>
      <c r="B79" s="18">
        <v>64714228</v>
      </c>
      <c r="C79" s="18"/>
      <c r="D79" s="19">
        <v>73657209</v>
      </c>
      <c r="E79" s="20">
        <v>73657208</v>
      </c>
      <c r="F79" s="20">
        <v>5873408</v>
      </c>
      <c r="G79" s="20">
        <v>7767475</v>
      </c>
      <c r="H79" s="20">
        <v>7103469</v>
      </c>
      <c r="I79" s="20">
        <v>20744352</v>
      </c>
      <c r="J79" s="20">
        <v>7071184</v>
      </c>
      <c r="K79" s="20">
        <v>6240006</v>
      </c>
      <c r="L79" s="20">
        <v>5769456</v>
      </c>
      <c r="M79" s="20">
        <v>19080646</v>
      </c>
      <c r="N79" s="20"/>
      <c r="O79" s="20"/>
      <c r="P79" s="20"/>
      <c r="Q79" s="20"/>
      <c r="R79" s="20"/>
      <c r="S79" s="20"/>
      <c r="T79" s="20"/>
      <c r="U79" s="20"/>
      <c r="V79" s="20">
        <v>39824998</v>
      </c>
      <c r="W79" s="20">
        <v>44388953</v>
      </c>
      <c r="X79" s="20"/>
      <c r="Y79" s="19"/>
      <c r="Z79" s="22">
        <v>73657208</v>
      </c>
    </row>
    <row r="80" spans="1:26" ht="13.5" hidden="1">
      <c r="A80" s="38" t="s">
        <v>114</v>
      </c>
      <c r="B80" s="18">
        <v>15918239</v>
      </c>
      <c r="C80" s="18"/>
      <c r="D80" s="19">
        <v>22619787</v>
      </c>
      <c r="E80" s="20">
        <v>22619787</v>
      </c>
      <c r="F80" s="20">
        <v>1179663</v>
      </c>
      <c r="G80" s="20">
        <v>1530884</v>
      </c>
      <c r="H80" s="20">
        <v>1531235</v>
      </c>
      <c r="I80" s="20">
        <v>4241782</v>
      </c>
      <c r="J80" s="20">
        <v>1402106</v>
      </c>
      <c r="K80" s="20">
        <v>1533502</v>
      </c>
      <c r="L80" s="20">
        <v>1533645</v>
      </c>
      <c r="M80" s="20">
        <v>4469253</v>
      </c>
      <c r="N80" s="20"/>
      <c r="O80" s="20"/>
      <c r="P80" s="20"/>
      <c r="Q80" s="20"/>
      <c r="R80" s="20"/>
      <c r="S80" s="20"/>
      <c r="T80" s="20"/>
      <c r="U80" s="20"/>
      <c r="V80" s="20">
        <v>8711035</v>
      </c>
      <c r="W80" s="20">
        <v>9878125</v>
      </c>
      <c r="X80" s="20"/>
      <c r="Y80" s="19"/>
      <c r="Z80" s="22">
        <v>22619787</v>
      </c>
    </row>
    <row r="81" spans="1:26" ht="13.5" hidden="1">
      <c r="A81" s="38" t="s">
        <v>115</v>
      </c>
      <c r="B81" s="18">
        <v>7024707</v>
      </c>
      <c r="C81" s="18"/>
      <c r="D81" s="19">
        <v>8051147</v>
      </c>
      <c r="E81" s="20">
        <v>8051148</v>
      </c>
      <c r="F81" s="20">
        <v>389090</v>
      </c>
      <c r="G81" s="20">
        <v>645823</v>
      </c>
      <c r="H81" s="20">
        <v>599470</v>
      </c>
      <c r="I81" s="20">
        <v>1634383</v>
      </c>
      <c r="J81" s="20">
        <v>536354</v>
      </c>
      <c r="K81" s="20">
        <v>556484</v>
      </c>
      <c r="L81" s="20">
        <v>462930</v>
      </c>
      <c r="M81" s="20">
        <v>1555768</v>
      </c>
      <c r="N81" s="20"/>
      <c r="O81" s="20"/>
      <c r="P81" s="20"/>
      <c r="Q81" s="20"/>
      <c r="R81" s="20"/>
      <c r="S81" s="20"/>
      <c r="T81" s="20"/>
      <c r="U81" s="20"/>
      <c r="V81" s="20">
        <v>3190151</v>
      </c>
      <c r="W81" s="20">
        <v>3514946</v>
      </c>
      <c r="X81" s="20"/>
      <c r="Y81" s="19"/>
      <c r="Z81" s="22">
        <v>8051148</v>
      </c>
    </row>
    <row r="82" spans="1:26" ht="13.5" hidden="1">
      <c r="A82" s="38" t="s">
        <v>116</v>
      </c>
      <c r="B82" s="18">
        <v>5209593</v>
      </c>
      <c r="C82" s="18"/>
      <c r="D82" s="19">
        <v>6174384</v>
      </c>
      <c r="E82" s="20">
        <v>6174384</v>
      </c>
      <c r="F82" s="20">
        <v>316809</v>
      </c>
      <c r="G82" s="20">
        <v>534023</v>
      </c>
      <c r="H82" s="20">
        <v>476980</v>
      </c>
      <c r="I82" s="20">
        <v>1327812</v>
      </c>
      <c r="J82" s="20">
        <v>458922</v>
      </c>
      <c r="K82" s="20">
        <v>449539</v>
      </c>
      <c r="L82" s="20">
        <v>370527</v>
      </c>
      <c r="M82" s="20">
        <v>1278988</v>
      </c>
      <c r="N82" s="20"/>
      <c r="O82" s="20"/>
      <c r="P82" s="20"/>
      <c r="Q82" s="20"/>
      <c r="R82" s="20"/>
      <c r="S82" s="20"/>
      <c r="T82" s="20"/>
      <c r="U82" s="20"/>
      <c r="V82" s="20">
        <v>2606800</v>
      </c>
      <c r="W82" s="20">
        <v>2852734</v>
      </c>
      <c r="X82" s="20"/>
      <c r="Y82" s="19"/>
      <c r="Z82" s="22">
        <v>6174384</v>
      </c>
    </row>
    <row r="83" spans="1:26" ht="13.5" hidden="1">
      <c r="A83" s="38" t="s">
        <v>117</v>
      </c>
      <c r="B83" s="18"/>
      <c r="C83" s="18"/>
      <c r="D83" s="19"/>
      <c r="E83" s="20"/>
      <c r="F83" s="20">
        <v>340603</v>
      </c>
      <c r="G83" s="20">
        <v>325741</v>
      </c>
      <c r="H83" s="20">
        <v>355687</v>
      </c>
      <c r="I83" s="20">
        <v>1022031</v>
      </c>
      <c r="J83" s="20">
        <v>428332</v>
      </c>
      <c r="K83" s="20">
        <v>368997</v>
      </c>
      <c r="L83" s="20">
        <v>341224</v>
      </c>
      <c r="M83" s="20">
        <v>1138553</v>
      </c>
      <c r="N83" s="20"/>
      <c r="O83" s="20"/>
      <c r="P83" s="20"/>
      <c r="Q83" s="20"/>
      <c r="R83" s="20"/>
      <c r="S83" s="20"/>
      <c r="T83" s="20"/>
      <c r="U83" s="20"/>
      <c r="V83" s="20">
        <v>2160584</v>
      </c>
      <c r="W83" s="20">
        <v>1450363</v>
      </c>
      <c r="X83" s="20"/>
      <c r="Y83" s="19"/>
      <c r="Z83" s="22"/>
    </row>
    <row r="84" spans="1:26" ht="13.5" hidden="1">
      <c r="A84" s="39" t="s">
        <v>118</v>
      </c>
      <c r="B84" s="27">
        <v>3672845</v>
      </c>
      <c r="C84" s="27"/>
      <c r="D84" s="28">
        <v>1829274</v>
      </c>
      <c r="E84" s="29">
        <v>1829274</v>
      </c>
      <c r="F84" s="29">
        <v>45413</v>
      </c>
      <c r="G84" s="29">
        <v>66239</v>
      </c>
      <c r="H84" s="29">
        <v>48238</v>
      </c>
      <c r="I84" s="29">
        <v>159890</v>
      </c>
      <c r="J84" s="29">
        <v>65947</v>
      </c>
      <c r="K84" s="29">
        <v>51560</v>
      </c>
      <c r="L84" s="29">
        <v>35312</v>
      </c>
      <c r="M84" s="29">
        <v>152819</v>
      </c>
      <c r="N84" s="29"/>
      <c r="O84" s="29"/>
      <c r="P84" s="29"/>
      <c r="Q84" s="29"/>
      <c r="R84" s="29"/>
      <c r="S84" s="29"/>
      <c r="T84" s="29"/>
      <c r="U84" s="29"/>
      <c r="V84" s="29">
        <v>312709</v>
      </c>
      <c r="W84" s="29">
        <v>601837</v>
      </c>
      <c r="X84" s="29"/>
      <c r="Y84" s="28"/>
      <c r="Z84" s="30">
        <v>1829274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52508447</v>
      </c>
      <c r="C5" s="18">
        <v>0</v>
      </c>
      <c r="D5" s="58">
        <v>55677287</v>
      </c>
      <c r="E5" s="59">
        <v>55677287</v>
      </c>
      <c r="F5" s="59">
        <v>13907836</v>
      </c>
      <c r="G5" s="59">
        <v>3791772</v>
      </c>
      <c r="H5" s="59">
        <v>3845094</v>
      </c>
      <c r="I5" s="59">
        <v>21544702</v>
      </c>
      <c r="J5" s="59">
        <v>3834318</v>
      </c>
      <c r="K5" s="59">
        <v>3887911</v>
      </c>
      <c r="L5" s="59">
        <v>3865799</v>
      </c>
      <c r="M5" s="59">
        <v>11588028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33132730</v>
      </c>
      <c r="W5" s="59">
        <v>32849602</v>
      </c>
      <c r="X5" s="59">
        <v>283128</v>
      </c>
      <c r="Y5" s="60">
        <v>0.86</v>
      </c>
      <c r="Z5" s="61">
        <v>55677287</v>
      </c>
    </row>
    <row r="6" spans="1:26" ht="13.5">
      <c r="A6" s="57" t="s">
        <v>32</v>
      </c>
      <c r="B6" s="18">
        <v>138273460</v>
      </c>
      <c r="C6" s="18">
        <v>0</v>
      </c>
      <c r="D6" s="58">
        <v>152540243</v>
      </c>
      <c r="E6" s="59">
        <v>152540243</v>
      </c>
      <c r="F6" s="59">
        <v>12340413</v>
      </c>
      <c r="G6" s="59">
        <v>13226208</v>
      </c>
      <c r="H6" s="59">
        <v>14294654</v>
      </c>
      <c r="I6" s="59">
        <v>39861275</v>
      </c>
      <c r="J6" s="59">
        <v>11581387</v>
      </c>
      <c r="K6" s="59">
        <v>12252289</v>
      </c>
      <c r="L6" s="59">
        <v>11845293</v>
      </c>
      <c r="M6" s="59">
        <v>35678969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75540244</v>
      </c>
      <c r="W6" s="59">
        <v>73149373</v>
      </c>
      <c r="X6" s="59">
        <v>2390871</v>
      </c>
      <c r="Y6" s="60">
        <v>3.27</v>
      </c>
      <c r="Z6" s="61">
        <v>152540243</v>
      </c>
    </row>
    <row r="7" spans="1:26" ht="13.5">
      <c r="A7" s="57" t="s">
        <v>33</v>
      </c>
      <c r="B7" s="18">
        <v>4296966</v>
      </c>
      <c r="C7" s="18">
        <v>0</v>
      </c>
      <c r="D7" s="58">
        <v>3200000</v>
      </c>
      <c r="E7" s="59">
        <v>3200000</v>
      </c>
      <c r="F7" s="59">
        <v>366301</v>
      </c>
      <c r="G7" s="59">
        <v>459221</v>
      </c>
      <c r="H7" s="59">
        <v>283211</v>
      </c>
      <c r="I7" s="59">
        <v>1108733</v>
      </c>
      <c r="J7" s="59">
        <v>196083</v>
      </c>
      <c r="K7" s="59">
        <v>893865</v>
      </c>
      <c r="L7" s="59">
        <v>484854</v>
      </c>
      <c r="M7" s="59">
        <v>1574802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2683535</v>
      </c>
      <c r="W7" s="59">
        <v>1600002</v>
      </c>
      <c r="X7" s="59">
        <v>1083533</v>
      </c>
      <c r="Y7" s="60">
        <v>67.72</v>
      </c>
      <c r="Z7" s="61">
        <v>3200000</v>
      </c>
    </row>
    <row r="8" spans="1:26" ht="13.5">
      <c r="A8" s="57" t="s">
        <v>34</v>
      </c>
      <c r="B8" s="18">
        <v>42590486</v>
      </c>
      <c r="C8" s="18">
        <v>0</v>
      </c>
      <c r="D8" s="58">
        <v>67211000</v>
      </c>
      <c r="E8" s="59">
        <v>67211000</v>
      </c>
      <c r="F8" s="59">
        <v>13892000</v>
      </c>
      <c r="G8" s="59">
        <v>111952</v>
      </c>
      <c r="H8" s="59">
        <v>0</v>
      </c>
      <c r="I8" s="59">
        <v>14003952</v>
      </c>
      <c r="J8" s="59">
        <v>2162623</v>
      </c>
      <c r="K8" s="59">
        <v>736497</v>
      </c>
      <c r="L8" s="59">
        <v>12056465</v>
      </c>
      <c r="M8" s="59">
        <v>14955585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28959537</v>
      </c>
      <c r="W8" s="59">
        <v>21965502</v>
      </c>
      <c r="X8" s="59">
        <v>6994035</v>
      </c>
      <c r="Y8" s="60">
        <v>31.84</v>
      </c>
      <c r="Z8" s="61">
        <v>67211000</v>
      </c>
    </row>
    <row r="9" spans="1:26" ht="13.5">
      <c r="A9" s="57" t="s">
        <v>35</v>
      </c>
      <c r="B9" s="18">
        <v>21343570</v>
      </c>
      <c r="C9" s="18">
        <v>0</v>
      </c>
      <c r="D9" s="58">
        <v>19984000</v>
      </c>
      <c r="E9" s="59">
        <v>19984000</v>
      </c>
      <c r="F9" s="59">
        <v>1107279</v>
      </c>
      <c r="G9" s="59">
        <v>1378735</v>
      </c>
      <c r="H9" s="59">
        <v>1629330</v>
      </c>
      <c r="I9" s="59">
        <v>4115344</v>
      </c>
      <c r="J9" s="59">
        <v>1300433</v>
      </c>
      <c r="K9" s="59">
        <v>1260053</v>
      </c>
      <c r="L9" s="59">
        <v>2477163</v>
      </c>
      <c r="M9" s="59">
        <v>5037649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9152993</v>
      </c>
      <c r="W9" s="59">
        <v>9991998</v>
      </c>
      <c r="X9" s="59">
        <v>-839005</v>
      </c>
      <c r="Y9" s="60">
        <v>-8.4</v>
      </c>
      <c r="Z9" s="61">
        <v>19984000</v>
      </c>
    </row>
    <row r="10" spans="1:26" ht="25.5">
      <c r="A10" s="62" t="s">
        <v>105</v>
      </c>
      <c r="B10" s="63">
        <f>SUM(B5:B9)</f>
        <v>259012929</v>
      </c>
      <c r="C10" s="63">
        <f>SUM(C5:C9)</f>
        <v>0</v>
      </c>
      <c r="D10" s="64">
        <f aca="true" t="shared" si="0" ref="D10:Z10">SUM(D5:D9)</f>
        <v>298612530</v>
      </c>
      <c r="E10" s="65">
        <f t="shared" si="0"/>
        <v>298612530</v>
      </c>
      <c r="F10" s="65">
        <f t="shared" si="0"/>
        <v>41613829</v>
      </c>
      <c r="G10" s="65">
        <f t="shared" si="0"/>
        <v>18967888</v>
      </c>
      <c r="H10" s="65">
        <f t="shared" si="0"/>
        <v>20052289</v>
      </c>
      <c r="I10" s="65">
        <f t="shared" si="0"/>
        <v>80634006</v>
      </c>
      <c r="J10" s="65">
        <f t="shared" si="0"/>
        <v>19074844</v>
      </c>
      <c r="K10" s="65">
        <f t="shared" si="0"/>
        <v>19030615</v>
      </c>
      <c r="L10" s="65">
        <f t="shared" si="0"/>
        <v>30729574</v>
      </c>
      <c r="M10" s="65">
        <f t="shared" si="0"/>
        <v>68835033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149469039</v>
      </c>
      <c r="W10" s="65">
        <f t="shared" si="0"/>
        <v>139556477</v>
      </c>
      <c r="X10" s="65">
        <f t="shared" si="0"/>
        <v>9912562</v>
      </c>
      <c r="Y10" s="66">
        <f>+IF(W10&lt;&gt;0,(X10/W10)*100,0)</f>
        <v>7.102903579315778</v>
      </c>
      <c r="Z10" s="67">
        <f t="shared" si="0"/>
        <v>298612530</v>
      </c>
    </row>
    <row r="11" spans="1:26" ht="13.5">
      <c r="A11" s="57" t="s">
        <v>36</v>
      </c>
      <c r="B11" s="18">
        <v>96066313</v>
      </c>
      <c r="C11" s="18">
        <v>0</v>
      </c>
      <c r="D11" s="58">
        <v>107290816</v>
      </c>
      <c r="E11" s="59">
        <v>107290816</v>
      </c>
      <c r="F11" s="59">
        <v>7689329</v>
      </c>
      <c r="G11" s="59">
        <v>7963911</v>
      </c>
      <c r="H11" s="59">
        <v>7871251</v>
      </c>
      <c r="I11" s="59">
        <v>23524491</v>
      </c>
      <c r="J11" s="59">
        <v>7905485</v>
      </c>
      <c r="K11" s="59">
        <v>12666569</v>
      </c>
      <c r="L11" s="59">
        <v>8139098</v>
      </c>
      <c r="M11" s="59">
        <v>28711152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52235643</v>
      </c>
      <c r="W11" s="59">
        <v>53826408</v>
      </c>
      <c r="X11" s="59">
        <v>-1590765</v>
      </c>
      <c r="Y11" s="60">
        <v>-2.96</v>
      </c>
      <c r="Z11" s="61">
        <v>107290816</v>
      </c>
    </row>
    <row r="12" spans="1:26" ht="13.5">
      <c r="A12" s="57" t="s">
        <v>37</v>
      </c>
      <c r="B12" s="18">
        <v>5281515</v>
      </c>
      <c r="C12" s="18">
        <v>0</v>
      </c>
      <c r="D12" s="58">
        <v>4861000</v>
      </c>
      <c r="E12" s="59">
        <v>4861000</v>
      </c>
      <c r="F12" s="59">
        <v>386200</v>
      </c>
      <c r="G12" s="59">
        <v>436143</v>
      </c>
      <c r="H12" s="59">
        <v>437578</v>
      </c>
      <c r="I12" s="59">
        <v>1259921</v>
      </c>
      <c r="J12" s="59">
        <v>453519</v>
      </c>
      <c r="K12" s="59">
        <v>475085</v>
      </c>
      <c r="L12" s="59">
        <v>432250</v>
      </c>
      <c r="M12" s="59">
        <v>1360854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2620775</v>
      </c>
      <c r="W12" s="59">
        <v>2441502</v>
      </c>
      <c r="X12" s="59">
        <v>179273</v>
      </c>
      <c r="Y12" s="60">
        <v>7.34</v>
      </c>
      <c r="Z12" s="61">
        <v>4861000</v>
      </c>
    </row>
    <row r="13" spans="1:26" ht="13.5">
      <c r="A13" s="57" t="s">
        <v>106</v>
      </c>
      <c r="B13" s="18">
        <v>17521383</v>
      </c>
      <c r="C13" s="18">
        <v>0</v>
      </c>
      <c r="D13" s="58">
        <v>18539000</v>
      </c>
      <c r="E13" s="59">
        <v>18539000</v>
      </c>
      <c r="F13" s="59">
        <v>1544917</v>
      </c>
      <c r="G13" s="59">
        <v>1544917</v>
      </c>
      <c r="H13" s="59">
        <v>1564829</v>
      </c>
      <c r="I13" s="59">
        <v>4654663</v>
      </c>
      <c r="J13" s="59">
        <v>1544917</v>
      </c>
      <c r="K13" s="59">
        <v>1544917</v>
      </c>
      <c r="L13" s="59">
        <v>1544917</v>
      </c>
      <c r="M13" s="59">
        <v>4634751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9289414</v>
      </c>
      <c r="W13" s="59">
        <v>9019500</v>
      </c>
      <c r="X13" s="59">
        <v>269914</v>
      </c>
      <c r="Y13" s="60">
        <v>2.99</v>
      </c>
      <c r="Z13" s="61">
        <v>18539000</v>
      </c>
    </row>
    <row r="14" spans="1:26" ht="13.5">
      <c r="A14" s="57" t="s">
        <v>38</v>
      </c>
      <c r="B14" s="18">
        <v>11582400</v>
      </c>
      <c r="C14" s="18">
        <v>0</v>
      </c>
      <c r="D14" s="58">
        <v>12213580</v>
      </c>
      <c r="E14" s="59">
        <v>12213580</v>
      </c>
      <c r="F14" s="59">
        <v>526382</v>
      </c>
      <c r="G14" s="59">
        <v>526382</v>
      </c>
      <c r="H14" s="59">
        <v>526382</v>
      </c>
      <c r="I14" s="59">
        <v>1579146</v>
      </c>
      <c r="J14" s="59">
        <v>526382</v>
      </c>
      <c r="K14" s="59">
        <v>526382</v>
      </c>
      <c r="L14" s="59">
        <v>3068598</v>
      </c>
      <c r="M14" s="59">
        <v>4121362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5700508</v>
      </c>
      <c r="W14" s="59">
        <v>6106792</v>
      </c>
      <c r="X14" s="59">
        <v>-406284</v>
      </c>
      <c r="Y14" s="60">
        <v>-6.65</v>
      </c>
      <c r="Z14" s="61">
        <v>12213580</v>
      </c>
    </row>
    <row r="15" spans="1:26" ht="13.5">
      <c r="A15" s="57" t="s">
        <v>39</v>
      </c>
      <c r="B15" s="18">
        <v>73029500</v>
      </c>
      <c r="C15" s="18">
        <v>0</v>
      </c>
      <c r="D15" s="58">
        <v>75397000</v>
      </c>
      <c r="E15" s="59">
        <v>75397000</v>
      </c>
      <c r="F15" s="59">
        <v>8870158</v>
      </c>
      <c r="G15" s="59">
        <v>848340</v>
      </c>
      <c r="H15" s="59">
        <v>15060231</v>
      </c>
      <c r="I15" s="59">
        <v>24778729</v>
      </c>
      <c r="J15" s="59">
        <v>766062</v>
      </c>
      <c r="K15" s="59">
        <v>10343497</v>
      </c>
      <c r="L15" s="59">
        <v>5695908</v>
      </c>
      <c r="M15" s="59">
        <v>16805467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41584196</v>
      </c>
      <c r="W15" s="59">
        <v>38363502</v>
      </c>
      <c r="X15" s="59">
        <v>3220694</v>
      </c>
      <c r="Y15" s="60">
        <v>8.4</v>
      </c>
      <c r="Z15" s="61">
        <v>75397000</v>
      </c>
    </row>
    <row r="16" spans="1:26" ht="13.5">
      <c r="A16" s="68" t="s">
        <v>40</v>
      </c>
      <c r="B16" s="18">
        <v>3214250</v>
      </c>
      <c r="C16" s="18">
        <v>0</v>
      </c>
      <c r="D16" s="58">
        <v>3560900</v>
      </c>
      <c r="E16" s="59">
        <v>3560900</v>
      </c>
      <c r="F16" s="59">
        <v>31535</v>
      </c>
      <c r="G16" s="59">
        <v>501780</v>
      </c>
      <c r="H16" s="59">
        <v>154230</v>
      </c>
      <c r="I16" s="59">
        <v>687545</v>
      </c>
      <c r="J16" s="59">
        <v>46375</v>
      </c>
      <c r="K16" s="59">
        <v>640015</v>
      </c>
      <c r="L16" s="59">
        <v>13780</v>
      </c>
      <c r="M16" s="59">
        <v>700170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1387715</v>
      </c>
      <c r="W16" s="59">
        <v>1788930</v>
      </c>
      <c r="X16" s="59">
        <v>-401215</v>
      </c>
      <c r="Y16" s="60">
        <v>-22.43</v>
      </c>
      <c r="Z16" s="61">
        <v>3560900</v>
      </c>
    </row>
    <row r="17" spans="1:26" ht="13.5">
      <c r="A17" s="57" t="s">
        <v>41</v>
      </c>
      <c r="B17" s="18">
        <v>46606610</v>
      </c>
      <c r="C17" s="18">
        <v>0</v>
      </c>
      <c r="D17" s="58">
        <v>83714367</v>
      </c>
      <c r="E17" s="59">
        <v>83714367</v>
      </c>
      <c r="F17" s="59">
        <v>3193443</v>
      </c>
      <c r="G17" s="59">
        <v>3195211</v>
      </c>
      <c r="H17" s="59">
        <v>5321900</v>
      </c>
      <c r="I17" s="59">
        <v>11710554</v>
      </c>
      <c r="J17" s="59">
        <v>4919302</v>
      </c>
      <c r="K17" s="59">
        <v>5359373</v>
      </c>
      <c r="L17" s="59">
        <v>4966973</v>
      </c>
      <c r="M17" s="59">
        <v>15245648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26956202</v>
      </c>
      <c r="W17" s="59">
        <v>30885492</v>
      </c>
      <c r="X17" s="59">
        <v>-3929290</v>
      </c>
      <c r="Y17" s="60">
        <v>-12.72</v>
      </c>
      <c r="Z17" s="61">
        <v>83714367</v>
      </c>
    </row>
    <row r="18" spans="1:26" ht="13.5">
      <c r="A18" s="69" t="s">
        <v>42</v>
      </c>
      <c r="B18" s="70">
        <f>SUM(B11:B17)</f>
        <v>253301971</v>
      </c>
      <c r="C18" s="70">
        <f>SUM(C11:C17)</f>
        <v>0</v>
      </c>
      <c r="D18" s="71">
        <f aca="true" t="shared" si="1" ref="D18:Z18">SUM(D11:D17)</f>
        <v>305576663</v>
      </c>
      <c r="E18" s="72">
        <f t="shared" si="1"/>
        <v>305576663</v>
      </c>
      <c r="F18" s="72">
        <f t="shared" si="1"/>
        <v>22241964</v>
      </c>
      <c r="G18" s="72">
        <f t="shared" si="1"/>
        <v>15016684</v>
      </c>
      <c r="H18" s="72">
        <f t="shared" si="1"/>
        <v>30936401</v>
      </c>
      <c r="I18" s="72">
        <f t="shared" si="1"/>
        <v>68195049</v>
      </c>
      <c r="J18" s="72">
        <f t="shared" si="1"/>
        <v>16162042</v>
      </c>
      <c r="K18" s="72">
        <f t="shared" si="1"/>
        <v>31555838</v>
      </c>
      <c r="L18" s="72">
        <f t="shared" si="1"/>
        <v>23861524</v>
      </c>
      <c r="M18" s="72">
        <f t="shared" si="1"/>
        <v>71579404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139774453</v>
      </c>
      <c r="W18" s="72">
        <f t="shared" si="1"/>
        <v>142432126</v>
      </c>
      <c r="X18" s="72">
        <f t="shared" si="1"/>
        <v>-2657673</v>
      </c>
      <c r="Y18" s="66">
        <f>+IF(W18&lt;&gt;0,(X18/W18)*100,0)</f>
        <v>-1.8659224394361704</v>
      </c>
      <c r="Z18" s="73">
        <f t="shared" si="1"/>
        <v>305576663</v>
      </c>
    </row>
    <row r="19" spans="1:26" ht="13.5">
      <c r="A19" s="69" t="s">
        <v>43</v>
      </c>
      <c r="B19" s="74">
        <f>+B10-B18</f>
        <v>5710958</v>
      </c>
      <c r="C19" s="74">
        <f>+C10-C18</f>
        <v>0</v>
      </c>
      <c r="D19" s="75">
        <f aca="true" t="shared" si="2" ref="D19:Z19">+D10-D18</f>
        <v>-6964133</v>
      </c>
      <c r="E19" s="76">
        <f t="shared" si="2"/>
        <v>-6964133</v>
      </c>
      <c r="F19" s="76">
        <f t="shared" si="2"/>
        <v>19371865</v>
      </c>
      <c r="G19" s="76">
        <f t="shared" si="2"/>
        <v>3951204</v>
      </c>
      <c r="H19" s="76">
        <f t="shared" si="2"/>
        <v>-10884112</v>
      </c>
      <c r="I19" s="76">
        <f t="shared" si="2"/>
        <v>12438957</v>
      </c>
      <c r="J19" s="76">
        <f t="shared" si="2"/>
        <v>2912802</v>
      </c>
      <c r="K19" s="76">
        <f t="shared" si="2"/>
        <v>-12525223</v>
      </c>
      <c r="L19" s="76">
        <f t="shared" si="2"/>
        <v>6868050</v>
      </c>
      <c r="M19" s="76">
        <f t="shared" si="2"/>
        <v>-2744371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9694586</v>
      </c>
      <c r="W19" s="76">
        <f>IF(E10=E18,0,W10-W18)</f>
        <v>-2875649</v>
      </c>
      <c r="X19" s="76">
        <f t="shared" si="2"/>
        <v>12570235</v>
      </c>
      <c r="Y19" s="77">
        <f>+IF(W19&lt;&gt;0,(X19/W19)*100,0)</f>
        <v>-437.12688857367505</v>
      </c>
      <c r="Z19" s="78">
        <f t="shared" si="2"/>
        <v>-6964133</v>
      </c>
    </row>
    <row r="20" spans="1:26" ht="13.5">
      <c r="A20" s="57" t="s">
        <v>44</v>
      </c>
      <c r="B20" s="18">
        <v>19760048</v>
      </c>
      <c r="C20" s="18">
        <v>0</v>
      </c>
      <c r="D20" s="58">
        <v>15044000</v>
      </c>
      <c r="E20" s="59">
        <v>15044000</v>
      </c>
      <c r="F20" s="59">
        <v>0</v>
      </c>
      <c r="G20" s="59">
        <v>0</v>
      </c>
      <c r="H20" s="59">
        <v>0</v>
      </c>
      <c r="I20" s="59">
        <v>0</v>
      </c>
      <c r="J20" s="59">
        <v>1720961</v>
      </c>
      <c r="K20" s="59">
        <v>1212801</v>
      </c>
      <c r="L20" s="59">
        <v>768462</v>
      </c>
      <c r="M20" s="59">
        <v>3702224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3702224</v>
      </c>
      <c r="W20" s="59">
        <v>19162002</v>
      </c>
      <c r="X20" s="59">
        <v>-15459778</v>
      </c>
      <c r="Y20" s="60">
        <v>-80.68</v>
      </c>
      <c r="Z20" s="61">
        <v>15044000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25471006</v>
      </c>
      <c r="C22" s="85">
        <f>SUM(C19:C21)</f>
        <v>0</v>
      </c>
      <c r="D22" s="86">
        <f aca="true" t="shared" si="3" ref="D22:Z22">SUM(D19:D21)</f>
        <v>8079867</v>
      </c>
      <c r="E22" s="87">
        <f t="shared" si="3"/>
        <v>8079867</v>
      </c>
      <c r="F22" s="87">
        <f t="shared" si="3"/>
        <v>19371865</v>
      </c>
      <c r="G22" s="87">
        <f t="shared" si="3"/>
        <v>3951204</v>
      </c>
      <c r="H22" s="87">
        <f t="shared" si="3"/>
        <v>-10884112</v>
      </c>
      <c r="I22" s="87">
        <f t="shared" si="3"/>
        <v>12438957</v>
      </c>
      <c r="J22" s="87">
        <f t="shared" si="3"/>
        <v>4633763</v>
      </c>
      <c r="K22" s="87">
        <f t="shared" si="3"/>
        <v>-11312422</v>
      </c>
      <c r="L22" s="87">
        <f t="shared" si="3"/>
        <v>7636512</v>
      </c>
      <c r="M22" s="87">
        <f t="shared" si="3"/>
        <v>957853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13396810</v>
      </c>
      <c r="W22" s="87">
        <f t="shared" si="3"/>
        <v>16286353</v>
      </c>
      <c r="X22" s="87">
        <f t="shared" si="3"/>
        <v>-2889543</v>
      </c>
      <c r="Y22" s="88">
        <f>+IF(W22&lt;&gt;0,(X22/W22)*100,0)</f>
        <v>-17.742112061552394</v>
      </c>
      <c r="Z22" s="89">
        <f t="shared" si="3"/>
        <v>8079867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25471006</v>
      </c>
      <c r="C24" s="74">
        <f>SUM(C22:C23)</f>
        <v>0</v>
      </c>
      <c r="D24" s="75">
        <f aca="true" t="shared" si="4" ref="D24:Z24">SUM(D22:D23)</f>
        <v>8079867</v>
      </c>
      <c r="E24" s="76">
        <f t="shared" si="4"/>
        <v>8079867</v>
      </c>
      <c r="F24" s="76">
        <f t="shared" si="4"/>
        <v>19371865</v>
      </c>
      <c r="G24" s="76">
        <f t="shared" si="4"/>
        <v>3951204</v>
      </c>
      <c r="H24" s="76">
        <f t="shared" si="4"/>
        <v>-10884112</v>
      </c>
      <c r="I24" s="76">
        <f t="shared" si="4"/>
        <v>12438957</v>
      </c>
      <c r="J24" s="76">
        <f t="shared" si="4"/>
        <v>4633763</v>
      </c>
      <c r="K24" s="76">
        <f t="shared" si="4"/>
        <v>-11312422</v>
      </c>
      <c r="L24" s="76">
        <f t="shared" si="4"/>
        <v>7636512</v>
      </c>
      <c r="M24" s="76">
        <f t="shared" si="4"/>
        <v>957853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13396810</v>
      </c>
      <c r="W24" s="76">
        <f t="shared" si="4"/>
        <v>16286353</v>
      </c>
      <c r="X24" s="76">
        <f t="shared" si="4"/>
        <v>-2889543</v>
      </c>
      <c r="Y24" s="77">
        <f>+IF(W24&lt;&gt;0,(X24/W24)*100,0)</f>
        <v>-17.742112061552394</v>
      </c>
      <c r="Z24" s="78">
        <f t="shared" si="4"/>
        <v>8079867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32402846</v>
      </c>
      <c r="C27" s="21">
        <v>0</v>
      </c>
      <c r="D27" s="98">
        <v>32478000</v>
      </c>
      <c r="E27" s="99">
        <v>32478000</v>
      </c>
      <c r="F27" s="99">
        <v>354428</v>
      </c>
      <c r="G27" s="99">
        <v>100748</v>
      </c>
      <c r="H27" s="99">
        <v>1754577</v>
      </c>
      <c r="I27" s="99">
        <v>2209753</v>
      </c>
      <c r="J27" s="99">
        <v>2490975</v>
      </c>
      <c r="K27" s="99">
        <v>1808641</v>
      </c>
      <c r="L27" s="99">
        <v>1896454</v>
      </c>
      <c r="M27" s="99">
        <v>6196070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8405823</v>
      </c>
      <c r="W27" s="99">
        <v>16239000</v>
      </c>
      <c r="X27" s="99">
        <v>-7833177</v>
      </c>
      <c r="Y27" s="100">
        <v>-48.24</v>
      </c>
      <c r="Z27" s="101">
        <v>32478000</v>
      </c>
    </row>
    <row r="28" spans="1:26" ht="13.5">
      <c r="A28" s="102" t="s">
        <v>44</v>
      </c>
      <c r="B28" s="18">
        <v>19431107</v>
      </c>
      <c r="C28" s="18">
        <v>0</v>
      </c>
      <c r="D28" s="58">
        <v>15044000</v>
      </c>
      <c r="E28" s="59">
        <v>15044000</v>
      </c>
      <c r="F28" s="59">
        <v>123876</v>
      </c>
      <c r="G28" s="59">
        <v>65400</v>
      </c>
      <c r="H28" s="59">
        <v>1531685</v>
      </c>
      <c r="I28" s="59">
        <v>1720961</v>
      </c>
      <c r="J28" s="59">
        <v>1212801</v>
      </c>
      <c r="K28" s="59">
        <v>760195</v>
      </c>
      <c r="L28" s="59">
        <v>1313944</v>
      </c>
      <c r="M28" s="59">
        <v>3286940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5007901</v>
      </c>
      <c r="W28" s="59">
        <v>7522000</v>
      </c>
      <c r="X28" s="59">
        <v>-2514099</v>
      </c>
      <c r="Y28" s="60">
        <v>-33.42</v>
      </c>
      <c r="Z28" s="61">
        <v>15044000</v>
      </c>
    </row>
    <row r="29" spans="1:26" ht="13.5">
      <c r="A29" s="57" t="s">
        <v>110</v>
      </c>
      <c r="B29" s="18">
        <v>103981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143301</v>
      </c>
      <c r="K29" s="59">
        <v>8267</v>
      </c>
      <c r="L29" s="59">
        <v>0</v>
      </c>
      <c r="M29" s="59">
        <v>151568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151568</v>
      </c>
      <c r="W29" s="59"/>
      <c r="X29" s="59">
        <v>151568</v>
      </c>
      <c r="Y29" s="60">
        <v>0</v>
      </c>
      <c r="Z29" s="61">
        <v>0</v>
      </c>
    </row>
    <row r="30" spans="1:26" ht="13.5">
      <c r="A30" s="57" t="s">
        <v>48</v>
      </c>
      <c r="B30" s="18">
        <v>5233300</v>
      </c>
      <c r="C30" s="18">
        <v>0</v>
      </c>
      <c r="D30" s="58">
        <v>6750000</v>
      </c>
      <c r="E30" s="59">
        <v>6750000</v>
      </c>
      <c r="F30" s="59">
        <v>0</v>
      </c>
      <c r="G30" s="59">
        <v>0</v>
      </c>
      <c r="H30" s="59">
        <v>0</v>
      </c>
      <c r="I30" s="59">
        <v>0</v>
      </c>
      <c r="J30" s="59">
        <v>52228</v>
      </c>
      <c r="K30" s="59">
        <v>173462</v>
      </c>
      <c r="L30" s="59">
        <v>114408</v>
      </c>
      <c r="M30" s="59">
        <v>340098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340098</v>
      </c>
      <c r="W30" s="59">
        <v>3375000</v>
      </c>
      <c r="X30" s="59">
        <v>-3034902</v>
      </c>
      <c r="Y30" s="60">
        <v>-89.92</v>
      </c>
      <c r="Z30" s="61">
        <v>6750000</v>
      </c>
    </row>
    <row r="31" spans="1:26" ht="13.5">
      <c r="A31" s="57" t="s">
        <v>49</v>
      </c>
      <c r="B31" s="18">
        <v>7634459</v>
      </c>
      <c r="C31" s="18">
        <v>0</v>
      </c>
      <c r="D31" s="58">
        <v>10684000</v>
      </c>
      <c r="E31" s="59">
        <v>10684000</v>
      </c>
      <c r="F31" s="59">
        <v>230552</v>
      </c>
      <c r="G31" s="59">
        <v>35348</v>
      </c>
      <c r="H31" s="59">
        <v>222891</v>
      </c>
      <c r="I31" s="59">
        <v>488791</v>
      </c>
      <c r="J31" s="59">
        <v>1082644</v>
      </c>
      <c r="K31" s="59">
        <v>866716</v>
      </c>
      <c r="L31" s="59">
        <v>468102</v>
      </c>
      <c r="M31" s="59">
        <v>2417462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2906253</v>
      </c>
      <c r="W31" s="59">
        <v>5342000</v>
      </c>
      <c r="X31" s="59">
        <v>-2435747</v>
      </c>
      <c r="Y31" s="60">
        <v>-45.6</v>
      </c>
      <c r="Z31" s="61">
        <v>10684000</v>
      </c>
    </row>
    <row r="32" spans="1:26" ht="13.5">
      <c r="A32" s="69" t="s">
        <v>50</v>
      </c>
      <c r="B32" s="21">
        <f>SUM(B28:B31)</f>
        <v>32402847</v>
      </c>
      <c r="C32" s="21">
        <f>SUM(C28:C31)</f>
        <v>0</v>
      </c>
      <c r="D32" s="98">
        <f aca="true" t="shared" si="5" ref="D32:Z32">SUM(D28:D31)</f>
        <v>32478000</v>
      </c>
      <c r="E32" s="99">
        <f t="shared" si="5"/>
        <v>32478000</v>
      </c>
      <c r="F32" s="99">
        <f t="shared" si="5"/>
        <v>354428</v>
      </c>
      <c r="G32" s="99">
        <f t="shared" si="5"/>
        <v>100748</v>
      </c>
      <c r="H32" s="99">
        <f t="shared" si="5"/>
        <v>1754576</v>
      </c>
      <c r="I32" s="99">
        <f t="shared" si="5"/>
        <v>2209752</v>
      </c>
      <c r="J32" s="99">
        <f t="shared" si="5"/>
        <v>2490974</v>
      </c>
      <c r="K32" s="99">
        <f t="shared" si="5"/>
        <v>1808640</v>
      </c>
      <c r="L32" s="99">
        <f t="shared" si="5"/>
        <v>1896454</v>
      </c>
      <c r="M32" s="99">
        <f t="shared" si="5"/>
        <v>6196068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8405820</v>
      </c>
      <c r="W32" s="99">
        <f t="shared" si="5"/>
        <v>16239000</v>
      </c>
      <c r="X32" s="99">
        <f t="shared" si="5"/>
        <v>-7833180</v>
      </c>
      <c r="Y32" s="100">
        <f>+IF(W32&lt;&gt;0,(X32/W32)*100,0)</f>
        <v>-48.23683724367264</v>
      </c>
      <c r="Z32" s="101">
        <f t="shared" si="5"/>
        <v>32478000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137334312</v>
      </c>
      <c r="C35" s="18">
        <v>0</v>
      </c>
      <c r="D35" s="58">
        <v>145619952</v>
      </c>
      <c r="E35" s="59">
        <v>145619952</v>
      </c>
      <c r="F35" s="59">
        <v>6143964</v>
      </c>
      <c r="G35" s="59">
        <v>10917062</v>
      </c>
      <c r="H35" s="59">
        <v>-12988995</v>
      </c>
      <c r="I35" s="59">
        <v>-12988995</v>
      </c>
      <c r="J35" s="59">
        <v>3683685</v>
      </c>
      <c r="K35" s="59">
        <v>-5998503</v>
      </c>
      <c r="L35" s="59">
        <v>1251843</v>
      </c>
      <c r="M35" s="59">
        <v>1251843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1251843</v>
      </c>
      <c r="W35" s="59">
        <v>72809976</v>
      </c>
      <c r="X35" s="59">
        <v>-71558133</v>
      </c>
      <c r="Y35" s="60">
        <v>-98.28</v>
      </c>
      <c r="Z35" s="61">
        <v>145619952</v>
      </c>
    </row>
    <row r="36" spans="1:26" ht="13.5">
      <c r="A36" s="57" t="s">
        <v>53</v>
      </c>
      <c r="B36" s="18">
        <v>349239613</v>
      </c>
      <c r="C36" s="18">
        <v>0</v>
      </c>
      <c r="D36" s="58">
        <v>366400738</v>
      </c>
      <c r="E36" s="59">
        <v>366400738</v>
      </c>
      <c r="F36" s="59">
        <v>-1178519</v>
      </c>
      <c r="G36" s="59">
        <v>-1535805</v>
      </c>
      <c r="H36" s="59">
        <v>179744</v>
      </c>
      <c r="I36" s="59">
        <v>179744</v>
      </c>
      <c r="J36" s="59">
        <v>935966</v>
      </c>
      <c r="K36" s="59">
        <v>206717</v>
      </c>
      <c r="L36" s="59">
        <v>261778</v>
      </c>
      <c r="M36" s="59">
        <v>261778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261778</v>
      </c>
      <c r="W36" s="59">
        <v>183200369</v>
      </c>
      <c r="X36" s="59">
        <v>-182938591</v>
      </c>
      <c r="Y36" s="60">
        <v>-99.86</v>
      </c>
      <c r="Z36" s="61">
        <v>366400738</v>
      </c>
    </row>
    <row r="37" spans="1:26" ht="13.5">
      <c r="A37" s="57" t="s">
        <v>54</v>
      </c>
      <c r="B37" s="18">
        <v>44514623</v>
      </c>
      <c r="C37" s="18">
        <v>0</v>
      </c>
      <c r="D37" s="58">
        <v>53761526</v>
      </c>
      <c r="E37" s="59">
        <v>53761526</v>
      </c>
      <c r="F37" s="59">
        <v>-15147511</v>
      </c>
      <c r="G37" s="59">
        <v>5118960</v>
      </c>
      <c r="H37" s="59">
        <v>-3008033</v>
      </c>
      <c r="I37" s="59">
        <v>-3008033</v>
      </c>
      <c r="J37" s="59">
        <v>-755209</v>
      </c>
      <c r="K37" s="59">
        <v>4779539</v>
      </c>
      <c r="L37" s="59">
        <v>-5327388</v>
      </c>
      <c r="M37" s="59">
        <v>-5327388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-5327388</v>
      </c>
      <c r="W37" s="59">
        <v>26880763</v>
      </c>
      <c r="X37" s="59">
        <v>-32208151</v>
      </c>
      <c r="Y37" s="60">
        <v>-119.82</v>
      </c>
      <c r="Z37" s="61">
        <v>53761526</v>
      </c>
    </row>
    <row r="38" spans="1:26" ht="13.5">
      <c r="A38" s="57" t="s">
        <v>55</v>
      </c>
      <c r="B38" s="18">
        <v>147682123</v>
      </c>
      <c r="C38" s="18">
        <v>0</v>
      </c>
      <c r="D38" s="58">
        <v>163928261</v>
      </c>
      <c r="E38" s="59">
        <v>163928261</v>
      </c>
      <c r="F38" s="59">
        <v>741095</v>
      </c>
      <c r="G38" s="59">
        <v>311095</v>
      </c>
      <c r="H38" s="59">
        <v>1082897</v>
      </c>
      <c r="I38" s="59">
        <v>1082897</v>
      </c>
      <c r="J38" s="59">
        <v>741094</v>
      </c>
      <c r="K38" s="59">
        <v>741095</v>
      </c>
      <c r="L38" s="59">
        <v>-795502</v>
      </c>
      <c r="M38" s="59">
        <v>-795502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-795502</v>
      </c>
      <c r="W38" s="59">
        <v>81964131</v>
      </c>
      <c r="X38" s="59">
        <v>-82759633</v>
      </c>
      <c r="Y38" s="60">
        <v>-100.97</v>
      </c>
      <c r="Z38" s="61">
        <v>163928261</v>
      </c>
    </row>
    <row r="39" spans="1:26" ht="13.5">
      <c r="A39" s="57" t="s">
        <v>56</v>
      </c>
      <c r="B39" s="18">
        <v>294377179</v>
      </c>
      <c r="C39" s="18">
        <v>0</v>
      </c>
      <c r="D39" s="58">
        <v>294330902</v>
      </c>
      <c r="E39" s="59">
        <v>294330902</v>
      </c>
      <c r="F39" s="59">
        <v>19371861</v>
      </c>
      <c r="G39" s="59">
        <v>3951202</v>
      </c>
      <c r="H39" s="59">
        <v>-10884115</v>
      </c>
      <c r="I39" s="59">
        <v>-10884115</v>
      </c>
      <c r="J39" s="59">
        <v>4633766</v>
      </c>
      <c r="K39" s="59">
        <v>-11312420</v>
      </c>
      <c r="L39" s="59">
        <v>7636511</v>
      </c>
      <c r="M39" s="59">
        <v>7636511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7636511</v>
      </c>
      <c r="W39" s="59">
        <v>147165451</v>
      </c>
      <c r="X39" s="59">
        <v>-139528940</v>
      </c>
      <c r="Y39" s="60">
        <v>-94.81</v>
      </c>
      <c r="Z39" s="61">
        <v>294330902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46970416</v>
      </c>
      <c r="C42" s="18">
        <v>0</v>
      </c>
      <c r="D42" s="58">
        <v>27865872</v>
      </c>
      <c r="E42" s="59">
        <v>27865872</v>
      </c>
      <c r="F42" s="59">
        <v>-5454867</v>
      </c>
      <c r="G42" s="59">
        <v>14415865</v>
      </c>
      <c r="H42" s="59">
        <v>-38200676</v>
      </c>
      <c r="I42" s="59">
        <v>-29239678</v>
      </c>
      <c r="J42" s="59">
        <v>7746244</v>
      </c>
      <c r="K42" s="59">
        <v>-2818724</v>
      </c>
      <c r="L42" s="59">
        <v>2248138</v>
      </c>
      <c r="M42" s="59">
        <v>7175658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-22064020</v>
      </c>
      <c r="W42" s="59">
        <v>13932936</v>
      </c>
      <c r="X42" s="59">
        <v>-35996956</v>
      </c>
      <c r="Y42" s="60">
        <v>-258.36</v>
      </c>
      <c r="Z42" s="61">
        <v>27865872</v>
      </c>
    </row>
    <row r="43" spans="1:26" ht="13.5">
      <c r="A43" s="57" t="s">
        <v>59</v>
      </c>
      <c r="B43" s="18">
        <v>-32115983</v>
      </c>
      <c r="C43" s="18">
        <v>0</v>
      </c>
      <c r="D43" s="58">
        <v>-32845152</v>
      </c>
      <c r="E43" s="59">
        <v>-32845152</v>
      </c>
      <c r="F43" s="59">
        <v>-354428</v>
      </c>
      <c r="G43" s="59">
        <v>-35562</v>
      </c>
      <c r="H43" s="59">
        <v>28245423</v>
      </c>
      <c r="I43" s="59">
        <v>27855433</v>
      </c>
      <c r="J43" s="59">
        <v>-2490674</v>
      </c>
      <c r="K43" s="59">
        <v>-1121499</v>
      </c>
      <c r="L43" s="59">
        <v>-1647801</v>
      </c>
      <c r="M43" s="59">
        <v>-5259974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22595459</v>
      </c>
      <c r="W43" s="59">
        <v>-16422576</v>
      </c>
      <c r="X43" s="59">
        <v>39018035</v>
      </c>
      <c r="Y43" s="60">
        <v>-237.59</v>
      </c>
      <c r="Z43" s="61">
        <v>-32845152</v>
      </c>
    </row>
    <row r="44" spans="1:26" ht="13.5">
      <c r="A44" s="57" t="s">
        <v>60</v>
      </c>
      <c r="B44" s="18">
        <v>2461060</v>
      </c>
      <c r="C44" s="18">
        <v>0</v>
      </c>
      <c r="D44" s="58">
        <v>3050400</v>
      </c>
      <c r="E44" s="59">
        <v>3050400</v>
      </c>
      <c r="F44" s="59">
        <v>0</v>
      </c>
      <c r="G44" s="59">
        <v>-430000</v>
      </c>
      <c r="H44" s="59">
        <v>88198</v>
      </c>
      <c r="I44" s="59">
        <v>-341802</v>
      </c>
      <c r="J44" s="59">
        <v>0</v>
      </c>
      <c r="K44" s="59">
        <v>0</v>
      </c>
      <c r="L44" s="59">
        <v>-1536597</v>
      </c>
      <c r="M44" s="59">
        <v>-1536597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-1878399</v>
      </c>
      <c r="W44" s="59">
        <v>1525200</v>
      </c>
      <c r="X44" s="59">
        <v>-3403599</v>
      </c>
      <c r="Y44" s="60">
        <v>-223.16</v>
      </c>
      <c r="Z44" s="61">
        <v>3050400</v>
      </c>
    </row>
    <row r="45" spans="1:26" ht="13.5">
      <c r="A45" s="69" t="s">
        <v>61</v>
      </c>
      <c r="B45" s="21">
        <v>65659519</v>
      </c>
      <c r="C45" s="21">
        <v>0</v>
      </c>
      <c r="D45" s="98">
        <v>68181335</v>
      </c>
      <c r="E45" s="99">
        <v>68181335</v>
      </c>
      <c r="F45" s="99">
        <v>59850224</v>
      </c>
      <c r="G45" s="99">
        <v>73800527</v>
      </c>
      <c r="H45" s="99">
        <v>63933472</v>
      </c>
      <c r="I45" s="99">
        <v>63933472</v>
      </c>
      <c r="J45" s="99">
        <v>69189042</v>
      </c>
      <c r="K45" s="99">
        <v>65248819</v>
      </c>
      <c r="L45" s="99">
        <v>64312559</v>
      </c>
      <c r="M45" s="99">
        <v>64312559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64312559</v>
      </c>
      <c r="W45" s="99">
        <v>69145775</v>
      </c>
      <c r="X45" s="99">
        <v>-4833216</v>
      </c>
      <c r="Y45" s="100">
        <v>-6.99</v>
      </c>
      <c r="Z45" s="101">
        <v>68181335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14935631</v>
      </c>
      <c r="C49" s="51">
        <v>0</v>
      </c>
      <c r="D49" s="128">
        <v>5575499</v>
      </c>
      <c r="E49" s="53">
        <v>2248418</v>
      </c>
      <c r="F49" s="53">
        <v>0</v>
      </c>
      <c r="G49" s="53">
        <v>0</v>
      </c>
      <c r="H49" s="53">
        <v>0</v>
      </c>
      <c r="I49" s="53">
        <v>1961509</v>
      </c>
      <c r="J49" s="53">
        <v>0</v>
      </c>
      <c r="K49" s="53">
        <v>0</v>
      </c>
      <c r="L49" s="53">
        <v>0</v>
      </c>
      <c r="M49" s="53">
        <v>3629703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48660528</v>
      </c>
      <c r="W49" s="53">
        <v>0</v>
      </c>
      <c r="X49" s="53">
        <v>0</v>
      </c>
      <c r="Y49" s="53">
        <v>77011288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161464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161464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97.85610102263229</v>
      </c>
      <c r="C58" s="5">
        <f>IF(C67=0,0,+(C76/C67)*100)</f>
        <v>0</v>
      </c>
      <c r="D58" s="6">
        <f aca="true" t="shared" si="6" ref="D58:Z58">IF(D67=0,0,+(D76/D67)*100)</f>
        <v>97.26556455777303</v>
      </c>
      <c r="E58" s="7">
        <f t="shared" si="6"/>
        <v>97.26556455777303</v>
      </c>
      <c r="F58" s="7">
        <f t="shared" si="6"/>
        <v>50.707394095485526</v>
      </c>
      <c r="G58" s="7">
        <f t="shared" si="6"/>
        <v>124.51214550043643</v>
      </c>
      <c r="H58" s="7">
        <f t="shared" si="6"/>
        <v>116.8469278802754</v>
      </c>
      <c r="I58" s="7">
        <f t="shared" si="6"/>
        <v>90.81085923372997</v>
      </c>
      <c r="J58" s="7">
        <f t="shared" si="6"/>
        <v>106.33252375974224</v>
      </c>
      <c r="K58" s="7">
        <f t="shared" si="6"/>
        <v>107.84104783916287</v>
      </c>
      <c r="L58" s="7">
        <f t="shared" si="6"/>
        <v>96.84728538087022</v>
      </c>
      <c r="M58" s="7">
        <f t="shared" si="6"/>
        <v>103.69229507764493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96.43361648588167</v>
      </c>
      <c r="W58" s="7">
        <f t="shared" si="6"/>
        <v>95.56510308324886</v>
      </c>
      <c r="X58" s="7">
        <f t="shared" si="6"/>
        <v>0</v>
      </c>
      <c r="Y58" s="7">
        <f t="shared" si="6"/>
        <v>0</v>
      </c>
      <c r="Z58" s="8">
        <f t="shared" si="6"/>
        <v>97.26556455777303</v>
      </c>
    </row>
    <row r="59" spans="1:26" ht="13.5">
      <c r="A59" s="36" t="s">
        <v>31</v>
      </c>
      <c r="B59" s="9">
        <f aca="true" t="shared" si="7" ref="B59:Z66">IF(B68=0,0,+(B77/B68)*100)</f>
        <v>97.1463905607416</v>
      </c>
      <c r="C59" s="9">
        <f t="shared" si="7"/>
        <v>0</v>
      </c>
      <c r="D59" s="2">
        <f t="shared" si="7"/>
        <v>97.67460831918768</v>
      </c>
      <c r="E59" s="10">
        <f t="shared" si="7"/>
        <v>97.67460831918768</v>
      </c>
      <c r="F59" s="10">
        <f t="shared" si="7"/>
        <v>18.31789647217583</v>
      </c>
      <c r="G59" s="10">
        <f t="shared" si="7"/>
        <v>182.73609278194996</v>
      </c>
      <c r="H59" s="10">
        <f t="shared" si="7"/>
        <v>200.1203611667231</v>
      </c>
      <c r="I59" s="10">
        <f t="shared" si="7"/>
        <v>79.701148802151</v>
      </c>
      <c r="J59" s="10">
        <f t="shared" si="7"/>
        <v>115.7661153821879</v>
      </c>
      <c r="K59" s="10">
        <f t="shared" si="7"/>
        <v>100.82278117991899</v>
      </c>
      <c r="L59" s="10">
        <f t="shared" si="7"/>
        <v>94.54881125480141</v>
      </c>
      <c r="M59" s="10">
        <f t="shared" si="7"/>
        <v>103.67430938206223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88.085657294162</v>
      </c>
      <c r="W59" s="10">
        <f t="shared" si="7"/>
        <v>82.77508506800174</v>
      </c>
      <c r="X59" s="10">
        <f t="shared" si="7"/>
        <v>0</v>
      </c>
      <c r="Y59" s="10">
        <f t="shared" si="7"/>
        <v>0</v>
      </c>
      <c r="Z59" s="11">
        <f t="shared" si="7"/>
        <v>97.67460831918768</v>
      </c>
    </row>
    <row r="60" spans="1:26" ht="13.5">
      <c r="A60" s="37" t="s">
        <v>32</v>
      </c>
      <c r="B60" s="12">
        <f t="shared" si="7"/>
        <v>100.79788413481516</v>
      </c>
      <c r="C60" s="12">
        <f t="shared" si="7"/>
        <v>0</v>
      </c>
      <c r="D60" s="3">
        <f t="shared" si="7"/>
        <v>97.04025973001761</v>
      </c>
      <c r="E60" s="13">
        <f t="shared" si="7"/>
        <v>97.04025973001761</v>
      </c>
      <c r="F60" s="13">
        <f t="shared" si="7"/>
        <v>88.50848833017177</v>
      </c>
      <c r="G60" s="13">
        <f t="shared" si="7"/>
        <v>110.76873280686345</v>
      </c>
      <c r="H60" s="13">
        <f t="shared" si="7"/>
        <v>97.25384748731939</v>
      </c>
      <c r="I60" s="13">
        <f t="shared" si="7"/>
        <v>99.03074349729154</v>
      </c>
      <c r="J60" s="13">
        <f t="shared" si="7"/>
        <v>106.36417727859366</v>
      </c>
      <c r="K60" s="13">
        <f t="shared" si="7"/>
        <v>113.13224818644092</v>
      </c>
      <c r="L60" s="13">
        <f t="shared" si="7"/>
        <v>100.5496782561647</v>
      </c>
      <c r="M60" s="13">
        <f t="shared" si="7"/>
        <v>106.7579643346757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102.68044408222987</v>
      </c>
      <c r="W60" s="13">
        <f t="shared" si="7"/>
        <v>101.18025755326707</v>
      </c>
      <c r="X60" s="13">
        <f t="shared" si="7"/>
        <v>0</v>
      </c>
      <c r="Y60" s="13">
        <f t="shared" si="7"/>
        <v>0</v>
      </c>
      <c r="Z60" s="14">
        <f t="shared" si="7"/>
        <v>97.04025973001761</v>
      </c>
    </row>
    <row r="61" spans="1:26" ht="13.5">
      <c r="A61" s="38" t="s">
        <v>113</v>
      </c>
      <c r="B61" s="12">
        <f t="shared" si="7"/>
        <v>100.03936747787317</v>
      </c>
      <c r="C61" s="12">
        <f t="shared" si="7"/>
        <v>0</v>
      </c>
      <c r="D61" s="3">
        <f t="shared" si="7"/>
        <v>96.69470347645145</v>
      </c>
      <c r="E61" s="13">
        <f t="shared" si="7"/>
        <v>96.69470347645145</v>
      </c>
      <c r="F61" s="13">
        <f t="shared" si="7"/>
        <v>92.90754224787399</v>
      </c>
      <c r="G61" s="13">
        <f t="shared" si="7"/>
        <v>108.17547067659127</v>
      </c>
      <c r="H61" s="13">
        <f t="shared" si="7"/>
        <v>107.00381784124156</v>
      </c>
      <c r="I61" s="13">
        <f t="shared" si="7"/>
        <v>103.08262201316742</v>
      </c>
      <c r="J61" s="13">
        <f t="shared" si="7"/>
        <v>99.55452451135145</v>
      </c>
      <c r="K61" s="13">
        <f t="shared" si="7"/>
        <v>123.0354275125912</v>
      </c>
      <c r="L61" s="13">
        <f t="shared" si="7"/>
        <v>103.5804512044132</v>
      </c>
      <c r="M61" s="13">
        <f t="shared" si="7"/>
        <v>108.63147868997207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105.66961463938883</v>
      </c>
      <c r="W61" s="13">
        <f t="shared" si="7"/>
        <v>98.89390185763254</v>
      </c>
      <c r="X61" s="13">
        <f t="shared" si="7"/>
        <v>0</v>
      </c>
      <c r="Y61" s="13">
        <f t="shared" si="7"/>
        <v>0</v>
      </c>
      <c r="Z61" s="14">
        <f t="shared" si="7"/>
        <v>96.69470347645145</v>
      </c>
    </row>
    <row r="62" spans="1:26" ht="13.5">
      <c r="A62" s="38" t="s">
        <v>114</v>
      </c>
      <c r="B62" s="12">
        <f t="shared" si="7"/>
        <v>99.0328295737058</v>
      </c>
      <c r="C62" s="12">
        <f t="shared" si="7"/>
        <v>0</v>
      </c>
      <c r="D62" s="3">
        <f t="shared" si="7"/>
        <v>97.46616596002423</v>
      </c>
      <c r="E62" s="13">
        <f t="shared" si="7"/>
        <v>97.46616596002423</v>
      </c>
      <c r="F62" s="13">
        <f t="shared" si="7"/>
        <v>86.84984432098844</v>
      </c>
      <c r="G62" s="13">
        <f t="shared" si="7"/>
        <v>127.8235981971134</v>
      </c>
      <c r="H62" s="13">
        <f t="shared" si="7"/>
        <v>64.63543322342001</v>
      </c>
      <c r="I62" s="13">
        <f t="shared" si="7"/>
        <v>88.16797795643936</v>
      </c>
      <c r="J62" s="13">
        <f t="shared" si="7"/>
        <v>181.05251138152047</v>
      </c>
      <c r="K62" s="13">
        <f t="shared" si="7"/>
        <v>93.36162161856275</v>
      </c>
      <c r="L62" s="13">
        <f t="shared" si="7"/>
        <v>88.63949398489599</v>
      </c>
      <c r="M62" s="13">
        <f t="shared" si="7"/>
        <v>107.92047225699632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97.34461044545509</v>
      </c>
      <c r="W62" s="13">
        <f t="shared" si="7"/>
        <v>116.29230535302663</v>
      </c>
      <c r="X62" s="13">
        <f t="shared" si="7"/>
        <v>0</v>
      </c>
      <c r="Y62" s="13">
        <f t="shared" si="7"/>
        <v>0</v>
      </c>
      <c r="Z62" s="14">
        <f t="shared" si="7"/>
        <v>97.46616596002423</v>
      </c>
    </row>
    <row r="63" spans="1:26" ht="13.5">
      <c r="A63" s="38" t="s">
        <v>115</v>
      </c>
      <c r="B63" s="12">
        <f t="shared" si="7"/>
        <v>97.44798009574703</v>
      </c>
      <c r="C63" s="12">
        <f t="shared" si="7"/>
        <v>0</v>
      </c>
      <c r="D63" s="3">
        <f t="shared" si="7"/>
        <v>97.89445417396381</v>
      </c>
      <c r="E63" s="13">
        <f t="shared" si="7"/>
        <v>97.89445417396381</v>
      </c>
      <c r="F63" s="13">
        <f t="shared" si="7"/>
        <v>74.10973414070477</v>
      </c>
      <c r="G63" s="13">
        <f t="shared" si="7"/>
        <v>103.62136538546135</v>
      </c>
      <c r="H63" s="13">
        <f t="shared" si="7"/>
        <v>93.5394396784476</v>
      </c>
      <c r="I63" s="13">
        <f t="shared" si="7"/>
        <v>90.76312522569297</v>
      </c>
      <c r="J63" s="13">
        <f t="shared" si="7"/>
        <v>100.39323442490293</v>
      </c>
      <c r="K63" s="13">
        <f t="shared" si="7"/>
        <v>95.31641063087547</v>
      </c>
      <c r="L63" s="13">
        <f t="shared" si="7"/>
        <v>104.28747907458822</v>
      </c>
      <c r="M63" s="13">
        <f t="shared" si="7"/>
        <v>99.90738981501116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95.28374627419389</v>
      </c>
      <c r="W63" s="13">
        <f t="shared" si="7"/>
        <v>97.89445417396381</v>
      </c>
      <c r="X63" s="13">
        <f t="shared" si="7"/>
        <v>0</v>
      </c>
      <c r="Y63" s="13">
        <f t="shared" si="7"/>
        <v>0</v>
      </c>
      <c r="Z63" s="14">
        <f t="shared" si="7"/>
        <v>97.89445417396381</v>
      </c>
    </row>
    <row r="64" spans="1:26" ht="13.5">
      <c r="A64" s="38" t="s">
        <v>116</v>
      </c>
      <c r="B64" s="12">
        <f t="shared" si="7"/>
        <v>97.35971170914308</v>
      </c>
      <c r="C64" s="12">
        <f t="shared" si="7"/>
        <v>0</v>
      </c>
      <c r="D64" s="3">
        <f t="shared" si="7"/>
        <v>97.93805154578926</v>
      </c>
      <c r="E64" s="13">
        <f t="shared" si="7"/>
        <v>97.93805154578926</v>
      </c>
      <c r="F64" s="13">
        <f t="shared" si="7"/>
        <v>75.46429329770883</v>
      </c>
      <c r="G64" s="13">
        <f t="shared" si="7"/>
        <v>112.38283928481549</v>
      </c>
      <c r="H64" s="13">
        <f t="shared" si="7"/>
        <v>97.8940724422094</v>
      </c>
      <c r="I64" s="13">
        <f t="shared" si="7"/>
        <v>95.37978707538703</v>
      </c>
      <c r="J64" s="13">
        <f t="shared" si="7"/>
        <v>96.9596708765173</v>
      </c>
      <c r="K64" s="13">
        <f t="shared" si="7"/>
        <v>101.96369693694933</v>
      </c>
      <c r="L64" s="13">
        <f t="shared" si="7"/>
        <v>101.392553627004</v>
      </c>
      <c r="M64" s="13">
        <f t="shared" si="7"/>
        <v>100.11257463433833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97.75323252436893</v>
      </c>
      <c r="W64" s="13">
        <f t="shared" si="7"/>
        <v>97.93802865103649</v>
      </c>
      <c r="X64" s="13">
        <f t="shared" si="7"/>
        <v>0</v>
      </c>
      <c r="Y64" s="13">
        <f t="shared" si="7"/>
        <v>0</v>
      </c>
      <c r="Z64" s="14">
        <f t="shared" si="7"/>
        <v>97.93805154578926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99.99990566037737</v>
      </c>
      <c r="E66" s="16">
        <f t="shared" si="7"/>
        <v>99.99990566037737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99.99990566037737</v>
      </c>
    </row>
    <row r="67" spans="1:26" ht="13.5" hidden="1">
      <c r="A67" s="40" t="s">
        <v>119</v>
      </c>
      <c r="B67" s="23">
        <v>194557908</v>
      </c>
      <c r="C67" s="23"/>
      <c r="D67" s="24">
        <v>212457530</v>
      </c>
      <c r="E67" s="25">
        <v>212457530</v>
      </c>
      <c r="F67" s="25">
        <v>26564047</v>
      </c>
      <c r="G67" s="25">
        <v>17331192</v>
      </c>
      <c r="H67" s="25">
        <v>18483085</v>
      </c>
      <c r="I67" s="25">
        <v>62378324</v>
      </c>
      <c r="J67" s="25">
        <v>15759325</v>
      </c>
      <c r="K67" s="25">
        <v>16488332</v>
      </c>
      <c r="L67" s="25">
        <v>16072181</v>
      </c>
      <c r="M67" s="25">
        <v>48319838</v>
      </c>
      <c r="N67" s="25"/>
      <c r="O67" s="25"/>
      <c r="P67" s="25"/>
      <c r="Q67" s="25"/>
      <c r="R67" s="25"/>
      <c r="S67" s="25"/>
      <c r="T67" s="25"/>
      <c r="U67" s="25"/>
      <c r="V67" s="25">
        <v>110698162</v>
      </c>
      <c r="W67" s="25">
        <v>108118973</v>
      </c>
      <c r="X67" s="25"/>
      <c r="Y67" s="24"/>
      <c r="Z67" s="26">
        <v>212457530</v>
      </c>
    </row>
    <row r="68" spans="1:26" ht="13.5" hidden="1">
      <c r="A68" s="36" t="s">
        <v>31</v>
      </c>
      <c r="B68" s="18">
        <v>52508447</v>
      </c>
      <c r="C68" s="18"/>
      <c r="D68" s="19">
        <v>55677287</v>
      </c>
      <c r="E68" s="20">
        <v>55677287</v>
      </c>
      <c r="F68" s="20">
        <v>13907836</v>
      </c>
      <c r="G68" s="20">
        <v>3791772</v>
      </c>
      <c r="H68" s="20">
        <v>3845094</v>
      </c>
      <c r="I68" s="20">
        <v>21544702</v>
      </c>
      <c r="J68" s="20">
        <v>3834318</v>
      </c>
      <c r="K68" s="20">
        <v>3887911</v>
      </c>
      <c r="L68" s="20">
        <v>3865799</v>
      </c>
      <c r="M68" s="20">
        <v>11588028</v>
      </c>
      <c r="N68" s="20"/>
      <c r="O68" s="20"/>
      <c r="P68" s="20"/>
      <c r="Q68" s="20"/>
      <c r="R68" s="20"/>
      <c r="S68" s="20"/>
      <c r="T68" s="20"/>
      <c r="U68" s="20"/>
      <c r="V68" s="20">
        <v>33132730</v>
      </c>
      <c r="W68" s="20">
        <v>32849602</v>
      </c>
      <c r="X68" s="20"/>
      <c r="Y68" s="19"/>
      <c r="Z68" s="22">
        <v>55677287</v>
      </c>
    </row>
    <row r="69" spans="1:26" ht="13.5" hidden="1">
      <c r="A69" s="37" t="s">
        <v>32</v>
      </c>
      <c r="B69" s="18">
        <v>138273460</v>
      </c>
      <c r="C69" s="18"/>
      <c r="D69" s="19">
        <v>152540243</v>
      </c>
      <c r="E69" s="20">
        <v>152540243</v>
      </c>
      <c r="F69" s="20">
        <v>12340413</v>
      </c>
      <c r="G69" s="20">
        <v>13226208</v>
      </c>
      <c r="H69" s="20">
        <v>14294654</v>
      </c>
      <c r="I69" s="20">
        <v>39861275</v>
      </c>
      <c r="J69" s="20">
        <v>11581387</v>
      </c>
      <c r="K69" s="20">
        <v>12252289</v>
      </c>
      <c r="L69" s="20">
        <v>11845293</v>
      </c>
      <c r="M69" s="20">
        <v>35678969</v>
      </c>
      <c r="N69" s="20"/>
      <c r="O69" s="20"/>
      <c r="P69" s="20"/>
      <c r="Q69" s="20"/>
      <c r="R69" s="20"/>
      <c r="S69" s="20"/>
      <c r="T69" s="20"/>
      <c r="U69" s="20"/>
      <c r="V69" s="20">
        <v>75540244</v>
      </c>
      <c r="W69" s="20">
        <v>73149373</v>
      </c>
      <c r="X69" s="20"/>
      <c r="Y69" s="19"/>
      <c r="Z69" s="22">
        <v>152540243</v>
      </c>
    </row>
    <row r="70" spans="1:26" ht="13.5" hidden="1">
      <c r="A70" s="38" t="s">
        <v>113</v>
      </c>
      <c r="B70" s="18">
        <v>86751811</v>
      </c>
      <c r="C70" s="18"/>
      <c r="D70" s="19">
        <v>100386243</v>
      </c>
      <c r="E70" s="20">
        <v>100386243</v>
      </c>
      <c r="F70" s="20">
        <v>8080880</v>
      </c>
      <c r="G70" s="20">
        <v>9102216</v>
      </c>
      <c r="H70" s="20">
        <v>9147054</v>
      </c>
      <c r="I70" s="20">
        <v>26330150</v>
      </c>
      <c r="J70" s="20">
        <v>8137597</v>
      </c>
      <c r="K70" s="20">
        <v>7654757</v>
      </c>
      <c r="L70" s="20">
        <v>7205293</v>
      </c>
      <c r="M70" s="20">
        <v>22997647</v>
      </c>
      <c r="N70" s="20"/>
      <c r="O70" s="20"/>
      <c r="P70" s="20"/>
      <c r="Q70" s="20"/>
      <c r="R70" s="20"/>
      <c r="S70" s="20"/>
      <c r="T70" s="20"/>
      <c r="U70" s="20"/>
      <c r="V70" s="20">
        <v>49327797</v>
      </c>
      <c r="W70" s="20">
        <v>49076929</v>
      </c>
      <c r="X70" s="20"/>
      <c r="Y70" s="19"/>
      <c r="Z70" s="22">
        <v>100386243</v>
      </c>
    </row>
    <row r="71" spans="1:26" ht="13.5" hidden="1">
      <c r="A71" s="38" t="s">
        <v>114</v>
      </c>
      <c r="B71" s="18">
        <v>23887517</v>
      </c>
      <c r="C71" s="18"/>
      <c r="D71" s="19">
        <v>24765000</v>
      </c>
      <c r="E71" s="20">
        <v>24765000</v>
      </c>
      <c r="F71" s="20">
        <v>1864092</v>
      </c>
      <c r="G71" s="20">
        <v>1639371</v>
      </c>
      <c r="H71" s="20">
        <v>2658155</v>
      </c>
      <c r="I71" s="20">
        <v>6161618</v>
      </c>
      <c r="J71" s="20">
        <v>1007115</v>
      </c>
      <c r="K71" s="20">
        <v>2120548</v>
      </c>
      <c r="L71" s="20">
        <v>2218748</v>
      </c>
      <c r="M71" s="20">
        <v>5346411</v>
      </c>
      <c r="N71" s="20"/>
      <c r="O71" s="20"/>
      <c r="P71" s="20"/>
      <c r="Q71" s="20"/>
      <c r="R71" s="20"/>
      <c r="S71" s="20"/>
      <c r="T71" s="20"/>
      <c r="U71" s="20"/>
      <c r="V71" s="20">
        <v>11508029</v>
      </c>
      <c r="W71" s="20">
        <v>10377942</v>
      </c>
      <c r="X71" s="20"/>
      <c r="Y71" s="19"/>
      <c r="Z71" s="22">
        <v>24765000</v>
      </c>
    </row>
    <row r="72" spans="1:26" ht="13.5" hidden="1">
      <c r="A72" s="38" t="s">
        <v>115</v>
      </c>
      <c r="B72" s="18">
        <v>10237812</v>
      </c>
      <c r="C72" s="18"/>
      <c r="D72" s="19">
        <v>10278000</v>
      </c>
      <c r="E72" s="20">
        <v>10278000</v>
      </c>
      <c r="F72" s="20">
        <v>893104</v>
      </c>
      <c r="G72" s="20">
        <v>954778</v>
      </c>
      <c r="H72" s="20">
        <v>935213</v>
      </c>
      <c r="I72" s="20">
        <v>2783095</v>
      </c>
      <c r="J72" s="20">
        <v>905821</v>
      </c>
      <c r="K72" s="20">
        <v>935351</v>
      </c>
      <c r="L72" s="20">
        <v>879911</v>
      </c>
      <c r="M72" s="20">
        <v>2721083</v>
      </c>
      <c r="N72" s="20"/>
      <c r="O72" s="20"/>
      <c r="P72" s="20"/>
      <c r="Q72" s="20"/>
      <c r="R72" s="20"/>
      <c r="S72" s="20"/>
      <c r="T72" s="20"/>
      <c r="U72" s="20"/>
      <c r="V72" s="20">
        <v>5504178</v>
      </c>
      <c r="W72" s="20">
        <v>5139000</v>
      </c>
      <c r="X72" s="20"/>
      <c r="Y72" s="19"/>
      <c r="Z72" s="22">
        <v>10278000</v>
      </c>
    </row>
    <row r="73" spans="1:26" ht="13.5" hidden="1">
      <c r="A73" s="38" t="s">
        <v>116</v>
      </c>
      <c r="B73" s="18">
        <v>17396320</v>
      </c>
      <c r="C73" s="18"/>
      <c r="D73" s="19">
        <v>17111000</v>
      </c>
      <c r="E73" s="20">
        <v>17111000</v>
      </c>
      <c r="F73" s="20">
        <v>1502337</v>
      </c>
      <c r="G73" s="20">
        <v>1529843</v>
      </c>
      <c r="H73" s="20">
        <v>1554232</v>
      </c>
      <c r="I73" s="20">
        <v>4586412</v>
      </c>
      <c r="J73" s="20">
        <v>1530854</v>
      </c>
      <c r="K73" s="20">
        <v>1541633</v>
      </c>
      <c r="L73" s="20">
        <v>1541341</v>
      </c>
      <c r="M73" s="20">
        <v>4613828</v>
      </c>
      <c r="N73" s="20"/>
      <c r="O73" s="20"/>
      <c r="P73" s="20"/>
      <c r="Q73" s="20"/>
      <c r="R73" s="20"/>
      <c r="S73" s="20"/>
      <c r="T73" s="20"/>
      <c r="U73" s="20"/>
      <c r="V73" s="20">
        <v>9200240</v>
      </c>
      <c r="W73" s="20">
        <v>8555502</v>
      </c>
      <c r="X73" s="20"/>
      <c r="Y73" s="19"/>
      <c r="Z73" s="22">
        <v>17111000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3776001</v>
      </c>
      <c r="C75" s="27"/>
      <c r="D75" s="28">
        <v>4240000</v>
      </c>
      <c r="E75" s="29">
        <v>4240000</v>
      </c>
      <c r="F75" s="29">
        <v>315798</v>
      </c>
      <c r="G75" s="29">
        <v>313212</v>
      </c>
      <c r="H75" s="29">
        <v>343337</v>
      </c>
      <c r="I75" s="29">
        <v>972347</v>
      </c>
      <c r="J75" s="29">
        <v>343620</v>
      </c>
      <c r="K75" s="29">
        <v>348132</v>
      </c>
      <c r="L75" s="29">
        <v>361089</v>
      </c>
      <c r="M75" s="29">
        <v>1052841</v>
      </c>
      <c r="N75" s="29"/>
      <c r="O75" s="29"/>
      <c r="P75" s="29"/>
      <c r="Q75" s="29"/>
      <c r="R75" s="29"/>
      <c r="S75" s="29"/>
      <c r="T75" s="29"/>
      <c r="U75" s="29"/>
      <c r="V75" s="29">
        <v>2025188</v>
      </c>
      <c r="W75" s="29">
        <v>2119998</v>
      </c>
      <c r="X75" s="29"/>
      <c r="Y75" s="28"/>
      <c r="Z75" s="30">
        <v>4240000</v>
      </c>
    </row>
    <row r="76" spans="1:26" ht="13.5" hidden="1">
      <c r="A76" s="41" t="s">
        <v>120</v>
      </c>
      <c r="B76" s="31">
        <v>190386783</v>
      </c>
      <c r="C76" s="31"/>
      <c r="D76" s="32">
        <v>206648016</v>
      </c>
      <c r="E76" s="33">
        <v>206648016</v>
      </c>
      <c r="F76" s="33">
        <v>13469936</v>
      </c>
      <c r="G76" s="33">
        <v>21579439</v>
      </c>
      <c r="H76" s="33">
        <v>21596917</v>
      </c>
      <c r="I76" s="33">
        <v>56646292</v>
      </c>
      <c r="J76" s="33">
        <v>16757288</v>
      </c>
      <c r="K76" s="33">
        <v>17781190</v>
      </c>
      <c r="L76" s="33">
        <v>15565471</v>
      </c>
      <c r="M76" s="33">
        <v>50103949</v>
      </c>
      <c r="N76" s="33"/>
      <c r="O76" s="33"/>
      <c r="P76" s="33"/>
      <c r="Q76" s="33"/>
      <c r="R76" s="33"/>
      <c r="S76" s="33"/>
      <c r="T76" s="33"/>
      <c r="U76" s="33"/>
      <c r="V76" s="33">
        <v>106750241</v>
      </c>
      <c r="W76" s="33">
        <v>103324008</v>
      </c>
      <c r="X76" s="33"/>
      <c r="Y76" s="32"/>
      <c r="Z76" s="34">
        <v>206648016</v>
      </c>
    </row>
    <row r="77" spans="1:26" ht="13.5" hidden="1">
      <c r="A77" s="36" t="s">
        <v>31</v>
      </c>
      <c r="B77" s="18">
        <v>51010061</v>
      </c>
      <c r="C77" s="18"/>
      <c r="D77" s="19">
        <v>54382572</v>
      </c>
      <c r="E77" s="20">
        <v>54382572</v>
      </c>
      <c r="F77" s="20">
        <v>2547623</v>
      </c>
      <c r="G77" s="20">
        <v>6928936</v>
      </c>
      <c r="H77" s="20">
        <v>7694816</v>
      </c>
      <c r="I77" s="20">
        <v>17171375</v>
      </c>
      <c r="J77" s="20">
        <v>4438841</v>
      </c>
      <c r="K77" s="20">
        <v>3919900</v>
      </c>
      <c r="L77" s="20">
        <v>3655067</v>
      </c>
      <c r="M77" s="20">
        <v>12013808</v>
      </c>
      <c r="N77" s="20"/>
      <c r="O77" s="20"/>
      <c r="P77" s="20"/>
      <c r="Q77" s="20"/>
      <c r="R77" s="20"/>
      <c r="S77" s="20"/>
      <c r="T77" s="20"/>
      <c r="U77" s="20"/>
      <c r="V77" s="20">
        <v>29185183</v>
      </c>
      <c r="W77" s="20">
        <v>27191286</v>
      </c>
      <c r="X77" s="20"/>
      <c r="Y77" s="19"/>
      <c r="Z77" s="22">
        <v>54382572</v>
      </c>
    </row>
    <row r="78" spans="1:26" ht="13.5" hidden="1">
      <c r="A78" s="37" t="s">
        <v>32</v>
      </c>
      <c r="B78" s="18">
        <v>139376722</v>
      </c>
      <c r="C78" s="18"/>
      <c r="D78" s="19">
        <v>148025448</v>
      </c>
      <c r="E78" s="20">
        <v>148025448</v>
      </c>
      <c r="F78" s="20">
        <v>10922313</v>
      </c>
      <c r="G78" s="20">
        <v>14650503</v>
      </c>
      <c r="H78" s="20">
        <v>13902101</v>
      </c>
      <c r="I78" s="20">
        <v>39474917</v>
      </c>
      <c r="J78" s="20">
        <v>12318447</v>
      </c>
      <c r="K78" s="20">
        <v>13861290</v>
      </c>
      <c r="L78" s="20">
        <v>11910404</v>
      </c>
      <c r="M78" s="20">
        <v>38090141</v>
      </c>
      <c r="N78" s="20"/>
      <c r="O78" s="20"/>
      <c r="P78" s="20"/>
      <c r="Q78" s="20"/>
      <c r="R78" s="20"/>
      <c r="S78" s="20"/>
      <c r="T78" s="20"/>
      <c r="U78" s="20"/>
      <c r="V78" s="20">
        <v>77565058</v>
      </c>
      <c r="W78" s="20">
        <v>74012724</v>
      </c>
      <c r="X78" s="20"/>
      <c r="Y78" s="19"/>
      <c r="Z78" s="22">
        <v>148025448</v>
      </c>
    </row>
    <row r="79" spans="1:26" ht="13.5" hidden="1">
      <c r="A79" s="38" t="s">
        <v>113</v>
      </c>
      <c r="B79" s="18">
        <v>86785963</v>
      </c>
      <c r="C79" s="18"/>
      <c r="D79" s="19">
        <v>97068180</v>
      </c>
      <c r="E79" s="20">
        <v>97068180</v>
      </c>
      <c r="F79" s="20">
        <v>7507747</v>
      </c>
      <c r="G79" s="20">
        <v>9846365</v>
      </c>
      <c r="H79" s="20">
        <v>9787697</v>
      </c>
      <c r="I79" s="20">
        <v>27141809</v>
      </c>
      <c r="J79" s="20">
        <v>8101346</v>
      </c>
      <c r="K79" s="20">
        <v>9418063</v>
      </c>
      <c r="L79" s="20">
        <v>7463275</v>
      </c>
      <c r="M79" s="20">
        <v>24982684</v>
      </c>
      <c r="N79" s="20"/>
      <c r="O79" s="20"/>
      <c r="P79" s="20"/>
      <c r="Q79" s="20"/>
      <c r="R79" s="20"/>
      <c r="S79" s="20"/>
      <c r="T79" s="20"/>
      <c r="U79" s="20"/>
      <c r="V79" s="20">
        <v>52124493</v>
      </c>
      <c r="W79" s="20">
        <v>48534090</v>
      </c>
      <c r="X79" s="20"/>
      <c r="Y79" s="19"/>
      <c r="Z79" s="22">
        <v>97068180</v>
      </c>
    </row>
    <row r="80" spans="1:26" ht="13.5" hidden="1">
      <c r="A80" s="38" t="s">
        <v>114</v>
      </c>
      <c r="B80" s="18">
        <v>23656484</v>
      </c>
      <c r="C80" s="18"/>
      <c r="D80" s="19">
        <v>24137496</v>
      </c>
      <c r="E80" s="20">
        <v>24137496</v>
      </c>
      <c r="F80" s="20">
        <v>1618961</v>
      </c>
      <c r="G80" s="20">
        <v>2095503</v>
      </c>
      <c r="H80" s="20">
        <v>1718110</v>
      </c>
      <c r="I80" s="20">
        <v>5432574</v>
      </c>
      <c r="J80" s="20">
        <v>1823407</v>
      </c>
      <c r="K80" s="20">
        <v>1979778</v>
      </c>
      <c r="L80" s="20">
        <v>1966687</v>
      </c>
      <c r="M80" s="20">
        <v>5769872</v>
      </c>
      <c r="N80" s="20"/>
      <c r="O80" s="20"/>
      <c r="P80" s="20"/>
      <c r="Q80" s="20"/>
      <c r="R80" s="20"/>
      <c r="S80" s="20"/>
      <c r="T80" s="20"/>
      <c r="U80" s="20"/>
      <c r="V80" s="20">
        <v>11202446</v>
      </c>
      <c r="W80" s="20">
        <v>12068748</v>
      </c>
      <c r="X80" s="20"/>
      <c r="Y80" s="19"/>
      <c r="Z80" s="22">
        <v>24137496</v>
      </c>
    </row>
    <row r="81" spans="1:26" ht="13.5" hidden="1">
      <c r="A81" s="38" t="s">
        <v>115</v>
      </c>
      <c r="B81" s="18">
        <v>9976541</v>
      </c>
      <c r="C81" s="18"/>
      <c r="D81" s="19">
        <v>10061592</v>
      </c>
      <c r="E81" s="20">
        <v>10061592</v>
      </c>
      <c r="F81" s="20">
        <v>661877</v>
      </c>
      <c r="G81" s="20">
        <v>989354</v>
      </c>
      <c r="H81" s="20">
        <v>874793</v>
      </c>
      <c r="I81" s="20">
        <v>2526024</v>
      </c>
      <c r="J81" s="20">
        <v>909383</v>
      </c>
      <c r="K81" s="20">
        <v>891543</v>
      </c>
      <c r="L81" s="20">
        <v>917637</v>
      </c>
      <c r="M81" s="20">
        <v>2718563</v>
      </c>
      <c r="N81" s="20"/>
      <c r="O81" s="20"/>
      <c r="P81" s="20"/>
      <c r="Q81" s="20"/>
      <c r="R81" s="20"/>
      <c r="S81" s="20"/>
      <c r="T81" s="20"/>
      <c r="U81" s="20"/>
      <c r="V81" s="20">
        <v>5244587</v>
      </c>
      <c r="W81" s="20">
        <v>5030796</v>
      </c>
      <c r="X81" s="20"/>
      <c r="Y81" s="19"/>
      <c r="Z81" s="22">
        <v>10061592</v>
      </c>
    </row>
    <row r="82" spans="1:26" ht="13.5" hidden="1">
      <c r="A82" s="38" t="s">
        <v>116</v>
      </c>
      <c r="B82" s="18">
        <v>16937007</v>
      </c>
      <c r="C82" s="18"/>
      <c r="D82" s="19">
        <v>16758180</v>
      </c>
      <c r="E82" s="20">
        <v>16758180</v>
      </c>
      <c r="F82" s="20">
        <v>1133728</v>
      </c>
      <c r="G82" s="20">
        <v>1719281</v>
      </c>
      <c r="H82" s="20">
        <v>1521501</v>
      </c>
      <c r="I82" s="20">
        <v>4374510</v>
      </c>
      <c r="J82" s="20">
        <v>1484311</v>
      </c>
      <c r="K82" s="20">
        <v>1571906</v>
      </c>
      <c r="L82" s="20">
        <v>1562805</v>
      </c>
      <c r="M82" s="20">
        <v>4619022</v>
      </c>
      <c r="N82" s="20"/>
      <c r="O82" s="20"/>
      <c r="P82" s="20"/>
      <c r="Q82" s="20"/>
      <c r="R82" s="20"/>
      <c r="S82" s="20"/>
      <c r="T82" s="20"/>
      <c r="U82" s="20"/>
      <c r="V82" s="20">
        <v>8993532</v>
      </c>
      <c r="W82" s="20">
        <v>8379090</v>
      </c>
      <c r="X82" s="20"/>
      <c r="Y82" s="19"/>
      <c r="Z82" s="22">
        <v>16758180</v>
      </c>
    </row>
    <row r="83" spans="1:26" ht="13.5" hidden="1">
      <c r="A83" s="38" t="s">
        <v>117</v>
      </c>
      <c r="B83" s="18">
        <v>2020727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4239996</v>
      </c>
      <c r="E84" s="29">
        <v>4239996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2119998</v>
      </c>
      <c r="X84" s="29"/>
      <c r="Y84" s="28"/>
      <c r="Z84" s="30">
        <v>4239996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173088206</v>
      </c>
      <c r="C5" s="18">
        <v>0</v>
      </c>
      <c r="D5" s="58">
        <v>183988452</v>
      </c>
      <c r="E5" s="59">
        <v>183993411</v>
      </c>
      <c r="F5" s="59">
        <v>37886855</v>
      </c>
      <c r="G5" s="59">
        <v>13448846</v>
      </c>
      <c r="H5" s="59">
        <v>13565576</v>
      </c>
      <c r="I5" s="59">
        <v>64901277</v>
      </c>
      <c r="J5" s="59">
        <v>13283247</v>
      </c>
      <c r="K5" s="59">
        <v>13503449</v>
      </c>
      <c r="L5" s="59">
        <v>13495480</v>
      </c>
      <c r="M5" s="59">
        <v>40282176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105183453</v>
      </c>
      <c r="W5" s="59">
        <v>109781112</v>
      </c>
      <c r="X5" s="59">
        <v>-4597659</v>
      </c>
      <c r="Y5" s="60">
        <v>-4.19</v>
      </c>
      <c r="Z5" s="61">
        <v>183993411</v>
      </c>
    </row>
    <row r="6" spans="1:26" ht="13.5">
      <c r="A6" s="57" t="s">
        <v>32</v>
      </c>
      <c r="B6" s="18">
        <v>497431295</v>
      </c>
      <c r="C6" s="18">
        <v>0</v>
      </c>
      <c r="D6" s="58">
        <v>530667723</v>
      </c>
      <c r="E6" s="59">
        <v>531849041</v>
      </c>
      <c r="F6" s="59">
        <v>44705220</v>
      </c>
      <c r="G6" s="59">
        <v>46471888</v>
      </c>
      <c r="H6" s="59">
        <v>42905677</v>
      </c>
      <c r="I6" s="59">
        <v>134082785</v>
      </c>
      <c r="J6" s="59">
        <v>42987626</v>
      </c>
      <c r="K6" s="59">
        <v>44396635</v>
      </c>
      <c r="L6" s="59">
        <v>42435388</v>
      </c>
      <c r="M6" s="59">
        <v>129819649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263902434</v>
      </c>
      <c r="W6" s="59">
        <v>277843530</v>
      </c>
      <c r="X6" s="59">
        <v>-13941096</v>
      </c>
      <c r="Y6" s="60">
        <v>-5.02</v>
      </c>
      <c r="Z6" s="61">
        <v>531849041</v>
      </c>
    </row>
    <row r="7" spans="1:26" ht="13.5">
      <c r="A7" s="57" t="s">
        <v>33</v>
      </c>
      <c r="B7" s="18">
        <v>33548802</v>
      </c>
      <c r="C7" s="18">
        <v>0</v>
      </c>
      <c r="D7" s="58">
        <v>24863360</v>
      </c>
      <c r="E7" s="59">
        <v>24863360</v>
      </c>
      <c r="F7" s="59">
        <v>3015573</v>
      </c>
      <c r="G7" s="59">
        <v>3706261</v>
      </c>
      <c r="H7" s="59">
        <v>3582947</v>
      </c>
      <c r="I7" s="59">
        <v>10304781</v>
      </c>
      <c r="J7" s="59">
        <v>3759378</v>
      </c>
      <c r="K7" s="59">
        <v>3659130</v>
      </c>
      <c r="L7" s="59">
        <v>3751526</v>
      </c>
      <c r="M7" s="59">
        <v>11170034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21474815</v>
      </c>
      <c r="W7" s="59">
        <v>12230166</v>
      </c>
      <c r="X7" s="59">
        <v>9244649</v>
      </c>
      <c r="Y7" s="60">
        <v>75.59</v>
      </c>
      <c r="Z7" s="61">
        <v>24863360</v>
      </c>
    </row>
    <row r="8" spans="1:26" ht="13.5">
      <c r="A8" s="57" t="s">
        <v>34</v>
      </c>
      <c r="B8" s="18">
        <v>66415101</v>
      </c>
      <c r="C8" s="18">
        <v>0</v>
      </c>
      <c r="D8" s="58">
        <v>74316279</v>
      </c>
      <c r="E8" s="59">
        <v>78279549</v>
      </c>
      <c r="F8" s="59">
        <v>26166845</v>
      </c>
      <c r="G8" s="59">
        <v>575872</v>
      </c>
      <c r="H8" s="59">
        <v>716759</v>
      </c>
      <c r="I8" s="59">
        <v>27459476</v>
      </c>
      <c r="J8" s="59">
        <v>671405</v>
      </c>
      <c r="K8" s="59">
        <v>67397</v>
      </c>
      <c r="L8" s="59">
        <v>22435522</v>
      </c>
      <c r="M8" s="59">
        <v>23174324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50633800</v>
      </c>
      <c r="W8" s="59">
        <v>34290774</v>
      </c>
      <c r="X8" s="59">
        <v>16343026</v>
      </c>
      <c r="Y8" s="60">
        <v>47.66</v>
      </c>
      <c r="Z8" s="61">
        <v>78279549</v>
      </c>
    </row>
    <row r="9" spans="1:26" ht="13.5">
      <c r="A9" s="57" t="s">
        <v>35</v>
      </c>
      <c r="B9" s="18">
        <v>105377403</v>
      </c>
      <c r="C9" s="18">
        <v>0</v>
      </c>
      <c r="D9" s="58">
        <v>46518029</v>
      </c>
      <c r="E9" s="59">
        <v>45331752</v>
      </c>
      <c r="F9" s="59">
        <v>3268243</v>
      </c>
      <c r="G9" s="59">
        <v>4700876</v>
      </c>
      <c r="H9" s="59">
        <v>5742238</v>
      </c>
      <c r="I9" s="59">
        <v>13711357</v>
      </c>
      <c r="J9" s="59">
        <v>4744595</v>
      </c>
      <c r="K9" s="59">
        <v>5589468</v>
      </c>
      <c r="L9" s="59">
        <v>4394359</v>
      </c>
      <c r="M9" s="59">
        <v>14728422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28439779</v>
      </c>
      <c r="W9" s="59">
        <v>25210343</v>
      </c>
      <c r="X9" s="59">
        <v>3229436</v>
      </c>
      <c r="Y9" s="60">
        <v>12.81</v>
      </c>
      <c r="Z9" s="61">
        <v>45331752</v>
      </c>
    </row>
    <row r="10" spans="1:26" ht="25.5">
      <c r="A10" s="62" t="s">
        <v>105</v>
      </c>
      <c r="B10" s="63">
        <f>SUM(B5:B9)</f>
        <v>875860807</v>
      </c>
      <c r="C10" s="63">
        <f>SUM(C5:C9)</f>
        <v>0</v>
      </c>
      <c r="D10" s="64">
        <f aca="true" t="shared" si="0" ref="D10:Z10">SUM(D5:D9)</f>
        <v>860353843</v>
      </c>
      <c r="E10" s="65">
        <f t="shared" si="0"/>
        <v>864317113</v>
      </c>
      <c r="F10" s="65">
        <f t="shared" si="0"/>
        <v>115042736</v>
      </c>
      <c r="G10" s="65">
        <f t="shared" si="0"/>
        <v>68903743</v>
      </c>
      <c r="H10" s="65">
        <f t="shared" si="0"/>
        <v>66513197</v>
      </c>
      <c r="I10" s="65">
        <f t="shared" si="0"/>
        <v>250459676</v>
      </c>
      <c r="J10" s="65">
        <f t="shared" si="0"/>
        <v>65446251</v>
      </c>
      <c r="K10" s="65">
        <f t="shared" si="0"/>
        <v>67216079</v>
      </c>
      <c r="L10" s="65">
        <f t="shared" si="0"/>
        <v>86512275</v>
      </c>
      <c r="M10" s="65">
        <f t="shared" si="0"/>
        <v>219174605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469634281</v>
      </c>
      <c r="W10" s="65">
        <f t="shared" si="0"/>
        <v>459355925</v>
      </c>
      <c r="X10" s="65">
        <f t="shared" si="0"/>
        <v>10278356</v>
      </c>
      <c r="Y10" s="66">
        <f>+IF(W10&lt;&gt;0,(X10/W10)*100,0)</f>
        <v>2.2375581636396658</v>
      </c>
      <c r="Z10" s="67">
        <f t="shared" si="0"/>
        <v>864317113</v>
      </c>
    </row>
    <row r="11" spans="1:26" ht="13.5">
      <c r="A11" s="57" t="s">
        <v>36</v>
      </c>
      <c r="B11" s="18">
        <v>265459950</v>
      </c>
      <c r="C11" s="18">
        <v>0</v>
      </c>
      <c r="D11" s="58">
        <v>291233711</v>
      </c>
      <c r="E11" s="59">
        <v>291233711</v>
      </c>
      <c r="F11" s="59">
        <v>21952448</v>
      </c>
      <c r="G11" s="59">
        <v>21894083</v>
      </c>
      <c r="H11" s="59">
        <v>21978357</v>
      </c>
      <c r="I11" s="59">
        <v>65824888</v>
      </c>
      <c r="J11" s="59">
        <v>21621663</v>
      </c>
      <c r="K11" s="59">
        <v>35197438</v>
      </c>
      <c r="L11" s="59">
        <v>22128957</v>
      </c>
      <c r="M11" s="59">
        <v>78948058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144772946</v>
      </c>
      <c r="W11" s="59">
        <v>163389634</v>
      </c>
      <c r="X11" s="59">
        <v>-18616688</v>
      </c>
      <c r="Y11" s="60">
        <v>-11.39</v>
      </c>
      <c r="Z11" s="61">
        <v>291233711</v>
      </c>
    </row>
    <row r="12" spans="1:26" ht="13.5">
      <c r="A12" s="57" t="s">
        <v>37</v>
      </c>
      <c r="B12" s="18">
        <v>9093217</v>
      </c>
      <c r="C12" s="18">
        <v>0</v>
      </c>
      <c r="D12" s="58">
        <v>9883635</v>
      </c>
      <c r="E12" s="59">
        <v>9883635</v>
      </c>
      <c r="F12" s="59">
        <v>757653</v>
      </c>
      <c r="G12" s="59">
        <v>740168</v>
      </c>
      <c r="H12" s="59">
        <v>815989</v>
      </c>
      <c r="I12" s="59">
        <v>2313810</v>
      </c>
      <c r="J12" s="59">
        <v>825107</v>
      </c>
      <c r="K12" s="59">
        <v>819774</v>
      </c>
      <c r="L12" s="59">
        <v>407601</v>
      </c>
      <c r="M12" s="59">
        <v>2052482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4366292</v>
      </c>
      <c r="W12" s="59">
        <v>4731804</v>
      </c>
      <c r="X12" s="59">
        <v>-365512</v>
      </c>
      <c r="Y12" s="60">
        <v>-7.72</v>
      </c>
      <c r="Z12" s="61">
        <v>9883635</v>
      </c>
    </row>
    <row r="13" spans="1:26" ht="13.5">
      <c r="A13" s="57" t="s">
        <v>106</v>
      </c>
      <c r="B13" s="18">
        <v>119805584</v>
      </c>
      <c r="C13" s="18">
        <v>0</v>
      </c>
      <c r="D13" s="58">
        <v>138570558</v>
      </c>
      <c r="E13" s="59">
        <v>138570558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65875598</v>
      </c>
      <c r="M13" s="59">
        <v>65875598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65875598</v>
      </c>
      <c r="W13" s="59">
        <v>55891740</v>
      </c>
      <c r="X13" s="59">
        <v>9983858</v>
      </c>
      <c r="Y13" s="60">
        <v>17.86</v>
      </c>
      <c r="Z13" s="61">
        <v>138570558</v>
      </c>
    </row>
    <row r="14" spans="1:26" ht="13.5">
      <c r="A14" s="57" t="s">
        <v>38</v>
      </c>
      <c r="B14" s="18">
        <v>19464531</v>
      </c>
      <c r="C14" s="18">
        <v>0</v>
      </c>
      <c r="D14" s="58">
        <v>25554244</v>
      </c>
      <c r="E14" s="59">
        <v>25554244</v>
      </c>
      <c r="F14" s="59">
        <v>1885763</v>
      </c>
      <c r="G14" s="59">
        <v>1885763</v>
      </c>
      <c r="H14" s="59">
        <v>1885763</v>
      </c>
      <c r="I14" s="59">
        <v>5657289</v>
      </c>
      <c r="J14" s="59">
        <v>1885763</v>
      </c>
      <c r="K14" s="59">
        <v>1885763</v>
      </c>
      <c r="L14" s="59">
        <v>2007159</v>
      </c>
      <c r="M14" s="59">
        <v>5778685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11435974</v>
      </c>
      <c r="W14" s="59">
        <v>13798600</v>
      </c>
      <c r="X14" s="59">
        <v>-2362626</v>
      </c>
      <c r="Y14" s="60">
        <v>-17.12</v>
      </c>
      <c r="Z14" s="61">
        <v>25554244</v>
      </c>
    </row>
    <row r="15" spans="1:26" ht="13.5">
      <c r="A15" s="57" t="s">
        <v>39</v>
      </c>
      <c r="B15" s="18">
        <v>269219308</v>
      </c>
      <c r="C15" s="18">
        <v>0</v>
      </c>
      <c r="D15" s="58">
        <v>297619665</v>
      </c>
      <c r="E15" s="59">
        <v>297619665</v>
      </c>
      <c r="F15" s="59">
        <v>0</v>
      </c>
      <c r="G15" s="59">
        <v>30017435</v>
      </c>
      <c r="H15" s="59">
        <v>31169619</v>
      </c>
      <c r="I15" s="59">
        <v>61187054</v>
      </c>
      <c r="J15" s="59">
        <v>20356069</v>
      </c>
      <c r="K15" s="59">
        <v>21164557</v>
      </c>
      <c r="L15" s="59">
        <v>21708357</v>
      </c>
      <c r="M15" s="59">
        <v>63228983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124416037</v>
      </c>
      <c r="W15" s="59">
        <v>147970763</v>
      </c>
      <c r="X15" s="59">
        <v>-23554726</v>
      </c>
      <c r="Y15" s="60">
        <v>-15.92</v>
      </c>
      <c r="Z15" s="61">
        <v>297619665</v>
      </c>
    </row>
    <row r="16" spans="1:26" ht="13.5">
      <c r="A16" s="68" t="s">
        <v>40</v>
      </c>
      <c r="B16" s="18">
        <v>2215130</v>
      </c>
      <c r="C16" s="18">
        <v>0</v>
      </c>
      <c r="D16" s="58">
        <v>2215130</v>
      </c>
      <c r="E16" s="59">
        <v>2578442</v>
      </c>
      <c r="F16" s="59">
        <v>24674</v>
      </c>
      <c r="G16" s="59">
        <v>4466</v>
      </c>
      <c r="H16" s="59">
        <v>49319</v>
      </c>
      <c r="I16" s="59">
        <v>78459</v>
      </c>
      <c r="J16" s="59">
        <v>27450</v>
      </c>
      <c r="K16" s="59">
        <v>767435</v>
      </c>
      <c r="L16" s="59">
        <v>1096324</v>
      </c>
      <c r="M16" s="59">
        <v>1891209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1969668</v>
      </c>
      <c r="W16" s="59"/>
      <c r="X16" s="59">
        <v>1969668</v>
      </c>
      <c r="Y16" s="60">
        <v>0</v>
      </c>
      <c r="Z16" s="61">
        <v>2578442</v>
      </c>
    </row>
    <row r="17" spans="1:26" ht="13.5">
      <c r="A17" s="57" t="s">
        <v>41</v>
      </c>
      <c r="B17" s="18">
        <v>148101003</v>
      </c>
      <c r="C17" s="18">
        <v>0</v>
      </c>
      <c r="D17" s="58">
        <v>176148993</v>
      </c>
      <c r="E17" s="59">
        <v>179748951</v>
      </c>
      <c r="F17" s="59">
        <v>1720681</v>
      </c>
      <c r="G17" s="59">
        <v>9763458</v>
      </c>
      <c r="H17" s="59">
        <v>20864449</v>
      </c>
      <c r="I17" s="59">
        <v>32348588</v>
      </c>
      <c r="J17" s="59">
        <v>9230910</v>
      </c>
      <c r="K17" s="59">
        <v>13279958</v>
      </c>
      <c r="L17" s="59">
        <v>12520662</v>
      </c>
      <c r="M17" s="59">
        <v>35031530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67380118</v>
      </c>
      <c r="W17" s="59">
        <v>67702274</v>
      </c>
      <c r="X17" s="59">
        <v>-322156</v>
      </c>
      <c r="Y17" s="60">
        <v>-0.48</v>
      </c>
      <c r="Z17" s="61">
        <v>179748951</v>
      </c>
    </row>
    <row r="18" spans="1:26" ht="13.5">
      <c r="A18" s="69" t="s">
        <v>42</v>
      </c>
      <c r="B18" s="70">
        <f>SUM(B11:B17)</f>
        <v>833358723</v>
      </c>
      <c r="C18" s="70">
        <f>SUM(C11:C17)</f>
        <v>0</v>
      </c>
      <c r="D18" s="71">
        <f aca="true" t="shared" si="1" ref="D18:Z18">SUM(D11:D17)</f>
        <v>941225936</v>
      </c>
      <c r="E18" s="72">
        <f t="shared" si="1"/>
        <v>945189206</v>
      </c>
      <c r="F18" s="72">
        <f t="shared" si="1"/>
        <v>26341219</v>
      </c>
      <c r="G18" s="72">
        <f t="shared" si="1"/>
        <v>64305373</v>
      </c>
      <c r="H18" s="72">
        <f t="shared" si="1"/>
        <v>76763496</v>
      </c>
      <c r="I18" s="72">
        <f t="shared" si="1"/>
        <v>167410088</v>
      </c>
      <c r="J18" s="72">
        <f t="shared" si="1"/>
        <v>53946962</v>
      </c>
      <c r="K18" s="72">
        <f t="shared" si="1"/>
        <v>73114925</v>
      </c>
      <c r="L18" s="72">
        <f t="shared" si="1"/>
        <v>125744658</v>
      </c>
      <c r="M18" s="72">
        <f t="shared" si="1"/>
        <v>252806545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420216633</v>
      </c>
      <c r="W18" s="72">
        <f t="shared" si="1"/>
        <v>453484815</v>
      </c>
      <c r="X18" s="72">
        <f t="shared" si="1"/>
        <v>-33268182</v>
      </c>
      <c r="Y18" s="66">
        <f>+IF(W18&lt;&gt;0,(X18/W18)*100,0)</f>
        <v>-7.336118189536291</v>
      </c>
      <c r="Z18" s="73">
        <f t="shared" si="1"/>
        <v>945189206</v>
      </c>
    </row>
    <row r="19" spans="1:26" ht="13.5">
      <c r="A19" s="69" t="s">
        <v>43</v>
      </c>
      <c r="B19" s="74">
        <f>+B10-B18</f>
        <v>42502084</v>
      </c>
      <c r="C19" s="74">
        <f>+C10-C18</f>
        <v>0</v>
      </c>
      <c r="D19" s="75">
        <f aca="true" t="shared" si="2" ref="D19:Z19">+D10-D18</f>
        <v>-80872093</v>
      </c>
      <c r="E19" s="76">
        <f t="shared" si="2"/>
        <v>-80872093</v>
      </c>
      <c r="F19" s="76">
        <f t="shared" si="2"/>
        <v>88701517</v>
      </c>
      <c r="G19" s="76">
        <f t="shared" si="2"/>
        <v>4598370</v>
      </c>
      <c r="H19" s="76">
        <f t="shared" si="2"/>
        <v>-10250299</v>
      </c>
      <c r="I19" s="76">
        <f t="shared" si="2"/>
        <v>83049588</v>
      </c>
      <c r="J19" s="76">
        <f t="shared" si="2"/>
        <v>11499289</v>
      </c>
      <c r="K19" s="76">
        <f t="shared" si="2"/>
        <v>-5898846</v>
      </c>
      <c r="L19" s="76">
        <f t="shared" si="2"/>
        <v>-39232383</v>
      </c>
      <c r="M19" s="76">
        <f t="shared" si="2"/>
        <v>-33631940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49417648</v>
      </c>
      <c r="W19" s="76">
        <f>IF(E10=E18,0,W10-W18)</f>
        <v>5871110</v>
      </c>
      <c r="X19" s="76">
        <f t="shared" si="2"/>
        <v>43546538</v>
      </c>
      <c r="Y19" s="77">
        <f>+IF(W19&lt;&gt;0,(X19/W19)*100,0)</f>
        <v>741.7087739797074</v>
      </c>
      <c r="Z19" s="78">
        <f t="shared" si="2"/>
        <v>-80872093</v>
      </c>
    </row>
    <row r="20" spans="1:26" ht="13.5">
      <c r="A20" s="57" t="s">
        <v>44</v>
      </c>
      <c r="B20" s="18">
        <v>63694519</v>
      </c>
      <c r="C20" s="18">
        <v>0</v>
      </c>
      <c r="D20" s="58">
        <v>31455400</v>
      </c>
      <c r="E20" s="59">
        <v>44810615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15319152</v>
      </c>
      <c r="X20" s="59">
        <v>-15319152</v>
      </c>
      <c r="Y20" s="60">
        <v>-100</v>
      </c>
      <c r="Z20" s="61">
        <v>44810615</v>
      </c>
    </row>
    <row r="21" spans="1:26" ht="13.5">
      <c r="A21" s="57" t="s">
        <v>107</v>
      </c>
      <c r="B21" s="79">
        <v>0</v>
      </c>
      <c r="C21" s="79">
        <v>0</v>
      </c>
      <c r="D21" s="80">
        <v>8000000</v>
      </c>
      <c r="E21" s="81">
        <v>9853600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2000000</v>
      </c>
      <c r="X21" s="81">
        <v>-2000000</v>
      </c>
      <c r="Y21" s="82">
        <v>-100</v>
      </c>
      <c r="Z21" s="83">
        <v>9853600</v>
      </c>
    </row>
    <row r="22" spans="1:26" ht="25.5">
      <c r="A22" s="84" t="s">
        <v>108</v>
      </c>
      <c r="B22" s="85">
        <f>SUM(B19:B21)</f>
        <v>106196603</v>
      </c>
      <c r="C22" s="85">
        <f>SUM(C19:C21)</f>
        <v>0</v>
      </c>
      <c r="D22" s="86">
        <f aca="true" t="shared" si="3" ref="D22:Z22">SUM(D19:D21)</f>
        <v>-41416693</v>
      </c>
      <c r="E22" s="87">
        <f t="shared" si="3"/>
        <v>-26207878</v>
      </c>
      <c r="F22" s="87">
        <f t="shared" si="3"/>
        <v>88701517</v>
      </c>
      <c r="G22" s="87">
        <f t="shared" si="3"/>
        <v>4598370</v>
      </c>
      <c r="H22" s="87">
        <f t="shared" si="3"/>
        <v>-10250299</v>
      </c>
      <c r="I22" s="87">
        <f t="shared" si="3"/>
        <v>83049588</v>
      </c>
      <c r="J22" s="87">
        <f t="shared" si="3"/>
        <v>11499289</v>
      </c>
      <c r="K22" s="87">
        <f t="shared" si="3"/>
        <v>-5898846</v>
      </c>
      <c r="L22" s="87">
        <f t="shared" si="3"/>
        <v>-39232383</v>
      </c>
      <c r="M22" s="87">
        <f t="shared" si="3"/>
        <v>-33631940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49417648</v>
      </c>
      <c r="W22" s="87">
        <f t="shared" si="3"/>
        <v>23190262</v>
      </c>
      <c r="X22" s="87">
        <f t="shared" si="3"/>
        <v>26227386</v>
      </c>
      <c r="Y22" s="88">
        <f>+IF(W22&lt;&gt;0,(X22/W22)*100,0)</f>
        <v>113.09654888763222</v>
      </c>
      <c r="Z22" s="89">
        <f t="shared" si="3"/>
        <v>-26207878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106196603</v>
      </c>
      <c r="C24" s="74">
        <f>SUM(C22:C23)</f>
        <v>0</v>
      </c>
      <c r="D24" s="75">
        <f aca="true" t="shared" si="4" ref="D24:Z24">SUM(D22:D23)</f>
        <v>-41416693</v>
      </c>
      <c r="E24" s="76">
        <f t="shared" si="4"/>
        <v>-26207878</v>
      </c>
      <c r="F24" s="76">
        <f t="shared" si="4"/>
        <v>88701517</v>
      </c>
      <c r="G24" s="76">
        <f t="shared" si="4"/>
        <v>4598370</v>
      </c>
      <c r="H24" s="76">
        <f t="shared" si="4"/>
        <v>-10250299</v>
      </c>
      <c r="I24" s="76">
        <f t="shared" si="4"/>
        <v>83049588</v>
      </c>
      <c r="J24" s="76">
        <f t="shared" si="4"/>
        <v>11499289</v>
      </c>
      <c r="K24" s="76">
        <f t="shared" si="4"/>
        <v>-5898846</v>
      </c>
      <c r="L24" s="76">
        <f t="shared" si="4"/>
        <v>-39232383</v>
      </c>
      <c r="M24" s="76">
        <f t="shared" si="4"/>
        <v>-33631940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49417648</v>
      </c>
      <c r="W24" s="76">
        <f t="shared" si="4"/>
        <v>23190262</v>
      </c>
      <c r="X24" s="76">
        <f t="shared" si="4"/>
        <v>26227386</v>
      </c>
      <c r="Y24" s="77">
        <f>+IF(W24&lt;&gt;0,(X24/W24)*100,0)</f>
        <v>113.09654888763222</v>
      </c>
      <c r="Z24" s="78">
        <f t="shared" si="4"/>
        <v>-26207878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166204948</v>
      </c>
      <c r="C27" s="21">
        <v>0</v>
      </c>
      <c r="D27" s="98">
        <v>209248040</v>
      </c>
      <c r="E27" s="99">
        <v>278948548</v>
      </c>
      <c r="F27" s="99">
        <v>2933185</v>
      </c>
      <c r="G27" s="99">
        <v>5081622</v>
      </c>
      <c r="H27" s="99">
        <v>9236574</v>
      </c>
      <c r="I27" s="99">
        <v>17251381</v>
      </c>
      <c r="J27" s="99">
        <v>7881042</v>
      </c>
      <c r="K27" s="99">
        <v>15869035</v>
      </c>
      <c r="L27" s="99">
        <v>14627762</v>
      </c>
      <c r="M27" s="99">
        <v>38377839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55629220</v>
      </c>
      <c r="W27" s="99">
        <v>139474274</v>
      </c>
      <c r="X27" s="99">
        <v>-83845054</v>
      </c>
      <c r="Y27" s="100">
        <v>-60.12</v>
      </c>
      <c r="Z27" s="101">
        <v>278948548</v>
      </c>
    </row>
    <row r="28" spans="1:26" ht="13.5">
      <c r="A28" s="102" t="s">
        <v>44</v>
      </c>
      <c r="B28" s="18">
        <v>56950372</v>
      </c>
      <c r="C28" s="18">
        <v>0</v>
      </c>
      <c r="D28" s="58">
        <v>31455400</v>
      </c>
      <c r="E28" s="59">
        <v>44810615</v>
      </c>
      <c r="F28" s="59">
        <v>0</v>
      </c>
      <c r="G28" s="59">
        <v>1680267</v>
      </c>
      <c r="H28" s="59">
        <v>2396664</v>
      </c>
      <c r="I28" s="59">
        <v>4076931</v>
      </c>
      <c r="J28" s="59">
        <v>2006417</v>
      </c>
      <c r="K28" s="59">
        <v>795143</v>
      </c>
      <c r="L28" s="59">
        <v>2690858</v>
      </c>
      <c r="M28" s="59">
        <v>5492418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9569349</v>
      </c>
      <c r="W28" s="59">
        <v>22405308</v>
      </c>
      <c r="X28" s="59">
        <v>-12835959</v>
      </c>
      <c r="Y28" s="60">
        <v>-57.29</v>
      </c>
      <c r="Z28" s="61">
        <v>44810615</v>
      </c>
    </row>
    <row r="29" spans="1:26" ht="13.5">
      <c r="A29" s="57" t="s">
        <v>110</v>
      </c>
      <c r="B29" s="18">
        <v>27317432</v>
      </c>
      <c r="C29" s="18">
        <v>0</v>
      </c>
      <c r="D29" s="58">
        <v>8000000</v>
      </c>
      <c r="E29" s="59">
        <v>9853599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4926800</v>
      </c>
      <c r="X29" s="59">
        <v>-4926800</v>
      </c>
      <c r="Y29" s="60">
        <v>-100</v>
      </c>
      <c r="Z29" s="61">
        <v>9853599</v>
      </c>
    </row>
    <row r="30" spans="1:26" ht="13.5">
      <c r="A30" s="57" t="s">
        <v>48</v>
      </c>
      <c r="B30" s="18">
        <v>23628534</v>
      </c>
      <c r="C30" s="18">
        <v>0</v>
      </c>
      <c r="D30" s="58">
        <v>67840591</v>
      </c>
      <c r="E30" s="59">
        <v>86167588</v>
      </c>
      <c r="F30" s="59">
        <v>1270104</v>
      </c>
      <c r="G30" s="59">
        <v>683693</v>
      </c>
      <c r="H30" s="59">
        <v>3338434</v>
      </c>
      <c r="I30" s="59">
        <v>5292231</v>
      </c>
      <c r="J30" s="59">
        <v>1761890</v>
      </c>
      <c r="K30" s="59">
        <v>5991742</v>
      </c>
      <c r="L30" s="59">
        <v>7792718</v>
      </c>
      <c r="M30" s="59">
        <v>15546350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20838581</v>
      </c>
      <c r="W30" s="59">
        <v>43083794</v>
      </c>
      <c r="X30" s="59">
        <v>-22245213</v>
      </c>
      <c r="Y30" s="60">
        <v>-51.63</v>
      </c>
      <c r="Z30" s="61">
        <v>86167588</v>
      </c>
    </row>
    <row r="31" spans="1:26" ht="13.5">
      <c r="A31" s="57" t="s">
        <v>49</v>
      </c>
      <c r="B31" s="18">
        <v>58308611</v>
      </c>
      <c r="C31" s="18">
        <v>0</v>
      </c>
      <c r="D31" s="58">
        <v>101952049</v>
      </c>
      <c r="E31" s="59">
        <v>138116746</v>
      </c>
      <c r="F31" s="59">
        <v>1663081</v>
      </c>
      <c r="G31" s="59">
        <v>2717662</v>
      </c>
      <c r="H31" s="59">
        <v>3501476</v>
      </c>
      <c r="I31" s="59">
        <v>7882219</v>
      </c>
      <c r="J31" s="59">
        <v>4112734</v>
      </c>
      <c r="K31" s="59">
        <v>9082148</v>
      </c>
      <c r="L31" s="59">
        <v>4144186</v>
      </c>
      <c r="M31" s="59">
        <v>17339068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25221287</v>
      </c>
      <c r="W31" s="59">
        <v>69058373</v>
      </c>
      <c r="X31" s="59">
        <v>-43837086</v>
      </c>
      <c r="Y31" s="60">
        <v>-63.48</v>
      </c>
      <c r="Z31" s="61">
        <v>138116746</v>
      </c>
    </row>
    <row r="32" spans="1:26" ht="13.5">
      <c r="A32" s="69" t="s">
        <v>50</v>
      </c>
      <c r="B32" s="21">
        <f>SUM(B28:B31)</f>
        <v>166204949</v>
      </c>
      <c r="C32" s="21">
        <f>SUM(C28:C31)</f>
        <v>0</v>
      </c>
      <c r="D32" s="98">
        <f aca="true" t="shared" si="5" ref="D32:Z32">SUM(D28:D31)</f>
        <v>209248040</v>
      </c>
      <c r="E32" s="99">
        <f t="shared" si="5"/>
        <v>278948548</v>
      </c>
      <c r="F32" s="99">
        <f t="shared" si="5"/>
        <v>2933185</v>
      </c>
      <c r="G32" s="99">
        <f t="shared" si="5"/>
        <v>5081622</v>
      </c>
      <c r="H32" s="99">
        <f t="shared" si="5"/>
        <v>9236574</v>
      </c>
      <c r="I32" s="99">
        <f t="shared" si="5"/>
        <v>17251381</v>
      </c>
      <c r="J32" s="99">
        <f t="shared" si="5"/>
        <v>7881041</v>
      </c>
      <c r="K32" s="99">
        <f t="shared" si="5"/>
        <v>15869033</v>
      </c>
      <c r="L32" s="99">
        <f t="shared" si="5"/>
        <v>14627762</v>
      </c>
      <c r="M32" s="99">
        <f t="shared" si="5"/>
        <v>38377836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55629217</v>
      </c>
      <c r="W32" s="99">
        <f t="shared" si="5"/>
        <v>139474275</v>
      </c>
      <c r="X32" s="99">
        <f t="shared" si="5"/>
        <v>-83845058</v>
      </c>
      <c r="Y32" s="100">
        <f>+IF(W32&lt;&gt;0,(X32/W32)*100,0)</f>
        <v>-60.11506996541118</v>
      </c>
      <c r="Z32" s="101">
        <f t="shared" si="5"/>
        <v>278948548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644931914</v>
      </c>
      <c r="C35" s="18">
        <v>0</v>
      </c>
      <c r="D35" s="58">
        <v>499516892</v>
      </c>
      <c r="E35" s="59">
        <v>459282000</v>
      </c>
      <c r="F35" s="59">
        <v>689347044</v>
      </c>
      <c r="G35" s="59">
        <v>714197820</v>
      </c>
      <c r="H35" s="59">
        <v>685478506</v>
      </c>
      <c r="I35" s="59">
        <v>685478506</v>
      </c>
      <c r="J35" s="59">
        <v>700313931</v>
      </c>
      <c r="K35" s="59">
        <v>681347941</v>
      </c>
      <c r="L35" s="59">
        <v>695910692</v>
      </c>
      <c r="M35" s="59">
        <v>695910692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695910692</v>
      </c>
      <c r="W35" s="59">
        <v>229641000</v>
      </c>
      <c r="X35" s="59">
        <v>466269692</v>
      </c>
      <c r="Y35" s="60">
        <v>203.04</v>
      </c>
      <c r="Z35" s="61">
        <v>459282000</v>
      </c>
    </row>
    <row r="36" spans="1:26" ht="13.5">
      <c r="A36" s="57" t="s">
        <v>53</v>
      </c>
      <c r="B36" s="18">
        <v>2353748190</v>
      </c>
      <c r="C36" s="18">
        <v>0</v>
      </c>
      <c r="D36" s="58">
        <v>2358187932</v>
      </c>
      <c r="E36" s="59">
        <v>2427888000</v>
      </c>
      <c r="F36" s="59">
        <v>2356705793</v>
      </c>
      <c r="G36" s="59">
        <v>2361758454</v>
      </c>
      <c r="H36" s="59">
        <v>2370999596</v>
      </c>
      <c r="I36" s="59">
        <v>2370999596</v>
      </c>
      <c r="J36" s="59">
        <v>2378880637</v>
      </c>
      <c r="K36" s="59">
        <v>2394749672</v>
      </c>
      <c r="L36" s="59">
        <v>2348285834</v>
      </c>
      <c r="M36" s="59">
        <v>2348285834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2348285834</v>
      </c>
      <c r="W36" s="59">
        <v>1213944000</v>
      </c>
      <c r="X36" s="59">
        <v>1134341834</v>
      </c>
      <c r="Y36" s="60">
        <v>93.44</v>
      </c>
      <c r="Z36" s="61">
        <v>2427888000</v>
      </c>
    </row>
    <row r="37" spans="1:26" ht="13.5">
      <c r="A37" s="57" t="s">
        <v>54</v>
      </c>
      <c r="B37" s="18">
        <v>175435664</v>
      </c>
      <c r="C37" s="18">
        <v>0</v>
      </c>
      <c r="D37" s="58">
        <v>153140927</v>
      </c>
      <c r="E37" s="59">
        <v>167397000</v>
      </c>
      <c r="F37" s="59">
        <v>156262201</v>
      </c>
      <c r="G37" s="59">
        <v>143011777</v>
      </c>
      <c r="H37" s="59">
        <v>147096916</v>
      </c>
      <c r="I37" s="59">
        <v>147096916</v>
      </c>
      <c r="J37" s="59">
        <v>156671919</v>
      </c>
      <c r="K37" s="59">
        <v>157831635</v>
      </c>
      <c r="L37" s="59">
        <v>163520776</v>
      </c>
      <c r="M37" s="59">
        <v>163520776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163520776</v>
      </c>
      <c r="W37" s="59">
        <v>83698500</v>
      </c>
      <c r="X37" s="59">
        <v>79822276</v>
      </c>
      <c r="Y37" s="60">
        <v>95.37</v>
      </c>
      <c r="Z37" s="61">
        <v>167397000</v>
      </c>
    </row>
    <row r="38" spans="1:26" ht="13.5">
      <c r="A38" s="57" t="s">
        <v>55</v>
      </c>
      <c r="B38" s="18">
        <v>274079158</v>
      </c>
      <c r="C38" s="18">
        <v>0</v>
      </c>
      <c r="D38" s="58">
        <v>345773107</v>
      </c>
      <c r="E38" s="59">
        <v>345773000</v>
      </c>
      <c r="F38" s="59">
        <v>273202524</v>
      </c>
      <c r="G38" s="59">
        <v>275524234</v>
      </c>
      <c r="H38" s="59">
        <v>277166405</v>
      </c>
      <c r="I38" s="59">
        <v>277166405</v>
      </c>
      <c r="J38" s="59">
        <v>278808574</v>
      </c>
      <c r="K38" s="59">
        <v>280450744</v>
      </c>
      <c r="L38" s="59">
        <v>282092914</v>
      </c>
      <c r="M38" s="59">
        <v>282092914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282092914</v>
      </c>
      <c r="W38" s="59">
        <v>172886500</v>
      </c>
      <c r="X38" s="59">
        <v>109206414</v>
      </c>
      <c r="Y38" s="60">
        <v>63.17</v>
      </c>
      <c r="Z38" s="61">
        <v>345773000</v>
      </c>
    </row>
    <row r="39" spans="1:26" ht="13.5">
      <c r="A39" s="57" t="s">
        <v>56</v>
      </c>
      <c r="B39" s="18">
        <v>2549165282</v>
      </c>
      <c r="C39" s="18">
        <v>0</v>
      </c>
      <c r="D39" s="58">
        <v>2358790790</v>
      </c>
      <c r="E39" s="59">
        <v>2374000000</v>
      </c>
      <c r="F39" s="59">
        <v>2616588112</v>
      </c>
      <c r="G39" s="59">
        <v>2657420263</v>
      </c>
      <c r="H39" s="59">
        <v>2632214781</v>
      </c>
      <c r="I39" s="59">
        <v>2632214781</v>
      </c>
      <c r="J39" s="59">
        <v>2643714076</v>
      </c>
      <c r="K39" s="59">
        <v>2637815233</v>
      </c>
      <c r="L39" s="59">
        <v>2598582836</v>
      </c>
      <c r="M39" s="59">
        <v>2598582836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2598582836</v>
      </c>
      <c r="W39" s="59">
        <v>1187000000</v>
      </c>
      <c r="X39" s="59">
        <v>1411582836</v>
      </c>
      <c r="Y39" s="60">
        <v>118.92</v>
      </c>
      <c r="Z39" s="61">
        <v>2374000000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204663401</v>
      </c>
      <c r="C42" s="18">
        <v>0</v>
      </c>
      <c r="D42" s="58">
        <v>112659128</v>
      </c>
      <c r="E42" s="59">
        <v>110745197</v>
      </c>
      <c r="F42" s="59">
        <v>37103332</v>
      </c>
      <c r="G42" s="59">
        <v>15271582</v>
      </c>
      <c r="H42" s="59">
        <v>5571753</v>
      </c>
      <c r="I42" s="59">
        <v>57946667</v>
      </c>
      <c r="J42" s="59">
        <v>17204051</v>
      </c>
      <c r="K42" s="59">
        <v>-2865144</v>
      </c>
      <c r="L42" s="59">
        <v>35072916</v>
      </c>
      <c r="M42" s="59">
        <v>49411823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107358490</v>
      </c>
      <c r="W42" s="59">
        <v>97842791</v>
      </c>
      <c r="X42" s="59">
        <v>9515699</v>
      </c>
      <c r="Y42" s="60">
        <v>9.73</v>
      </c>
      <c r="Z42" s="61">
        <v>110745197</v>
      </c>
    </row>
    <row r="43" spans="1:26" ht="13.5">
      <c r="A43" s="57" t="s">
        <v>59</v>
      </c>
      <c r="B43" s="18">
        <v>-252948377</v>
      </c>
      <c r="C43" s="18">
        <v>0</v>
      </c>
      <c r="D43" s="58">
        <v>-198785638</v>
      </c>
      <c r="E43" s="59">
        <v>-237106266</v>
      </c>
      <c r="F43" s="59">
        <v>-11361825</v>
      </c>
      <c r="G43" s="59">
        <v>-4276416</v>
      </c>
      <c r="H43" s="59">
        <v>-7715582</v>
      </c>
      <c r="I43" s="59">
        <v>-23353823</v>
      </c>
      <c r="J43" s="59">
        <v>-1628621</v>
      </c>
      <c r="K43" s="59">
        <v>-15071035</v>
      </c>
      <c r="L43" s="59">
        <v>-22487252</v>
      </c>
      <c r="M43" s="59">
        <v>-39186908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-62540731</v>
      </c>
      <c r="W43" s="59">
        <v>-123132917</v>
      </c>
      <c r="X43" s="59">
        <v>60592186</v>
      </c>
      <c r="Y43" s="60">
        <v>-49.21</v>
      </c>
      <c r="Z43" s="61">
        <v>-237106266</v>
      </c>
    </row>
    <row r="44" spans="1:26" ht="13.5">
      <c r="A44" s="57" t="s">
        <v>60</v>
      </c>
      <c r="B44" s="18">
        <v>41156240</v>
      </c>
      <c r="C44" s="18">
        <v>0</v>
      </c>
      <c r="D44" s="58">
        <v>50135000</v>
      </c>
      <c r="E44" s="59">
        <v>50135000</v>
      </c>
      <c r="F44" s="59">
        <v>285988</v>
      </c>
      <c r="G44" s="59">
        <v>256006</v>
      </c>
      <c r="H44" s="59">
        <v>273480</v>
      </c>
      <c r="I44" s="59">
        <v>815474</v>
      </c>
      <c r="J44" s="59">
        <v>11339</v>
      </c>
      <c r="K44" s="59">
        <v>245307</v>
      </c>
      <c r="L44" s="59">
        <v>-4606572</v>
      </c>
      <c r="M44" s="59">
        <v>-4349926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-3534452</v>
      </c>
      <c r="W44" s="59">
        <v>-3730482</v>
      </c>
      <c r="X44" s="59">
        <v>196030</v>
      </c>
      <c r="Y44" s="60">
        <v>-5.25</v>
      </c>
      <c r="Z44" s="61">
        <v>50135000</v>
      </c>
    </row>
    <row r="45" spans="1:26" ht="13.5">
      <c r="A45" s="69" t="s">
        <v>61</v>
      </c>
      <c r="B45" s="21">
        <v>69141699</v>
      </c>
      <c r="C45" s="21">
        <v>0</v>
      </c>
      <c r="D45" s="98">
        <v>375393618</v>
      </c>
      <c r="E45" s="99">
        <v>335158931</v>
      </c>
      <c r="F45" s="99">
        <v>528538452</v>
      </c>
      <c r="G45" s="99">
        <v>539789624</v>
      </c>
      <c r="H45" s="99">
        <v>537919275</v>
      </c>
      <c r="I45" s="99">
        <v>537919275</v>
      </c>
      <c r="J45" s="99">
        <v>553506044</v>
      </c>
      <c r="K45" s="99">
        <v>535815172</v>
      </c>
      <c r="L45" s="99">
        <v>543794264</v>
      </c>
      <c r="M45" s="99">
        <v>543794264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543794264</v>
      </c>
      <c r="W45" s="99">
        <v>382364392</v>
      </c>
      <c r="X45" s="99">
        <v>161429872</v>
      </c>
      <c r="Y45" s="100">
        <v>42.22</v>
      </c>
      <c r="Z45" s="101">
        <v>335158931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51446652</v>
      </c>
      <c r="C49" s="51">
        <v>0</v>
      </c>
      <c r="D49" s="128">
        <v>8201089</v>
      </c>
      <c r="E49" s="53">
        <v>931079</v>
      </c>
      <c r="F49" s="53">
        <v>0</v>
      </c>
      <c r="G49" s="53">
        <v>0</v>
      </c>
      <c r="H49" s="53">
        <v>0</v>
      </c>
      <c r="I49" s="53">
        <v>5585763</v>
      </c>
      <c r="J49" s="53">
        <v>0</v>
      </c>
      <c r="K49" s="53">
        <v>0</v>
      </c>
      <c r="L49" s="53">
        <v>0</v>
      </c>
      <c r="M49" s="53">
        <v>3076050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115924583</v>
      </c>
      <c r="W49" s="53">
        <v>0</v>
      </c>
      <c r="X49" s="53">
        <v>0</v>
      </c>
      <c r="Y49" s="53">
        <v>185165216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1871981</v>
      </c>
      <c r="C51" s="51">
        <v>0</v>
      </c>
      <c r="D51" s="128">
        <v>126597</v>
      </c>
      <c r="E51" s="53">
        <v>1699694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3698272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95.86693634512996</v>
      </c>
      <c r="C58" s="5">
        <f>IF(C67=0,0,+(C76/C67)*100)</f>
        <v>0</v>
      </c>
      <c r="D58" s="6">
        <f aca="true" t="shared" si="6" ref="D58:Z58">IF(D67=0,0,+(D76/D67)*100)</f>
        <v>97.00000031321989</v>
      </c>
      <c r="E58" s="7">
        <f t="shared" si="6"/>
        <v>96.84007836811003</v>
      </c>
      <c r="F58" s="7">
        <f t="shared" si="6"/>
        <v>62.40450809405892</v>
      </c>
      <c r="G58" s="7">
        <f t="shared" si="6"/>
        <v>113.61982968420233</v>
      </c>
      <c r="H58" s="7">
        <f t="shared" si="6"/>
        <v>128.9827620349581</v>
      </c>
      <c r="I58" s="7">
        <f t="shared" si="6"/>
        <v>96.74636652242982</v>
      </c>
      <c r="J58" s="7">
        <f t="shared" si="6"/>
        <v>10.544531423266278</v>
      </c>
      <c r="K58" s="7">
        <f t="shared" si="6"/>
        <v>132.8291532951092</v>
      </c>
      <c r="L58" s="7">
        <f t="shared" si="6"/>
        <v>130.91953907861412</v>
      </c>
      <c r="M58" s="7">
        <f t="shared" si="6"/>
        <v>91.80088710618388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94.45366950237442</v>
      </c>
      <c r="W58" s="7">
        <f t="shared" si="6"/>
        <v>92.13548436186714</v>
      </c>
      <c r="X58" s="7">
        <f t="shared" si="6"/>
        <v>0</v>
      </c>
      <c r="Y58" s="7">
        <f t="shared" si="6"/>
        <v>0</v>
      </c>
      <c r="Z58" s="8">
        <f t="shared" si="6"/>
        <v>96.84007836811003</v>
      </c>
    </row>
    <row r="59" spans="1:26" ht="13.5">
      <c r="A59" s="36" t="s">
        <v>31</v>
      </c>
      <c r="B59" s="9">
        <f aca="true" t="shared" si="7" ref="B59:Z66">IF(B68=0,0,+(B77/B68)*100)</f>
        <v>99.80751312210694</v>
      </c>
      <c r="C59" s="9">
        <f t="shared" si="7"/>
        <v>0</v>
      </c>
      <c r="D59" s="2">
        <f t="shared" si="7"/>
        <v>97.00265738501372</v>
      </c>
      <c r="E59" s="10">
        <f t="shared" si="7"/>
        <v>96.99999962982078</v>
      </c>
      <c r="F59" s="10">
        <f t="shared" si="7"/>
        <v>25.176561803390612</v>
      </c>
      <c r="G59" s="10">
        <f t="shared" si="7"/>
        <v>104.62060066267578</v>
      </c>
      <c r="H59" s="10">
        <f t="shared" si="7"/>
        <v>92.53217746135218</v>
      </c>
      <c r="I59" s="10">
        <f t="shared" si="7"/>
        <v>55.5285840356999</v>
      </c>
      <c r="J59" s="10">
        <f t="shared" si="7"/>
        <v>120.69461537628665</v>
      </c>
      <c r="K59" s="10">
        <f t="shared" si="7"/>
        <v>257.7874826668305</v>
      </c>
      <c r="L59" s="10">
        <f t="shared" si="7"/>
        <v>132.43315454135382</v>
      </c>
      <c r="M59" s="10">
        <f t="shared" si="7"/>
        <v>170.57871967311365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99.8978805340791</v>
      </c>
      <c r="W59" s="10">
        <f t="shared" si="7"/>
        <v>95.74896352377542</v>
      </c>
      <c r="X59" s="10">
        <f t="shared" si="7"/>
        <v>0</v>
      </c>
      <c r="Y59" s="10">
        <f t="shared" si="7"/>
        <v>0</v>
      </c>
      <c r="Z59" s="11">
        <f t="shared" si="7"/>
        <v>96.99999962982078</v>
      </c>
    </row>
    <row r="60" spans="1:26" ht="13.5">
      <c r="A60" s="37" t="s">
        <v>32</v>
      </c>
      <c r="B60" s="12">
        <f t="shared" si="7"/>
        <v>94.45556596916566</v>
      </c>
      <c r="C60" s="12">
        <f t="shared" si="7"/>
        <v>0</v>
      </c>
      <c r="D60" s="3">
        <f t="shared" si="7"/>
        <v>96.99909410167763</v>
      </c>
      <c r="E60" s="13">
        <f t="shared" si="7"/>
        <v>96.78364428977132</v>
      </c>
      <c r="F60" s="13">
        <f t="shared" si="7"/>
        <v>93.19404534861924</v>
      </c>
      <c r="G60" s="13">
        <f t="shared" si="7"/>
        <v>116.27202664974577</v>
      </c>
      <c r="H60" s="13">
        <f t="shared" si="7"/>
        <v>140.8355938539322</v>
      </c>
      <c r="I60" s="13">
        <f t="shared" si="7"/>
        <v>116.4376724424392</v>
      </c>
      <c r="J60" s="13">
        <f t="shared" si="7"/>
        <v>-24.400626356989335</v>
      </c>
      <c r="K60" s="13">
        <f t="shared" si="7"/>
        <v>96.86215182749774</v>
      </c>
      <c r="L60" s="13">
        <f t="shared" si="7"/>
        <v>132.24645430365806</v>
      </c>
      <c r="M60" s="13">
        <f t="shared" si="7"/>
        <v>68.27439658229241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92.74505440900936</v>
      </c>
      <c r="W60" s="13">
        <f t="shared" si="7"/>
        <v>90.74101203652286</v>
      </c>
      <c r="X60" s="13">
        <f t="shared" si="7"/>
        <v>0</v>
      </c>
      <c r="Y60" s="13">
        <f t="shared" si="7"/>
        <v>0</v>
      </c>
      <c r="Z60" s="14">
        <f t="shared" si="7"/>
        <v>96.78364428977132</v>
      </c>
    </row>
    <row r="61" spans="1:26" ht="13.5">
      <c r="A61" s="38" t="s">
        <v>113</v>
      </c>
      <c r="B61" s="12">
        <f t="shared" si="7"/>
        <v>86.20629341341728</v>
      </c>
      <c r="C61" s="12">
        <f t="shared" si="7"/>
        <v>0</v>
      </c>
      <c r="D61" s="3">
        <f t="shared" si="7"/>
        <v>97.00000018206488</v>
      </c>
      <c r="E61" s="13">
        <f t="shared" si="7"/>
        <v>96.99820990282112</v>
      </c>
      <c r="F61" s="13">
        <f t="shared" si="7"/>
        <v>63.32721287943986</v>
      </c>
      <c r="G61" s="13">
        <f t="shared" si="7"/>
        <v>79.87394442693095</v>
      </c>
      <c r="H61" s="13">
        <f t="shared" si="7"/>
        <v>90.69647075704235</v>
      </c>
      <c r="I61" s="13">
        <f t="shared" si="7"/>
        <v>77.09813815848695</v>
      </c>
      <c r="J61" s="13">
        <f t="shared" si="7"/>
        <v>38.52282100833867</v>
      </c>
      <c r="K61" s="13">
        <f t="shared" si="7"/>
        <v>101.44449321206869</v>
      </c>
      <c r="L61" s="13">
        <f t="shared" si="7"/>
        <v>162.07702338522049</v>
      </c>
      <c r="M61" s="13">
        <f t="shared" si="7"/>
        <v>96.42973531795809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86.46015234436511</v>
      </c>
      <c r="W61" s="13">
        <f t="shared" si="7"/>
        <v>88.57328265604757</v>
      </c>
      <c r="X61" s="13">
        <f t="shared" si="7"/>
        <v>0</v>
      </c>
      <c r="Y61" s="13">
        <f t="shared" si="7"/>
        <v>0</v>
      </c>
      <c r="Z61" s="14">
        <f t="shared" si="7"/>
        <v>96.99820990282112</v>
      </c>
    </row>
    <row r="62" spans="1:26" ht="13.5">
      <c r="A62" s="38" t="s">
        <v>114</v>
      </c>
      <c r="B62" s="12">
        <f t="shared" si="7"/>
        <v>93.36215255722406</v>
      </c>
      <c r="C62" s="12">
        <f t="shared" si="7"/>
        <v>0</v>
      </c>
      <c r="D62" s="3">
        <f t="shared" si="7"/>
        <v>97.00000198921441</v>
      </c>
      <c r="E62" s="13">
        <f t="shared" si="7"/>
        <v>96.9970335600294</v>
      </c>
      <c r="F62" s="13">
        <f t="shared" si="7"/>
        <v>60.281084800998784</v>
      </c>
      <c r="G62" s="13">
        <f t="shared" si="7"/>
        <v>59.953533803287115</v>
      </c>
      <c r="H62" s="13">
        <f t="shared" si="7"/>
        <v>75.62975265470145</v>
      </c>
      <c r="I62" s="13">
        <f t="shared" si="7"/>
        <v>64.46032509594025</v>
      </c>
      <c r="J62" s="13">
        <f t="shared" si="7"/>
        <v>31.273618030923107</v>
      </c>
      <c r="K62" s="13">
        <f t="shared" si="7"/>
        <v>68.94662051869061</v>
      </c>
      <c r="L62" s="13">
        <f t="shared" si="7"/>
        <v>95.13074368653521</v>
      </c>
      <c r="M62" s="13">
        <f t="shared" si="7"/>
        <v>66.37951721637525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65.46900218812202</v>
      </c>
      <c r="W62" s="13">
        <f t="shared" si="7"/>
        <v>113.59566838623152</v>
      </c>
      <c r="X62" s="13">
        <f t="shared" si="7"/>
        <v>0</v>
      </c>
      <c r="Y62" s="13">
        <f t="shared" si="7"/>
        <v>0</v>
      </c>
      <c r="Z62" s="14">
        <f t="shared" si="7"/>
        <v>96.9970335600294</v>
      </c>
    </row>
    <row r="63" spans="1:26" ht="13.5">
      <c r="A63" s="38" t="s">
        <v>115</v>
      </c>
      <c r="B63" s="12">
        <f t="shared" si="7"/>
        <v>105.90178210001851</v>
      </c>
      <c r="C63" s="12">
        <f t="shared" si="7"/>
        <v>0</v>
      </c>
      <c r="D63" s="3">
        <f t="shared" si="7"/>
        <v>96.99097052550356</v>
      </c>
      <c r="E63" s="13">
        <f t="shared" si="7"/>
        <v>97.00000086364732</v>
      </c>
      <c r="F63" s="13">
        <f t="shared" si="7"/>
        <v>60.434147098279965</v>
      </c>
      <c r="G63" s="13">
        <f t="shared" si="7"/>
        <v>85.38693628216906</v>
      </c>
      <c r="H63" s="13">
        <f t="shared" si="7"/>
        <v>60.20445961011316</v>
      </c>
      <c r="I63" s="13">
        <f t="shared" si="7"/>
        <v>67.72561435341645</v>
      </c>
      <c r="J63" s="13">
        <f t="shared" si="7"/>
        <v>47.54893094627029</v>
      </c>
      <c r="K63" s="13">
        <f t="shared" si="7"/>
        <v>120.2602512338278</v>
      </c>
      <c r="L63" s="13">
        <f t="shared" si="7"/>
        <v>122.85297523390028</v>
      </c>
      <c r="M63" s="13">
        <f t="shared" si="7"/>
        <v>99.5211936657776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82.16572371023338</v>
      </c>
      <c r="W63" s="13">
        <f t="shared" si="7"/>
        <v>70.25856102521688</v>
      </c>
      <c r="X63" s="13">
        <f t="shared" si="7"/>
        <v>0</v>
      </c>
      <c r="Y63" s="13">
        <f t="shared" si="7"/>
        <v>0</v>
      </c>
      <c r="Z63" s="14">
        <f t="shared" si="7"/>
        <v>97.00000086364732</v>
      </c>
    </row>
    <row r="64" spans="1:26" ht="13.5">
      <c r="A64" s="38" t="s">
        <v>116</v>
      </c>
      <c r="B64" s="12">
        <f t="shared" si="7"/>
        <v>112.7777637979229</v>
      </c>
      <c r="C64" s="12">
        <f t="shared" si="7"/>
        <v>0</v>
      </c>
      <c r="D64" s="3">
        <f t="shared" si="7"/>
        <v>96.9999991568176</v>
      </c>
      <c r="E64" s="13">
        <f t="shared" si="7"/>
        <v>94.8604103293965</v>
      </c>
      <c r="F64" s="13">
        <f t="shared" si="7"/>
        <v>61.10519680597285</v>
      </c>
      <c r="G64" s="13">
        <f t="shared" si="7"/>
        <v>84.09506918023962</v>
      </c>
      <c r="H64" s="13">
        <f t="shared" si="7"/>
        <v>79.58457524432848</v>
      </c>
      <c r="I64" s="13">
        <f t="shared" si="7"/>
        <v>74.73506557657824</v>
      </c>
      <c r="J64" s="13">
        <f t="shared" si="7"/>
        <v>38.84596803659737</v>
      </c>
      <c r="K64" s="13">
        <f t="shared" si="7"/>
        <v>102.38390930813428</v>
      </c>
      <c r="L64" s="13">
        <f t="shared" si="7"/>
        <v>135.49517143906374</v>
      </c>
      <c r="M64" s="13">
        <f t="shared" si="7"/>
        <v>91.80155569053011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83.27606793374895</v>
      </c>
      <c r="W64" s="13">
        <f t="shared" si="7"/>
        <v>86.45293289973979</v>
      </c>
      <c r="X64" s="13">
        <f t="shared" si="7"/>
        <v>0</v>
      </c>
      <c r="Y64" s="13">
        <f t="shared" si="7"/>
        <v>0</v>
      </c>
      <c r="Z64" s="14">
        <f t="shared" si="7"/>
        <v>94.8604103293965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-1189.1200031797537</v>
      </c>
      <c r="G65" s="13">
        <f t="shared" si="7"/>
        <v>-1700.0307510979476</v>
      </c>
      <c r="H65" s="13">
        <f t="shared" si="7"/>
        <v>1252.6795320048966</v>
      </c>
      <c r="I65" s="13">
        <f t="shared" si="7"/>
        <v>0</v>
      </c>
      <c r="J65" s="13">
        <f t="shared" si="7"/>
        <v>3541.1467956025526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99.99998634675288</v>
      </c>
      <c r="C66" s="15">
        <f t="shared" si="7"/>
        <v>0</v>
      </c>
      <c r="D66" s="4">
        <f t="shared" si="7"/>
        <v>97</v>
      </c>
      <c r="E66" s="16">
        <f t="shared" si="7"/>
        <v>97</v>
      </c>
      <c r="F66" s="16">
        <f t="shared" si="7"/>
        <v>99.9998509358249</v>
      </c>
      <c r="G66" s="16">
        <f t="shared" si="7"/>
        <v>107.08823734464028</v>
      </c>
      <c r="H66" s="16">
        <f t="shared" si="7"/>
        <v>93.00380822796194</v>
      </c>
      <c r="I66" s="16">
        <f t="shared" si="7"/>
        <v>100</v>
      </c>
      <c r="J66" s="16">
        <f t="shared" si="7"/>
        <v>52.576143592474665</v>
      </c>
      <c r="K66" s="16">
        <f t="shared" si="7"/>
        <v>46.89021686855631</v>
      </c>
      <c r="L66" s="16">
        <f t="shared" si="7"/>
        <v>52.354493779230246</v>
      </c>
      <c r="M66" s="16">
        <f t="shared" si="7"/>
        <v>50.43455063529376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70.19736105705591</v>
      </c>
      <c r="W66" s="16">
        <f t="shared" si="7"/>
        <v>90.9673162686239</v>
      </c>
      <c r="X66" s="16">
        <f t="shared" si="7"/>
        <v>0</v>
      </c>
      <c r="Y66" s="16">
        <f t="shared" si="7"/>
        <v>0</v>
      </c>
      <c r="Z66" s="17">
        <f t="shared" si="7"/>
        <v>97</v>
      </c>
    </row>
    <row r="67" spans="1:26" ht="13.5" hidden="1">
      <c r="A67" s="40" t="s">
        <v>119</v>
      </c>
      <c r="B67" s="23">
        <v>675235233</v>
      </c>
      <c r="C67" s="23"/>
      <c r="D67" s="24">
        <v>718345175</v>
      </c>
      <c r="E67" s="25">
        <v>719531452</v>
      </c>
      <c r="F67" s="25">
        <v>83027194</v>
      </c>
      <c r="G67" s="25">
        <v>60340850</v>
      </c>
      <c r="H67" s="25">
        <v>56865819</v>
      </c>
      <c r="I67" s="25">
        <v>200233863</v>
      </c>
      <c r="J67" s="25">
        <v>57173560</v>
      </c>
      <c r="K67" s="25">
        <v>58972188</v>
      </c>
      <c r="L67" s="25">
        <v>56908620</v>
      </c>
      <c r="M67" s="25">
        <v>173054368</v>
      </c>
      <c r="N67" s="25"/>
      <c r="O67" s="25"/>
      <c r="P67" s="25"/>
      <c r="Q67" s="25"/>
      <c r="R67" s="25"/>
      <c r="S67" s="25"/>
      <c r="T67" s="25"/>
      <c r="U67" s="25"/>
      <c r="V67" s="25">
        <v>373288231</v>
      </c>
      <c r="W67" s="25">
        <v>389857156</v>
      </c>
      <c r="X67" s="25"/>
      <c r="Y67" s="24"/>
      <c r="Z67" s="26">
        <v>719531452</v>
      </c>
    </row>
    <row r="68" spans="1:26" ht="13.5" hidden="1">
      <c r="A68" s="36" t="s">
        <v>31</v>
      </c>
      <c r="B68" s="18">
        <v>170479673</v>
      </c>
      <c r="C68" s="18"/>
      <c r="D68" s="19">
        <v>180988452</v>
      </c>
      <c r="E68" s="20">
        <v>180993411</v>
      </c>
      <c r="F68" s="20">
        <v>37651122</v>
      </c>
      <c r="G68" s="20">
        <v>13237846</v>
      </c>
      <c r="H68" s="20">
        <v>13320737</v>
      </c>
      <c r="I68" s="20">
        <v>64209705</v>
      </c>
      <c r="J68" s="20">
        <v>13299648</v>
      </c>
      <c r="K68" s="20">
        <v>13510945</v>
      </c>
      <c r="L68" s="20">
        <v>13496504</v>
      </c>
      <c r="M68" s="20">
        <v>40307097</v>
      </c>
      <c r="N68" s="20"/>
      <c r="O68" s="20"/>
      <c r="P68" s="20"/>
      <c r="Q68" s="20"/>
      <c r="R68" s="20"/>
      <c r="S68" s="20"/>
      <c r="T68" s="20"/>
      <c r="U68" s="20"/>
      <c r="V68" s="20">
        <v>104516802</v>
      </c>
      <c r="W68" s="20">
        <v>108392742</v>
      </c>
      <c r="X68" s="20"/>
      <c r="Y68" s="19"/>
      <c r="Z68" s="22">
        <v>180993411</v>
      </c>
    </row>
    <row r="69" spans="1:26" ht="13.5" hidden="1">
      <c r="A69" s="37" t="s">
        <v>32</v>
      </c>
      <c r="B69" s="18">
        <v>497431295</v>
      </c>
      <c r="C69" s="18"/>
      <c r="D69" s="19">
        <v>530667723</v>
      </c>
      <c r="E69" s="20">
        <v>531849041</v>
      </c>
      <c r="F69" s="20">
        <v>44705220</v>
      </c>
      <c r="G69" s="20">
        <v>46471888</v>
      </c>
      <c r="H69" s="20">
        <v>42905677</v>
      </c>
      <c r="I69" s="20">
        <v>134082785</v>
      </c>
      <c r="J69" s="20">
        <v>42987626</v>
      </c>
      <c r="K69" s="20">
        <v>44396635</v>
      </c>
      <c r="L69" s="20">
        <v>42435388</v>
      </c>
      <c r="M69" s="20">
        <v>129819649</v>
      </c>
      <c r="N69" s="20"/>
      <c r="O69" s="20"/>
      <c r="P69" s="20"/>
      <c r="Q69" s="20"/>
      <c r="R69" s="20"/>
      <c r="S69" s="20"/>
      <c r="T69" s="20"/>
      <c r="U69" s="20"/>
      <c r="V69" s="20">
        <v>263902434</v>
      </c>
      <c r="W69" s="20">
        <v>277843530</v>
      </c>
      <c r="X69" s="20"/>
      <c r="Y69" s="19"/>
      <c r="Z69" s="22">
        <v>531849041</v>
      </c>
    </row>
    <row r="70" spans="1:26" ht="13.5" hidden="1">
      <c r="A70" s="38" t="s">
        <v>113</v>
      </c>
      <c r="B70" s="18">
        <v>292493100</v>
      </c>
      <c r="C70" s="18"/>
      <c r="D70" s="19">
        <v>307582652</v>
      </c>
      <c r="E70" s="20">
        <v>307588329</v>
      </c>
      <c r="F70" s="20">
        <v>27493059</v>
      </c>
      <c r="G70" s="20">
        <v>27413782</v>
      </c>
      <c r="H70" s="20">
        <v>22246074</v>
      </c>
      <c r="I70" s="20">
        <v>77152915</v>
      </c>
      <c r="J70" s="20">
        <v>25928828</v>
      </c>
      <c r="K70" s="20">
        <v>25606697</v>
      </c>
      <c r="L70" s="20">
        <v>20915518</v>
      </c>
      <c r="M70" s="20">
        <v>72451043</v>
      </c>
      <c r="N70" s="20"/>
      <c r="O70" s="20"/>
      <c r="P70" s="20"/>
      <c r="Q70" s="20"/>
      <c r="R70" s="20"/>
      <c r="S70" s="20"/>
      <c r="T70" s="20"/>
      <c r="U70" s="20"/>
      <c r="V70" s="20">
        <v>149603958</v>
      </c>
      <c r="W70" s="20">
        <v>168751737</v>
      </c>
      <c r="X70" s="20"/>
      <c r="Y70" s="19"/>
      <c r="Z70" s="22">
        <v>307588329</v>
      </c>
    </row>
    <row r="71" spans="1:26" ht="13.5" hidden="1">
      <c r="A71" s="38" t="s">
        <v>114</v>
      </c>
      <c r="B71" s="18">
        <v>121356495</v>
      </c>
      <c r="C71" s="18"/>
      <c r="D71" s="19">
        <v>117634378</v>
      </c>
      <c r="E71" s="20">
        <v>117637978</v>
      </c>
      <c r="F71" s="20">
        <v>8945272</v>
      </c>
      <c r="G71" s="20">
        <v>11136698</v>
      </c>
      <c r="H71" s="20">
        <v>7840618</v>
      </c>
      <c r="I71" s="20">
        <v>27922588</v>
      </c>
      <c r="J71" s="20">
        <v>9386896</v>
      </c>
      <c r="K71" s="20">
        <v>11073075</v>
      </c>
      <c r="L71" s="20">
        <v>10472934</v>
      </c>
      <c r="M71" s="20">
        <v>30932905</v>
      </c>
      <c r="N71" s="20"/>
      <c r="O71" s="20"/>
      <c r="P71" s="20"/>
      <c r="Q71" s="20"/>
      <c r="R71" s="20"/>
      <c r="S71" s="20"/>
      <c r="T71" s="20"/>
      <c r="U71" s="20"/>
      <c r="V71" s="20">
        <v>58855493</v>
      </c>
      <c r="W71" s="20">
        <v>50116749</v>
      </c>
      <c r="X71" s="20"/>
      <c r="Y71" s="19"/>
      <c r="Z71" s="22">
        <v>117637978</v>
      </c>
    </row>
    <row r="72" spans="1:26" ht="13.5" hidden="1">
      <c r="A72" s="38" t="s">
        <v>115</v>
      </c>
      <c r="B72" s="18">
        <v>48224061</v>
      </c>
      <c r="C72" s="18"/>
      <c r="D72" s="19">
        <v>53267441</v>
      </c>
      <c r="E72" s="20">
        <v>53262482</v>
      </c>
      <c r="F72" s="20">
        <v>4743876</v>
      </c>
      <c r="G72" s="20">
        <v>4572833</v>
      </c>
      <c r="H72" s="20">
        <v>6139012</v>
      </c>
      <c r="I72" s="20">
        <v>15455721</v>
      </c>
      <c r="J72" s="20">
        <v>3848076</v>
      </c>
      <c r="K72" s="20">
        <v>3956792</v>
      </c>
      <c r="L72" s="20">
        <v>5054611</v>
      </c>
      <c r="M72" s="20">
        <v>12859479</v>
      </c>
      <c r="N72" s="20"/>
      <c r="O72" s="20"/>
      <c r="P72" s="20"/>
      <c r="Q72" s="20"/>
      <c r="R72" s="20"/>
      <c r="S72" s="20"/>
      <c r="T72" s="20"/>
      <c r="U72" s="20"/>
      <c r="V72" s="20">
        <v>28315200</v>
      </c>
      <c r="W72" s="20">
        <v>32523850</v>
      </c>
      <c r="X72" s="20"/>
      <c r="Y72" s="19"/>
      <c r="Z72" s="22">
        <v>53262482</v>
      </c>
    </row>
    <row r="73" spans="1:26" ht="13.5" hidden="1">
      <c r="A73" s="38" t="s">
        <v>116</v>
      </c>
      <c r="B73" s="18">
        <v>47290270</v>
      </c>
      <c r="C73" s="18"/>
      <c r="D73" s="19">
        <v>52183252</v>
      </c>
      <c r="E73" s="20">
        <v>53360252</v>
      </c>
      <c r="F73" s="20">
        <v>4630017</v>
      </c>
      <c r="G73" s="20">
        <v>4398944</v>
      </c>
      <c r="H73" s="20">
        <v>4522600</v>
      </c>
      <c r="I73" s="20">
        <v>13551561</v>
      </c>
      <c r="J73" s="20">
        <v>4586996</v>
      </c>
      <c r="K73" s="20">
        <v>4526095</v>
      </c>
      <c r="L73" s="20">
        <v>4463131</v>
      </c>
      <c r="M73" s="20">
        <v>13576222</v>
      </c>
      <c r="N73" s="20"/>
      <c r="O73" s="20"/>
      <c r="P73" s="20"/>
      <c r="Q73" s="20"/>
      <c r="R73" s="20"/>
      <c r="S73" s="20"/>
      <c r="T73" s="20"/>
      <c r="U73" s="20"/>
      <c r="V73" s="20">
        <v>27127783</v>
      </c>
      <c r="W73" s="20">
        <v>26451194</v>
      </c>
      <c r="X73" s="20"/>
      <c r="Y73" s="19"/>
      <c r="Z73" s="22">
        <v>53360252</v>
      </c>
    </row>
    <row r="74" spans="1:26" ht="13.5" hidden="1">
      <c r="A74" s="38" t="s">
        <v>117</v>
      </c>
      <c r="B74" s="18">
        <v>-11932631</v>
      </c>
      <c r="C74" s="18"/>
      <c r="D74" s="19"/>
      <c r="E74" s="20"/>
      <c r="F74" s="20">
        <v>-1107004</v>
      </c>
      <c r="G74" s="20">
        <v>-1050369</v>
      </c>
      <c r="H74" s="20">
        <v>2157373</v>
      </c>
      <c r="I74" s="20"/>
      <c r="J74" s="20">
        <v>-763170</v>
      </c>
      <c r="K74" s="20">
        <v>-766024</v>
      </c>
      <c r="L74" s="20">
        <v>1529194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7324265</v>
      </c>
      <c r="C75" s="27"/>
      <c r="D75" s="28">
        <v>6689000</v>
      </c>
      <c r="E75" s="29">
        <v>6689000</v>
      </c>
      <c r="F75" s="29">
        <v>670852</v>
      </c>
      <c r="G75" s="29">
        <v>631116</v>
      </c>
      <c r="H75" s="29">
        <v>639405</v>
      </c>
      <c r="I75" s="29">
        <v>1941373</v>
      </c>
      <c r="J75" s="29">
        <v>886286</v>
      </c>
      <c r="K75" s="29">
        <v>1064608</v>
      </c>
      <c r="L75" s="29">
        <v>976728</v>
      </c>
      <c r="M75" s="29">
        <v>2927622</v>
      </c>
      <c r="N75" s="29"/>
      <c r="O75" s="29"/>
      <c r="P75" s="29"/>
      <c r="Q75" s="29"/>
      <c r="R75" s="29"/>
      <c r="S75" s="29"/>
      <c r="T75" s="29"/>
      <c r="U75" s="29"/>
      <c r="V75" s="29">
        <v>4868995</v>
      </c>
      <c r="W75" s="29">
        <v>3620884</v>
      </c>
      <c r="X75" s="29"/>
      <c r="Y75" s="28"/>
      <c r="Z75" s="30">
        <v>6689000</v>
      </c>
    </row>
    <row r="76" spans="1:26" ht="13.5" hidden="1">
      <c r="A76" s="41" t="s">
        <v>120</v>
      </c>
      <c r="B76" s="31">
        <v>647327331</v>
      </c>
      <c r="C76" s="31"/>
      <c r="D76" s="32">
        <v>696794822</v>
      </c>
      <c r="E76" s="33">
        <v>696794822</v>
      </c>
      <c r="F76" s="33">
        <v>51812712</v>
      </c>
      <c r="G76" s="33">
        <v>68559171</v>
      </c>
      <c r="H76" s="33">
        <v>73347104</v>
      </c>
      <c r="I76" s="33">
        <v>193718987</v>
      </c>
      <c r="J76" s="33">
        <v>6028684</v>
      </c>
      <c r="K76" s="33">
        <v>78332258</v>
      </c>
      <c r="L76" s="33">
        <v>74504503</v>
      </c>
      <c r="M76" s="33">
        <v>158865445</v>
      </c>
      <c r="N76" s="33"/>
      <c r="O76" s="33"/>
      <c r="P76" s="33"/>
      <c r="Q76" s="33"/>
      <c r="R76" s="33"/>
      <c r="S76" s="33"/>
      <c r="T76" s="33"/>
      <c r="U76" s="33"/>
      <c r="V76" s="33">
        <v>352584432</v>
      </c>
      <c r="W76" s="33">
        <v>359196779</v>
      </c>
      <c r="X76" s="33"/>
      <c r="Y76" s="32"/>
      <c r="Z76" s="34">
        <v>696794822</v>
      </c>
    </row>
    <row r="77" spans="1:26" ht="13.5" hidden="1">
      <c r="A77" s="36" t="s">
        <v>31</v>
      </c>
      <c r="B77" s="18">
        <v>170151522</v>
      </c>
      <c r="C77" s="18"/>
      <c r="D77" s="19">
        <v>175563608</v>
      </c>
      <c r="E77" s="20">
        <v>175563608</v>
      </c>
      <c r="F77" s="20">
        <v>9479258</v>
      </c>
      <c r="G77" s="20">
        <v>13849514</v>
      </c>
      <c r="H77" s="20">
        <v>12325968</v>
      </c>
      <c r="I77" s="20">
        <v>35654740</v>
      </c>
      <c r="J77" s="20">
        <v>16051959</v>
      </c>
      <c r="K77" s="20">
        <v>34829525</v>
      </c>
      <c r="L77" s="20">
        <v>17873846</v>
      </c>
      <c r="M77" s="20">
        <v>68755330</v>
      </c>
      <c r="N77" s="20"/>
      <c r="O77" s="20"/>
      <c r="P77" s="20"/>
      <c r="Q77" s="20"/>
      <c r="R77" s="20"/>
      <c r="S77" s="20"/>
      <c r="T77" s="20"/>
      <c r="U77" s="20"/>
      <c r="V77" s="20">
        <v>104410070</v>
      </c>
      <c r="W77" s="20">
        <v>103784927</v>
      </c>
      <c r="X77" s="20"/>
      <c r="Y77" s="19"/>
      <c r="Z77" s="22">
        <v>175563608</v>
      </c>
    </row>
    <row r="78" spans="1:26" ht="13.5" hidden="1">
      <c r="A78" s="37" t="s">
        <v>32</v>
      </c>
      <c r="B78" s="18">
        <v>469851545</v>
      </c>
      <c r="C78" s="18"/>
      <c r="D78" s="19">
        <v>514742884</v>
      </c>
      <c r="E78" s="20">
        <v>514742884</v>
      </c>
      <c r="F78" s="20">
        <v>41662603</v>
      </c>
      <c r="G78" s="20">
        <v>54033806</v>
      </c>
      <c r="H78" s="20">
        <v>60426465</v>
      </c>
      <c r="I78" s="20">
        <v>156122874</v>
      </c>
      <c r="J78" s="20">
        <v>-10489250</v>
      </c>
      <c r="K78" s="20">
        <v>43003536</v>
      </c>
      <c r="L78" s="20">
        <v>56119296</v>
      </c>
      <c r="M78" s="20">
        <v>88633582</v>
      </c>
      <c r="N78" s="20"/>
      <c r="O78" s="20"/>
      <c r="P78" s="20"/>
      <c r="Q78" s="20"/>
      <c r="R78" s="20"/>
      <c r="S78" s="20"/>
      <c r="T78" s="20"/>
      <c r="U78" s="20"/>
      <c r="V78" s="20">
        <v>244756456</v>
      </c>
      <c r="W78" s="20">
        <v>252118031</v>
      </c>
      <c r="X78" s="20"/>
      <c r="Y78" s="19"/>
      <c r="Z78" s="22">
        <v>514742884</v>
      </c>
    </row>
    <row r="79" spans="1:26" ht="13.5" hidden="1">
      <c r="A79" s="38" t="s">
        <v>113</v>
      </c>
      <c r="B79" s="18">
        <v>252147460</v>
      </c>
      <c r="C79" s="18"/>
      <c r="D79" s="19">
        <v>298355173</v>
      </c>
      <c r="E79" s="20">
        <v>298355173</v>
      </c>
      <c r="F79" s="20">
        <v>17410588</v>
      </c>
      <c r="G79" s="20">
        <v>21896469</v>
      </c>
      <c r="H79" s="20">
        <v>20176404</v>
      </c>
      <c r="I79" s="20">
        <v>59483461</v>
      </c>
      <c r="J79" s="20">
        <v>9988516</v>
      </c>
      <c r="K79" s="20">
        <v>25976584</v>
      </c>
      <c r="L79" s="20">
        <v>33899249</v>
      </c>
      <c r="M79" s="20">
        <v>69864349</v>
      </c>
      <c r="N79" s="20"/>
      <c r="O79" s="20"/>
      <c r="P79" s="20"/>
      <c r="Q79" s="20"/>
      <c r="R79" s="20"/>
      <c r="S79" s="20"/>
      <c r="T79" s="20"/>
      <c r="U79" s="20"/>
      <c r="V79" s="20">
        <v>129347810</v>
      </c>
      <c r="W79" s="20">
        <v>149468953</v>
      </c>
      <c r="X79" s="20"/>
      <c r="Y79" s="19"/>
      <c r="Z79" s="22">
        <v>298355173</v>
      </c>
    </row>
    <row r="80" spans="1:26" ht="13.5" hidden="1">
      <c r="A80" s="38" t="s">
        <v>114</v>
      </c>
      <c r="B80" s="18">
        <v>113301036</v>
      </c>
      <c r="C80" s="18"/>
      <c r="D80" s="19">
        <v>114105349</v>
      </c>
      <c r="E80" s="20">
        <v>114105349</v>
      </c>
      <c r="F80" s="20">
        <v>5392307</v>
      </c>
      <c r="G80" s="20">
        <v>6676844</v>
      </c>
      <c r="H80" s="20">
        <v>5929840</v>
      </c>
      <c r="I80" s="20">
        <v>17998991</v>
      </c>
      <c r="J80" s="20">
        <v>2935622</v>
      </c>
      <c r="K80" s="20">
        <v>7634511</v>
      </c>
      <c r="L80" s="20">
        <v>9962980</v>
      </c>
      <c r="M80" s="20">
        <v>20533113</v>
      </c>
      <c r="N80" s="20"/>
      <c r="O80" s="20"/>
      <c r="P80" s="20"/>
      <c r="Q80" s="20"/>
      <c r="R80" s="20"/>
      <c r="S80" s="20"/>
      <c r="T80" s="20"/>
      <c r="U80" s="20"/>
      <c r="V80" s="20">
        <v>38532104</v>
      </c>
      <c r="W80" s="20">
        <v>56930456</v>
      </c>
      <c r="X80" s="20"/>
      <c r="Y80" s="19"/>
      <c r="Z80" s="22">
        <v>114105349</v>
      </c>
    </row>
    <row r="81" spans="1:26" ht="13.5" hidden="1">
      <c r="A81" s="38" t="s">
        <v>115</v>
      </c>
      <c r="B81" s="18">
        <v>51070140</v>
      </c>
      <c r="C81" s="18"/>
      <c r="D81" s="19">
        <v>51664608</v>
      </c>
      <c r="E81" s="20">
        <v>51664608</v>
      </c>
      <c r="F81" s="20">
        <v>2866921</v>
      </c>
      <c r="G81" s="20">
        <v>3904602</v>
      </c>
      <c r="H81" s="20">
        <v>3695959</v>
      </c>
      <c r="I81" s="20">
        <v>10467482</v>
      </c>
      <c r="J81" s="20">
        <v>1829719</v>
      </c>
      <c r="K81" s="20">
        <v>4758448</v>
      </c>
      <c r="L81" s="20">
        <v>6209740</v>
      </c>
      <c r="M81" s="20">
        <v>12797907</v>
      </c>
      <c r="N81" s="20"/>
      <c r="O81" s="20"/>
      <c r="P81" s="20"/>
      <c r="Q81" s="20"/>
      <c r="R81" s="20"/>
      <c r="S81" s="20"/>
      <c r="T81" s="20"/>
      <c r="U81" s="20"/>
      <c r="V81" s="20">
        <v>23265389</v>
      </c>
      <c r="W81" s="20">
        <v>22850789</v>
      </c>
      <c r="X81" s="20"/>
      <c r="Y81" s="19"/>
      <c r="Z81" s="22">
        <v>51664608</v>
      </c>
    </row>
    <row r="82" spans="1:26" ht="13.5" hidden="1">
      <c r="A82" s="38" t="s">
        <v>116</v>
      </c>
      <c r="B82" s="18">
        <v>53332909</v>
      </c>
      <c r="C82" s="18"/>
      <c r="D82" s="19">
        <v>50617754</v>
      </c>
      <c r="E82" s="20">
        <v>50617754</v>
      </c>
      <c r="F82" s="20">
        <v>2829181</v>
      </c>
      <c r="G82" s="20">
        <v>3699295</v>
      </c>
      <c r="H82" s="20">
        <v>3599292</v>
      </c>
      <c r="I82" s="20">
        <v>10127768</v>
      </c>
      <c r="J82" s="20">
        <v>1781863</v>
      </c>
      <c r="K82" s="20">
        <v>4633993</v>
      </c>
      <c r="L82" s="20">
        <v>6047327</v>
      </c>
      <c r="M82" s="20">
        <v>12463183</v>
      </c>
      <c r="N82" s="20"/>
      <c r="O82" s="20"/>
      <c r="P82" s="20"/>
      <c r="Q82" s="20"/>
      <c r="R82" s="20"/>
      <c r="S82" s="20"/>
      <c r="T82" s="20"/>
      <c r="U82" s="20"/>
      <c r="V82" s="20">
        <v>22590951</v>
      </c>
      <c r="W82" s="20">
        <v>22867833</v>
      </c>
      <c r="X82" s="20"/>
      <c r="Y82" s="19"/>
      <c r="Z82" s="22">
        <v>50617754</v>
      </c>
    </row>
    <row r="83" spans="1:26" ht="13.5" hidden="1">
      <c r="A83" s="38" t="s">
        <v>117</v>
      </c>
      <c r="B83" s="18"/>
      <c r="C83" s="18"/>
      <c r="D83" s="19"/>
      <c r="E83" s="20"/>
      <c r="F83" s="20">
        <v>13163606</v>
      </c>
      <c r="G83" s="20">
        <v>17856596</v>
      </c>
      <c r="H83" s="20">
        <v>27024970</v>
      </c>
      <c r="I83" s="20">
        <v>58045172</v>
      </c>
      <c r="J83" s="20">
        <v>-27024970</v>
      </c>
      <c r="K83" s="20"/>
      <c r="L83" s="20"/>
      <c r="M83" s="20">
        <v>-27024970</v>
      </c>
      <c r="N83" s="20"/>
      <c r="O83" s="20"/>
      <c r="P83" s="20"/>
      <c r="Q83" s="20"/>
      <c r="R83" s="20"/>
      <c r="S83" s="20"/>
      <c r="T83" s="20"/>
      <c r="U83" s="20"/>
      <c r="V83" s="20">
        <v>31020202</v>
      </c>
      <c r="W83" s="20"/>
      <c r="X83" s="20"/>
      <c r="Y83" s="19"/>
      <c r="Z83" s="22"/>
    </row>
    <row r="84" spans="1:26" ht="13.5" hidden="1">
      <c r="A84" s="39" t="s">
        <v>118</v>
      </c>
      <c r="B84" s="27">
        <v>7324264</v>
      </c>
      <c r="C84" s="27"/>
      <c r="D84" s="28">
        <v>6488330</v>
      </c>
      <c r="E84" s="29">
        <v>6488330</v>
      </c>
      <c r="F84" s="29">
        <v>670851</v>
      </c>
      <c r="G84" s="29">
        <v>675851</v>
      </c>
      <c r="H84" s="29">
        <v>594671</v>
      </c>
      <c r="I84" s="29">
        <v>1941373</v>
      </c>
      <c r="J84" s="29">
        <v>465975</v>
      </c>
      <c r="K84" s="29">
        <v>499197</v>
      </c>
      <c r="L84" s="29">
        <v>511361</v>
      </c>
      <c r="M84" s="29">
        <v>1476533</v>
      </c>
      <c r="N84" s="29"/>
      <c r="O84" s="29"/>
      <c r="P84" s="29"/>
      <c r="Q84" s="29"/>
      <c r="R84" s="29"/>
      <c r="S84" s="29"/>
      <c r="T84" s="29"/>
      <c r="U84" s="29"/>
      <c r="V84" s="29">
        <v>3417906</v>
      </c>
      <c r="W84" s="29">
        <v>3293821</v>
      </c>
      <c r="X84" s="29"/>
      <c r="Y84" s="28"/>
      <c r="Z84" s="30">
        <v>6488330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79973022</v>
      </c>
      <c r="C5" s="18">
        <v>0</v>
      </c>
      <c r="D5" s="58">
        <v>85128673</v>
      </c>
      <c r="E5" s="59">
        <v>85128673</v>
      </c>
      <c r="F5" s="59">
        <v>7393704</v>
      </c>
      <c r="G5" s="59">
        <v>15487833</v>
      </c>
      <c r="H5" s="59">
        <v>7122165</v>
      </c>
      <c r="I5" s="59">
        <v>30003702</v>
      </c>
      <c r="J5" s="59">
        <v>6929919</v>
      </c>
      <c r="K5" s="59">
        <v>6976026</v>
      </c>
      <c r="L5" s="59">
        <v>6669972</v>
      </c>
      <c r="M5" s="59">
        <v>20575917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50579619</v>
      </c>
      <c r="W5" s="59">
        <v>45509846</v>
      </c>
      <c r="X5" s="59">
        <v>5069773</v>
      </c>
      <c r="Y5" s="60">
        <v>11.14</v>
      </c>
      <c r="Z5" s="61">
        <v>85128673</v>
      </c>
    </row>
    <row r="6" spans="1:26" ht="13.5">
      <c r="A6" s="57" t="s">
        <v>32</v>
      </c>
      <c r="B6" s="18">
        <v>305357952</v>
      </c>
      <c r="C6" s="18">
        <v>0</v>
      </c>
      <c r="D6" s="58">
        <v>331266802</v>
      </c>
      <c r="E6" s="59">
        <v>331266799</v>
      </c>
      <c r="F6" s="59">
        <v>28520668</v>
      </c>
      <c r="G6" s="59">
        <v>28665444</v>
      </c>
      <c r="H6" s="59">
        <v>26899596</v>
      </c>
      <c r="I6" s="59">
        <v>84085708</v>
      </c>
      <c r="J6" s="59">
        <v>26659880</v>
      </c>
      <c r="K6" s="59">
        <v>26827445</v>
      </c>
      <c r="L6" s="59">
        <v>29075762</v>
      </c>
      <c r="M6" s="59">
        <v>82563087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166648795</v>
      </c>
      <c r="W6" s="59">
        <v>163215573</v>
      </c>
      <c r="X6" s="59">
        <v>3433222</v>
      </c>
      <c r="Y6" s="60">
        <v>2.1</v>
      </c>
      <c r="Z6" s="61">
        <v>331266799</v>
      </c>
    </row>
    <row r="7" spans="1:26" ht="13.5">
      <c r="A7" s="57" t="s">
        <v>33</v>
      </c>
      <c r="B7" s="18">
        <v>20215070</v>
      </c>
      <c r="C7" s="18">
        <v>0</v>
      </c>
      <c r="D7" s="58">
        <v>17300150</v>
      </c>
      <c r="E7" s="59">
        <v>17300150</v>
      </c>
      <c r="F7" s="59">
        <v>2</v>
      </c>
      <c r="G7" s="59">
        <v>35627</v>
      </c>
      <c r="H7" s="59">
        <v>34101</v>
      </c>
      <c r="I7" s="59">
        <v>69730</v>
      </c>
      <c r="J7" s="59">
        <v>636197</v>
      </c>
      <c r="K7" s="59">
        <v>44040</v>
      </c>
      <c r="L7" s="59">
        <v>24663</v>
      </c>
      <c r="M7" s="59">
        <v>704900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774630</v>
      </c>
      <c r="W7" s="59">
        <v>150000</v>
      </c>
      <c r="X7" s="59">
        <v>624630</v>
      </c>
      <c r="Y7" s="60">
        <v>416.42</v>
      </c>
      <c r="Z7" s="61">
        <v>17300150</v>
      </c>
    </row>
    <row r="8" spans="1:26" ht="13.5">
      <c r="A8" s="57" t="s">
        <v>34</v>
      </c>
      <c r="B8" s="18">
        <v>91626374</v>
      </c>
      <c r="C8" s="18">
        <v>0</v>
      </c>
      <c r="D8" s="58">
        <v>103246002</v>
      </c>
      <c r="E8" s="59">
        <v>104778088</v>
      </c>
      <c r="F8" s="59">
        <v>24698000</v>
      </c>
      <c r="G8" s="59">
        <v>0</v>
      </c>
      <c r="H8" s="59">
        <v>0</v>
      </c>
      <c r="I8" s="59">
        <v>24698000</v>
      </c>
      <c r="J8" s="59">
        <v>0</v>
      </c>
      <c r="K8" s="59">
        <v>0</v>
      </c>
      <c r="L8" s="59">
        <v>19758000</v>
      </c>
      <c r="M8" s="59">
        <v>19758000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44456000</v>
      </c>
      <c r="W8" s="59">
        <v>56475400</v>
      </c>
      <c r="X8" s="59">
        <v>-12019400</v>
      </c>
      <c r="Y8" s="60">
        <v>-21.28</v>
      </c>
      <c r="Z8" s="61">
        <v>104778088</v>
      </c>
    </row>
    <row r="9" spans="1:26" ht="13.5">
      <c r="A9" s="57" t="s">
        <v>35</v>
      </c>
      <c r="B9" s="18">
        <v>57425336</v>
      </c>
      <c r="C9" s="18">
        <v>0</v>
      </c>
      <c r="D9" s="58">
        <v>56784600</v>
      </c>
      <c r="E9" s="59">
        <v>56784601</v>
      </c>
      <c r="F9" s="59">
        <v>2867358</v>
      </c>
      <c r="G9" s="59">
        <v>3758336</v>
      </c>
      <c r="H9" s="59">
        <v>3217456</v>
      </c>
      <c r="I9" s="59">
        <v>9843150</v>
      </c>
      <c r="J9" s="59">
        <v>3994152</v>
      </c>
      <c r="K9" s="59">
        <v>3762240</v>
      </c>
      <c r="L9" s="59">
        <v>2857364</v>
      </c>
      <c r="M9" s="59">
        <v>10613756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20456906</v>
      </c>
      <c r="W9" s="59">
        <v>16185346</v>
      </c>
      <c r="X9" s="59">
        <v>4271560</v>
      </c>
      <c r="Y9" s="60">
        <v>26.39</v>
      </c>
      <c r="Z9" s="61">
        <v>56784601</v>
      </c>
    </row>
    <row r="10" spans="1:26" ht="25.5">
      <c r="A10" s="62" t="s">
        <v>105</v>
      </c>
      <c r="B10" s="63">
        <f>SUM(B5:B9)</f>
        <v>554597754</v>
      </c>
      <c r="C10" s="63">
        <f>SUM(C5:C9)</f>
        <v>0</v>
      </c>
      <c r="D10" s="64">
        <f aca="true" t="shared" si="0" ref="D10:Z10">SUM(D5:D9)</f>
        <v>593726227</v>
      </c>
      <c r="E10" s="65">
        <f t="shared" si="0"/>
        <v>595258311</v>
      </c>
      <c r="F10" s="65">
        <f t="shared" si="0"/>
        <v>63479732</v>
      </c>
      <c r="G10" s="65">
        <f t="shared" si="0"/>
        <v>47947240</v>
      </c>
      <c r="H10" s="65">
        <f t="shared" si="0"/>
        <v>37273318</v>
      </c>
      <c r="I10" s="65">
        <f t="shared" si="0"/>
        <v>148700290</v>
      </c>
      <c r="J10" s="65">
        <f t="shared" si="0"/>
        <v>38220148</v>
      </c>
      <c r="K10" s="65">
        <f t="shared" si="0"/>
        <v>37609751</v>
      </c>
      <c r="L10" s="65">
        <f t="shared" si="0"/>
        <v>58385761</v>
      </c>
      <c r="M10" s="65">
        <f t="shared" si="0"/>
        <v>134215660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282915950</v>
      </c>
      <c r="W10" s="65">
        <f t="shared" si="0"/>
        <v>281536165</v>
      </c>
      <c r="X10" s="65">
        <f t="shared" si="0"/>
        <v>1379785</v>
      </c>
      <c r="Y10" s="66">
        <f>+IF(W10&lt;&gt;0,(X10/W10)*100,0)</f>
        <v>0.4900915660337989</v>
      </c>
      <c r="Z10" s="67">
        <f t="shared" si="0"/>
        <v>595258311</v>
      </c>
    </row>
    <row r="11" spans="1:26" ht="13.5">
      <c r="A11" s="57" t="s">
        <v>36</v>
      </c>
      <c r="B11" s="18">
        <v>156127393</v>
      </c>
      <c r="C11" s="18">
        <v>0</v>
      </c>
      <c r="D11" s="58">
        <v>175657185</v>
      </c>
      <c r="E11" s="59">
        <v>175657185</v>
      </c>
      <c r="F11" s="59">
        <v>11022230</v>
      </c>
      <c r="G11" s="59">
        <v>12245627</v>
      </c>
      <c r="H11" s="59">
        <v>12242046</v>
      </c>
      <c r="I11" s="59">
        <v>35509903</v>
      </c>
      <c r="J11" s="59">
        <v>12270982</v>
      </c>
      <c r="K11" s="59">
        <v>18994536</v>
      </c>
      <c r="L11" s="59">
        <v>12387625</v>
      </c>
      <c r="M11" s="59">
        <v>43653143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79163046</v>
      </c>
      <c r="W11" s="59">
        <v>83503003</v>
      </c>
      <c r="X11" s="59">
        <v>-4339957</v>
      </c>
      <c r="Y11" s="60">
        <v>-5.2</v>
      </c>
      <c r="Z11" s="61">
        <v>175657185</v>
      </c>
    </row>
    <row r="12" spans="1:26" ht="13.5">
      <c r="A12" s="57" t="s">
        <v>37</v>
      </c>
      <c r="B12" s="18">
        <v>8643929</v>
      </c>
      <c r="C12" s="18">
        <v>0</v>
      </c>
      <c r="D12" s="58">
        <v>9242740</v>
      </c>
      <c r="E12" s="59">
        <v>9242740</v>
      </c>
      <c r="F12" s="59">
        <v>720327</v>
      </c>
      <c r="G12" s="59">
        <v>722549</v>
      </c>
      <c r="H12" s="59">
        <v>723607</v>
      </c>
      <c r="I12" s="59">
        <v>2166483</v>
      </c>
      <c r="J12" s="59">
        <v>723607</v>
      </c>
      <c r="K12" s="59">
        <v>723607</v>
      </c>
      <c r="L12" s="59">
        <v>723607</v>
      </c>
      <c r="M12" s="59">
        <v>2170821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4337304</v>
      </c>
      <c r="W12" s="59">
        <v>4083924</v>
      </c>
      <c r="X12" s="59">
        <v>253380</v>
      </c>
      <c r="Y12" s="60">
        <v>6.2</v>
      </c>
      <c r="Z12" s="61">
        <v>9242740</v>
      </c>
    </row>
    <row r="13" spans="1:26" ht="13.5">
      <c r="A13" s="57" t="s">
        <v>106</v>
      </c>
      <c r="B13" s="18">
        <v>73760856</v>
      </c>
      <c r="C13" s="18">
        <v>0</v>
      </c>
      <c r="D13" s="58">
        <v>83677714</v>
      </c>
      <c r="E13" s="59">
        <v>83677714</v>
      </c>
      <c r="F13" s="59">
        <v>0</v>
      </c>
      <c r="G13" s="59">
        <v>13529622</v>
      </c>
      <c r="H13" s="59">
        <v>6764811</v>
      </c>
      <c r="I13" s="59">
        <v>20294433</v>
      </c>
      <c r="J13" s="59">
        <v>6764811</v>
      </c>
      <c r="K13" s="59">
        <v>6764811</v>
      </c>
      <c r="L13" s="59">
        <v>6764811</v>
      </c>
      <c r="M13" s="59">
        <v>20294433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40588866</v>
      </c>
      <c r="W13" s="59">
        <v>40588854</v>
      </c>
      <c r="X13" s="59">
        <v>12</v>
      </c>
      <c r="Y13" s="60">
        <v>0</v>
      </c>
      <c r="Z13" s="61">
        <v>83677714</v>
      </c>
    </row>
    <row r="14" spans="1:26" ht="13.5">
      <c r="A14" s="57" t="s">
        <v>38</v>
      </c>
      <c r="B14" s="18">
        <v>14483509</v>
      </c>
      <c r="C14" s="18">
        <v>0</v>
      </c>
      <c r="D14" s="58">
        <v>13923185</v>
      </c>
      <c r="E14" s="59">
        <v>13923185</v>
      </c>
      <c r="F14" s="59">
        <v>0</v>
      </c>
      <c r="G14" s="59">
        <v>1601</v>
      </c>
      <c r="H14" s="59">
        <v>1557</v>
      </c>
      <c r="I14" s="59">
        <v>3158</v>
      </c>
      <c r="J14" s="59">
        <v>1513</v>
      </c>
      <c r="K14" s="59">
        <v>2892</v>
      </c>
      <c r="L14" s="59">
        <v>7012281</v>
      </c>
      <c r="M14" s="59">
        <v>7016686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7019844</v>
      </c>
      <c r="W14" s="59">
        <v>6961591</v>
      </c>
      <c r="X14" s="59">
        <v>58253</v>
      </c>
      <c r="Y14" s="60">
        <v>0.84</v>
      </c>
      <c r="Z14" s="61">
        <v>13923185</v>
      </c>
    </row>
    <row r="15" spans="1:26" ht="13.5">
      <c r="A15" s="57" t="s">
        <v>39</v>
      </c>
      <c r="B15" s="18">
        <v>187833595</v>
      </c>
      <c r="C15" s="18">
        <v>0</v>
      </c>
      <c r="D15" s="58">
        <v>212388100</v>
      </c>
      <c r="E15" s="59">
        <v>212388100</v>
      </c>
      <c r="F15" s="59">
        <v>0</v>
      </c>
      <c r="G15" s="59">
        <v>26838337</v>
      </c>
      <c r="H15" s="59">
        <v>19006080</v>
      </c>
      <c r="I15" s="59">
        <v>45844417</v>
      </c>
      <c r="J15" s="59">
        <v>15838816</v>
      </c>
      <c r="K15" s="59">
        <v>14519345</v>
      </c>
      <c r="L15" s="59">
        <v>18750270</v>
      </c>
      <c r="M15" s="59">
        <v>49108431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94952848</v>
      </c>
      <c r="W15" s="59">
        <v>92889024</v>
      </c>
      <c r="X15" s="59">
        <v>2063824</v>
      </c>
      <c r="Y15" s="60">
        <v>2.22</v>
      </c>
      <c r="Z15" s="61">
        <v>212388100</v>
      </c>
    </row>
    <row r="16" spans="1:26" ht="13.5">
      <c r="A16" s="68" t="s">
        <v>40</v>
      </c>
      <c r="B16" s="18">
        <v>2033134</v>
      </c>
      <c r="C16" s="18">
        <v>0</v>
      </c>
      <c r="D16" s="58">
        <v>2136780</v>
      </c>
      <c r="E16" s="59">
        <v>2136780</v>
      </c>
      <c r="F16" s="59">
        <v>67214</v>
      </c>
      <c r="G16" s="59">
        <v>177674</v>
      </c>
      <c r="H16" s="59">
        <v>148492</v>
      </c>
      <c r="I16" s="59">
        <v>393380</v>
      </c>
      <c r="J16" s="59">
        <v>144177</v>
      </c>
      <c r="K16" s="59">
        <v>74767</v>
      </c>
      <c r="L16" s="59">
        <v>82741</v>
      </c>
      <c r="M16" s="59">
        <v>301685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695065</v>
      </c>
      <c r="W16" s="59">
        <v>1480677</v>
      </c>
      <c r="X16" s="59">
        <v>-785612</v>
      </c>
      <c r="Y16" s="60">
        <v>-53.06</v>
      </c>
      <c r="Z16" s="61">
        <v>2136780</v>
      </c>
    </row>
    <row r="17" spans="1:26" ht="13.5">
      <c r="A17" s="57" t="s">
        <v>41</v>
      </c>
      <c r="B17" s="18">
        <v>112406956</v>
      </c>
      <c r="C17" s="18">
        <v>0</v>
      </c>
      <c r="D17" s="58">
        <v>144213026</v>
      </c>
      <c r="E17" s="59">
        <v>145086837</v>
      </c>
      <c r="F17" s="59">
        <v>4845717</v>
      </c>
      <c r="G17" s="59">
        <v>6582294</v>
      </c>
      <c r="H17" s="59">
        <v>6533327</v>
      </c>
      <c r="I17" s="59">
        <v>17961338</v>
      </c>
      <c r="J17" s="59">
        <v>6155199</v>
      </c>
      <c r="K17" s="59">
        <v>6356959</v>
      </c>
      <c r="L17" s="59">
        <v>8009336</v>
      </c>
      <c r="M17" s="59">
        <v>20521494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38482832</v>
      </c>
      <c r="W17" s="59">
        <v>61370889</v>
      </c>
      <c r="X17" s="59">
        <v>-22888057</v>
      </c>
      <c r="Y17" s="60">
        <v>-37.29</v>
      </c>
      <c r="Z17" s="61">
        <v>145086837</v>
      </c>
    </row>
    <row r="18" spans="1:26" ht="13.5">
      <c r="A18" s="69" t="s">
        <v>42</v>
      </c>
      <c r="B18" s="70">
        <f>SUM(B11:B17)</f>
        <v>555289372</v>
      </c>
      <c r="C18" s="70">
        <f>SUM(C11:C17)</f>
        <v>0</v>
      </c>
      <c r="D18" s="71">
        <f aca="true" t="shared" si="1" ref="D18:Z18">SUM(D11:D17)</f>
        <v>641238730</v>
      </c>
      <c r="E18" s="72">
        <f t="shared" si="1"/>
        <v>642112541</v>
      </c>
      <c r="F18" s="72">
        <f t="shared" si="1"/>
        <v>16655488</v>
      </c>
      <c r="G18" s="72">
        <f t="shared" si="1"/>
        <v>60097704</v>
      </c>
      <c r="H18" s="72">
        <f t="shared" si="1"/>
        <v>45419920</v>
      </c>
      <c r="I18" s="72">
        <f t="shared" si="1"/>
        <v>122173112</v>
      </c>
      <c r="J18" s="72">
        <f t="shared" si="1"/>
        <v>41899105</v>
      </c>
      <c r="K18" s="72">
        <f t="shared" si="1"/>
        <v>47436917</v>
      </c>
      <c r="L18" s="72">
        <f t="shared" si="1"/>
        <v>53730671</v>
      </c>
      <c r="M18" s="72">
        <f t="shared" si="1"/>
        <v>143066693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265239805</v>
      </c>
      <c r="W18" s="72">
        <f t="shared" si="1"/>
        <v>290877962</v>
      </c>
      <c r="X18" s="72">
        <f t="shared" si="1"/>
        <v>-25638157</v>
      </c>
      <c r="Y18" s="66">
        <f>+IF(W18&lt;&gt;0,(X18/W18)*100,0)</f>
        <v>-8.814059622708715</v>
      </c>
      <c r="Z18" s="73">
        <f t="shared" si="1"/>
        <v>642112541</v>
      </c>
    </row>
    <row r="19" spans="1:26" ht="13.5">
      <c r="A19" s="69" t="s">
        <v>43</v>
      </c>
      <c r="B19" s="74">
        <f>+B10-B18</f>
        <v>-691618</v>
      </c>
      <c r="C19" s="74">
        <f>+C10-C18</f>
        <v>0</v>
      </c>
      <c r="D19" s="75">
        <f aca="true" t="shared" si="2" ref="D19:Z19">+D10-D18</f>
        <v>-47512503</v>
      </c>
      <c r="E19" s="76">
        <f t="shared" si="2"/>
        <v>-46854230</v>
      </c>
      <c r="F19" s="76">
        <f t="shared" si="2"/>
        <v>46824244</v>
      </c>
      <c r="G19" s="76">
        <f t="shared" si="2"/>
        <v>-12150464</v>
      </c>
      <c r="H19" s="76">
        <f t="shared" si="2"/>
        <v>-8146602</v>
      </c>
      <c r="I19" s="76">
        <f t="shared" si="2"/>
        <v>26527178</v>
      </c>
      <c r="J19" s="76">
        <f t="shared" si="2"/>
        <v>-3678957</v>
      </c>
      <c r="K19" s="76">
        <f t="shared" si="2"/>
        <v>-9827166</v>
      </c>
      <c r="L19" s="76">
        <f t="shared" si="2"/>
        <v>4655090</v>
      </c>
      <c r="M19" s="76">
        <f t="shared" si="2"/>
        <v>-8851033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17676145</v>
      </c>
      <c r="W19" s="76">
        <f>IF(E10=E18,0,W10-W18)</f>
        <v>-9341797</v>
      </c>
      <c r="X19" s="76">
        <f t="shared" si="2"/>
        <v>27017942</v>
      </c>
      <c r="Y19" s="77">
        <f>+IF(W19&lt;&gt;0,(X19/W19)*100,0)</f>
        <v>-289.2156830211575</v>
      </c>
      <c r="Z19" s="78">
        <f t="shared" si="2"/>
        <v>-46854230</v>
      </c>
    </row>
    <row r="20" spans="1:26" ht="13.5">
      <c r="A20" s="57" t="s">
        <v>44</v>
      </c>
      <c r="B20" s="18">
        <v>58266868</v>
      </c>
      <c r="C20" s="18">
        <v>0</v>
      </c>
      <c r="D20" s="58">
        <v>34714649</v>
      </c>
      <c r="E20" s="59">
        <v>34714649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21081007</v>
      </c>
      <c r="X20" s="59">
        <v>-21081007</v>
      </c>
      <c r="Y20" s="60">
        <v>-100</v>
      </c>
      <c r="Z20" s="61">
        <v>34714649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57575250</v>
      </c>
      <c r="C22" s="85">
        <f>SUM(C19:C21)</f>
        <v>0</v>
      </c>
      <c r="D22" s="86">
        <f aca="true" t="shared" si="3" ref="D22:Z22">SUM(D19:D21)</f>
        <v>-12797854</v>
      </c>
      <c r="E22" s="87">
        <f t="shared" si="3"/>
        <v>-12139581</v>
      </c>
      <c r="F22" s="87">
        <f t="shared" si="3"/>
        <v>46824244</v>
      </c>
      <c r="G22" s="87">
        <f t="shared" si="3"/>
        <v>-12150464</v>
      </c>
      <c r="H22" s="87">
        <f t="shared" si="3"/>
        <v>-8146602</v>
      </c>
      <c r="I22" s="87">
        <f t="shared" si="3"/>
        <v>26527178</v>
      </c>
      <c r="J22" s="87">
        <f t="shared" si="3"/>
        <v>-3678957</v>
      </c>
      <c r="K22" s="87">
        <f t="shared" si="3"/>
        <v>-9827166</v>
      </c>
      <c r="L22" s="87">
        <f t="shared" si="3"/>
        <v>4655090</v>
      </c>
      <c r="M22" s="87">
        <f t="shared" si="3"/>
        <v>-8851033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17676145</v>
      </c>
      <c r="W22" s="87">
        <f t="shared" si="3"/>
        <v>11739210</v>
      </c>
      <c r="X22" s="87">
        <f t="shared" si="3"/>
        <v>5936935</v>
      </c>
      <c r="Y22" s="88">
        <f>+IF(W22&lt;&gt;0,(X22/W22)*100,0)</f>
        <v>50.5735479644712</v>
      </c>
      <c r="Z22" s="89">
        <f t="shared" si="3"/>
        <v>-12139581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57575250</v>
      </c>
      <c r="C24" s="74">
        <f>SUM(C22:C23)</f>
        <v>0</v>
      </c>
      <c r="D24" s="75">
        <f aca="true" t="shared" si="4" ref="D24:Z24">SUM(D22:D23)</f>
        <v>-12797854</v>
      </c>
      <c r="E24" s="76">
        <f t="shared" si="4"/>
        <v>-12139581</v>
      </c>
      <c r="F24" s="76">
        <f t="shared" si="4"/>
        <v>46824244</v>
      </c>
      <c r="G24" s="76">
        <f t="shared" si="4"/>
        <v>-12150464</v>
      </c>
      <c r="H24" s="76">
        <f t="shared" si="4"/>
        <v>-8146602</v>
      </c>
      <c r="I24" s="76">
        <f t="shared" si="4"/>
        <v>26527178</v>
      </c>
      <c r="J24" s="76">
        <f t="shared" si="4"/>
        <v>-3678957</v>
      </c>
      <c r="K24" s="76">
        <f t="shared" si="4"/>
        <v>-9827166</v>
      </c>
      <c r="L24" s="76">
        <f t="shared" si="4"/>
        <v>4655090</v>
      </c>
      <c r="M24" s="76">
        <f t="shared" si="4"/>
        <v>-8851033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17676145</v>
      </c>
      <c r="W24" s="76">
        <f t="shared" si="4"/>
        <v>11739210</v>
      </c>
      <c r="X24" s="76">
        <f t="shared" si="4"/>
        <v>5936935</v>
      </c>
      <c r="Y24" s="77">
        <f>+IF(W24&lt;&gt;0,(X24/W24)*100,0)</f>
        <v>50.5735479644712</v>
      </c>
      <c r="Z24" s="78">
        <f t="shared" si="4"/>
        <v>-12139581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86942337</v>
      </c>
      <c r="C27" s="21">
        <v>0</v>
      </c>
      <c r="D27" s="98">
        <v>74689669</v>
      </c>
      <c r="E27" s="99">
        <v>75643467</v>
      </c>
      <c r="F27" s="99">
        <v>518174</v>
      </c>
      <c r="G27" s="99">
        <v>881113</v>
      </c>
      <c r="H27" s="99">
        <v>2666022</v>
      </c>
      <c r="I27" s="99">
        <v>4065309</v>
      </c>
      <c r="J27" s="99">
        <v>6473874</v>
      </c>
      <c r="K27" s="99">
        <v>4565674</v>
      </c>
      <c r="L27" s="99">
        <v>9080746</v>
      </c>
      <c r="M27" s="99">
        <v>20120294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24185603</v>
      </c>
      <c r="W27" s="99">
        <v>37821734</v>
      </c>
      <c r="X27" s="99">
        <v>-13636131</v>
      </c>
      <c r="Y27" s="100">
        <v>-36.05</v>
      </c>
      <c r="Z27" s="101">
        <v>75643467</v>
      </c>
    </row>
    <row r="28" spans="1:26" ht="13.5">
      <c r="A28" s="102" t="s">
        <v>44</v>
      </c>
      <c r="B28" s="18">
        <v>57249531</v>
      </c>
      <c r="C28" s="18">
        <v>0</v>
      </c>
      <c r="D28" s="58">
        <v>34048649</v>
      </c>
      <c r="E28" s="59">
        <v>34048649</v>
      </c>
      <c r="F28" s="59">
        <v>477459</v>
      </c>
      <c r="G28" s="59">
        <v>791524</v>
      </c>
      <c r="H28" s="59">
        <v>206547</v>
      </c>
      <c r="I28" s="59">
        <v>1475530</v>
      </c>
      <c r="J28" s="59">
        <v>3788252</v>
      </c>
      <c r="K28" s="59">
        <v>3884909</v>
      </c>
      <c r="L28" s="59">
        <v>4359004</v>
      </c>
      <c r="M28" s="59">
        <v>12032165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13507695</v>
      </c>
      <c r="W28" s="59">
        <v>17024325</v>
      </c>
      <c r="X28" s="59">
        <v>-3516630</v>
      </c>
      <c r="Y28" s="60">
        <v>-20.66</v>
      </c>
      <c r="Z28" s="61">
        <v>34048649</v>
      </c>
    </row>
    <row r="29" spans="1:26" ht="13.5">
      <c r="A29" s="57" t="s">
        <v>110</v>
      </c>
      <c r="B29" s="18">
        <v>2458989</v>
      </c>
      <c r="C29" s="18">
        <v>0</v>
      </c>
      <c r="D29" s="58">
        <v>666000</v>
      </c>
      <c r="E29" s="59">
        <v>666000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333000</v>
      </c>
      <c r="X29" s="59">
        <v>-333000</v>
      </c>
      <c r="Y29" s="60">
        <v>-100</v>
      </c>
      <c r="Z29" s="61">
        <v>666000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27233817</v>
      </c>
      <c r="C31" s="18">
        <v>0</v>
      </c>
      <c r="D31" s="58">
        <v>39975020</v>
      </c>
      <c r="E31" s="59">
        <v>40928818</v>
      </c>
      <c r="F31" s="59">
        <v>40715</v>
      </c>
      <c r="G31" s="59">
        <v>89589</v>
      </c>
      <c r="H31" s="59">
        <v>2459474</v>
      </c>
      <c r="I31" s="59">
        <v>2589778</v>
      </c>
      <c r="J31" s="59">
        <v>2685621</v>
      </c>
      <c r="K31" s="59">
        <v>680764</v>
      </c>
      <c r="L31" s="59">
        <v>4721742</v>
      </c>
      <c r="M31" s="59">
        <v>8088127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10677905</v>
      </c>
      <c r="W31" s="59">
        <v>20464409</v>
      </c>
      <c r="X31" s="59">
        <v>-9786504</v>
      </c>
      <c r="Y31" s="60">
        <v>-47.82</v>
      </c>
      <c r="Z31" s="61">
        <v>40928818</v>
      </c>
    </row>
    <row r="32" spans="1:26" ht="13.5">
      <c r="A32" s="69" t="s">
        <v>50</v>
      </c>
      <c r="B32" s="21">
        <f>SUM(B28:B31)</f>
        <v>86942337</v>
      </c>
      <c r="C32" s="21">
        <f>SUM(C28:C31)</f>
        <v>0</v>
      </c>
      <c r="D32" s="98">
        <f aca="true" t="shared" si="5" ref="D32:Z32">SUM(D28:D31)</f>
        <v>74689669</v>
      </c>
      <c r="E32" s="99">
        <f t="shared" si="5"/>
        <v>75643467</v>
      </c>
      <c r="F32" s="99">
        <f t="shared" si="5"/>
        <v>518174</v>
      </c>
      <c r="G32" s="99">
        <f t="shared" si="5"/>
        <v>881113</v>
      </c>
      <c r="H32" s="99">
        <f t="shared" si="5"/>
        <v>2666021</v>
      </c>
      <c r="I32" s="99">
        <f t="shared" si="5"/>
        <v>4065308</v>
      </c>
      <c r="J32" s="99">
        <f t="shared" si="5"/>
        <v>6473873</v>
      </c>
      <c r="K32" s="99">
        <f t="shared" si="5"/>
        <v>4565673</v>
      </c>
      <c r="L32" s="99">
        <f t="shared" si="5"/>
        <v>9080746</v>
      </c>
      <c r="M32" s="99">
        <f t="shared" si="5"/>
        <v>20120292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24185600</v>
      </c>
      <c r="W32" s="99">
        <f t="shared" si="5"/>
        <v>37821734</v>
      </c>
      <c r="X32" s="99">
        <f t="shared" si="5"/>
        <v>-13636134</v>
      </c>
      <c r="Y32" s="100">
        <f>+IF(W32&lt;&gt;0,(X32/W32)*100,0)</f>
        <v>-36.05369864850723</v>
      </c>
      <c r="Z32" s="101">
        <f t="shared" si="5"/>
        <v>75643467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385450673</v>
      </c>
      <c r="C35" s="18">
        <v>0</v>
      </c>
      <c r="D35" s="58">
        <v>335897241</v>
      </c>
      <c r="E35" s="59">
        <v>335897241</v>
      </c>
      <c r="F35" s="59">
        <v>19222070</v>
      </c>
      <c r="G35" s="59">
        <v>415981640</v>
      </c>
      <c r="H35" s="59">
        <v>408818174</v>
      </c>
      <c r="I35" s="59">
        <v>408818174</v>
      </c>
      <c r="J35" s="59">
        <v>414103026</v>
      </c>
      <c r="K35" s="59">
        <v>430276477</v>
      </c>
      <c r="L35" s="59">
        <v>453428467</v>
      </c>
      <c r="M35" s="59">
        <v>453428467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453428467</v>
      </c>
      <c r="W35" s="59">
        <v>167948621</v>
      </c>
      <c r="X35" s="59">
        <v>285479846</v>
      </c>
      <c r="Y35" s="60">
        <v>169.98</v>
      </c>
      <c r="Z35" s="61">
        <v>335897241</v>
      </c>
    </row>
    <row r="36" spans="1:26" ht="13.5">
      <c r="A36" s="57" t="s">
        <v>53</v>
      </c>
      <c r="B36" s="18">
        <v>1805136011</v>
      </c>
      <c r="C36" s="18">
        <v>0</v>
      </c>
      <c r="D36" s="58">
        <v>1792536444</v>
      </c>
      <c r="E36" s="59">
        <v>1792536444</v>
      </c>
      <c r="F36" s="59">
        <v>518175</v>
      </c>
      <c r="G36" s="59">
        <v>1793005680</v>
      </c>
      <c r="H36" s="59">
        <v>1788906890</v>
      </c>
      <c r="I36" s="59">
        <v>1788906890</v>
      </c>
      <c r="J36" s="59">
        <v>1795380763</v>
      </c>
      <c r="K36" s="59">
        <v>1792216852</v>
      </c>
      <c r="L36" s="59">
        <v>1794534597</v>
      </c>
      <c r="M36" s="59">
        <v>1794534597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1794534597</v>
      </c>
      <c r="W36" s="59">
        <v>896268222</v>
      </c>
      <c r="X36" s="59">
        <v>898266375</v>
      </c>
      <c r="Y36" s="60">
        <v>100.22</v>
      </c>
      <c r="Z36" s="61">
        <v>1792536444</v>
      </c>
    </row>
    <row r="37" spans="1:26" ht="13.5">
      <c r="A37" s="57" t="s">
        <v>54</v>
      </c>
      <c r="B37" s="18">
        <v>102999430</v>
      </c>
      <c r="C37" s="18">
        <v>0</v>
      </c>
      <c r="D37" s="58">
        <v>114647347</v>
      </c>
      <c r="E37" s="59">
        <v>114647347</v>
      </c>
      <c r="F37" s="59">
        <v>-27197160</v>
      </c>
      <c r="G37" s="59">
        <v>86479338</v>
      </c>
      <c r="H37" s="59">
        <v>83366236</v>
      </c>
      <c r="I37" s="59">
        <v>83366236</v>
      </c>
      <c r="J37" s="59">
        <v>93203444</v>
      </c>
      <c r="K37" s="59">
        <v>100557787</v>
      </c>
      <c r="L37" s="59">
        <v>122457203</v>
      </c>
      <c r="M37" s="59">
        <v>122457203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122457203</v>
      </c>
      <c r="W37" s="59">
        <v>57323674</v>
      </c>
      <c r="X37" s="59">
        <v>65133529</v>
      </c>
      <c r="Y37" s="60">
        <v>113.62</v>
      </c>
      <c r="Z37" s="61">
        <v>114647347</v>
      </c>
    </row>
    <row r="38" spans="1:26" ht="13.5">
      <c r="A38" s="57" t="s">
        <v>55</v>
      </c>
      <c r="B38" s="18">
        <v>193517019</v>
      </c>
      <c r="C38" s="18">
        <v>0</v>
      </c>
      <c r="D38" s="58">
        <v>191014568</v>
      </c>
      <c r="E38" s="59">
        <v>191014568</v>
      </c>
      <c r="F38" s="59">
        <v>0</v>
      </c>
      <c r="G38" s="59">
        <v>193508816</v>
      </c>
      <c r="H38" s="59">
        <v>193500569</v>
      </c>
      <c r="I38" s="59">
        <v>193500569</v>
      </c>
      <c r="J38" s="59">
        <v>192343881</v>
      </c>
      <c r="K38" s="59">
        <v>192336063</v>
      </c>
      <c r="L38" s="59">
        <v>190184180</v>
      </c>
      <c r="M38" s="59">
        <v>190184180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190184180</v>
      </c>
      <c r="W38" s="59">
        <v>95507284</v>
      </c>
      <c r="X38" s="59">
        <v>94676896</v>
      </c>
      <c r="Y38" s="60">
        <v>99.13</v>
      </c>
      <c r="Z38" s="61">
        <v>191014568</v>
      </c>
    </row>
    <row r="39" spans="1:26" ht="13.5">
      <c r="A39" s="57" t="s">
        <v>56</v>
      </c>
      <c r="B39" s="18">
        <v>1894070235</v>
      </c>
      <c r="C39" s="18">
        <v>0</v>
      </c>
      <c r="D39" s="58">
        <v>1822771770</v>
      </c>
      <c r="E39" s="59">
        <v>1822771770</v>
      </c>
      <c r="F39" s="59">
        <v>46937405</v>
      </c>
      <c r="G39" s="59">
        <v>1928999166</v>
      </c>
      <c r="H39" s="59">
        <v>1920858259</v>
      </c>
      <c r="I39" s="59">
        <v>1920858259</v>
      </c>
      <c r="J39" s="59">
        <v>1923936464</v>
      </c>
      <c r="K39" s="59">
        <v>1929599479</v>
      </c>
      <c r="L39" s="59">
        <v>1935321681</v>
      </c>
      <c r="M39" s="59">
        <v>1935321681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1935321681</v>
      </c>
      <c r="W39" s="59">
        <v>911385885</v>
      </c>
      <c r="X39" s="59">
        <v>1023935796</v>
      </c>
      <c r="Y39" s="60">
        <v>112.35</v>
      </c>
      <c r="Z39" s="61">
        <v>1822771770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139894269</v>
      </c>
      <c r="C42" s="18">
        <v>0</v>
      </c>
      <c r="D42" s="58">
        <v>82198959</v>
      </c>
      <c r="E42" s="59">
        <v>64442588</v>
      </c>
      <c r="F42" s="59">
        <v>-283027550</v>
      </c>
      <c r="G42" s="59">
        <v>3342253</v>
      </c>
      <c r="H42" s="59">
        <v>3467311</v>
      </c>
      <c r="I42" s="59">
        <v>-276217986</v>
      </c>
      <c r="J42" s="59">
        <v>5109191</v>
      </c>
      <c r="K42" s="59">
        <v>-2927669</v>
      </c>
      <c r="L42" s="59">
        <v>14883074</v>
      </c>
      <c r="M42" s="59">
        <v>17064596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-259153390</v>
      </c>
      <c r="W42" s="59">
        <v>25166636</v>
      </c>
      <c r="X42" s="59">
        <v>-284320026</v>
      </c>
      <c r="Y42" s="60">
        <v>-1129.75</v>
      </c>
      <c r="Z42" s="61">
        <v>64442588</v>
      </c>
    </row>
    <row r="43" spans="1:26" ht="13.5">
      <c r="A43" s="57" t="s">
        <v>59</v>
      </c>
      <c r="B43" s="18">
        <v>-82255225</v>
      </c>
      <c r="C43" s="18">
        <v>0</v>
      </c>
      <c r="D43" s="58">
        <v>-74468559</v>
      </c>
      <c r="E43" s="59">
        <v>-75422358</v>
      </c>
      <c r="F43" s="59">
        <v>-472372</v>
      </c>
      <c r="G43" s="59">
        <v>-394270</v>
      </c>
      <c r="H43" s="59">
        <v>-2191459</v>
      </c>
      <c r="I43" s="59">
        <v>-3058101</v>
      </c>
      <c r="J43" s="59">
        <v>-6220050</v>
      </c>
      <c r="K43" s="59">
        <v>-3828594</v>
      </c>
      <c r="L43" s="59">
        <v>-8930760</v>
      </c>
      <c r="M43" s="59">
        <v>-18979404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-22037505</v>
      </c>
      <c r="W43" s="59">
        <v>-27884831</v>
      </c>
      <c r="X43" s="59">
        <v>5847326</v>
      </c>
      <c r="Y43" s="60">
        <v>-20.97</v>
      </c>
      <c r="Z43" s="61">
        <v>-75422358</v>
      </c>
    </row>
    <row r="44" spans="1:26" ht="13.5">
      <c r="A44" s="57" t="s">
        <v>60</v>
      </c>
      <c r="B44" s="18">
        <v>-4050402</v>
      </c>
      <c r="C44" s="18">
        <v>0</v>
      </c>
      <c r="D44" s="58">
        <v>-4462252</v>
      </c>
      <c r="E44" s="59">
        <v>-4462252</v>
      </c>
      <c r="F44" s="59">
        <v>85439</v>
      </c>
      <c r="G44" s="59">
        <v>155237</v>
      </c>
      <c r="H44" s="59">
        <v>96600</v>
      </c>
      <c r="I44" s="59">
        <v>337276</v>
      </c>
      <c r="J44" s="59">
        <v>-1050730</v>
      </c>
      <c r="K44" s="59">
        <v>111873</v>
      </c>
      <c r="L44" s="59">
        <v>-2083549</v>
      </c>
      <c r="M44" s="59">
        <v>-3022406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-2685130</v>
      </c>
      <c r="W44" s="59">
        <v>-2516093</v>
      </c>
      <c r="X44" s="59">
        <v>-169037</v>
      </c>
      <c r="Y44" s="60">
        <v>6.72</v>
      </c>
      <c r="Z44" s="61">
        <v>-4462252</v>
      </c>
    </row>
    <row r="45" spans="1:26" ht="13.5">
      <c r="A45" s="69" t="s">
        <v>61</v>
      </c>
      <c r="B45" s="21">
        <v>299134038</v>
      </c>
      <c r="C45" s="21">
        <v>0</v>
      </c>
      <c r="D45" s="98">
        <v>230191383</v>
      </c>
      <c r="E45" s="99">
        <v>211481210</v>
      </c>
      <c r="F45" s="99">
        <v>15704325</v>
      </c>
      <c r="G45" s="99">
        <v>18807545</v>
      </c>
      <c r="H45" s="99">
        <v>20179997</v>
      </c>
      <c r="I45" s="99">
        <v>20179997</v>
      </c>
      <c r="J45" s="99">
        <v>18018408</v>
      </c>
      <c r="K45" s="99">
        <v>11374018</v>
      </c>
      <c r="L45" s="99">
        <v>15242783</v>
      </c>
      <c r="M45" s="99">
        <v>15242783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15242783</v>
      </c>
      <c r="W45" s="99">
        <v>221688944</v>
      </c>
      <c r="X45" s="99">
        <v>-206446161</v>
      </c>
      <c r="Y45" s="100">
        <v>-93.12</v>
      </c>
      <c r="Z45" s="101">
        <v>211481210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32678352</v>
      </c>
      <c r="C49" s="51">
        <v>0</v>
      </c>
      <c r="D49" s="128">
        <v>5208873</v>
      </c>
      <c r="E49" s="53">
        <v>1235811</v>
      </c>
      <c r="F49" s="53">
        <v>0</v>
      </c>
      <c r="G49" s="53">
        <v>0</v>
      </c>
      <c r="H49" s="53">
        <v>0</v>
      </c>
      <c r="I49" s="53">
        <v>1296699</v>
      </c>
      <c r="J49" s="53">
        <v>0</v>
      </c>
      <c r="K49" s="53">
        <v>0</v>
      </c>
      <c r="L49" s="53">
        <v>0</v>
      </c>
      <c r="M49" s="53">
        <v>619070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580624</v>
      </c>
      <c r="W49" s="53">
        <v>299125</v>
      </c>
      <c r="X49" s="53">
        <v>7684557</v>
      </c>
      <c r="Y49" s="53">
        <v>49603111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7089805</v>
      </c>
      <c r="C51" s="51">
        <v>0</v>
      </c>
      <c r="D51" s="128">
        <v>218522</v>
      </c>
      <c r="E51" s="53">
        <v>42556</v>
      </c>
      <c r="F51" s="53">
        <v>0</v>
      </c>
      <c r="G51" s="53">
        <v>0</v>
      </c>
      <c r="H51" s="53">
        <v>0</v>
      </c>
      <c r="I51" s="53">
        <v>2286</v>
      </c>
      <c r="J51" s="53">
        <v>0</v>
      </c>
      <c r="K51" s="53">
        <v>0</v>
      </c>
      <c r="L51" s="53">
        <v>0</v>
      </c>
      <c r="M51" s="53">
        <v>18017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7371186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99.99999974165524</v>
      </c>
      <c r="C58" s="5">
        <f>IF(C67=0,0,+(C76/C67)*100)</f>
        <v>0</v>
      </c>
      <c r="D58" s="6">
        <f aca="true" t="shared" si="6" ref="D58:Z58">IF(D67=0,0,+(D76/D67)*100)</f>
        <v>97.15012572097781</v>
      </c>
      <c r="E58" s="7">
        <f t="shared" si="6"/>
        <v>97.1501259398224</v>
      </c>
      <c r="F58" s="7">
        <f t="shared" si="6"/>
        <v>80.72547114900699</v>
      </c>
      <c r="G58" s="7">
        <f t="shared" si="6"/>
        <v>70.03479167236085</v>
      </c>
      <c r="H58" s="7">
        <f t="shared" si="6"/>
        <v>114.28209598802508</v>
      </c>
      <c r="I58" s="7">
        <f t="shared" si="6"/>
        <v>86.60375038224772</v>
      </c>
      <c r="J58" s="7">
        <f t="shared" si="6"/>
        <v>103.20713812533744</v>
      </c>
      <c r="K58" s="7">
        <f t="shared" si="6"/>
        <v>91.65276683134461</v>
      </c>
      <c r="L58" s="7">
        <f t="shared" si="6"/>
        <v>93.00596929757104</v>
      </c>
      <c r="M58" s="7">
        <f t="shared" si="6"/>
        <v>95.88776118992807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91.0137353277578</v>
      </c>
      <c r="W58" s="7">
        <f t="shared" si="6"/>
        <v>98.95266272483069</v>
      </c>
      <c r="X58" s="7">
        <f t="shared" si="6"/>
        <v>0</v>
      </c>
      <c r="Y58" s="7">
        <f t="shared" si="6"/>
        <v>0</v>
      </c>
      <c r="Z58" s="8">
        <f t="shared" si="6"/>
        <v>97.1501259398224</v>
      </c>
    </row>
    <row r="59" spans="1:26" ht="13.5">
      <c r="A59" s="36" t="s">
        <v>31</v>
      </c>
      <c r="B59" s="9">
        <f aca="true" t="shared" si="7" ref="B59:Z66">IF(B68=0,0,+(B77/B68)*100)</f>
        <v>99.99999874957832</v>
      </c>
      <c r="C59" s="9">
        <f t="shared" si="7"/>
        <v>0</v>
      </c>
      <c r="D59" s="2">
        <f t="shared" si="7"/>
        <v>97.15012707880457</v>
      </c>
      <c r="E59" s="10">
        <f t="shared" si="7"/>
        <v>97.15012590411224</v>
      </c>
      <c r="F59" s="10">
        <f t="shared" si="7"/>
        <v>81.04028779080147</v>
      </c>
      <c r="G59" s="10">
        <f t="shared" si="7"/>
        <v>45.1757905705724</v>
      </c>
      <c r="H59" s="10">
        <f t="shared" si="7"/>
        <v>171.9444719407652</v>
      </c>
      <c r="I59" s="10">
        <f t="shared" si="7"/>
        <v>84.10561803340134</v>
      </c>
      <c r="J59" s="10">
        <f t="shared" si="7"/>
        <v>117.41459027154575</v>
      </c>
      <c r="K59" s="10">
        <f t="shared" si="7"/>
        <v>94.33187318969281</v>
      </c>
      <c r="L59" s="10">
        <f t="shared" si="7"/>
        <v>101.38270445513116</v>
      </c>
      <c r="M59" s="10">
        <f t="shared" si="7"/>
        <v>104.39170220214244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92.35804840680987</v>
      </c>
      <c r="W59" s="10">
        <f t="shared" si="7"/>
        <v>109.10205892588607</v>
      </c>
      <c r="X59" s="10">
        <f t="shared" si="7"/>
        <v>0</v>
      </c>
      <c r="Y59" s="10">
        <f t="shared" si="7"/>
        <v>0</v>
      </c>
      <c r="Z59" s="11">
        <f t="shared" si="7"/>
        <v>97.15012590411224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97.1501258372398</v>
      </c>
      <c r="E60" s="13">
        <f t="shared" si="7"/>
        <v>97.1501261133024</v>
      </c>
      <c r="F60" s="13">
        <f t="shared" si="7"/>
        <v>81.02741141967643</v>
      </c>
      <c r="G60" s="13">
        <f t="shared" si="7"/>
        <v>83.84126546234553</v>
      </c>
      <c r="H60" s="13">
        <f t="shared" si="7"/>
        <v>99.68485772053974</v>
      </c>
      <c r="I60" s="13">
        <f t="shared" si="7"/>
        <v>87.95532054032297</v>
      </c>
      <c r="J60" s="13">
        <f t="shared" si="7"/>
        <v>100.23681276884969</v>
      </c>
      <c r="K60" s="13">
        <f t="shared" si="7"/>
        <v>91.49372219382055</v>
      </c>
      <c r="L60" s="13">
        <f t="shared" si="7"/>
        <v>91.546842349308</v>
      </c>
      <c r="M60" s="13">
        <f t="shared" si="7"/>
        <v>94.33560060563141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91.11631320226468</v>
      </c>
      <c r="W60" s="13">
        <f t="shared" si="7"/>
        <v>96.08595927301619</v>
      </c>
      <c r="X60" s="13">
        <f t="shared" si="7"/>
        <v>0</v>
      </c>
      <c r="Y60" s="13">
        <f t="shared" si="7"/>
        <v>0</v>
      </c>
      <c r="Z60" s="14">
        <f t="shared" si="7"/>
        <v>97.1501261133024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97.15012509443078</v>
      </c>
      <c r="E61" s="13">
        <f t="shared" si="7"/>
        <v>97.15012466971022</v>
      </c>
      <c r="F61" s="13">
        <f t="shared" si="7"/>
        <v>73.32434702432413</v>
      </c>
      <c r="G61" s="13">
        <f t="shared" si="7"/>
        <v>80.58167638284787</v>
      </c>
      <c r="H61" s="13">
        <f t="shared" si="7"/>
        <v>96.3388616512588</v>
      </c>
      <c r="I61" s="13">
        <f t="shared" si="7"/>
        <v>82.9187347647474</v>
      </c>
      <c r="J61" s="13">
        <f t="shared" si="7"/>
        <v>96.61725702240756</v>
      </c>
      <c r="K61" s="13">
        <f t="shared" si="7"/>
        <v>87.23919127750347</v>
      </c>
      <c r="L61" s="13">
        <f t="shared" si="7"/>
        <v>86.19893146431872</v>
      </c>
      <c r="M61" s="13">
        <f t="shared" si="7"/>
        <v>89.97848412244511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86.34211801296287</v>
      </c>
      <c r="W61" s="13">
        <f t="shared" si="7"/>
        <v>97.70921364793323</v>
      </c>
      <c r="X61" s="13">
        <f t="shared" si="7"/>
        <v>0</v>
      </c>
      <c r="Y61" s="13">
        <f t="shared" si="7"/>
        <v>0</v>
      </c>
      <c r="Z61" s="14">
        <f t="shared" si="7"/>
        <v>97.15012466971022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97.15012417544524</v>
      </c>
      <c r="E62" s="13">
        <f t="shared" si="7"/>
        <v>97.15012411468521</v>
      </c>
      <c r="F62" s="13">
        <f t="shared" si="7"/>
        <v>106.05619077625195</v>
      </c>
      <c r="G62" s="13">
        <f t="shared" si="7"/>
        <v>87.46222479105657</v>
      </c>
      <c r="H62" s="13">
        <f t="shared" si="7"/>
        <v>113.24566958760576</v>
      </c>
      <c r="I62" s="13">
        <f t="shared" si="7"/>
        <v>101.88104416583919</v>
      </c>
      <c r="J62" s="13">
        <f t="shared" si="7"/>
        <v>106.6192575687141</v>
      </c>
      <c r="K62" s="13">
        <f t="shared" si="7"/>
        <v>95.72875963469416</v>
      </c>
      <c r="L62" s="13">
        <f t="shared" si="7"/>
        <v>96.62662447639147</v>
      </c>
      <c r="M62" s="13">
        <f t="shared" si="7"/>
        <v>99.24241463677198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100.41107379877869</v>
      </c>
      <c r="W62" s="13">
        <f t="shared" si="7"/>
        <v>109.77407519894375</v>
      </c>
      <c r="X62" s="13">
        <f t="shared" si="7"/>
        <v>0</v>
      </c>
      <c r="Y62" s="13">
        <f t="shared" si="7"/>
        <v>0</v>
      </c>
      <c r="Z62" s="14">
        <f t="shared" si="7"/>
        <v>97.15012411468521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97.15013138386267</v>
      </c>
      <c r="E63" s="13">
        <f t="shared" si="7"/>
        <v>97.15013819921403</v>
      </c>
      <c r="F63" s="13">
        <f t="shared" si="7"/>
        <v>100.6860362061522</v>
      </c>
      <c r="G63" s="13">
        <f t="shared" si="7"/>
        <v>94.83908842832687</v>
      </c>
      <c r="H63" s="13">
        <f t="shared" si="7"/>
        <v>132.38724246450542</v>
      </c>
      <c r="I63" s="13">
        <f t="shared" si="7"/>
        <v>108.30261969260786</v>
      </c>
      <c r="J63" s="13">
        <f t="shared" si="7"/>
        <v>88.12946024383604</v>
      </c>
      <c r="K63" s="13">
        <f t="shared" si="7"/>
        <v>103.30296903567317</v>
      </c>
      <c r="L63" s="13">
        <f t="shared" si="7"/>
        <v>106.61451661793897</v>
      </c>
      <c r="M63" s="13">
        <f t="shared" si="7"/>
        <v>98.77921487857817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103.25365663779857</v>
      </c>
      <c r="W63" s="13">
        <f t="shared" si="7"/>
        <v>98.23829252050894</v>
      </c>
      <c r="X63" s="13">
        <f t="shared" si="7"/>
        <v>0</v>
      </c>
      <c r="Y63" s="13">
        <f t="shared" si="7"/>
        <v>0</v>
      </c>
      <c r="Z63" s="14">
        <f t="shared" si="7"/>
        <v>97.15013819921403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97.15013047869371</v>
      </c>
      <c r="E64" s="13">
        <f t="shared" si="7"/>
        <v>97.15013047869371</v>
      </c>
      <c r="F64" s="13">
        <f t="shared" si="7"/>
        <v>106.05974820284916</v>
      </c>
      <c r="G64" s="13">
        <f t="shared" si="7"/>
        <v>97.70215295248525</v>
      </c>
      <c r="H64" s="13">
        <f t="shared" si="7"/>
        <v>77.26626030062198</v>
      </c>
      <c r="I64" s="13">
        <f t="shared" si="7"/>
        <v>91.84352286176698</v>
      </c>
      <c r="J64" s="13">
        <f t="shared" si="7"/>
        <v>170.0314814733505</v>
      </c>
      <c r="K64" s="13">
        <f t="shared" si="7"/>
        <v>109.49813383435061</v>
      </c>
      <c r="L64" s="13">
        <f t="shared" si="7"/>
        <v>113.53846638268013</v>
      </c>
      <c r="M64" s="13">
        <f t="shared" si="7"/>
        <v>125.70733090944401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106.7092387146011</v>
      </c>
      <c r="W64" s="13">
        <f t="shared" si="7"/>
        <v>48.57507476160091</v>
      </c>
      <c r="X64" s="13">
        <f t="shared" si="7"/>
        <v>0</v>
      </c>
      <c r="Y64" s="13">
        <f t="shared" si="7"/>
        <v>0</v>
      </c>
      <c r="Z64" s="14">
        <f t="shared" si="7"/>
        <v>97.15013047869371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97.15002178490542</v>
      </c>
      <c r="E66" s="16">
        <f t="shared" si="7"/>
        <v>97.15008923043304</v>
      </c>
      <c r="F66" s="16">
        <f t="shared" si="7"/>
        <v>0.07372728278099311</v>
      </c>
      <c r="G66" s="16">
        <f t="shared" si="7"/>
        <v>0</v>
      </c>
      <c r="H66" s="16">
        <f t="shared" si="7"/>
        <v>0</v>
      </c>
      <c r="I66" s="16">
        <f t="shared" si="7"/>
        <v>0.022375619524965598</v>
      </c>
      <c r="J66" s="16">
        <f t="shared" si="7"/>
        <v>2.1811737441210552</v>
      </c>
      <c r="K66" s="16">
        <f t="shared" si="7"/>
        <v>0</v>
      </c>
      <c r="L66" s="16">
        <f t="shared" si="7"/>
        <v>0</v>
      </c>
      <c r="M66" s="16">
        <f t="shared" si="7"/>
        <v>0.8443751623798389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0.45339069186781006</v>
      </c>
      <c r="W66" s="16">
        <f t="shared" si="7"/>
        <v>106.54731205006</v>
      </c>
      <c r="X66" s="16">
        <f t="shared" si="7"/>
        <v>0</v>
      </c>
      <c r="Y66" s="16">
        <f t="shared" si="7"/>
        <v>0</v>
      </c>
      <c r="Z66" s="17">
        <f t="shared" si="7"/>
        <v>97.15008923043304</v>
      </c>
    </row>
    <row r="67" spans="1:26" ht="13.5" hidden="1">
      <c r="A67" s="40" t="s">
        <v>119</v>
      </c>
      <c r="B67" s="23">
        <v>387079660</v>
      </c>
      <c r="C67" s="23"/>
      <c r="D67" s="24">
        <v>417878153</v>
      </c>
      <c r="E67" s="25">
        <v>417878150</v>
      </c>
      <c r="F67" s="25">
        <v>36050007</v>
      </c>
      <c r="G67" s="25">
        <v>44306867</v>
      </c>
      <c r="H67" s="25">
        <v>34179451</v>
      </c>
      <c r="I67" s="25">
        <v>114536325</v>
      </c>
      <c r="J67" s="25">
        <v>33780522</v>
      </c>
      <c r="K67" s="25">
        <v>33960834</v>
      </c>
      <c r="L67" s="25">
        <v>35890320</v>
      </c>
      <c r="M67" s="25">
        <v>103631676</v>
      </c>
      <c r="N67" s="25"/>
      <c r="O67" s="25"/>
      <c r="P67" s="25"/>
      <c r="Q67" s="25"/>
      <c r="R67" s="25"/>
      <c r="S67" s="25"/>
      <c r="T67" s="25"/>
      <c r="U67" s="25"/>
      <c r="V67" s="25">
        <v>218168001</v>
      </c>
      <c r="W67" s="25">
        <v>209514552</v>
      </c>
      <c r="X67" s="25"/>
      <c r="Y67" s="24"/>
      <c r="Z67" s="26">
        <v>417878150</v>
      </c>
    </row>
    <row r="68" spans="1:26" ht="13.5" hidden="1">
      <c r="A68" s="36" t="s">
        <v>31</v>
      </c>
      <c r="B68" s="18">
        <v>79973022</v>
      </c>
      <c r="C68" s="18"/>
      <c r="D68" s="19">
        <v>85128673</v>
      </c>
      <c r="E68" s="20">
        <v>85128673</v>
      </c>
      <c r="F68" s="20">
        <v>7393704</v>
      </c>
      <c r="G68" s="20">
        <v>15487833</v>
      </c>
      <c r="H68" s="20">
        <v>7122165</v>
      </c>
      <c r="I68" s="20">
        <v>30003702</v>
      </c>
      <c r="J68" s="20">
        <v>6929919</v>
      </c>
      <c r="K68" s="20">
        <v>6976026</v>
      </c>
      <c r="L68" s="20">
        <v>6669972</v>
      </c>
      <c r="M68" s="20">
        <v>20575917</v>
      </c>
      <c r="N68" s="20"/>
      <c r="O68" s="20"/>
      <c r="P68" s="20"/>
      <c r="Q68" s="20"/>
      <c r="R68" s="20"/>
      <c r="S68" s="20"/>
      <c r="T68" s="20"/>
      <c r="U68" s="20"/>
      <c r="V68" s="20">
        <v>50579619</v>
      </c>
      <c r="W68" s="20">
        <v>45509846</v>
      </c>
      <c r="X68" s="20"/>
      <c r="Y68" s="19"/>
      <c r="Z68" s="22">
        <v>85128673</v>
      </c>
    </row>
    <row r="69" spans="1:26" ht="13.5" hidden="1">
      <c r="A69" s="37" t="s">
        <v>32</v>
      </c>
      <c r="B69" s="18">
        <v>305357952</v>
      </c>
      <c r="C69" s="18"/>
      <c r="D69" s="19">
        <v>331266802</v>
      </c>
      <c r="E69" s="20">
        <v>331266799</v>
      </c>
      <c r="F69" s="20">
        <v>28520668</v>
      </c>
      <c r="G69" s="20">
        <v>28665444</v>
      </c>
      <c r="H69" s="20">
        <v>26899596</v>
      </c>
      <c r="I69" s="20">
        <v>84085708</v>
      </c>
      <c r="J69" s="20">
        <v>26659880</v>
      </c>
      <c r="K69" s="20">
        <v>26827445</v>
      </c>
      <c r="L69" s="20">
        <v>29075762</v>
      </c>
      <c r="M69" s="20">
        <v>82563087</v>
      </c>
      <c r="N69" s="20"/>
      <c r="O69" s="20"/>
      <c r="P69" s="20"/>
      <c r="Q69" s="20"/>
      <c r="R69" s="20"/>
      <c r="S69" s="20"/>
      <c r="T69" s="20"/>
      <c r="U69" s="20"/>
      <c r="V69" s="20">
        <v>166648795</v>
      </c>
      <c r="W69" s="20">
        <v>163215573</v>
      </c>
      <c r="X69" s="20"/>
      <c r="Y69" s="19"/>
      <c r="Z69" s="22">
        <v>331266799</v>
      </c>
    </row>
    <row r="70" spans="1:26" ht="13.5" hidden="1">
      <c r="A70" s="38" t="s">
        <v>113</v>
      </c>
      <c r="B70" s="18">
        <v>219016173</v>
      </c>
      <c r="C70" s="18"/>
      <c r="D70" s="19">
        <v>235448931</v>
      </c>
      <c r="E70" s="20">
        <v>235448931</v>
      </c>
      <c r="F70" s="20">
        <v>21527563</v>
      </c>
      <c r="G70" s="20">
        <v>20873084</v>
      </c>
      <c r="H70" s="20">
        <v>19025558</v>
      </c>
      <c r="I70" s="20">
        <v>61426205</v>
      </c>
      <c r="J70" s="20">
        <v>19095125</v>
      </c>
      <c r="K70" s="20">
        <v>18866892</v>
      </c>
      <c r="L70" s="20">
        <v>19866440</v>
      </c>
      <c r="M70" s="20">
        <v>57828457</v>
      </c>
      <c r="N70" s="20"/>
      <c r="O70" s="20"/>
      <c r="P70" s="20"/>
      <c r="Q70" s="20"/>
      <c r="R70" s="20"/>
      <c r="S70" s="20"/>
      <c r="T70" s="20"/>
      <c r="U70" s="20"/>
      <c r="V70" s="20">
        <v>119254662</v>
      </c>
      <c r="W70" s="20">
        <v>119805891</v>
      </c>
      <c r="X70" s="20"/>
      <c r="Y70" s="19"/>
      <c r="Z70" s="22">
        <v>235448931</v>
      </c>
    </row>
    <row r="71" spans="1:26" ht="13.5" hidden="1">
      <c r="A71" s="38" t="s">
        <v>114</v>
      </c>
      <c r="B71" s="18">
        <v>41458718</v>
      </c>
      <c r="C71" s="18"/>
      <c r="D71" s="19">
        <v>46903798</v>
      </c>
      <c r="E71" s="20">
        <v>46903797</v>
      </c>
      <c r="F71" s="20">
        <v>2891471</v>
      </c>
      <c r="G71" s="20">
        <v>3422218</v>
      </c>
      <c r="H71" s="20">
        <v>3279653</v>
      </c>
      <c r="I71" s="20">
        <v>9593342</v>
      </c>
      <c r="J71" s="20">
        <v>3491313</v>
      </c>
      <c r="K71" s="20">
        <v>3701337</v>
      </c>
      <c r="L71" s="20">
        <v>4874109</v>
      </c>
      <c r="M71" s="20">
        <v>12066759</v>
      </c>
      <c r="N71" s="20"/>
      <c r="O71" s="20"/>
      <c r="P71" s="20"/>
      <c r="Q71" s="20"/>
      <c r="R71" s="20"/>
      <c r="S71" s="20"/>
      <c r="T71" s="20"/>
      <c r="U71" s="20"/>
      <c r="V71" s="20">
        <v>21660101</v>
      </c>
      <c r="W71" s="20">
        <v>18965160</v>
      </c>
      <c r="X71" s="20"/>
      <c r="Y71" s="19"/>
      <c r="Z71" s="22">
        <v>46903797</v>
      </c>
    </row>
    <row r="72" spans="1:26" ht="13.5" hidden="1">
      <c r="A72" s="38" t="s">
        <v>115</v>
      </c>
      <c r="B72" s="18">
        <v>26506262</v>
      </c>
      <c r="C72" s="18"/>
      <c r="D72" s="19">
        <v>28509209</v>
      </c>
      <c r="E72" s="20">
        <v>28509207</v>
      </c>
      <c r="F72" s="20">
        <v>2367222</v>
      </c>
      <c r="G72" s="20">
        <v>2532944</v>
      </c>
      <c r="H72" s="20">
        <v>2164556</v>
      </c>
      <c r="I72" s="20">
        <v>7064722</v>
      </c>
      <c r="J72" s="20">
        <v>2934677</v>
      </c>
      <c r="K72" s="20">
        <v>2480435</v>
      </c>
      <c r="L72" s="20">
        <v>2556725</v>
      </c>
      <c r="M72" s="20">
        <v>7971837</v>
      </c>
      <c r="N72" s="20"/>
      <c r="O72" s="20"/>
      <c r="P72" s="20"/>
      <c r="Q72" s="20"/>
      <c r="R72" s="20"/>
      <c r="S72" s="20"/>
      <c r="T72" s="20"/>
      <c r="U72" s="20"/>
      <c r="V72" s="20">
        <v>15036559</v>
      </c>
      <c r="W72" s="20">
        <v>14242092</v>
      </c>
      <c r="X72" s="20"/>
      <c r="Y72" s="19"/>
      <c r="Z72" s="22">
        <v>28509207</v>
      </c>
    </row>
    <row r="73" spans="1:26" ht="13.5" hidden="1">
      <c r="A73" s="38" t="s">
        <v>116</v>
      </c>
      <c r="B73" s="18">
        <v>18376799</v>
      </c>
      <c r="C73" s="18"/>
      <c r="D73" s="19">
        <v>20404864</v>
      </c>
      <c r="E73" s="20">
        <v>20404864</v>
      </c>
      <c r="F73" s="20">
        <v>1734412</v>
      </c>
      <c r="G73" s="20">
        <v>1837198</v>
      </c>
      <c r="H73" s="20">
        <v>2429829</v>
      </c>
      <c r="I73" s="20">
        <v>6001439</v>
      </c>
      <c r="J73" s="20">
        <v>1138765</v>
      </c>
      <c r="K73" s="20">
        <v>1778781</v>
      </c>
      <c r="L73" s="20">
        <v>1778488</v>
      </c>
      <c r="M73" s="20">
        <v>4696034</v>
      </c>
      <c r="N73" s="20"/>
      <c r="O73" s="20"/>
      <c r="P73" s="20"/>
      <c r="Q73" s="20"/>
      <c r="R73" s="20"/>
      <c r="S73" s="20"/>
      <c r="T73" s="20"/>
      <c r="U73" s="20"/>
      <c r="V73" s="20">
        <v>10697473</v>
      </c>
      <c r="W73" s="20">
        <v>10202430</v>
      </c>
      <c r="X73" s="20"/>
      <c r="Y73" s="19"/>
      <c r="Z73" s="22">
        <v>20404864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1748686</v>
      </c>
      <c r="C75" s="27"/>
      <c r="D75" s="28">
        <v>1482678</v>
      </c>
      <c r="E75" s="29">
        <v>1482678</v>
      </c>
      <c r="F75" s="29">
        <v>135635</v>
      </c>
      <c r="G75" s="29">
        <v>153590</v>
      </c>
      <c r="H75" s="29">
        <v>157690</v>
      </c>
      <c r="I75" s="29">
        <v>446915</v>
      </c>
      <c r="J75" s="29">
        <v>190723</v>
      </c>
      <c r="K75" s="29">
        <v>157363</v>
      </c>
      <c r="L75" s="29">
        <v>144586</v>
      </c>
      <c r="M75" s="29">
        <v>492672</v>
      </c>
      <c r="N75" s="29"/>
      <c r="O75" s="29"/>
      <c r="P75" s="29"/>
      <c r="Q75" s="29"/>
      <c r="R75" s="29"/>
      <c r="S75" s="29"/>
      <c r="T75" s="29"/>
      <c r="U75" s="29"/>
      <c r="V75" s="29">
        <v>939587</v>
      </c>
      <c r="W75" s="29">
        <v>789133</v>
      </c>
      <c r="X75" s="29"/>
      <c r="Y75" s="28"/>
      <c r="Z75" s="30">
        <v>1482678</v>
      </c>
    </row>
    <row r="76" spans="1:26" ht="13.5" hidden="1">
      <c r="A76" s="41" t="s">
        <v>120</v>
      </c>
      <c r="B76" s="31">
        <v>387079659</v>
      </c>
      <c r="C76" s="31"/>
      <c r="D76" s="32">
        <v>405969151</v>
      </c>
      <c r="E76" s="33">
        <v>405969149</v>
      </c>
      <c r="F76" s="33">
        <v>29101538</v>
      </c>
      <c r="G76" s="33">
        <v>31030222</v>
      </c>
      <c r="H76" s="33">
        <v>39060993</v>
      </c>
      <c r="I76" s="33">
        <v>99192753</v>
      </c>
      <c r="J76" s="33">
        <v>34863910</v>
      </c>
      <c r="K76" s="33">
        <v>31126044</v>
      </c>
      <c r="L76" s="33">
        <v>33380140</v>
      </c>
      <c r="M76" s="33">
        <v>99370094</v>
      </c>
      <c r="N76" s="33"/>
      <c r="O76" s="33"/>
      <c r="P76" s="33"/>
      <c r="Q76" s="33"/>
      <c r="R76" s="33"/>
      <c r="S76" s="33"/>
      <c r="T76" s="33"/>
      <c r="U76" s="33"/>
      <c r="V76" s="33">
        <v>198562847</v>
      </c>
      <c r="W76" s="33">
        <v>207320228</v>
      </c>
      <c r="X76" s="33"/>
      <c r="Y76" s="32"/>
      <c r="Z76" s="34">
        <v>405969149</v>
      </c>
    </row>
    <row r="77" spans="1:26" ht="13.5" hidden="1">
      <c r="A77" s="36" t="s">
        <v>31</v>
      </c>
      <c r="B77" s="18">
        <v>79973021</v>
      </c>
      <c r="C77" s="18"/>
      <c r="D77" s="19">
        <v>82702614</v>
      </c>
      <c r="E77" s="20">
        <v>82702613</v>
      </c>
      <c r="F77" s="20">
        <v>5991879</v>
      </c>
      <c r="G77" s="20">
        <v>6996751</v>
      </c>
      <c r="H77" s="20">
        <v>12246169</v>
      </c>
      <c r="I77" s="20">
        <v>25234799</v>
      </c>
      <c r="J77" s="20">
        <v>8136736</v>
      </c>
      <c r="K77" s="20">
        <v>6580616</v>
      </c>
      <c r="L77" s="20">
        <v>6762198</v>
      </c>
      <c r="M77" s="20">
        <v>21479550</v>
      </c>
      <c r="N77" s="20"/>
      <c r="O77" s="20"/>
      <c r="P77" s="20"/>
      <c r="Q77" s="20"/>
      <c r="R77" s="20"/>
      <c r="S77" s="20"/>
      <c r="T77" s="20"/>
      <c r="U77" s="20"/>
      <c r="V77" s="20">
        <v>46714349</v>
      </c>
      <c r="W77" s="20">
        <v>49652179</v>
      </c>
      <c r="X77" s="20"/>
      <c r="Y77" s="19"/>
      <c r="Z77" s="22">
        <v>82702613</v>
      </c>
    </row>
    <row r="78" spans="1:26" ht="13.5" hidden="1">
      <c r="A78" s="37" t="s">
        <v>32</v>
      </c>
      <c r="B78" s="18">
        <v>305357952</v>
      </c>
      <c r="C78" s="18"/>
      <c r="D78" s="19">
        <v>321826115</v>
      </c>
      <c r="E78" s="20">
        <v>321826113</v>
      </c>
      <c r="F78" s="20">
        <v>23109559</v>
      </c>
      <c r="G78" s="20">
        <v>24033471</v>
      </c>
      <c r="H78" s="20">
        <v>26814824</v>
      </c>
      <c r="I78" s="20">
        <v>73957854</v>
      </c>
      <c r="J78" s="20">
        <v>26723014</v>
      </c>
      <c r="K78" s="20">
        <v>24545428</v>
      </c>
      <c r="L78" s="20">
        <v>26617942</v>
      </c>
      <c r="M78" s="20">
        <v>77886384</v>
      </c>
      <c r="N78" s="20"/>
      <c r="O78" s="20"/>
      <c r="P78" s="20"/>
      <c r="Q78" s="20"/>
      <c r="R78" s="20"/>
      <c r="S78" s="20"/>
      <c r="T78" s="20"/>
      <c r="U78" s="20"/>
      <c r="V78" s="20">
        <v>151844238</v>
      </c>
      <c r="W78" s="20">
        <v>156827249</v>
      </c>
      <c r="X78" s="20"/>
      <c r="Y78" s="19"/>
      <c r="Z78" s="22">
        <v>321826113</v>
      </c>
    </row>
    <row r="79" spans="1:26" ht="13.5" hidden="1">
      <c r="A79" s="38" t="s">
        <v>113</v>
      </c>
      <c r="B79" s="18">
        <v>219016173</v>
      </c>
      <c r="C79" s="18"/>
      <c r="D79" s="19">
        <v>228738931</v>
      </c>
      <c r="E79" s="20">
        <v>228738930</v>
      </c>
      <c r="F79" s="20">
        <v>15784945</v>
      </c>
      <c r="G79" s="20">
        <v>16819881</v>
      </c>
      <c r="H79" s="20">
        <v>18329006</v>
      </c>
      <c r="I79" s="20">
        <v>50933832</v>
      </c>
      <c r="J79" s="20">
        <v>18449186</v>
      </c>
      <c r="K79" s="20">
        <v>16459324</v>
      </c>
      <c r="L79" s="20">
        <v>17124659</v>
      </c>
      <c r="M79" s="20">
        <v>52033169</v>
      </c>
      <c r="N79" s="20"/>
      <c r="O79" s="20"/>
      <c r="P79" s="20"/>
      <c r="Q79" s="20"/>
      <c r="R79" s="20"/>
      <c r="S79" s="20"/>
      <c r="T79" s="20"/>
      <c r="U79" s="20"/>
      <c r="V79" s="20">
        <v>102967001</v>
      </c>
      <c r="W79" s="20">
        <v>117061394</v>
      </c>
      <c r="X79" s="20"/>
      <c r="Y79" s="19"/>
      <c r="Z79" s="22">
        <v>228738930</v>
      </c>
    </row>
    <row r="80" spans="1:26" ht="13.5" hidden="1">
      <c r="A80" s="38" t="s">
        <v>114</v>
      </c>
      <c r="B80" s="18">
        <v>41458718</v>
      </c>
      <c r="C80" s="18"/>
      <c r="D80" s="19">
        <v>45567098</v>
      </c>
      <c r="E80" s="20">
        <v>45567097</v>
      </c>
      <c r="F80" s="20">
        <v>3066584</v>
      </c>
      <c r="G80" s="20">
        <v>2993148</v>
      </c>
      <c r="H80" s="20">
        <v>3714065</v>
      </c>
      <c r="I80" s="20">
        <v>9773797</v>
      </c>
      <c r="J80" s="20">
        <v>3722412</v>
      </c>
      <c r="K80" s="20">
        <v>3543244</v>
      </c>
      <c r="L80" s="20">
        <v>4709687</v>
      </c>
      <c r="M80" s="20">
        <v>11975343</v>
      </c>
      <c r="N80" s="20"/>
      <c r="O80" s="20"/>
      <c r="P80" s="20"/>
      <c r="Q80" s="20"/>
      <c r="R80" s="20"/>
      <c r="S80" s="20"/>
      <c r="T80" s="20"/>
      <c r="U80" s="20"/>
      <c r="V80" s="20">
        <v>21749140</v>
      </c>
      <c r="W80" s="20">
        <v>20818829</v>
      </c>
      <c r="X80" s="20"/>
      <c r="Y80" s="19"/>
      <c r="Z80" s="22">
        <v>45567097</v>
      </c>
    </row>
    <row r="81" spans="1:26" ht="13.5" hidden="1">
      <c r="A81" s="38" t="s">
        <v>115</v>
      </c>
      <c r="B81" s="18">
        <v>26506262</v>
      </c>
      <c r="C81" s="18"/>
      <c r="D81" s="19">
        <v>27696734</v>
      </c>
      <c r="E81" s="20">
        <v>27696734</v>
      </c>
      <c r="F81" s="20">
        <v>2383462</v>
      </c>
      <c r="G81" s="20">
        <v>2402221</v>
      </c>
      <c r="H81" s="20">
        <v>2865596</v>
      </c>
      <c r="I81" s="20">
        <v>7651279</v>
      </c>
      <c r="J81" s="20">
        <v>2586315</v>
      </c>
      <c r="K81" s="20">
        <v>2562363</v>
      </c>
      <c r="L81" s="20">
        <v>2725840</v>
      </c>
      <c r="M81" s="20">
        <v>7874518</v>
      </c>
      <c r="N81" s="20"/>
      <c r="O81" s="20"/>
      <c r="P81" s="20"/>
      <c r="Q81" s="20"/>
      <c r="R81" s="20"/>
      <c r="S81" s="20"/>
      <c r="T81" s="20"/>
      <c r="U81" s="20"/>
      <c r="V81" s="20">
        <v>15525797</v>
      </c>
      <c r="W81" s="20">
        <v>13991188</v>
      </c>
      <c r="X81" s="20"/>
      <c r="Y81" s="19"/>
      <c r="Z81" s="22">
        <v>27696734</v>
      </c>
    </row>
    <row r="82" spans="1:26" ht="13.5" hidden="1">
      <c r="A82" s="38" t="s">
        <v>116</v>
      </c>
      <c r="B82" s="18">
        <v>18376799</v>
      </c>
      <c r="C82" s="18"/>
      <c r="D82" s="19">
        <v>19823352</v>
      </c>
      <c r="E82" s="20">
        <v>19823352</v>
      </c>
      <c r="F82" s="20">
        <v>1839513</v>
      </c>
      <c r="G82" s="20">
        <v>1794982</v>
      </c>
      <c r="H82" s="20">
        <v>1877438</v>
      </c>
      <c r="I82" s="20">
        <v>5511933</v>
      </c>
      <c r="J82" s="20">
        <v>1936259</v>
      </c>
      <c r="K82" s="20">
        <v>1947732</v>
      </c>
      <c r="L82" s="20">
        <v>2019268</v>
      </c>
      <c r="M82" s="20">
        <v>5903259</v>
      </c>
      <c r="N82" s="20"/>
      <c r="O82" s="20"/>
      <c r="P82" s="20"/>
      <c r="Q82" s="20"/>
      <c r="R82" s="20"/>
      <c r="S82" s="20"/>
      <c r="T82" s="20"/>
      <c r="U82" s="20"/>
      <c r="V82" s="20">
        <v>11415192</v>
      </c>
      <c r="W82" s="20">
        <v>4955838</v>
      </c>
      <c r="X82" s="20"/>
      <c r="Y82" s="19"/>
      <c r="Z82" s="22">
        <v>19823352</v>
      </c>
    </row>
    <row r="83" spans="1:26" ht="13.5" hidden="1">
      <c r="A83" s="38" t="s">
        <v>117</v>
      </c>
      <c r="B83" s="18"/>
      <c r="C83" s="18"/>
      <c r="D83" s="19"/>
      <c r="E83" s="20"/>
      <c r="F83" s="20">
        <v>35055</v>
      </c>
      <c r="G83" s="20">
        <v>23239</v>
      </c>
      <c r="H83" s="20">
        <v>28719</v>
      </c>
      <c r="I83" s="20">
        <v>87013</v>
      </c>
      <c r="J83" s="20">
        <v>28842</v>
      </c>
      <c r="K83" s="20">
        <v>32765</v>
      </c>
      <c r="L83" s="20">
        <v>38488</v>
      </c>
      <c r="M83" s="20">
        <v>100095</v>
      </c>
      <c r="N83" s="20"/>
      <c r="O83" s="20"/>
      <c r="P83" s="20"/>
      <c r="Q83" s="20"/>
      <c r="R83" s="20"/>
      <c r="S83" s="20"/>
      <c r="T83" s="20"/>
      <c r="U83" s="20"/>
      <c r="V83" s="20">
        <v>187108</v>
      </c>
      <c r="W83" s="20"/>
      <c r="X83" s="20"/>
      <c r="Y83" s="19"/>
      <c r="Z83" s="22"/>
    </row>
    <row r="84" spans="1:26" ht="13.5" hidden="1">
      <c r="A84" s="39" t="s">
        <v>118</v>
      </c>
      <c r="B84" s="27">
        <v>1748686</v>
      </c>
      <c r="C84" s="27"/>
      <c r="D84" s="28">
        <v>1440422</v>
      </c>
      <c r="E84" s="29">
        <v>1440423</v>
      </c>
      <c r="F84" s="29">
        <v>100</v>
      </c>
      <c r="G84" s="29"/>
      <c r="H84" s="29"/>
      <c r="I84" s="29">
        <v>100</v>
      </c>
      <c r="J84" s="29">
        <v>4160</v>
      </c>
      <c r="K84" s="29"/>
      <c r="L84" s="29"/>
      <c r="M84" s="29">
        <v>4160</v>
      </c>
      <c r="N84" s="29"/>
      <c r="O84" s="29"/>
      <c r="P84" s="29"/>
      <c r="Q84" s="29"/>
      <c r="R84" s="29"/>
      <c r="S84" s="29"/>
      <c r="T84" s="29"/>
      <c r="U84" s="29"/>
      <c r="V84" s="29">
        <v>4260</v>
      </c>
      <c r="W84" s="29">
        <v>840800</v>
      </c>
      <c r="X84" s="29"/>
      <c r="Y84" s="28"/>
      <c r="Z84" s="30">
        <v>1440423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113875025</v>
      </c>
      <c r="C6" s="18">
        <v>0</v>
      </c>
      <c r="D6" s="58">
        <v>112744440</v>
      </c>
      <c r="E6" s="59">
        <v>112744440</v>
      </c>
      <c r="F6" s="59">
        <v>4356889</v>
      </c>
      <c r="G6" s="59">
        <v>8050679</v>
      </c>
      <c r="H6" s="59">
        <v>8380353</v>
      </c>
      <c r="I6" s="59">
        <v>20787921</v>
      </c>
      <c r="J6" s="59">
        <v>9231225</v>
      </c>
      <c r="K6" s="59">
        <v>10829300</v>
      </c>
      <c r="L6" s="59">
        <v>10302389</v>
      </c>
      <c r="M6" s="59">
        <v>30362914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51150835</v>
      </c>
      <c r="W6" s="59">
        <v>57499664</v>
      </c>
      <c r="X6" s="59">
        <v>-6348829</v>
      </c>
      <c r="Y6" s="60">
        <v>-11.04</v>
      </c>
      <c r="Z6" s="61">
        <v>112744440</v>
      </c>
    </row>
    <row r="7" spans="1:26" ht="13.5">
      <c r="A7" s="57" t="s">
        <v>33</v>
      </c>
      <c r="B7" s="18">
        <v>17176155</v>
      </c>
      <c r="C7" s="18">
        <v>0</v>
      </c>
      <c r="D7" s="58">
        <v>8662500</v>
      </c>
      <c r="E7" s="59">
        <v>8662500</v>
      </c>
      <c r="F7" s="59">
        <v>2568</v>
      </c>
      <c r="G7" s="59">
        <v>300881</v>
      </c>
      <c r="H7" s="59">
        <v>289384</v>
      </c>
      <c r="I7" s="59">
        <v>592833</v>
      </c>
      <c r="J7" s="59">
        <v>744274</v>
      </c>
      <c r="K7" s="59">
        <v>534077</v>
      </c>
      <c r="L7" s="59">
        <v>223473</v>
      </c>
      <c r="M7" s="59">
        <v>1501824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2094657</v>
      </c>
      <c r="W7" s="59">
        <v>4417875</v>
      </c>
      <c r="X7" s="59">
        <v>-2323218</v>
      </c>
      <c r="Y7" s="60">
        <v>-52.59</v>
      </c>
      <c r="Z7" s="61">
        <v>8662500</v>
      </c>
    </row>
    <row r="8" spans="1:26" ht="13.5">
      <c r="A8" s="57" t="s">
        <v>34</v>
      </c>
      <c r="B8" s="18">
        <v>88623500</v>
      </c>
      <c r="C8" s="18">
        <v>0</v>
      </c>
      <c r="D8" s="58">
        <v>87024000</v>
      </c>
      <c r="E8" s="59">
        <v>87024000</v>
      </c>
      <c r="F8" s="59">
        <v>34397643</v>
      </c>
      <c r="G8" s="59">
        <v>245127</v>
      </c>
      <c r="H8" s="59">
        <v>199100</v>
      </c>
      <c r="I8" s="59">
        <v>34841870</v>
      </c>
      <c r="J8" s="59">
        <v>232397</v>
      </c>
      <c r="K8" s="59">
        <v>329706</v>
      </c>
      <c r="L8" s="59">
        <v>27748880</v>
      </c>
      <c r="M8" s="59">
        <v>28310983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63152853</v>
      </c>
      <c r="W8" s="59">
        <v>44321040</v>
      </c>
      <c r="X8" s="59">
        <v>18831813</v>
      </c>
      <c r="Y8" s="60">
        <v>42.49</v>
      </c>
      <c r="Z8" s="61">
        <v>87024000</v>
      </c>
    </row>
    <row r="9" spans="1:26" ht="13.5">
      <c r="A9" s="57" t="s">
        <v>35</v>
      </c>
      <c r="B9" s="18">
        <v>154719150</v>
      </c>
      <c r="C9" s="18">
        <v>0</v>
      </c>
      <c r="D9" s="58">
        <v>138302670</v>
      </c>
      <c r="E9" s="59">
        <v>138302670</v>
      </c>
      <c r="F9" s="59">
        <v>13589739</v>
      </c>
      <c r="G9" s="59">
        <v>6239556</v>
      </c>
      <c r="H9" s="59">
        <v>11166337</v>
      </c>
      <c r="I9" s="59">
        <v>30995632</v>
      </c>
      <c r="J9" s="59">
        <v>13531804</v>
      </c>
      <c r="K9" s="59">
        <v>14452720</v>
      </c>
      <c r="L9" s="59">
        <v>10436272</v>
      </c>
      <c r="M9" s="59">
        <v>38420796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69416428</v>
      </c>
      <c r="W9" s="59">
        <v>71509928</v>
      </c>
      <c r="X9" s="59">
        <v>-2093500</v>
      </c>
      <c r="Y9" s="60">
        <v>-2.93</v>
      </c>
      <c r="Z9" s="61">
        <v>138302670</v>
      </c>
    </row>
    <row r="10" spans="1:26" ht="25.5">
      <c r="A10" s="62" t="s">
        <v>105</v>
      </c>
      <c r="B10" s="63">
        <f>SUM(B5:B9)</f>
        <v>374393830</v>
      </c>
      <c r="C10" s="63">
        <f>SUM(C5:C9)</f>
        <v>0</v>
      </c>
      <c r="D10" s="64">
        <f aca="true" t="shared" si="0" ref="D10:Z10">SUM(D5:D9)</f>
        <v>346733610</v>
      </c>
      <c r="E10" s="65">
        <f t="shared" si="0"/>
        <v>346733610</v>
      </c>
      <c r="F10" s="65">
        <f t="shared" si="0"/>
        <v>52346839</v>
      </c>
      <c r="G10" s="65">
        <f t="shared" si="0"/>
        <v>14836243</v>
      </c>
      <c r="H10" s="65">
        <f t="shared" si="0"/>
        <v>20035174</v>
      </c>
      <c r="I10" s="65">
        <f t="shared" si="0"/>
        <v>87218256</v>
      </c>
      <c r="J10" s="65">
        <f t="shared" si="0"/>
        <v>23739700</v>
      </c>
      <c r="K10" s="65">
        <f t="shared" si="0"/>
        <v>26145803</v>
      </c>
      <c r="L10" s="65">
        <f t="shared" si="0"/>
        <v>48711014</v>
      </c>
      <c r="M10" s="65">
        <f t="shared" si="0"/>
        <v>98596517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185814773</v>
      </c>
      <c r="W10" s="65">
        <f t="shared" si="0"/>
        <v>177748507</v>
      </c>
      <c r="X10" s="65">
        <f t="shared" si="0"/>
        <v>8066266</v>
      </c>
      <c r="Y10" s="66">
        <f>+IF(W10&lt;&gt;0,(X10/W10)*100,0)</f>
        <v>4.538021801780872</v>
      </c>
      <c r="Z10" s="67">
        <f t="shared" si="0"/>
        <v>346733610</v>
      </c>
    </row>
    <row r="11" spans="1:26" ht="13.5">
      <c r="A11" s="57" t="s">
        <v>36</v>
      </c>
      <c r="B11" s="18">
        <v>146032972</v>
      </c>
      <c r="C11" s="18">
        <v>0</v>
      </c>
      <c r="D11" s="58">
        <v>159016500</v>
      </c>
      <c r="E11" s="59">
        <v>159016500</v>
      </c>
      <c r="F11" s="59">
        <v>11278104</v>
      </c>
      <c r="G11" s="59">
        <v>11189991</v>
      </c>
      <c r="H11" s="59">
        <v>11736991</v>
      </c>
      <c r="I11" s="59">
        <v>34205086</v>
      </c>
      <c r="J11" s="59">
        <v>11676379</v>
      </c>
      <c r="K11" s="59">
        <v>14127488</v>
      </c>
      <c r="L11" s="59">
        <v>12609795</v>
      </c>
      <c r="M11" s="59">
        <v>38413662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72618748</v>
      </c>
      <c r="W11" s="59">
        <v>79028500</v>
      </c>
      <c r="X11" s="59">
        <v>-6409752</v>
      </c>
      <c r="Y11" s="60">
        <v>-8.11</v>
      </c>
      <c r="Z11" s="61">
        <v>159016500</v>
      </c>
    </row>
    <row r="12" spans="1:26" ht="13.5">
      <c r="A12" s="57" t="s">
        <v>37</v>
      </c>
      <c r="B12" s="18">
        <v>6152615</v>
      </c>
      <c r="C12" s="18">
        <v>0</v>
      </c>
      <c r="D12" s="58">
        <v>6947360</v>
      </c>
      <c r="E12" s="59">
        <v>6947360</v>
      </c>
      <c r="F12" s="59">
        <v>463492</v>
      </c>
      <c r="G12" s="59">
        <v>330124</v>
      </c>
      <c r="H12" s="59">
        <v>492553</v>
      </c>
      <c r="I12" s="59">
        <v>1286169</v>
      </c>
      <c r="J12" s="59">
        <v>494689</v>
      </c>
      <c r="K12" s="59">
        <v>509028</v>
      </c>
      <c r="L12" s="59">
        <v>518851</v>
      </c>
      <c r="M12" s="59">
        <v>1522568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2808737</v>
      </c>
      <c r="W12" s="59">
        <v>3473680</v>
      </c>
      <c r="X12" s="59">
        <v>-664943</v>
      </c>
      <c r="Y12" s="60">
        <v>-19.14</v>
      </c>
      <c r="Z12" s="61">
        <v>6947360</v>
      </c>
    </row>
    <row r="13" spans="1:26" ht="13.5">
      <c r="A13" s="57" t="s">
        <v>106</v>
      </c>
      <c r="B13" s="18">
        <v>13597719</v>
      </c>
      <c r="C13" s="18">
        <v>0</v>
      </c>
      <c r="D13" s="58">
        <v>14616260</v>
      </c>
      <c r="E13" s="59">
        <v>14616260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7230427</v>
      </c>
      <c r="X13" s="59">
        <v>-7230427</v>
      </c>
      <c r="Y13" s="60">
        <v>-100</v>
      </c>
      <c r="Z13" s="61">
        <v>14616260</v>
      </c>
    </row>
    <row r="14" spans="1:26" ht="13.5">
      <c r="A14" s="57" t="s">
        <v>38</v>
      </c>
      <c r="B14" s="18">
        <v>8943059</v>
      </c>
      <c r="C14" s="18">
        <v>0</v>
      </c>
      <c r="D14" s="58">
        <v>9298640</v>
      </c>
      <c r="E14" s="59">
        <v>9298640</v>
      </c>
      <c r="F14" s="59">
        <v>209909</v>
      </c>
      <c r="G14" s="59">
        <v>0</v>
      </c>
      <c r="H14" s="59">
        <v>0</v>
      </c>
      <c r="I14" s="59">
        <v>209909</v>
      </c>
      <c r="J14" s="59">
        <v>0</v>
      </c>
      <c r="K14" s="59">
        <v>0</v>
      </c>
      <c r="L14" s="59">
        <v>3849493</v>
      </c>
      <c r="M14" s="59">
        <v>3849493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4059402</v>
      </c>
      <c r="W14" s="59">
        <v>4649320</v>
      </c>
      <c r="X14" s="59">
        <v>-589918</v>
      </c>
      <c r="Y14" s="60">
        <v>-12.69</v>
      </c>
      <c r="Z14" s="61">
        <v>9298640</v>
      </c>
    </row>
    <row r="15" spans="1:26" ht="13.5">
      <c r="A15" s="57" t="s">
        <v>39</v>
      </c>
      <c r="B15" s="18">
        <v>92823161</v>
      </c>
      <c r="C15" s="18">
        <v>0</v>
      </c>
      <c r="D15" s="58">
        <v>71177160</v>
      </c>
      <c r="E15" s="59">
        <v>71177160</v>
      </c>
      <c r="F15" s="59">
        <v>1703136</v>
      </c>
      <c r="G15" s="59">
        <v>4241692</v>
      </c>
      <c r="H15" s="59">
        <v>7468180</v>
      </c>
      <c r="I15" s="59">
        <v>13413008</v>
      </c>
      <c r="J15" s="59">
        <v>5559426</v>
      </c>
      <c r="K15" s="59">
        <v>6613208</v>
      </c>
      <c r="L15" s="59">
        <v>5646334</v>
      </c>
      <c r="M15" s="59">
        <v>17818968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31231976</v>
      </c>
      <c r="W15" s="59">
        <v>32705730</v>
      </c>
      <c r="X15" s="59">
        <v>-1473754</v>
      </c>
      <c r="Y15" s="60">
        <v>-4.51</v>
      </c>
      <c r="Z15" s="61">
        <v>71177160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11842</v>
      </c>
      <c r="I16" s="59">
        <v>11842</v>
      </c>
      <c r="J16" s="59">
        <v>27193</v>
      </c>
      <c r="K16" s="59">
        <v>13596</v>
      </c>
      <c r="L16" s="59">
        <v>17368</v>
      </c>
      <c r="M16" s="59">
        <v>58157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69999</v>
      </c>
      <c r="W16" s="59"/>
      <c r="X16" s="59">
        <v>69999</v>
      </c>
      <c r="Y16" s="60">
        <v>0</v>
      </c>
      <c r="Z16" s="61">
        <v>0</v>
      </c>
    </row>
    <row r="17" spans="1:26" ht="13.5">
      <c r="A17" s="57" t="s">
        <v>41</v>
      </c>
      <c r="B17" s="18">
        <v>92899919</v>
      </c>
      <c r="C17" s="18">
        <v>0</v>
      </c>
      <c r="D17" s="58">
        <v>82994390</v>
      </c>
      <c r="E17" s="59">
        <v>82994390</v>
      </c>
      <c r="F17" s="59">
        <v>4501114</v>
      </c>
      <c r="G17" s="59">
        <v>4912175</v>
      </c>
      <c r="H17" s="59">
        <v>4312792</v>
      </c>
      <c r="I17" s="59">
        <v>13726081</v>
      </c>
      <c r="J17" s="59">
        <v>3418772</v>
      </c>
      <c r="K17" s="59">
        <v>7327437</v>
      </c>
      <c r="L17" s="59">
        <v>8795920</v>
      </c>
      <c r="M17" s="59">
        <v>19542129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33268210</v>
      </c>
      <c r="W17" s="59">
        <v>45893935</v>
      </c>
      <c r="X17" s="59">
        <v>-12625725</v>
      </c>
      <c r="Y17" s="60">
        <v>-27.51</v>
      </c>
      <c r="Z17" s="61">
        <v>82994390</v>
      </c>
    </row>
    <row r="18" spans="1:26" ht="13.5">
      <c r="A18" s="69" t="s">
        <v>42</v>
      </c>
      <c r="B18" s="70">
        <f>SUM(B11:B17)</f>
        <v>360449445</v>
      </c>
      <c r="C18" s="70">
        <f>SUM(C11:C17)</f>
        <v>0</v>
      </c>
      <c r="D18" s="71">
        <f aca="true" t="shared" si="1" ref="D18:Z18">SUM(D11:D17)</f>
        <v>344050310</v>
      </c>
      <c r="E18" s="72">
        <f t="shared" si="1"/>
        <v>344050310</v>
      </c>
      <c r="F18" s="72">
        <f t="shared" si="1"/>
        <v>18155755</v>
      </c>
      <c r="G18" s="72">
        <f t="shared" si="1"/>
        <v>20673982</v>
      </c>
      <c r="H18" s="72">
        <f t="shared" si="1"/>
        <v>24022358</v>
      </c>
      <c r="I18" s="72">
        <f t="shared" si="1"/>
        <v>62852095</v>
      </c>
      <c r="J18" s="72">
        <f t="shared" si="1"/>
        <v>21176459</v>
      </c>
      <c r="K18" s="72">
        <f t="shared" si="1"/>
        <v>28590757</v>
      </c>
      <c r="L18" s="72">
        <f t="shared" si="1"/>
        <v>31437761</v>
      </c>
      <c r="M18" s="72">
        <f t="shared" si="1"/>
        <v>81204977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144057072</v>
      </c>
      <c r="W18" s="72">
        <f t="shared" si="1"/>
        <v>172981592</v>
      </c>
      <c r="X18" s="72">
        <f t="shared" si="1"/>
        <v>-28924520</v>
      </c>
      <c r="Y18" s="66">
        <f>+IF(W18&lt;&gt;0,(X18/W18)*100,0)</f>
        <v>-16.721154930751243</v>
      </c>
      <c r="Z18" s="73">
        <f t="shared" si="1"/>
        <v>344050310</v>
      </c>
    </row>
    <row r="19" spans="1:26" ht="13.5">
      <c r="A19" s="69" t="s">
        <v>43</v>
      </c>
      <c r="B19" s="74">
        <f>+B10-B18</f>
        <v>13944385</v>
      </c>
      <c r="C19" s="74">
        <f>+C10-C18</f>
        <v>0</v>
      </c>
      <c r="D19" s="75">
        <f aca="true" t="shared" si="2" ref="D19:Z19">+D10-D18</f>
        <v>2683300</v>
      </c>
      <c r="E19" s="76">
        <f t="shared" si="2"/>
        <v>2683300</v>
      </c>
      <c r="F19" s="76">
        <f t="shared" si="2"/>
        <v>34191084</v>
      </c>
      <c r="G19" s="76">
        <f t="shared" si="2"/>
        <v>-5837739</v>
      </c>
      <c r="H19" s="76">
        <f t="shared" si="2"/>
        <v>-3987184</v>
      </c>
      <c r="I19" s="76">
        <f t="shared" si="2"/>
        <v>24366161</v>
      </c>
      <c r="J19" s="76">
        <f t="shared" si="2"/>
        <v>2563241</v>
      </c>
      <c r="K19" s="76">
        <f t="shared" si="2"/>
        <v>-2444954</v>
      </c>
      <c r="L19" s="76">
        <f t="shared" si="2"/>
        <v>17273253</v>
      </c>
      <c r="M19" s="76">
        <f t="shared" si="2"/>
        <v>17391540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41757701</v>
      </c>
      <c r="W19" s="76">
        <f>IF(E10=E18,0,W10-W18)</f>
        <v>4766915</v>
      </c>
      <c r="X19" s="76">
        <f t="shared" si="2"/>
        <v>36990786</v>
      </c>
      <c r="Y19" s="77">
        <f>+IF(W19&lt;&gt;0,(X19/W19)*100,0)</f>
        <v>775.9900480709222</v>
      </c>
      <c r="Z19" s="78">
        <f t="shared" si="2"/>
        <v>2683300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169097</v>
      </c>
      <c r="G20" s="59">
        <v>0</v>
      </c>
      <c r="H20" s="59">
        <v>142933</v>
      </c>
      <c r="I20" s="59">
        <v>312030</v>
      </c>
      <c r="J20" s="59">
        <v>186838</v>
      </c>
      <c r="K20" s="59">
        <v>619530</v>
      </c>
      <c r="L20" s="59">
        <v>178646</v>
      </c>
      <c r="M20" s="59">
        <v>985014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1297044</v>
      </c>
      <c r="W20" s="59"/>
      <c r="X20" s="59">
        <v>1297044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13944385</v>
      </c>
      <c r="C22" s="85">
        <f>SUM(C19:C21)</f>
        <v>0</v>
      </c>
      <c r="D22" s="86">
        <f aca="true" t="shared" si="3" ref="D22:Z22">SUM(D19:D21)</f>
        <v>2683300</v>
      </c>
      <c r="E22" s="87">
        <f t="shared" si="3"/>
        <v>2683300</v>
      </c>
      <c r="F22" s="87">
        <f t="shared" si="3"/>
        <v>34360181</v>
      </c>
      <c r="G22" s="87">
        <f t="shared" si="3"/>
        <v>-5837739</v>
      </c>
      <c r="H22" s="87">
        <f t="shared" si="3"/>
        <v>-3844251</v>
      </c>
      <c r="I22" s="87">
        <f t="shared" si="3"/>
        <v>24678191</v>
      </c>
      <c r="J22" s="87">
        <f t="shared" si="3"/>
        <v>2750079</v>
      </c>
      <c r="K22" s="87">
        <f t="shared" si="3"/>
        <v>-1825424</v>
      </c>
      <c r="L22" s="87">
        <f t="shared" si="3"/>
        <v>17451899</v>
      </c>
      <c r="M22" s="87">
        <f t="shared" si="3"/>
        <v>18376554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43054745</v>
      </c>
      <c r="W22" s="87">
        <f t="shared" si="3"/>
        <v>4766915</v>
      </c>
      <c r="X22" s="87">
        <f t="shared" si="3"/>
        <v>38287830</v>
      </c>
      <c r="Y22" s="88">
        <f>+IF(W22&lt;&gt;0,(X22/W22)*100,0)</f>
        <v>803.1993438104099</v>
      </c>
      <c r="Z22" s="89">
        <f t="shared" si="3"/>
        <v>2683300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13944385</v>
      </c>
      <c r="C24" s="74">
        <f>SUM(C22:C23)</f>
        <v>0</v>
      </c>
      <c r="D24" s="75">
        <f aca="true" t="shared" si="4" ref="D24:Z24">SUM(D22:D23)</f>
        <v>2683300</v>
      </c>
      <c r="E24" s="76">
        <f t="shared" si="4"/>
        <v>2683300</v>
      </c>
      <c r="F24" s="76">
        <f t="shared" si="4"/>
        <v>34360181</v>
      </c>
      <c r="G24" s="76">
        <f t="shared" si="4"/>
        <v>-5837739</v>
      </c>
      <c r="H24" s="76">
        <f t="shared" si="4"/>
        <v>-3844251</v>
      </c>
      <c r="I24" s="76">
        <f t="shared" si="4"/>
        <v>24678191</v>
      </c>
      <c r="J24" s="76">
        <f t="shared" si="4"/>
        <v>2750079</v>
      </c>
      <c r="K24" s="76">
        <f t="shared" si="4"/>
        <v>-1825424</v>
      </c>
      <c r="L24" s="76">
        <f t="shared" si="4"/>
        <v>17451899</v>
      </c>
      <c r="M24" s="76">
        <f t="shared" si="4"/>
        <v>18376554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43054745</v>
      </c>
      <c r="W24" s="76">
        <f t="shared" si="4"/>
        <v>4766915</v>
      </c>
      <c r="X24" s="76">
        <f t="shared" si="4"/>
        <v>38287830</v>
      </c>
      <c r="Y24" s="77">
        <f>+IF(W24&lt;&gt;0,(X24/W24)*100,0)</f>
        <v>803.1993438104099</v>
      </c>
      <c r="Z24" s="78">
        <f t="shared" si="4"/>
        <v>2683300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6439700</v>
      </c>
      <c r="C27" s="21">
        <v>0</v>
      </c>
      <c r="D27" s="98">
        <v>11304780</v>
      </c>
      <c r="E27" s="99">
        <v>11304780</v>
      </c>
      <c r="F27" s="99">
        <v>8128</v>
      </c>
      <c r="G27" s="99">
        <v>74377</v>
      </c>
      <c r="H27" s="99">
        <v>151259</v>
      </c>
      <c r="I27" s="99">
        <v>233764</v>
      </c>
      <c r="J27" s="99">
        <v>562381</v>
      </c>
      <c r="K27" s="99">
        <v>957532</v>
      </c>
      <c r="L27" s="99">
        <v>602804</v>
      </c>
      <c r="M27" s="99">
        <v>2122717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2356481</v>
      </c>
      <c r="W27" s="99">
        <v>5652390</v>
      </c>
      <c r="X27" s="99">
        <v>-3295909</v>
      </c>
      <c r="Y27" s="100">
        <v>-58.31</v>
      </c>
      <c r="Z27" s="101">
        <v>11304780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6439700</v>
      </c>
      <c r="C31" s="18">
        <v>0</v>
      </c>
      <c r="D31" s="58">
        <v>11304780</v>
      </c>
      <c r="E31" s="59">
        <v>11304780</v>
      </c>
      <c r="F31" s="59">
        <v>8128</v>
      </c>
      <c r="G31" s="59">
        <v>74377</v>
      </c>
      <c r="H31" s="59">
        <v>151259</v>
      </c>
      <c r="I31" s="59">
        <v>233764</v>
      </c>
      <c r="J31" s="59">
        <v>562381</v>
      </c>
      <c r="K31" s="59">
        <v>957532</v>
      </c>
      <c r="L31" s="59">
        <v>602804</v>
      </c>
      <c r="M31" s="59">
        <v>2122717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2356481</v>
      </c>
      <c r="W31" s="59">
        <v>5652390</v>
      </c>
      <c r="X31" s="59">
        <v>-3295909</v>
      </c>
      <c r="Y31" s="60">
        <v>-58.31</v>
      </c>
      <c r="Z31" s="61">
        <v>11304780</v>
      </c>
    </row>
    <row r="32" spans="1:26" ht="13.5">
      <c r="A32" s="69" t="s">
        <v>50</v>
      </c>
      <c r="B32" s="21">
        <f>SUM(B28:B31)</f>
        <v>6439700</v>
      </c>
      <c r="C32" s="21">
        <f>SUM(C28:C31)</f>
        <v>0</v>
      </c>
      <c r="D32" s="98">
        <f aca="true" t="shared" si="5" ref="D32:Z32">SUM(D28:D31)</f>
        <v>11304780</v>
      </c>
      <c r="E32" s="99">
        <f t="shared" si="5"/>
        <v>11304780</v>
      </c>
      <c r="F32" s="99">
        <f t="shared" si="5"/>
        <v>8128</v>
      </c>
      <c r="G32" s="99">
        <f t="shared" si="5"/>
        <v>74377</v>
      </c>
      <c r="H32" s="99">
        <f t="shared" si="5"/>
        <v>151259</v>
      </c>
      <c r="I32" s="99">
        <f t="shared" si="5"/>
        <v>233764</v>
      </c>
      <c r="J32" s="99">
        <f t="shared" si="5"/>
        <v>562381</v>
      </c>
      <c r="K32" s="99">
        <f t="shared" si="5"/>
        <v>957532</v>
      </c>
      <c r="L32" s="99">
        <f t="shared" si="5"/>
        <v>602804</v>
      </c>
      <c r="M32" s="99">
        <f t="shared" si="5"/>
        <v>2122717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2356481</v>
      </c>
      <c r="W32" s="99">
        <f t="shared" si="5"/>
        <v>5652390</v>
      </c>
      <c r="X32" s="99">
        <f t="shared" si="5"/>
        <v>-3295909</v>
      </c>
      <c r="Y32" s="100">
        <f>+IF(W32&lt;&gt;0,(X32/W32)*100,0)</f>
        <v>-58.31000691742785</v>
      </c>
      <c r="Z32" s="101">
        <f t="shared" si="5"/>
        <v>11304780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243555292</v>
      </c>
      <c r="C35" s="18">
        <v>0</v>
      </c>
      <c r="D35" s="58">
        <v>203999237</v>
      </c>
      <c r="E35" s="59">
        <v>203999237</v>
      </c>
      <c r="F35" s="59">
        <v>273122649</v>
      </c>
      <c r="G35" s="59">
        <v>264798675</v>
      </c>
      <c r="H35" s="59">
        <v>262315999</v>
      </c>
      <c r="I35" s="59">
        <v>262315999</v>
      </c>
      <c r="J35" s="59">
        <v>264009459</v>
      </c>
      <c r="K35" s="59">
        <v>257813165</v>
      </c>
      <c r="L35" s="59">
        <v>267936399</v>
      </c>
      <c r="M35" s="59">
        <v>267936399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267936399</v>
      </c>
      <c r="W35" s="59">
        <v>101999619</v>
      </c>
      <c r="X35" s="59">
        <v>165936780</v>
      </c>
      <c r="Y35" s="60">
        <v>162.68</v>
      </c>
      <c r="Z35" s="61">
        <v>203999237</v>
      </c>
    </row>
    <row r="36" spans="1:26" ht="13.5">
      <c r="A36" s="57" t="s">
        <v>53</v>
      </c>
      <c r="B36" s="18">
        <v>342222905</v>
      </c>
      <c r="C36" s="18">
        <v>0</v>
      </c>
      <c r="D36" s="58">
        <v>364089917</v>
      </c>
      <c r="E36" s="59">
        <v>364089917</v>
      </c>
      <c r="F36" s="59">
        <v>342964543</v>
      </c>
      <c r="G36" s="59">
        <v>342782712</v>
      </c>
      <c r="H36" s="59">
        <v>341605949</v>
      </c>
      <c r="I36" s="59">
        <v>341605949</v>
      </c>
      <c r="J36" s="59">
        <v>339535864</v>
      </c>
      <c r="K36" s="59">
        <v>338197070</v>
      </c>
      <c r="L36" s="59">
        <v>337832591</v>
      </c>
      <c r="M36" s="59">
        <v>337832591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337832591</v>
      </c>
      <c r="W36" s="59">
        <v>182044959</v>
      </c>
      <c r="X36" s="59">
        <v>155787632</v>
      </c>
      <c r="Y36" s="60">
        <v>85.58</v>
      </c>
      <c r="Z36" s="61">
        <v>364089917</v>
      </c>
    </row>
    <row r="37" spans="1:26" ht="13.5">
      <c r="A37" s="57" t="s">
        <v>54</v>
      </c>
      <c r="B37" s="18">
        <v>41811671</v>
      </c>
      <c r="C37" s="18">
        <v>0</v>
      </c>
      <c r="D37" s="58">
        <v>78216370</v>
      </c>
      <c r="E37" s="59">
        <v>78216370</v>
      </c>
      <c r="F37" s="59">
        <v>29361152</v>
      </c>
      <c r="G37" s="59">
        <v>22065436</v>
      </c>
      <c r="H37" s="59">
        <v>37528453</v>
      </c>
      <c r="I37" s="59">
        <v>37528453</v>
      </c>
      <c r="J37" s="59">
        <v>40739912</v>
      </c>
      <c r="K37" s="59">
        <v>41516439</v>
      </c>
      <c r="L37" s="59">
        <v>47220210</v>
      </c>
      <c r="M37" s="59">
        <v>47220210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47220210</v>
      </c>
      <c r="W37" s="59">
        <v>39108185</v>
      </c>
      <c r="X37" s="59">
        <v>8112025</v>
      </c>
      <c r="Y37" s="60">
        <v>20.74</v>
      </c>
      <c r="Z37" s="61">
        <v>78216370</v>
      </c>
    </row>
    <row r="38" spans="1:26" ht="13.5">
      <c r="A38" s="57" t="s">
        <v>55</v>
      </c>
      <c r="B38" s="18">
        <v>128125315</v>
      </c>
      <c r="C38" s="18">
        <v>0</v>
      </c>
      <c r="D38" s="58">
        <v>138194592</v>
      </c>
      <c r="E38" s="59">
        <v>138194592</v>
      </c>
      <c r="F38" s="59">
        <v>139895897</v>
      </c>
      <c r="G38" s="59">
        <v>149295316</v>
      </c>
      <c r="H38" s="59">
        <v>139597999</v>
      </c>
      <c r="I38" s="59">
        <v>139597999</v>
      </c>
      <c r="J38" s="59">
        <v>139523973</v>
      </c>
      <c r="K38" s="59">
        <v>136058273</v>
      </c>
      <c r="L38" s="59">
        <v>120279859</v>
      </c>
      <c r="M38" s="59">
        <v>120279859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120279859</v>
      </c>
      <c r="W38" s="59">
        <v>69097296</v>
      </c>
      <c r="X38" s="59">
        <v>51182563</v>
      </c>
      <c r="Y38" s="60">
        <v>74.07</v>
      </c>
      <c r="Z38" s="61">
        <v>138194592</v>
      </c>
    </row>
    <row r="39" spans="1:26" ht="13.5">
      <c r="A39" s="57" t="s">
        <v>56</v>
      </c>
      <c r="B39" s="18">
        <v>415841211</v>
      </c>
      <c r="C39" s="18">
        <v>0</v>
      </c>
      <c r="D39" s="58">
        <v>351678192</v>
      </c>
      <c r="E39" s="59">
        <v>351678192</v>
      </c>
      <c r="F39" s="59">
        <v>446830143</v>
      </c>
      <c r="G39" s="59">
        <v>436220635</v>
      </c>
      <c r="H39" s="59">
        <v>426795496</v>
      </c>
      <c r="I39" s="59">
        <v>426795496</v>
      </c>
      <c r="J39" s="59">
        <v>423281438</v>
      </c>
      <c r="K39" s="59">
        <v>418435523</v>
      </c>
      <c r="L39" s="59">
        <v>438268921</v>
      </c>
      <c r="M39" s="59">
        <v>438268921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438268921</v>
      </c>
      <c r="W39" s="59">
        <v>175839096</v>
      </c>
      <c r="X39" s="59">
        <v>262429825</v>
      </c>
      <c r="Y39" s="60">
        <v>149.24</v>
      </c>
      <c r="Z39" s="61">
        <v>351678192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48243000</v>
      </c>
      <c r="C42" s="18">
        <v>0</v>
      </c>
      <c r="D42" s="58">
        <v>18087064</v>
      </c>
      <c r="E42" s="59">
        <v>18087064</v>
      </c>
      <c r="F42" s="59">
        <v>-179045254</v>
      </c>
      <c r="G42" s="59">
        <v>385955</v>
      </c>
      <c r="H42" s="59">
        <v>2307578</v>
      </c>
      <c r="I42" s="59">
        <v>-176351721</v>
      </c>
      <c r="J42" s="59">
        <v>-11437604</v>
      </c>
      <c r="K42" s="59">
        <v>-2559517</v>
      </c>
      <c r="L42" s="59">
        <v>2661022</v>
      </c>
      <c r="M42" s="59">
        <v>-11336099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-187687820</v>
      </c>
      <c r="W42" s="59">
        <v>12217842</v>
      </c>
      <c r="X42" s="59">
        <v>-199905662</v>
      </c>
      <c r="Y42" s="60">
        <v>-1636.18</v>
      </c>
      <c r="Z42" s="61">
        <v>18087064</v>
      </c>
    </row>
    <row r="43" spans="1:26" ht="13.5">
      <c r="A43" s="57" t="s">
        <v>59</v>
      </c>
      <c r="B43" s="18">
        <v>-6167581</v>
      </c>
      <c r="C43" s="18">
        <v>0</v>
      </c>
      <c r="D43" s="58">
        <v>-11304781</v>
      </c>
      <c r="E43" s="59">
        <v>-11304781</v>
      </c>
      <c r="F43" s="59">
        <v>-8128</v>
      </c>
      <c r="G43" s="59">
        <v>-74377</v>
      </c>
      <c r="H43" s="59">
        <v>-151259</v>
      </c>
      <c r="I43" s="59">
        <v>-233764</v>
      </c>
      <c r="J43" s="59">
        <v>-562381</v>
      </c>
      <c r="K43" s="59">
        <v>-957532</v>
      </c>
      <c r="L43" s="59">
        <v>-602804</v>
      </c>
      <c r="M43" s="59">
        <v>-2122717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-2356481</v>
      </c>
      <c r="W43" s="59">
        <v>-4408865</v>
      </c>
      <c r="X43" s="59">
        <v>2052384</v>
      </c>
      <c r="Y43" s="60">
        <v>-46.55</v>
      </c>
      <c r="Z43" s="61">
        <v>-11304781</v>
      </c>
    </row>
    <row r="44" spans="1:26" ht="13.5">
      <c r="A44" s="57" t="s">
        <v>60</v>
      </c>
      <c r="B44" s="18">
        <v>-14127729</v>
      </c>
      <c r="C44" s="18">
        <v>0</v>
      </c>
      <c r="D44" s="58">
        <v>-15492687</v>
      </c>
      <c r="E44" s="59">
        <v>-15492687</v>
      </c>
      <c r="F44" s="59">
        <v>-1718903</v>
      </c>
      <c r="G44" s="59">
        <v>0</v>
      </c>
      <c r="H44" s="59">
        <v>0</v>
      </c>
      <c r="I44" s="59">
        <v>-1718903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-1718903</v>
      </c>
      <c r="W44" s="59">
        <v>-10328458</v>
      </c>
      <c r="X44" s="59">
        <v>8609555</v>
      </c>
      <c r="Y44" s="60">
        <v>-83.36</v>
      </c>
      <c r="Z44" s="61">
        <v>-15492687</v>
      </c>
    </row>
    <row r="45" spans="1:26" ht="13.5">
      <c r="A45" s="69" t="s">
        <v>61</v>
      </c>
      <c r="B45" s="21">
        <v>226914873</v>
      </c>
      <c r="C45" s="21">
        <v>0</v>
      </c>
      <c r="D45" s="98">
        <v>190256778</v>
      </c>
      <c r="E45" s="99">
        <v>190256778</v>
      </c>
      <c r="F45" s="99">
        <v>46142588</v>
      </c>
      <c r="G45" s="99">
        <v>46454166</v>
      </c>
      <c r="H45" s="99">
        <v>48610485</v>
      </c>
      <c r="I45" s="99">
        <v>48610485</v>
      </c>
      <c r="J45" s="99">
        <v>36610500</v>
      </c>
      <c r="K45" s="99">
        <v>33093451</v>
      </c>
      <c r="L45" s="99">
        <v>35151669</v>
      </c>
      <c r="M45" s="99">
        <v>35151669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35151669</v>
      </c>
      <c r="W45" s="99">
        <v>196447701</v>
      </c>
      <c r="X45" s="99">
        <v>-161296032</v>
      </c>
      <c r="Y45" s="100">
        <v>-82.11</v>
      </c>
      <c r="Z45" s="101">
        <v>190256778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12197293</v>
      </c>
      <c r="C49" s="51">
        <v>0</v>
      </c>
      <c r="D49" s="128">
        <v>310145</v>
      </c>
      <c r="E49" s="53">
        <v>105551</v>
      </c>
      <c r="F49" s="53">
        <v>0</v>
      </c>
      <c r="G49" s="53">
        <v>0</v>
      </c>
      <c r="H49" s="53">
        <v>0</v>
      </c>
      <c r="I49" s="53">
        <v>43781</v>
      </c>
      <c r="J49" s="53">
        <v>0</v>
      </c>
      <c r="K49" s="53">
        <v>0</v>
      </c>
      <c r="L49" s="53">
        <v>0</v>
      </c>
      <c r="M49" s="53">
        <v>87244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12744014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25835974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25835974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100.00000177348154</v>
      </c>
      <c r="E58" s="7">
        <f t="shared" si="6"/>
        <v>100.00000177348154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100.00001082794354</v>
      </c>
      <c r="K58" s="7">
        <f t="shared" si="6"/>
        <v>100</v>
      </c>
      <c r="L58" s="7">
        <f t="shared" si="6"/>
        <v>100</v>
      </c>
      <c r="M58" s="7">
        <f t="shared" si="6"/>
        <v>100.00000329209871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100.0000019539122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100.00000177348154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100.0000008869617</v>
      </c>
      <c r="E60" s="13">
        <f t="shared" si="7"/>
        <v>100.0000008869617</v>
      </c>
      <c r="F60" s="13">
        <f t="shared" si="7"/>
        <v>100</v>
      </c>
      <c r="G60" s="13">
        <f t="shared" si="7"/>
        <v>100</v>
      </c>
      <c r="H60" s="13">
        <f t="shared" si="7"/>
        <v>99.99998806732843</v>
      </c>
      <c r="I60" s="13">
        <f t="shared" si="7"/>
        <v>99.99999518951415</v>
      </c>
      <c r="J60" s="13">
        <f t="shared" si="7"/>
        <v>100.00001083279845</v>
      </c>
      <c r="K60" s="13">
        <f t="shared" si="7"/>
        <v>100</v>
      </c>
      <c r="L60" s="13">
        <f t="shared" si="7"/>
        <v>100</v>
      </c>
      <c r="M60" s="13">
        <f t="shared" si="7"/>
        <v>100.00000329349152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100.0000008869617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99.42107216270153</v>
      </c>
      <c r="C62" s="12">
        <f t="shared" si="7"/>
        <v>0</v>
      </c>
      <c r="D62" s="3">
        <f t="shared" si="7"/>
        <v>100.0000008869617</v>
      </c>
      <c r="E62" s="13">
        <f t="shared" si="7"/>
        <v>100.0000008869617</v>
      </c>
      <c r="F62" s="13">
        <f t="shared" si="7"/>
        <v>101.99495700862731</v>
      </c>
      <c r="G62" s="13">
        <f t="shared" si="7"/>
        <v>101.13570211276648</v>
      </c>
      <c r="H62" s="13">
        <f t="shared" si="7"/>
        <v>100.92066367361556</v>
      </c>
      <c r="I62" s="13">
        <f t="shared" si="7"/>
        <v>101.22748290964006</v>
      </c>
      <c r="J62" s="13">
        <f t="shared" si="7"/>
        <v>100.8496685184999</v>
      </c>
      <c r="K62" s="13">
        <f t="shared" si="7"/>
        <v>100.69161854061728</v>
      </c>
      <c r="L62" s="13">
        <f t="shared" si="7"/>
        <v>100.74730318981963</v>
      </c>
      <c r="M62" s="13">
        <f t="shared" si="7"/>
        <v>100.75852335768838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100.94858544526728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100.0000008869617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100.00355998576005</v>
      </c>
      <c r="E66" s="16">
        <f t="shared" si="7"/>
        <v>100.00355998576005</v>
      </c>
      <c r="F66" s="16">
        <f t="shared" si="7"/>
        <v>100</v>
      </c>
      <c r="G66" s="16">
        <f t="shared" si="7"/>
        <v>100</v>
      </c>
      <c r="H66" s="16">
        <f t="shared" si="7"/>
        <v>100.01785714285714</v>
      </c>
      <c r="I66" s="16">
        <f t="shared" si="7"/>
        <v>100.00637308010963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100.00350422258822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100.00355998576005</v>
      </c>
    </row>
    <row r="67" spans="1:26" ht="13.5" hidden="1">
      <c r="A67" s="40" t="s">
        <v>119</v>
      </c>
      <c r="B67" s="23">
        <v>113875025</v>
      </c>
      <c r="C67" s="23"/>
      <c r="D67" s="24">
        <v>112772530</v>
      </c>
      <c r="E67" s="25">
        <v>112772530</v>
      </c>
      <c r="F67" s="25">
        <v>4362036</v>
      </c>
      <c r="G67" s="25">
        <v>8055623</v>
      </c>
      <c r="H67" s="25">
        <v>8385953</v>
      </c>
      <c r="I67" s="25">
        <v>20803612</v>
      </c>
      <c r="J67" s="25">
        <v>9235364</v>
      </c>
      <c r="K67" s="25">
        <v>10833395</v>
      </c>
      <c r="L67" s="25">
        <v>10307001</v>
      </c>
      <c r="M67" s="25">
        <v>30375760</v>
      </c>
      <c r="N67" s="25"/>
      <c r="O67" s="25"/>
      <c r="P67" s="25"/>
      <c r="Q67" s="25"/>
      <c r="R67" s="25"/>
      <c r="S67" s="25"/>
      <c r="T67" s="25"/>
      <c r="U67" s="25"/>
      <c r="V67" s="25">
        <v>51179372</v>
      </c>
      <c r="W67" s="25">
        <v>57513991</v>
      </c>
      <c r="X67" s="25"/>
      <c r="Y67" s="24"/>
      <c r="Z67" s="26">
        <v>112772530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113875025</v>
      </c>
      <c r="C69" s="18"/>
      <c r="D69" s="19">
        <v>112744440</v>
      </c>
      <c r="E69" s="20">
        <v>112744440</v>
      </c>
      <c r="F69" s="20">
        <v>4356889</v>
      </c>
      <c r="G69" s="20">
        <v>8050679</v>
      </c>
      <c r="H69" s="20">
        <v>8380353</v>
      </c>
      <c r="I69" s="20">
        <v>20787921</v>
      </c>
      <c r="J69" s="20">
        <v>9231225</v>
      </c>
      <c r="K69" s="20">
        <v>10829300</v>
      </c>
      <c r="L69" s="20">
        <v>10302389</v>
      </c>
      <c r="M69" s="20">
        <v>30362914</v>
      </c>
      <c r="N69" s="20"/>
      <c r="O69" s="20"/>
      <c r="P69" s="20"/>
      <c r="Q69" s="20"/>
      <c r="R69" s="20"/>
      <c r="S69" s="20"/>
      <c r="T69" s="20"/>
      <c r="U69" s="20"/>
      <c r="V69" s="20">
        <v>51150835</v>
      </c>
      <c r="W69" s="20">
        <v>57499664</v>
      </c>
      <c r="X69" s="20"/>
      <c r="Y69" s="19"/>
      <c r="Z69" s="22">
        <v>112744440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113548867</v>
      </c>
      <c r="C71" s="18"/>
      <c r="D71" s="19">
        <v>112744440</v>
      </c>
      <c r="E71" s="20">
        <v>112744440</v>
      </c>
      <c r="F71" s="20">
        <v>4271671</v>
      </c>
      <c r="G71" s="20">
        <v>7960274</v>
      </c>
      <c r="H71" s="20">
        <v>8303901</v>
      </c>
      <c r="I71" s="20">
        <v>20535846</v>
      </c>
      <c r="J71" s="20">
        <v>9153452</v>
      </c>
      <c r="K71" s="20">
        <v>10754917</v>
      </c>
      <c r="L71" s="20">
        <v>10225970</v>
      </c>
      <c r="M71" s="20">
        <v>30134339</v>
      </c>
      <c r="N71" s="20"/>
      <c r="O71" s="20"/>
      <c r="P71" s="20"/>
      <c r="Q71" s="20"/>
      <c r="R71" s="20"/>
      <c r="S71" s="20"/>
      <c r="T71" s="20"/>
      <c r="U71" s="20"/>
      <c r="V71" s="20">
        <v>50670185</v>
      </c>
      <c r="W71" s="20">
        <v>57499664</v>
      </c>
      <c r="X71" s="20"/>
      <c r="Y71" s="19"/>
      <c r="Z71" s="22">
        <v>112744440</v>
      </c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326158</v>
      </c>
      <c r="C74" s="18"/>
      <c r="D74" s="19"/>
      <c r="E74" s="20"/>
      <c r="F74" s="20">
        <v>85218</v>
      </c>
      <c r="G74" s="20">
        <v>90405</v>
      </c>
      <c r="H74" s="20">
        <v>76452</v>
      </c>
      <c r="I74" s="20">
        <v>252075</v>
      </c>
      <c r="J74" s="20">
        <v>77773</v>
      </c>
      <c r="K74" s="20">
        <v>74383</v>
      </c>
      <c r="L74" s="20">
        <v>76419</v>
      </c>
      <c r="M74" s="20">
        <v>228575</v>
      </c>
      <c r="N74" s="20"/>
      <c r="O74" s="20"/>
      <c r="P74" s="20"/>
      <c r="Q74" s="20"/>
      <c r="R74" s="20"/>
      <c r="S74" s="20"/>
      <c r="T74" s="20"/>
      <c r="U74" s="20"/>
      <c r="V74" s="20">
        <v>480650</v>
      </c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28090</v>
      </c>
      <c r="E75" s="29">
        <v>28090</v>
      </c>
      <c r="F75" s="29">
        <v>5147</v>
      </c>
      <c r="G75" s="29">
        <v>4944</v>
      </c>
      <c r="H75" s="29">
        <v>5600</v>
      </c>
      <c r="I75" s="29">
        <v>15691</v>
      </c>
      <c r="J75" s="29">
        <v>4139</v>
      </c>
      <c r="K75" s="29">
        <v>4095</v>
      </c>
      <c r="L75" s="29">
        <v>4612</v>
      </c>
      <c r="M75" s="29">
        <v>12846</v>
      </c>
      <c r="N75" s="29"/>
      <c r="O75" s="29"/>
      <c r="P75" s="29"/>
      <c r="Q75" s="29"/>
      <c r="R75" s="29"/>
      <c r="S75" s="29"/>
      <c r="T75" s="29"/>
      <c r="U75" s="29"/>
      <c r="V75" s="29">
        <v>28537</v>
      </c>
      <c r="W75" s="29">
        <v>14327</v>
      </c>
      <c r="X75" s="29"/>
      <c r="Y75" s="28"/>
      <c r="Z75" s="30">
        <v>28090</v>
      </c>
    </row>
    <row r="76" spans="1:26" ht="13.5" hidden="1">
      <c r="A76" s="41" t="s">
        <v>120</v>
      </c>
      <c r="B76" s="31">
        <v>113875025</v>
      </c>
      <c r="C76" s="31"/>
      <c r="D76" s="32">
        <v>112772532</v>
      </c>
      <c r="E76" s="33">
        <v>112772532</v>
      </c>
      <c r="F76" s="33">
        <v>4362036</v>
      </c>
      <c r="G76" s="33">
        <v>8055623</v>
      </c>
      <c r="H76" s="33">
        <v>8385953</v>
      </c>
      <c r="I76" s="33">
        <v>20803612</v>
      </c>
      <c r="J76" s="33">
        <v>9235365</v>
      </c>
      <c r="K76" s="33">
        <v>10833395</v>
      </c>
      <c r="L76" s="33">
        <v>10307001</v>
      </c>
      <c r="M76" s="33">
        <v>30375761</v>
      </c>
      <c r="N76" s="33"/>
      <c r="O76" s="33"/>
      <c r="P76" s="33"/>
      <c r="Q76" s="33"/>
      <c r="R76" s="33"/>
      <c r="S76" s="33"/>
      <c r="T76" s="33"/>
      <c r="U76" s="33"/>
      <c r="V76" s="33">
        <v>51179373</v>
      </c>
      <c r="W76" s="33">
        <v>57513991</v>
      </c>
      <c r="X76" s="33"/>
      <c r="Y76" s="32"/>
      <c r="Z76" s="34">
        <v>112772532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113875025</v>
      </c>
      <c r="C78" s="18"/>
      <c r="D78" s="19">
        <v>112744441</v>
      </c>
      <c r="E78" s="20">
        <v>112744441</v>
      </c>
      <c r="F78" s="20">
        <v>4356889</v>
      </c>
      <c r="G78" s="20">
        <v>8050679</v>
      </c>
      <c r="H78" s="20">
        <v>8380352</v>
      </c>
      <c r="I78" s="20">
        <v>20787920</v>
      </c>
      <c r="J78" s="20">
        <v>9231226</v>
      </c>
      <c r="K78" s="20">
        <v>10829300</v>
      </c>
      <c r="L78" s="20">
        <v>10302389</v>
      </c>
      <c r="M78" s="20">
        <v>30362915</v>
      </c>
      <c r="N78" s="20"/>
      <c r="O78" s="20"/>
      <c r="P78" s="20"/>
      <c r="Q78" s="20"/>
      <c r="R78" s="20"/>
      <c r="S78" s="20"/>
      <c r="T78" s="20"/>
      <c r="U78" s="20"/>
      <c r="V78" s="20">
        <v>51150835</v>
      </c>
      <c r="W78" s="20">
        <v>57499664</v>
      </c>
      <c r="X78" s="20"/>
      <c r="Y78" s="19"/>
      <c r="Z78" s="22">
        <v>112744441</v>
      </c>
    </row>
    <row r="79" spans="1:26" ht="13.5" hidden="1">
      <c r="A79" s="38" t="s">
        <v>113</v>
      </c>
      <c r="B79" s="18">
        <v>541153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112891501</v>
      </c>
      <c r="C80" s="18"/>
      <c r="D80" s="19">
        <v>112744441</v>
      </c>
      <c r="E80" s="20">
        <v>112744441</v>
      </c>
      <c r="F80" s="20">
        <v>4356889</v>
      </c>
      <c r="G80" s="20">
        <v>8050679</v>
      </c>
      <c r="H80" s="20">
        <v>8380352</v>
      </c>
      <c r="I80" s="20">
        <v>20787920</v>
      </c>
      <c r="J80" s="20">
        <v>9231226</v>
      </c>
      <c r="K80" s="20">
        <v>10829300</v>
      </c>
      <c r="L80" s="20">
        <v>10302389</v>
      </c>
      <c r="M80" s="20">
        <v>30362915</v>
      </c>
      <c r="N80" s="20"/>
      <c r="O80" s="20"/>
      <c r="P80" s="20"/>
      <c r="Q80" s="20"/>
      <c r="R80" s="20"/>
      <c r="S80" s="20"/>
      <c r="T80" s="20"/>
      <c r="U80" s="20"/>
      <c r="V80" s="20">
        <v>51150835</v>
      </c>
      <c r="W80" s="20">
        <v>57499664</v>
      </c>
      <c r="X80" s="20"/>
      <c r="Y80" s="19"/>
      <c r="Z80" s="22">
        <v>112744441</v>
      </c>
    </row>
    <row r="81" spans="1:26" ht="13.5" hidden="1">
      <c r="A81" s="38" t="s">
        <v>115</v>
      </c>
      <c r="B81" s="18">
        <v>116213</v>
      </c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326158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28091</v>
      </c>
      <c r="E84" s="29">
        <v>28091</v>
      </c>
      <c r="F84" s="29">
        <v>5147</v>
      </c>
      <c r="G84" s="29">
        <v>4944</v>
      </c>
      <c r="H84" s="29">
        <v>5601</v>
      </c>
      <c r="I84" s="29">
        <v>15692</v>
      </c>
      <c r="J84" s="29">
        <v>4139</v>
      </c>
      <c r="K84" s="29">
        <v>4095</v>
      </c>
      <c r="L84" s="29">
        <v>4612</v>
      </c>
      <c r="M84" s="29">
        <v>12846</v>
      </c>
      <c r="N84" s="29"/>
      <c r="O84" s="29"/>
      <c r="P84" s="29"/>
      <c r="Q84" s="29"/>
      <c r="R84" s="29"/>
      <c r="S84" s="29"/>
      <c r="T84" s="29"/>
      <c r="U84" s="29"/>
      <c r="V84" s="29">
        <v>28538</v>
      </c>
      <c r="W84" s="29">
        <v>14327</v>
      </c>
      <c r="X84" s="29"/>
      <c r="Y84" s="28"/>
      <c r="Z84" s="30">
        <v>28091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57039521</v>
      </c>
      <c r="C5" s="18">
        <v>0</v>
      </c>
      <c r="D5" s="58">
        <v>61025000</v>
      </c>
      <c r="E5" s="59">
        <v>61405000</v>
      </c>
      <c r="F5" s="59">
        <v>27899111</v>
      </c>
      <c r="G5" s="59">
        <v>3154649</v>
      </c>
      <c r="H5" s="59">
        <v>4222537</v>
      </c>
      <c r="I5" s="59">
        <v>35276297</v>
      </c>
      <c r="J5" s="59">
        <v>1694060</v>
      </c>
      <c r="K5" s="59">
        <v>3104853</v>
      </c>
      <c r="L5" s="59">
        <v>3146696</v>
      </c>
      <c r="M5" s="59">
        <v>7945609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43221906</v>
      </c>
      <c r="W5" s="59">
        <v>44389809</v>
      </c>
      <c r="X5" s="59">
        <v>-1167903</v>
      </c>
      <c r="Y5" s="60">
        <v>-2.63</v>
      </c>
      <c r="Z5" s="61">
        <v>61405000</v>
      </c>
    </row>
    <row r="6" spans="1:26" ht="13.5">
      <c r="A6" s="57" t="s">
        <v>32</v>
      </c>
      <c r="B6" s="18">
        <v>279542151</v>
      </c>
      <c r="C6" s="18">
        <v>0</v>
      </c>
      <c r="D6" s="58">
        <v>295516427</v>
      </c>
      <c r="E6" s="59">
        <v>295516427</v>
      </c>
      <c r="F6" s="59">
        <v>25253394</v>
      </c>
      <c r="G6" s="59">
        <v>24510090</v>
      </c>
      <c r="H6" s="59">
        <v>20937989</v>
      </c>
      <c r="I6" s="59">
        <v>70701473</v>
      </c>
      <c r="J6" s="59">
        <v>22201527</v>
      </c>
      <c r="K6" s="59">
        <v>16603766</v>
      </c>
      <c r="L6" s="59">
        <v>19873336</v>
      </c>
      <c r="M6" s="59">
        <v>58678629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129380102</v>
      </c>
      <c r="W6" s="59">
        <v>144351735</v>
      </c>
      <c r="X6" s="59">
        <v>-14971633</v>
      </c>
      <c r="Y6" s="60">
        <v>-10.37</v>
      </c>
      <c r="Z6" s="61">
        <v>295516427</v>
      </c>
    </row>
    <row r="7" spans="1:26" ht="13.5">
      <c r="A7" s="57" t="s">
        <v>33</v>
      </c>
      <c r="B7" s="18">
        <v>6772240</v>
      </c>
      <c r="C7" s="18">
        <v>0</v>
      </c>
      <c r="D7" s="58">
        <v>4480288</v>
      </c>
      <c r="E7" s="59">
        <v>4480288</v>
      </c>
      <c r="F7" s="59">
        <v>285189</v>
      </c>
      <c r="G7" s="59">
        <v>672865</v>
      </c>
      <c r="H7" s="59">
        <v>677733</v>
      </c>
      <c r="I7" s="59">
        <v>1635787</v>
      </c>
      <c r="J7" s="59">
        <v>644257</v>
      </c>
      <c r="K7" s="59">
        <v>584196</v>
      </c>
      <c r="L7" s="59">
        <v>291419</v>
      </c>
      <c r="M7" s="59">
        <v>1519872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3155659</v>
      </c>
      <c r="W7" s="59">
        <v>2107206</v>
      </c>
      <c r="X7" s="59">
        <v>1048453</v>
      </c>
      <c r="Y7" s="60">
        <v>49.76</v>
      </c>
      <c r="Z7" s="61">
        <v>4480288</v>
      </c>
    </row>
    <row r="8" spans="1:26" ht="13.5">
      <c r="A8" s="57" t="s">
        <v>34</v>
      </c>
      <c r="B8" s="18">
        <v>74141436</v>
      </c>
      <c r="C8" s="18">
        <v>0</v>
      </c>
      <c r="D8" s="58">
        <v>134809474</v>
      </c>
      <c r="E8" s="59">
        <v>134609474</v>
      </c>
      <c r="F8" s="59">
        <v>5080322</v>
      </c>
      <c r="G8" s="59">
        <v>5799849</v>
      </c>
      <c r="H8" s="59">
        <v>5580020</v>
      </c>
      <c r="I8" s="59">
        <v>16460191</v>
      </c>
      <c r="J8" s="59">
        <v>5538335</v>
      </c>
      <c r="K8" s="59">
        <v>5537812</v>
      </c>
      <c r="L8" s="59">
        <v>5607310</v>
      </c>
      <c r="M8" s="59">
        <v>16683457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33143648</v>
      </c>
      <c r="W8" s="59">
        <v>74694745</v>
      </c>
      <c r="X8" s="59">
        <v>-41551097</v>
      </c>
      <c r="Y8" s="60">
        <v>-55.63</v>
      </c>
      <c r="Z8" s="61">
        <v>134609474</v>
      </c>
    </row>
    <row r="9" spans="1:26" ht="13.5">
      <c r="A9" s="57" t="s">
        <v>35</v>
      </c>
      <c r="B9" s="18">
        <v>41476203</v>
      </c>
      <c r="C9" s="18">
        <v>0</v>
      </c>
      <c r="D9" s="58">
        <v>36685077</v>
      </c>
      <c r="E9" s="59">
        <v>37041556</v>
      </c>
      <c r="F9" s="59">
        <v>1753372</v>
      </c>
      <c r="G9" s="59">
        <v>5404656</v>
      </c>
      <c r="H9" s="59">
        <v>1764790</v>
      </c>
      <c r="I9" s="59">
        <v>8922818</v>
      </c>
      <c r="J9" s="59">
        <v>3346788</v>
      </c>
      <c r="K9" s="59">
        <v>2717152</v>
      </c>
      <c r="L9" s="59">
        <v>1646769</v>
      </c>
      <c r="M9" s="59">
        <v>7710709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16633527</v>
      </c>
      <c r="W9" s="59">
        <v>18010304</v>
      </c>
      <c r="X9" s="59">
        <v>-1376777</v>
      </c>
      <c r="Y9" s="60">
        <v>-7.64</v>
      </c>
      <c r="Z9" s="61">
        <v>37041556</v>
      </c>
    </row>
    <row r="10" spans="1:26" ht="25.5">
      <c r="A10" s="62" t="s">
        <v>105</v>
      </c>
      <c r="B10" s="63">
        <f>SUM(B5:B9)</f>
        <v>458971551</v>
      </c>
      <c r="C10" s="63">
        <f>SUM(C5:C9)</f>
        <v>0</v>
      </c>
      <c r="D10" s="64">
        <f aca="true" t="shared" si="0" ref="D10:Z10">SUM(D5:D9)</f>
        <v>532516266</v>
      </c>
      <c r="E10" s="65">
        <f t="shared" si="0"/>
        <v>533052745</v>
      </c>
      <c r="F10" s="65">
        <f t="shared" si="0"/>
        <v>60271388</v>
      </c>
      <c r="G10" s="65">
        <f t="shared" si="0"/>
        <v>39542109</v>
      </c>
      <c r="H10" s="65">
        <f t="shared" si="0"/>
        <v>33183069</v>
      </c>
      <c r="I10" s="65">
        <f t="shared" si="0"/>
        <v>132996566</v>
      </c>
      <c r="J10" s="65">
        <f t="shared" si="0"/>
        <v>33424967</v>
      </c>
      <c r="K10" s="65">
        <f t="shared" si="0"/>
        <v>28547779</v>
      </c>
      <c r="L10" s="65">
        <f t="shared" si="0"/>
        <v>30565530</v>
      </c>
      <c r="M10" s="65">
        <f t="shared" si="0"/>
        <v>92538276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225534842</v>
      </c>
      <c r="W10" s="65">
        <f t="shared" si="0"/>
        <v>283553799</v>
      </c>
      <c r="X10" s="65">
        <f t="shared" si="0"/>
        <v>-58018957</v>
      </c>
      <c r="Y10" s="66">
        <f>+IF(W10&lt;&gt;0,(X10/W10)*100,0)</f>
        <v>-20.46135766990729</v>
      </c>
      <c r="Z10" s="67">
        <f t="shared" si="0"/>
        <v>533052745</v>
      </c>
    </row>
    <row r="11" spans="1:26" ht="13.5">
      <c r="A11" s="57" t="s">
        <v>36</v>
      </c>
      <c r="B11" s="18">
        <v>120803886</v>
      </c>
      <c r="C11" s="18">
        <v>0</v>
      </c>
      <c r="D11" s="58">
        <v>143664879</v>
      </c>
      <c r="E11" s="59">
        <v>143574879</v>
      </c>
      <c r="F11" s="59">
        <v>10747214</v>
      </c>
      <c r="G11" s="59">
        <v>10859454</v>
      </c>
      <c r="H11" s="59">
        <v>12078747</v>
      </c>
      <c r="I11" s="59">
        <v>33685415</v>
      </c>
      <c r="J11" s="59">
        <v>11379418</v>
      </c>
      <c r="K11" s="59">
        <v>10822330</v>
      </c>
      <c r="L11" s="59">
        <v>9976291</v>
      </c>
      <c r="M11" s="59">
        <v>32178039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65863454</v>
      </c>
      <c r="W11" s="59">
        <v>74411528</v>
      </c>
      <c r="X11" s="59">
        <v>-8548074</v>
      </c>
      <c r="Y11" s="60">
        <v>-11.49</v>
      </c>
      <c r="Z11" s="61">
        <v>143574879</v>
      </c>
    </row>
    <row r="12" spans="1:26" ht="13.5">
      <c r="A12" s="57" t="s">
        <v>37</v>
      </c>
      <c r="B12" s="18">
        <v>8661653</v>
      </c>
      <c r="C12" s="18">
        <v>0</v>
      </c>
      <c r="D12" s="58">
        <v>9465032</v>
      </c>
      <c r="E12" s="59">
        <v>9465032</v>
      </c>
      <c r="F12" s="59">
        <v>718115</v>
      </c>
      <c r="G12" s="59">
        <v>670111</v>
      </c>
      <c r="H12" s="59">
        <v>712667</v>
      </c>
      <c r="I12" s="59">
        <v>2100893</v>
      </c>
      <c r="J12" s="59">
        <v>715245</v>
      </c>
      <c r="K12" s="59">
        <v>721245</v>
      </c>
      <c r="L12" s="59">
        <v>715245</v>
      </c>
      <c r="M12" s="59">
        <v>2151735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4252628</v>
      </c>
      <c r="W12" s="59">
        <v>4442315</v>
      </c>
      <c r="X12" s="59">
        <v>-189687</v>
      </c>
      <c r="Y12" s="60">
        <v>-4.27</v>
      </c>
      <c r="Z12" s="61">
        <v>9465032</v>
      </c>
    </row>
    <row r="13" spans="1:26" ht="13.5">
      <c r="A13" s="57" t="s">
        <v>106</v>
      </c>
      <c r="B13" s="18">
        <v>26978791</v>
      </c>
      <c r="C13" s="18">
        <v>0</v>
      </c>
      <c r="D13" s="58">
        <v>39480476</v>
      </c>
      <c r="E13" s="59">
        <v>39480476</v>
      </c>
      <c r="F13" s="59">
        <v>0</v>
      </c>
      <c r="G13" s="59">
        <v>1752837</v>
      </c>
      <c r="H13" s="59">
        <v>1696367</v>
      </c>
      <c r="I13" s="59">
        <v>3449204</v>
      </c>
      <c r="J13" s="59">
        <v>1750075</v>
      </c>
      <c r="K13" s="59">
        <v>1692163</v>
      </c>
      <c r="L13" s="59">
        <v>1758906</v>
      </c>
      <c r="M13" s="59">
        <v>5201144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8650348</v>
      </c>
      <c r="W13" s="59">
        <v>1136352</v>
      </c>
      <c r="X13" s="59">
        <v>7513996</v>
      </c>
      <c r="Y13" s="60">
        <v>661.24</v>
      </c>
      <c r="Z13" s="61">
        <v>39480476</v>
      </c>
    </row>
    <row r="14" spans="1:26" ht="13.5">
      <c r="A14" s="57" t="s">
        <v>38</v>
      </c>
      <c r="B14" s="18">
        <v>17902586</v>
      </c>
      <c r="C14" s="18">
        <v>0</v>
      </c>
      <c r="D14" s="58">
        <v>11710102</v>
      </c>
      <c r="E14" s="59">
        <v>11710102</v>
      </c>
      <c r="F14" s="59">
        <v>595417</v>
      </c>
      <c r="G14" s="59">
        <v>777083</v>
      </c>
      <c r="H14" s="59">
        <v>1305320</v>
      </c>
      <c r="I14" s="59">
        <v>2677820</v>
      </c>
      <c r="J14" s="59">
        <v>684833</v>
      </c>
      <c r="K14" s="59">
        <v>684833</v>
      </c>
      <c r="L14" s="59">
        <v>768747</v>
      </c>
      <c r="M14" s="59">
        <v>2138413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4816233</v>
      </c>
      <c r="W14" s="59">
        <v>4436225</v>
      </c>
      <c r="X14" s="59">
        <v>380008</v>
      </c>
      <c r="Y14" s="60">
        <v>8.57</v>
      </c>
      <c r="Z14" s="61">
        <v>11710102</v>
      </c>
    </row>
    <row r="15" spans="1:26" ht="13.5">
      <c r="A15" s="57" t="s">
        <v>39</v>
      </c>
      <c r="B15" s="18">
        <v>160424870</v>
      </c>
      <c r="C15" s="18">
        <v>0</v>
      </c>
      <c r="D15" s="58">
        <v>179220874</v>
      </c>
      <c r="E15" s="59">
        <v>179220874</v>
      </c>
      <c r="F15" s="59">
        <v>0</v>
      </c>
      <c r="G15" s="59">
        <v>19426402</v>
      </c>
      <c r="H15" s="59">
        <v>18529246</v>
      </c>
      <c r="I15" s="59">
        <v>37955648</v>
      </c>
      <c r="J15" s="59">
        <v>11217544</v>
      </c>
      <c r="K15" s="59">
        <v>10640493</v>
      </c>
      <c r="L15" s="59">
        <v>11018451</v>
      </c>
      <c r="M15" s="59">
        <v>32876488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70832136</v>
      </c>
      <c r="W15" s="59">
        <v>74283029</v>
      </c>
      <c r="X15" s="59">
        <v>-3450893</v>
      </c>
      <c r="Y15" s="60">
        <v>-4.65</v>
      </c>
      <c r="Z15" s="61">
        <v>179220874</v>
      </c>
    </row>
    <row r="16" spans="1:26" ht="13.5">
      <c r="A16" s="68" t="s">
        <v>40</v>
      </c>
      <c r="B16" s="18">
        <v>969262</v>
      </c>
      <c r="C16" s="18">
        <v>0</v>
      </c>
      <c r="D16" s="58">
        <v>881230</v>
      </c>
      <c r="E16" s="59">
        <v>881230</v>
      </c>
      <c r="F16" s="59">
        <v>10000</v>
      </c>
      <c r="G16" s="59">
        <v>188900</v>
      </c>
      <c r="H16" s="59">
        <v>58200</v>
      </c>
      <c r="I16" s="59">
        <v>257100</v>
      </c>
      <c r="J16" s="59">
        <v>173900</v>
      </c>
      <c r="K16" s="59">
        <v>2000</v>
      </c>
      <c r="L16" s="59">
        <v>41588</v>
      </c>
      <c r="M16" s="59">
        <v>217488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474588</v>
      </c>
      <c r="W16" s="59">
        <v>440616</v>
      </c>
      <c r="X16" s="59">
        <v>33972</v>
      </c>
      <c r="Y16" s="60">
        <v>7.71</v>
      </c>
      <c r="Z16" s="61">
        <v>881230</v>
      </c>
    </row>
    <row r="17" spans="1:26" ht="13.5">
      <c r="A17" s="57" t="s">
        <v>41</v>
      </c>
      <c r="B17" s="18">
        <v>113668359</v>
      </c>
      <c r="C17" s="18">
        <v>0</v>
      </c>
      <c r="D17" s="58">
        <v>170277345</v>
      </c>
      <c r="E17" s="59">
        <v>170903824</v>
      </c>
      <c r="F17" s="59">
        <v>3969228</v>
      </c>
      <c r="G17" s="59">
        <v>4801199</v>
      </c>
      <c r="H17" s="59">
        <v>5618911</v>
      </c>
      <c r="I17" s="59">
        <v>14389338</v>
      </c>
      <c r="J17" s="59">
        <v>9430532</v>
      </c>
      <c r="K17" s="59">
        <v>8116914</v>
      </c>
      <c r="L17" s="59">
        <v>12992105</v>
      </c>
      <c r="M17" s="59">
        <v>30539551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44928889</v>
      </c>
      <c r="W17" s="59">
        <v>78754175</v>
      </c>
      <c r="X17" s="59">
        <v>-33825286</v>
      </c>
      <c r="Y17" s="60">
        <v>-42.95</v>
      </c>
      <c r="Z17" s="61">
        <v>170903824</v>
      </c>
    </row>
    <row r="18" spans="1:26" ht="13.5">
      <c r="A18" s="69" t="s">
        <v>42</v>
      </c>
      <c r="B18" s="70">
        <f>SUM(B11:B17)</f>
        <v>449409407</v>
      </c>
      <c r="C18" s="70">
        <f>SUM(C11:C17)</f>
        <v>0</v>
      </c>
      <c r="D18" s="71">
        <f aca="true" t="shared" si="1" ref="D18:Z18">SUM(D11:D17)</f>
        <v>554699938</v>
      </c>
      <c r="E18" s="72">
        <f t="shared" si="1"/>
        <v>555236417</v>
      </c>
      <c r="F18" s="72">
        <f t="shared" si="1"/>
        <v>16039974</v>
      </c>
      <c r="G18" s="72">
        <f t="shared" si="1"/>
        <v>38475986</v>
      </c>
      <c r="H18" s="72">
        <f t="shared" si="1"/>
        <v>39999458</v>
      </c>
      <c r="I18" s="72">
        <f t="shared" si="1"/>
        <v>94515418</v>
      </c>
      <c r="J18" s="72">
        <f t="shared" si="1"/>
        <v>35351547</v>
      </c>
      <c r="K18" s="72">
        <f t="shared" si="1"/>
        <v>32679978</v>
      </c>
      <c r="L18" s="72">
        <f t="shared" si="1"/>
        <v>37271333</v>
      </c>
      <c r="M18" s="72">
        <f t="shared" si="1"/>
        <v>105302858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199818276</v>
      </c>
      <c r="W18" s="72">
        <f t="shared" si="1"/>
        <v>237904240</v>
      </c>
      <c r="X18" s="72">
        <f t="shared" si="1"/>
        <v>-38085964</v>
      </c>
      <c r="Y18" s="66">
        <f>+IF(W18&lt;&gt;0,(X18/W18)*100,0)</f>
        <v>-16.00894712931556</v>
      </c>
      <c r="Z18" s="73">
        <f t="shared" si="1"/>
        <v>555236417</v>
      </c>
    </row>
    <row r="19" spans="1:26" ht="13.5">
      <c r="A19" s="69" t="s">
        <v>43</v>
      </c>
      <c r="B19" s="74">
        <f>+B10-B18</f>
        <v>9562144</v>
      </c>
      <c r="C19" s="74">
        <f>+C10-C18</f>
        <v>0</v>
      </c>
      <c r="D19" s="75">
        <f aca="true" t="shared" si="2" ref="D19:Z19">+D10-D18</f>
        <v>-22183672</v>
      </c>
      <c r="E19" s="76">
        <f t="shared" si="2"/>
        <v>-22183672</v>
      </c>
      <c r="F19" s="76">
        <f t="shared" si="2"/>
        <v>44231414</v>
      </c>
      <c r="G19" s="76">
        <f t="shared" si="2"/>
        <v>1066123</v>
      </c>
      <c r="H19" s="76">
        <f t="shared" si="2"/>
        <v>-6816389</v>
      </c>
      <c r="I19" s="76">
        <f t="shared" si="2"/>
        <v>38481148</v>
      </c>
      <c r="J19" s="76">
        <f t="shared" si="2"/>
        <v>-1926580</v>
      </c>
      <c r="K19" s="76">
        <f t="shared" si="2"/>
        <v>-4132199</v>
      </c>
      <c r="L19" s="76">
        <f t="shared" si="2"/>
        <v>-6705803</v>
      </c>
      <c r="M19" s="76">
        <f t="shared" si="2"/>
        <v>-12764582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25716566</v>
      </c>
      <c r="W19" s="76">
        <f>IF(E10=E18,0,W10-W18)</f>
        <v>45649559</v>
      </c>
      <c r="X19" s="76">
        <f t="shared" si="2"/>
        <v>-19932993</v>
      </c>
      <c r="Y19" s="77">
        <f>+IF(W19&lt;&gt;0,(X19/W19)*100,0)</f>
        <v>-43.66524767522946</v>
      </c>
      <c r="Z19" s="78">
        <f t="shared" si="2"/>
        <v>-22183672</v>
      </c>
    </row>
    <row r="20" spans="1:26" ht="13.5">
      <c r="A20" s="57" t="s">
        <v>44</v>
      </c>
      <c r="B20" s="18">
        <v>51539016</v>
      </c>
      <c r="C20" s="18">
        <v>0</v>
      </c>
      <c r="D20" s="58">
        <v>51579597</v>
      </c>
      <c r="E20" s="59">
        <v>52110067</v>
      </c>
      <c r="F20" s="59">
        <v>0</v>
      </c>
      <c r="G20" s="59">
        <v>3580125</v>
      </c>
      <c r="H20" s="59">
        <v>2567326</v>
      </c>
      <c r="I20" s="59">
        <v>6147451</v>
      </c>
      <c r="J20" s="59">
        <v>364008</v>
      </c>
      <c r="K20" s="59">
        <v>3098962</v>
      </c>
      <c r="L20" s="59">
        <v>654819</v>
      </c>
      <c r="M20" s="59">
        <v>4117789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10265240</v>
      </c>
      <c r="W20" s="59">
        <v>24070662</v>
      </c>
      <c r="X20" s="59">
        <v>-13805422</v>
      </c>
      <c r="Y20" s="60">
        <v>-57.35</v>
      </c>
      <c r="Z20" s="61">
        <v>52110067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61101160</v>
      </c>
      <c r="C22" s="85">
        <f>SUM(C19:C21)</f>
        <v>0</v>
      </c>
      <c r="D22" s="86">
        <f aca="true" t="shared" si="3" ref="D22:Z22">SUM(D19:D21)</f>
        <v>29395925</v>
      </c>
      <c r="E22" s="87">
        <f t="shared" si="3"/>
        <v>29926395</v>
      </c>
      <c r="F22" s="87">
        <f t="shared" si="3"/>
        <v>44231414</v>
      </c>
      <c r="G22" s="87">
        <f t="shared" si="3"/>
        <v>4646248</v>
      </c>
      <c r="H22" s="87">
        <f t="shared" si="3"/>
        <v>-4249063</v>
      </c>
      <c r="I22" s="87">
        <f t="shared" si="3"/>
        <v>44628599</v>
      </c>
      <c r="J22" s="87">
        <f t="shared" si="3"/>
        <v>-1562572</v>
      </c>
      <c r="K22" s="87">
        <f t="shared" si="3"/>
        <v>-1033237</v>
      </c>
      <c r="L22" s="87">
        <f t="shared" si="3"/>
        <v>-6050984</v>
      </c>
      <c r="M22" s="87">
        <f t="shared" si="3"/>
        <v>-8646793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35981806</v>
      </c>
      <c r="W22" s="87">
        <f t="shared" si="3"/>
        <v>69720221</v>
      </c>
      <c r="X22" s="87">
        <f t="shared" si="3"/>
        <v>-33738415</v>
      </c>
      <c r="Y22" s="88">
        <f>+IF(W22&lt;&gt;0,(X22/W22)*100,0)</f>
        <v>-48.39114752662646</v>
      </c>
      <c r="Z22" s="89">
        <f t="shared" si="3"/>
        <v>29926395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61101160</v>
      </c>
      <c r="C24" s="74">
        <f>SUM(C22:C23)</f>
        <v>0</v>
      </c>
      <c r="D24" s="75">
        <f aca="true" t="shared" si="4" ref="D24:Z24">SUM(D22:D23)</f>
        <v>29395925</v>
      </c>
      <c r="E24" s="76">
        <f t="shared" si="4"/>
        <v>29926395</v>
      </c>
      <c r="F24" s="76">
        <f t="shared" si="4"/>
        <v>44231414</v>
      </c>
      <c r="G24" s="76">
        <f t="shared" si="4"/>
        <v>4646248</v>
      </c>
      <c r="H24" s="76">
        <f t="shared" si="4"/>
        <v>-4249063</v>
      </c>
      <c r="I24" s="76">
        <f t="shared" si="4"/>
        <v>44628599</v>
      </c>
      <c r="J24" s="76">
        <f t="shared" si="4"/>
        <v>-1562572</v>
      </c>
      <c r="K24" s="76">
        <f t="shared" si="4"/>
        <v>-1033237</v>
      </c>
      <c r="L24" s="76">
        <f t="shared" si="4"/>
        <v>-6050984</v>
      </c>
      <c r="M24" s="76">
        <f t="shared" si="4"/>
        <v>-8646793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35981806</v>
      </c>
      <c r="W24" s="76">
        <f t="shared" si="4"/>
        <v>69720221</v>
      </c>
      <c r="X24" s="76">
        <f t="shared" si="4"/>
        <v>-33738415</v>
      </c>
      <c r="Y24" s="77">
        <f>+IF(W24&lt;&gt;0,(X24/W24)*100,0)</f>
        <v>-48.39114752662646</v>
      </c>
      <c r="Z24" s="78">
        <f t="shared" si="4"/>
        <v>29926395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76258079</v>
      </c>
      <c r="C27" s="21">
        <v>0</v>
      </c>
      <c r="D27" s="98">
        <v>84220817</v>
      </c>
      <c r="E27" s="99">
        <v>84220817</v>
      </c>
      <c r="F27" s="99">
        <v>1095</v>
      </c>
      <c r="G27" s="99">
        <v>5590440</v>
      </c>
      <c r="H27" s="99">
        <v>1716213</v>
      </c>
      <c r="I27" s="99">
        <v>7307748</v>
      </c>
      <c r="J27" s="99">
        <v>1965053</v>
      </c>
      <c r="K27" s="99">
        <v>2246727</v>
      </c>
      <c r="L27" s="99">
        <v>5263761</v>
      </c>
      <c r="M27" s="99">
        <v>9475541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16783289</v>
      </c>
      <c r="W27" s="99">
        <v>42110409</v>
      </c>
      <c r="X27" s="99">
        <v>-25327120</v>
      </c>
      <c r="Y27" s="100">
        <v>-60.14</v>
      </c>
      <c r="Z27" s="101">
        <v>84220817</v>
      </c>
    </row>
    <row r="28" spans="1:26" ht="13.5">
      <c r="A28" s="102" t="s">
        <v>44</v>
      </c>
      <c r="B28" s="18">
        <v>50558654</v>
      </c>
      <c r="C28" s="18">
        <v>0</v>
      </c>
      <c r="D28" s="58">
        <v>59675247</v>
      </c>
      <c r="E28" s="59">
        <v>59675247</v>
      </c>
      <c r="F28" s="59">
        <v>0</v>
      </c>
      <c r="G28" s="59">
        <v>5568556</v>
      </c>
      <c r="H28" s="59">
        <v>1333713</v>
      </c>
      <c r="I28" s="59">
        <v>6902269</v>
      </c>
      <c r="J28" s="59">
        <v>567726</v>
      </c>
      <c r="K28" s="59">
        <v>1719436</v>
      </c>
      <c r="L28" s="59">
        <v>2034343</v>
      </c>
      <c r="M28" s="59">
        <v>4321505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11223774</v>
      </c>
      <c r="W28" s="59">
        <v>29837624</v>
      </c>
      <c r="X28" s="59">
        <v>-18613850</v>
      </c>
      <c r="Y28" s="60">
        <v>-62.38</v>
      </c>
      <c r="Z28" s="61">
        <v>59675247</v>
      </c>
    </row>
    <row r="29" spans="1:26" ht="13.5">
      <c r="A29" s="57" t="s">
        <v>110</v>
      </c>
      <c r="B29" s="18">
        <v>2794658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4800000</v>
      </c>
      <c r="E30" s="59">
        <v>4800000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2193401</v>
      </c>
      <c r="M30" s="59">
        <v>2193401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2193401</v>
      </c>
      <c r="W30" s="59">
        <v>2400000</v>
      </c>
      <c r="X30" s="59">
        <v>-206599</v>
      </c>
      <c r="Y30" s="60">
        <v>-8.61</v>
      </c>
      <c r="Z30" s="61">
        <v>4800000</v>
      </c>
    </row>
    <row r="31" spans="1:26" ht="13.5">
      <c r="A31" s="57" t="s">
        <v>49</v>
      </c>
      <c r="B31" s="18">
        <v>22904768</v>
      </c>
      <c r="C31" s="18">
        <v>0</v>
      </c>
      <c r="D31" s="58">
        <v>19745570</v>
      </c>
      <c r="E31" s="59">
        <v>19745570</v>
      </c>
      <c r="F31" s="59">
        <v>1095</v>
      </c>
      <c r="G31" s="59">
        <v>21884</v>
      </c>
      <c r="H31" s="59">
        <v>382500</v>
      </c>
      <c r="I31" s="59">
        <v>405479</v>
      </c>
      <c r="J31" s="59">
        <v>1397327</v>
      </c>
      <c r="K31" s="59">
        <v>527291</v>
      </c>
      <c r="L31" s="59">
        <v>1036017</v>
      </c>
      <c r="M31" s="59">
        <v>2960635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3366114</v>
      </c>
      <c r="W31" s="59">
        <v>9872785</v>
      </c>
      <c r="X31" s="59">
        <v>-6506671</v>
      </c>
      <c r="Y31" s="60">
        <v>-65.91</v>
      </c>
      <c r="Z31" s="61">
        <v>19745570</v>
      </c>
    </row>
    <row r="32" spans="1:26" ht="13.5">
      <c r="A32" s="69" t="s">
        <v>50</v>
      </c>
      <c r="B32" s="21">
        <f>SUM(B28:B31)</f>
        <v>76258080</v>
      </c>
      <c r="C32" s="21">
        <f>SUM(C28:C31)</f>
        <v>0</v>
      </c>
      <c r="D32" s="98">
        <f aca="true" t="shared" si="5" ref="D32:Z32">SUM(D28:D31)</f>
        <v>84220817</v>
      </c>
      <c r="E32" s="99">
        <f t="shared" si="5"/>
        <v>84220817</v>
      </c>
      <c r="F32" s="99">
        <f t="shared" si="5"/>
        <v>1095</v>
      </c>
      <c r="G32" s="99">
        <f t="shared" si="5"/>
        <v>5590440</v>
      </c>
      <c r="H32" s="99">
        <f t="shared" si="5"/>
        <v>1716213</v>
      </c>
      <c r="I32" s="99">
        <f t="shared" si="5"/>
        <v>7307748</v>
      </c>
      <c r="J32" s="99">
        <f t="shared" si="5"/>
        <v>1965053</v>
      </c>
      <c r="K32" s="99">
        <f t="shared" si="5"/>
        <v>2246727</v>
      </c>
      <c r="L32" s="99">
        <f t="shared" si="5"/>
        <v>5263761</v>
      </c>
      <c r="M32" s="99">
        <f t="shared" si="5"/>
        <v>9475541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16783289</v>
      </c>
      <c r="W32" s="99">
        <f t="shared" si="5"/>
        <v>42110409</v>
      </c>
      <c r="X32" s="99">
        <f t="shared" si="5"/>
        <v>-25327120</v>
      </c>
      <c r="Y32" s="100">
        <f>+IF(W32&lt;&gt;0,(X32/W32)*100,0)</f>
        <v>-60.14455950784045</v>
      </c>
      <c r="Z32" s="101">
        <f t="shared" si="5"/>
        <v>84220817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165595521</v>
      </c>
      <c r="C35" s="18">
        <v>0</v>
      </c>
      <c r="D35" s="58">
        <v>128677864</v>
      </c>
      <c r="E35" s="59">
        <v>128677864</v>
      </c>
      <c r="F35" s="59">
        <v>192300992</v>
      </c>
      <c r="G35" s="59">
        <v>186095591</v>
      </c>
      <c r="H35" s="59">
        <v>191292742</v>
      </c>
      <c r="I35" s="59">
        <v>191292742</v>
      </c>
      <c r="J35" s="59">
        <v>192853815</v>
      </c>
      <c r="K35" s="59">
        <v>181893914</v>
      </c>
      <c r="L35" s="59">
        <v>181893914</v>
      </c>
      <c r="M35" s="59">
        <v>181893914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181893914</v>
      </c>
      <c r="W35" s="59">
        <v>64338932</v>
      </c>
      <c r="X35" s="59">
        <v>117554982</v>
      </c>
      <c r="Y35" s="60">
        <v>182.71</v>
      </c>
      <c r="Z35" s="61">
        <v>128677864</v>
      </c>
    </row>
    <row r="36" spans="1:26" ht="13.5">
      <c r="A36" s="57" t="s">
        <v>53</v>
      </c>
      <c r="B36" s="18">
        <v>791425119</v>
      </c>
      <c r="C36" s="18">
        <v>0</v>
      </c>
      <c r="D36" s="58">
        <v>868749927</v>
      </c>
      <c r="E36" s="59">
        <v>869280400</v>
      </c>
      <c r="F36" s="59">
        <v>792218938</v>
      </c>
      <c r="G36" s="59">
        <v>791724543</v>
      </c>
      <c r="H36" s="59">
        <v>792977414</v>
      </c>
      <c r="I36" s="59">
        <v>792977414</v>
      </c>
      <c r="J36" s="59">
        <v>792786831</v>
      </c>
      <c r="K36" s="59">
        <v>794705849</v>
      </c>
      <c r="L36" s="59">
        <v>794705849</v>
      </c>
      <c r="M36" s="59">
        <v>794705849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794705849</v>
      </c>
      <c r="W36" s="59">
        <v>434640200</v>
      </c>
      <c r="X36" s="59">
        <v>360065649</v>
      </c>
      <c r="Y36" s="60">
        <v>82.84</v>
      </c>
      <c r="Z36" s="61">
        <v>869280400</v>
      </c>
    </row>
    <row r="37" spans="1:26" ht="13.5">
      <c r="A37" s="57" t="s">
        <v>54</v>
      </c>
      <c r="B37" s="18">
        <v>86703209</v>
      </c>
      <c r="C37" s="18">
        <v>0</v>
      </c>
      <c r="D37" s="58">
        <v>55551148</v>
      </c>
      <c r="E37" s="59">
        <v>56081619</v>
      </c>
      <c r="F37" s="59">
        <v>57319250</v>
      </c>
      <c r="G37" s="59">
        <v>57081126</v>
      </c>
      <c r="H37" s="59">
        <v>69437361</v>
      </c>
      <c r="I37" s="59">
        <v>69437361</v>
      </c>
      <c r="J37" s="59">
        <v>72221104</v>
      </c>
      <c r="K37" s="59">
        <v>61012331</v>
      </c>
      <c r="L37" s="59">
        <v>61012331</v>
      </c>
      <c r="M37" s="59">
        <v>61012331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61012331</v>
      </c>
      <c r="W37" s="59">
        <v>28040810</v>
      </c>
      <c r="X37" s="59">
        <v>32971521</v>
      </c>
      <c r="Y37" s="60">
        <v>117.58</v>
      </c>
      <c r="Z37" s="61">
        <v>56081619</v>
      </c>
    </row>
    <row r="38" spans="1:26" ht="13.5">
      <c r="A38" s="57" t="s">
        <v>55</v>
      </c>
      <c r="B38" s="18">
        <v>168521129</v>
      </c>
      <c r="C38" s="18">
        <v>0</v>
      </c>
      <c r="D38" s="58">
        <v>159347976</v>
      </c>
      <c r="E38" s="59">
        <v>159347977</v>
      </c>
      <c r="F38" s="59">
        <v>172789387</v>
      </c>
      <c r="G38" s="59">
        <v>172743605</v>
      </c>
      <c r="H38" s="59">
        <v>169468964</v>
      </c>
      <c r="I38" s="59">
        <v>169468964</v>
      </c>
      <c r="J38" s="59">
        <v>170313773</v>
      </c>
      <c r="K38" s="59">
        <v>171178702</v>
      </c>
      <c r="L38" s="59">
        <v>171178702</v>
      </c>
      <c r="M38" s="59">
        <v>171178702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171178702</v>
      </c>
      <c r="W38" s="59">
        <v>79673989</v>
      </c>
      <c r="X38" s="59">
        <v>91504713</v>
      </c>
      <c r="Y38" s="60">
        <v>114.85</v>
      </c>
      <c r="Z38" s="61">
        <v>159347977</v>
      </c>
    </row>
    <row r="39" spans="1:26" ht="13.5">
      <c r="A39" s="57" t="s">
        <v>56</v>
      </c>
      <c r="B39" s="18">
        <v>701796302</v>
      </c>
      <c r="C39" s="18">
        <v>0</v>
      </c>
      <c r="D39" s="58">
        <v>782528667</v>
      </c>
      <c r="E39" s="59">
        <v>782528668</v>
      </c>
      <c r="F39" s="59">
        <v>754411293</v>
      </c>
      <c r="G39" s="59">
        <v>747995403</v>
      </c>
      <c r="H39" s="59">
        <v>745363831</v>
      </c>
      <c r="I39" s="59">
        <v>745363831</v>
      </c>
      <c r="J39" s="59">
        <v>743105769</v>
      </c>
      <c r="K39" s="59">
        <v>744408730</v>
      </c>
      <c r="L39" s="59">
        <v>744408730</v>
      </c>
      <c r="M39" s="59">
        <v>744408730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744408730</v>
      </c>
      <c r="W39" s="59">
        <v>391264334</v>
      </c>
      <c r="X39" s="59">
        <v>353144396</v>
      </c>
      <c r="Y39" s="60">
        <v>90.26</v>
      </c>
      <c r="Z39" s="61">
        <v>782528668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61124930</v>
      </c>
      <c r="C42" s="18">
        <v>0</v>
      </c>
      <c r="D42" s="58">
        <v>69050031</v>
      </c>
      <c r="E42" s="59">
        <v>61224546</v>
      </c>
      <c r="F42" s="59">
        <v>4218390</v>
      </c>
      <c r="G42" s="59">
        <v>12784592</v>
      </c>
      <c r="H42" s="59">
        <v>6591908</v>
      </c>
      <c r="I42" s="59">
        <v>23594890</v>
      </c>
      <c r="J42" s="59">
        <v>-79174790</v>
      </c>
      <c r="K42" s="59">
        <v>8226821</v>
      </c>
      <c r="L42" s="59">
        <v>37173454</v>
      </c>
      <c r="M42" s="59">
        <v>-33774515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-10179625</v>
      </c>
      <c r="W42" s="59">
        <v>70877717</v>
      </c>
      <c r="X42" s="59">
        <v>-81057342</v>
      </c>
      <c r="Y42" s="60">
        <v>-114.36</v>
      </c>
      <c r="Z42" s="61">
        <v>61224546</v>
      </c>
    </row>
    <row r="43" spans="1:26" ht="13.5">
      <c r="A43" s="57" t="s">
        <v>59</v>
      </c>
      <c r="B43" s="18">
        <v>-19099958</v>
      </c>
      <c r="C43" s="18">
        <v>0</v>
      </c>
      <c r="D43" s="58">
        <v>-69728027</v>
      </c>
      <c r="E43" s="59">
        <v>-69728027</v>
      </c>
      <c r="F43" s="59">
        <v>-5721741</v>
      </c>
      <c r="G43" s="59">
        <v>-3132337</v>
      </c>
      <c r="H43" s="59">
        <v>-3598517</v>
      </c>
      <c r="I43" s="59">
        <v>-12452595</v>
      </c>
      <c r="J43" s="59">
        <v>-619669</v>
      </c>
      <c r="K43" s="59">
        <v>-808522</v>
      </c>
      <c r="L43" s="59">
        <v>-704860</v>
      </c>
      <c r="M43" s="59">
        <v>-2133051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-14585646</v>
      </c>
      <c r="W43" s="59">
        <v>-22743911</v>
      </c>
      <c r="X43" s="59">
        <v>8158265</v>
      </c>
      <c r="Y43" s="60">
        <v>-35.87</v>
      </c>
      <c r="Z43" s="61">
        <v>-69728027</v>
      </c>
    </row>
    <row r="44" spans="1:26" ht="13.5">
      <c r="A44" s="57" t="s">
        <v>60</v>
      </c>
      <c r="B44" s="18">
        <v>-7368275</v>
      </c>
      <c r="C44" s="18">
        <v>0</v>
      </c>
      <c r="D44" s="58">
        <v>-9735554</v>
      </c>
      <c r="E44" s="59">
        <v>-9735554</v>
      </c>
      <c r="F44" s="59">
        <v>77744</v>
      </c>
      <c r="G44" s="59">
        <v>47944</v>
      </c>
      <c r="H44" s="59">
        <v>-4118732</v>
      </c>
      <c r="I44" s="59">
        <v>-3993044</v>
      </c>
      <c r="J44" s="59">
        <v>43397</v>
      </c>
      <c r="K44" s="59">
        <v>52011</v>
      </c>
      <c r="L44" s="59">
        <v>-82957</v>
      </c>
      <c r="M44" s="59">
        <v>12451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-3980593</v>
      </c>
      <c r="W44" s="59">
        <v>-4808437</v>
      </c>
      <c r="X44" s="59">
        <v>827844</v>
      </c>
      <c r="Y44" s="60">
        <v>-17.22</v>
      </c>
      <c r="Z44" s="61">
        <v>-9735554</v>
      </c>
    </row>
    <row r="45" spans="1:26" ht="13.5">
      <c r="A45" s="69" t="s">
        <v>61</v>
      </c>
      <c r="B45" s="21">
        <v>97039728</v>
      </c>
      <c r="C45" s="21">
        <v>0</v>
      </c>
      <c r="D45" s="98">
        <v>52699219</v>
      </c>
      <c r="E45" s="99">
        <v>52699219</v>
      </c>
      <c r="F45" s="99">
        <v>95605695</v>
      </c>
      <c r="G45" s="99">
        <v>105305894</v>
      </c>
      <c r="H45" s="99">
        <v>104180553</v>
      </c>
      <c r="I45" s="99">
        <v>104180553</v>
      </c>
      <c r="J45" s="99">
        <v>24429491</v>
      </c>
      <c r="K45" s="99">
        <v>31899801</v>
      </c>
      <c r="L45" s="99">
        <v>68285438</v>
      </c>
      <c r="M45" s="99">
        <v>68285438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68285438</v>
      </c>
      <c r="W45" s="99">
        <v>114263623</v>
      </c>
      <c r="X45" s="99">
        <v>-45978185</v>
      </c>
      <c r="Y45" s="100">
        <v>-40.24</v>
      </c>
      <c r="Z45" s="101">
        <v>52699219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23562968</v>
      </c>
      <c r="C49" s="51">
        <v>0</v>
      </c>
      <c r="D49" s="128">
        <v>3031356</v>
      </c>
      <c r="E49" s="53">
        <v>2114466</v>
      </c>
      <c r="F49" s="53">
        <v>0</v>
      </c>
      <c r="G49" s="53">
        <v>0</v>
      </c>
      <c r="H49" s="53">
        <v>0</v>
      </c>
      <c r="I49" s="53">
        <v>4509489</v>
      </c>
      <c r="J49" s="53">
        <v>0</v>
      </c>
      <c r="K49" s="53">
        <v>0</v>
      </c>
      <c r="L49" s="53">
        <v>0</v>
      </c>
      <c r="M49" s="53">
        <v>2400133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2478442</v>
      </c>
      <c r="W49" s="53">
        <v>14918953</v>
      </c>
      <c r="X49" s="53">
        <v>110865199</v>
      </c>
      <c r="Y49" s="53">
        <v>163881006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618480</v>
      </c>
      <c r="C51" s="51">
        <v>0</v>
      </c>
      <c r="D51" s="128">
        <v>170133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788613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102.35682771023653</v>
      </c>
      <c r="C58" s="5">
        <f>IF(C67=0,0,+(C76/C67)*100)</f>
        <v>0</v>
      </c>
      <c r="D58" s="6">
        <f aca="true" t="shared" si="6" ref="D58:Z58">IF(D67=0,0,+(D76/D67)*100)</f>
        <v>95.76846933305357</v>
      </c>
      <c r="E58" s="7">
        <f t="shared" si="6"/>
        <v>95.66765919121003</v>
      </c>
      <c r="F58" s="7">
        <f t="shared" si="6"/>
        <v>48.43888375419595</v>
      </c>
      <c r="G58" s="7">
        <f t="shared" si="6"/>
        <v>134.69648647895974</v>
      </c>
      <c r="H58" s="7">
        <f t="shared" si="6"/>
        <v>160.24482191827255</v>
      </c>
      <c r="I58" s="7">
        <f t="shared" si="6"/>
        <v>97.67454573418209</v>
      </c>
      <c r="J58" s="7">
        <f t="shared" si="6"/>
        <v>115.96750719269346</v>
      </c>
      <c r="K58" s="7">
        <f t="shared" si="6"/>
        <v>138.00454020429984</v>
      </c>
      <c r="L58" s="7">
        <f t="shared" si="6"/>
        <v>87.89601135821398</v>
      </c>
      <c r="M58" s="7">
        <f t="shared" si="6"/>
        <v>113.115280793175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103.64186916237918</v>
      </c>
      <c r="W58" s="7">
        <f t="shared" si="6"/>
        <v>96.00050494690167</v>
      </c>
      <c r="X58" s="7">
        <f t="shared" si="6"/>
        <v>0</v>
      </c>
      <c r="Y58" s="7">
        <f t="shared" si="6"/>
        <v>0</v>
      </c>
      <c r="Z58" s="8">
        <f t="shared" si="6"/>
        <v>95.66765919121003</v>
      </c>
    </row>
    <row r="59" spans="1:26" ht="13.5">
      <c r="A59" s="36" t="s">
        <v>31</v>
      </c>
      <c r="B59" s="9">
        <f aca="true" t="shared" si="7" ref="B59:Z66">IF(B68=0,0,+(B77/B68)*100)</f>
        <v>96.64261918462884</v>
      </c>
      <c r="C59" s="9">
        <f t="shared" si="7"/>
        <v>0</v>
      </c>
      <c r="D59" s="2">
        <f t="shared" si="7"/>
        <v>93.26398322851152</v>
      </c>
      <c r="E59" s="10">
        <f t="shared" si="7"/>
        <v>92.67336055328722</v>
      </c>
      <c r="F59" s="10">
        <f t="shared" si="7"/>
        <v>13.78242398035373</v>
      </c>
      <c r="G59" s="10">
        <f t="shared" si="7"/>
        <v>15.67334272015118</v>
      </c>
      <c r="H59" s="10">
        <f t="shared" si="7"/>
        <v>355.87110802736606</v>
      </c>
      <c r="I59" s="10">
        <f t="shared" si="7"/>
        <v>53.22258345769969</v>
      </c>
      <c r="J59" s="10">
        <f t="shared" si="7"/>
        <v>305.598223988393</v>
      </c>
      <c r="K59" s="10">
        <f t="shared" si="7"/>
        <v>111.36278002817687</v>
      </c>
      <c r="L59" s="10">
        <f t="shared" si="7"/>
        <v>109.60154775036592</v>
      </c>
      <c r="M59" s="10">
        <f t="shared" si="7"/>
        <v>153.889021697533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71.49424810795874</v>
      </c>
      <c r="W59" s="10">
        <f t="shared" si="7"/>
        <v>95.39773880679562</v>
      </c>
      <c r="X59" s="10">
        <f t="shared" si="7"/>
        <v>0</v>
      </c>
      <c r="Y59" s="10">
        <f t="shared" si="7"/>
        <v>0</v>
      </c>
      <c r="Z59" s="11">
        <f t="shared" si="7"/>
        <v>92.67336055328722</v>
      </c>
    </row>
    <row r="60" spans="1:26" ht="13.5">
      <c r="A60" s="37" t="s">
        <v>32</v>
      </c>
      <c r="B60" s="12">
        <f t="shared" si="7"/>
        <v>106.87292450575727</v>
      </c>
      <c r="C60" s="12">
        <f t="shared" si="7"/>
        <v>0</v>
      </c>
      <c r="D60" s="3">
        <f t="shared" si="7"/>
        <v>96.19540270091314</v>
      </c>
      <c r="E60" s="13">
        <f t="shared" si="7"/>
        <v>96.19540270091314</v>
      </c>
      <c r="F60" s="13">
        <f t="shared" si="7"/>
        <v>85.13609299407439</v>
      </c>
      <c r="G60" s="13">
        <f t="shared" si="7"/>
        <v>153.96637466447493</v>
      </c>
      <c r="H60" s="13">
        <f t="shared" si="7"/>
        <v>127.2043747849901</v>
      </c>
      <c r="I60" s="13">
        <f t="shared" si="7"/>
        <v>121.45586839470799</v>
      </c>
      <c r="J60" s="13">
        <f t="shared" si="7"/>
        <v>104.89781175862363</v>
      </c>
      <c r="K60" s="13">
        <f t="shared" si="7"/>
        <v>148.91893200614848</v>
      </c>
      <c r="L60" s="13">
        <f t="shared" si="7"/>
        <v>84.37280484766121</v>
      </c>
      <c r="M60" s="13">
        <f t="shared" si="7"/>
        <v>110.40264420629187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116.44282518806486</v>
      </c>
      <c r="W60" s="13">
        <f t="shared" si="7"/>
        <v>96.10562076029082</v>
      </c>
      <c r="X60" s="13">
        <f t="shared" si="7"/>
        <v>0</v>
      </c>
      <c r="Y60" s="13">
        <f t="shared" si="7"/>
        <v>0</v>
      </c>
      <c r="Z60" s="14">
        <f t="shared" si="7"/>
        <v>96.19540270091314</v>
      </c>
    </row>
    <row r="61" spans="1:26" ht="13.5">
      <c r="A61" s="38" t="s">
        <v>113</v>
      </c>
      <c r="B61" s="12">
        <f t="shared" si="7"/>
        <v>94.34535386642662</v>
      </c>
      <c r="C61" s="12">
        <f t="shared" si="7"/>
        <v>0</v>
      </c>
      <c r="D61" s="3">
        <f t="shared" si="7"/>
        <v>99.58807742101908</v>
      </c>
      <c r="E61" s="13">
        <f t="shared" si="7"/>
        <v>99.58807742101908</v>
      </c>
      <c r="F61" s="13">
        <f t="shared" si="7"/>
        <v>87.22449360526092</v>
      </c>
      <c r="G61" s="13">
        <f t="shared" si="7"/>
        <v>19.62412571962462</v>
      </c>
      <c r="H61" s="13">
        <f t="shared" si="7"/>
        <v>95.86621133050595</v>
      </c>
      <c r="I61" s="13">
        <f t="shared" si="7"/>
        <v>65.91516766492286</v>
      </c>
      <c r="J61" s="13">
        <f t="shared" si="7"/>
        <v>83.73547695834007</v>
      </c>
      <c r="K61" s="13">
        <f t="shared" si="7"/>
        <v>133.64301823621045</v>
      </c>
      <c r="L61" s="13">
        <f t="shared" si="7"/>
        <v>79.80056816405356</v>
      </c>
      <c r="M61" s="13">
        <f t="shared" si="7"/>
        <v>95.57771083648585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78.90561141663501</v>
      </c>
      <c r="W61" s="13">
        <f t="shared" si="7"/>
        <v>99.57716624128511</v>
      </c>
      <c r="X61" s="13">
        <f t="shared" si="7"/>
        <v>0</v>
      </c>
      <c r="Y61" s="13">
        <f t="shared" si="7"/>
        <v>0</v>
      </c>
      <c r="Z61" s="14">
        <f t="shared" si="7"/>
        <v>99.58807742101908</v>
      </c>
    </row>
    <row r="62" spans="1:26" ht="13.5">
      <c r="A62" s="38" t="s">
        <v>114</v>
      </c>
      <c r="B62" s="12">
        <f t="shared" si="7"/>
        <v>89.58038177660598</v>
      </c>
      <c r="C62" s="12">
        <f t="shared" si="7"/>
        <v>0</v>
      </c>
      <c r="D62" s="3">
        <f t="shared" si="7"/>
        <v>86.40462395425655</v>
      </c>
      <c r="E62" s="13">
        <f t="shared" si="7"/>
        <v>86.40462395425655</v>
      </c>
      <c r="F62" s="13">
        <f t="shared" si="7"/>
        <v>85.54280972034644</v>
      </c>
      <c r="G62" s="13">
        <f t="shared" si="7"/>
        <v>9.69436737294088</v>
      </c>
      <c r="H62" s="13">
        <f t="shared" si="7"/>
        <v>108.84844683294999</v>
      </c>
      <c r="I62" s="13">
        <f t="shared" si="7"/>
        <v>68.04303831495653</v>
      </c>
      <c r="J62" s="13">
        <f t="shared" si="7"/>
        <v>94.9516934200638</v>
      </c>
      <c r="K62" s="13">
        <f t="shared" si="7"/>
        <v>94.8441430236188</v>
      </c>
      <c r="L62" s="13">
        <f t="shared" si="7"/>
        <v>69.6823665447614</v>
      </c>
      <c r="M62" s="13">
        <f t="shared" si="7"/>
        <v>85.61061958492498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77.089598537021</v>
      </c>
      <c r="W62" s="13">
        <f t="shared" si="7"/>
        <v>85.31468242450646</v>
      </c>
      <c r="X62" s="13">
        <f t="shared" si="7"/>
        <v>0</v>
      </c>
      <c r="Y62" s="13">
        <f t="shared" si="7"/>
        <v>0</v>
      </c>
      <c r="Z62" s="14">
        <f t="shared" si="7"/>
        <v>86.40462395425655</v>
      </c>
    </row>
    <row r="63" spans="1:26" ht="13.5">
      <c r="A63" s="38" t="s">
        <v>115</v>
      </c>
      <c r="B63" s="12">
        <f t="shared" si="7"/>
        <v>110.18164314111903</v>
      </c>
      <c r="C63" s="12">
        <f t="shared" si="7"/>
        <v>0</v>
      </c>
      <c r="D63" s="3">
        <f t="shared" si="7"/>
        <v>92.07211527578879</v>
      </c>
      <c r="E63" s="13">
        <f t="shared" si="7"/>
        <v>92.07211527578879</v>
      </c>
      <c r="F63" s="13">
        <f t="shared" si="7"/>
        <v>72.61006149123756</v>
      </c>
      <c r="G63" s="13">
        <f t="shared" si="7"/>
        <v>9.192941448832713</v>
      </c>
      <c r="H63" s="13">
        <f t="shared" si="7"/>
        <v>126.29665922388074</v>
      </c>
      <c r="I63" s="13">
        <f t="shared" si="7"/>
        <v>65.89066118577426</v>
      </c>
      <c r="J63" s="13">
        <f t="shared" si="7"/>
        <v>112.86580151196124</v>
      </c>
      <c r="K63" s="13">
        <f t="shared" si="7"/>
        <v>110.21651832595718</v>
      </c>
      <c r="L63" s="13">
        <f t="shared" si="7"/>
        <v>93.67995047053599</v>
      </c>
      <c r="M63" s="13">
        <f t="shared" si="7"/>
        <v>105.51783109501534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84.02607839170786</v>
      </c>
      <c r="W63" s="13">
        <f t="shared" si="7"/>
        <v>92.59456078211748</v>
      </c>
      <c r="X63" s="13">
        <f t="shared" si="7"/>
        <v>0</v>
      </c>
      <c r="Y63" s="13">
        <f t="shared" si="7"/>
        <v>0</v>
      </c>
      <c r="Z63" s="14">
        <f t="shared" si="7"/>
        <v>92.07211527578879</v>
      </c>
    </row>
    <row r="64" spans="1:26" ht="13.5">
      <c r="A64" s="38" t="s">
        <v>116</v>
      </c>
      <c r="B64" s="12">
        <f t="shared" si="7"/>
        <v>109.23776458327895</v>
      </c>
      <c r="C64" s="12">
        <f t="shared" si="7"/>
        <v>0</v>
      </c>
      <c r="D64" s="3">
        <f t="shared" si="7"/>
        <v>83.13851611772091</v>
      </c>
      <c r="E64" s="13">
        <f t="shared" si="7"/>
        <v>83.13851611772091</v>
      </c>
      <c r="F64" s="13">
        <f t="shared" si="7"/>
        <v>107.78089236331692</v>
      </c>
      <c r="G64" s="13">
        <f t="shared" si="7"/>
        <v>10.87252033833395</v>
      </c>
      <c r="H64" s="13">
        <f t="shared" si="7"/>
        <v>116.84255883909911</v>
      </c>
      <c r="I64" s="13">
        <f t="shared" si="7"/>
        <v>77.91629835222636</v>
      </c>
      <c r="J64" s="13">
        <f t="shared" si="7"/>
        <v>111.88778409180887</v>
      </c>
      <c r="K64" s="13">
        <f t="shared" si="7"/>
        <v>105.36138203326534</v>
      </c>
      <c r="L64" s="13">
        <f t="shared" si="7"/>
        <v>100.76869043148224</v>
      </c>
      <c r="M64" s="13">
        <f t="shared" si="7"/>
        <v>105.96129344940648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92.05712052967408</v>
      </c>
      <c r="W64" s="13">
        <f t="shared" si="7"/>
        <v>83.33979811305855</v>
      </c>
      <c r="X64" s="13">
        <f t="shared" si="7"/>
        <v>0</v>
      </c>
      <c r="Y64" s="13">
        <f t="shared" si="7"/>
        <v>0</v>
      </c>
      <c r="Z64" s="14">
        <f t="shared" si="7"/>
        <v>83.13851611772091</v>
      </c>
    </row>
    <row r="65" spans="1:26" ht="13.5">
      <c r="A65" s="38" t="s">
        <v>117</v>
      </c>
      <c r="B65" s="12">
        <f t="shared" si="7"/>
        <v>25948.55151808374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36234.17945690673</v>
      </c>
      <c r="I65" s="13">
        <f t="shared" si="7"/>
        <v>252820.14298832483</v>
      </c>
      <c r="J65" s="13">
        <f t="shared" si="7"/>
        <v>0</v>
      </c>
      <c r="K65" s="13">
        <f t="shared" si="7"/>
        <v>62824.931467320734</v>
      </c>
      <c r="L65" s="13">
        <f t="shared" si="7"/>
        <v>22980.649819494585</v>
      </c>
      <c r="M65" s="13">
        <f t="shared" si="7"/>
        <v>87531.12050304093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188545.1276706618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6.231192409624358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100.17521588585608</v>
      </c>
      <c r="G66" s="16">
        <f t="shared" si="7"/>
        <v>0</v>
      </c>
      <c r="H66" s="16">
        <f t="shared" si="7"/>
        <v>0</v>
      </c>
      <c r="I66" s="16">
        <f t="shared" si="7"/>
        <v>33.1786751093958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20.042690578926113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344974262</v>
      </c>
      <c r="C67" s="23"/>
      <c r="D67" s="24">
        <v>360615607</v>
      </c>
      <c r="E67" s="25">
        <v>360995607</v>
      </c>
      <c r="F67" s="25">
        <v>53723866</v>
      </c>
      <c r="G67" s="25">
        <v>28367270</v>
      </c>
      <c r="H67" s="25">
        <v>25490038</v>
      </c>
      <c r="I67" s="25">
        <v>107581174</v>
      </c>
      <c r="J67" s="25">
        <v>24604830</v>
      </c>
      <c r="K67" s="25">
        <v>20321993</v>
      </c>
      <c r="L67" s="25">
        <v>22838802</v>
      </c>
      <c r="M67" s="25">
        <v>67765625</v>
      </c>
      <c r="N67" s="25"/>
      <c r="O67" s="25"/>
      <c r="P67" s="25"/>
      <c r="Q67" s="25"/>
      <c r="R67" s="25"/>
      <c r="S67" s="25"/>
      <c r="T67" s="25"/>
      <c r="U67" s="25"/>
      <c r="V67" s="25">
        <v>175346799</v>
      </c>
      <c r="W67" s="25">
        <v>190752730</v>
      </c>
      <c r="X67" s="25"/>
      <c r="Y67" s="24"/>
      <c r="Z67" s="26">
        <v>360995607</v>
      </c>
    </row>
    <row r="68" spans="1:26" ht="13.5" hidden="1">
      <c r="A68" s="36" t="s">
        <v>31</v>
      </c>
      <c r="B68" s="18">
        <v>55604297</v>
      </c>
      <c r="C68" s="18"/>
      <c r="D68" s="19">
        <v>59625000</v>
      </c>
      <c r="E68" s="20">
        <v>60005000</v>
      </c>
      <c r="F68" s="20">
        <v>27776471</v>
      </c>
      <c r="G68" s="20">
        <v>3014156</v>
      </c>
      <c r="H68" s="20">
        <v>3993701</v>
      </c>
      <c r="I68" s="20">
        <v>34784328</v>
      </c>
      <c r="J68" s="20">
        <v>1716205</v>
      </c>
      <c r="K68" s="20">
        <v>2980459</v>
      </c>
      <c r="L68" s="20">
        <v>3017024</v>
      </c>
      <c r="M68" s="20">
        <v>7713688</v>
      </c>
      <c r="N68" s="20"/>
      <c r="O68" s="20"/>
      <c r="P68" s="20"/>
      <c r="Q68" s="20"/>
      <c r="R68" s="20"/>
      <c r="S68" s="20"/>
      <c r="T68" s="20"/>
      <c r="U68" s="20"/>
      <c r="V68" s="20">
        <v>42498016</v>
      </c>
      <c r="W68" s="20">
        <v>43620775</v>
      </c>
      <c r="X68" s="20"/>
      <c r="Y68" s="19"/>
      <c r="Z68" s="22">
        <v>60005000</v>
      </c>
    </row>
    <row r="69" spans="1:26" ht="13.5" hidden="1">
      <c r="A69" s="37" t="s">
        <v>32</v>
      </c>
      <c r="B69" s="18">
        <v>279542151</v>
      </c>
      <c r="C69" s="18"/>
      <c r="D69" s="19">
        <v>295516427</v>
      </c>
      <c r="E69" s="20">
        <v>295516427</v>
      </c>
      <c r="F69" s="20">
        <v>25253394</v>
      </c>
      <c r="G69" s="20">
        <v>24510090</v>
      </c>
      <c r="H69" s="20">
        <v>20937989</v>
      </c>
      <c r="I69" s="20">
        <v>70701473</v>
      </c>
      <c r="J69" s="20">
        <v>22201527</v>
      </c>
      <c r="K69" s="20">
        <v>16603766</v>
      </c>
      <c r="L69" s="20">
        <v>19873336</v>
      </c>
      <c r="M69" s="20">
        <v>58678629</v>
      </c>
      <c r="N69" s="20"/>
      <c r="O69" s="20"/>
      <c r="P69" s="20"/>
      <c r="Q69" s="20"/>
      <c r="R69" s="20"/>
      <c r="S69" s="20"/>
      <c r="T69" s="20"/>
      <c r="U69" s="20"/>
      <c r="V69" s="20">
        <v>129380102</v>
      </c>
      <c r="W69" s="20">
        <v>144351735</v>
      </c>
      <c r="X69" s="20"/>
      <c r="Y69" s="19"/>
      <c r="Z69" s="22">
        <v>295516427</v>
      </c>
    </row>
    <row r="70" spans="1:26" ht="13.5" hidden="1">
      <c r="A70" s="38" t="s">
        <v>113</v>
      </c>
      <c r="B70" s="18">
        <v>198426086</v>
      </c>
      <c r="C70" s="18"/>
      <c r="D70" s="19">
        <v>215414266</v>
      </c>
      <c r="E70" s="20">
        <v>215414266</v>
      </c>
      <c r="F70" s="20">
        <v>18129434</v>
      </c>
      <c r="G70" s="20">
        <v>18670498</v>
      </c>
      <c r="H70" s="20">
        <v>15957734</v>
      </c>
      <c r="I70" s="20">
        <v>52757666</v>
      </c>
      <c r="J70" s="20">
        <v>16515824</v>
      </c>
      <c r="K70" s="20">
        <v>10838436</v>
      </c>
      <c r="L70" s="20">
        <v>13753070</v>
      </c>
      <c r="M70" s="20">
        <v>41107330</v>
      </c>
      <c r="N70" s="20"/>
      <c r="O70" s="20"/>
      <c r="P70" s="20"/>
      <c r="Q70" s="20"/>
      <c r="R70" s="20"/>
      <c r="S70" s="20"/>
      <c r="T70" s="20"/>
      <c r="U70" s="20"/>
      <c r="V70" s="20">
        <v>93864996</v>
      </c>
      <c r="W70" s="20">
        <v>104927762</v>
      </c>
      <c r="X70" s="20"/>
      <c r="Y70" s="19"/>
      <c r="Z70" s="22">
        <v>215414266</v>
      </c>
    </row>
    <row r="71" spans="1:26" ht="13.5" hidden="1">
      <c r="A71" s="38" t="s">
        <v>114</v>
      </c>
      <c r="B71" s="18">
        <v>39173537</v>
      </c>
      <c r="C71" s="18"/>
      <c r="D71" s="19">
        <v>39203329</v>
      </c>
      <c r="E71" s="20">
        <v>39203329</v>
      </c>
      <c r="F71" s="20">
        <v>3334161</v>
      </c>
      <c r="G71" s="20">
        <v>2235298</v>
      </c>
      <c r="H71" s="20">
        <v>1766423</v>
      </c>
      <c r="I71" s="20">
        <v>7335882</v>
      </c>
      <c r="J71" s="20">
        <v>2472334</v>
      </c>
      <c r="K71" s="20">
        <v>2447372</v>
      </c>
      <c r="L71" s="20">
        <v>2868621</v>
      </c>
      <c r="M71" s="20">
        <v>7788327</v>
      </c>
      <c r="N71" s="20"/>
      <c r="O71" s="20"/>
      <c r="P71" s="20"/>
      <c r="Q71" s="20"/>
      <c r="R71" s="20"/>
      <c r="S71" s="20"/>
      <c r="T71" s="20"/>
      <c r="U71" s="20"/>
      <c r="V71" s="20">
        <v>15124209</v>
      </c>
      <c r="W71" s="20">
        <v>18146819</v>
      </c>
      <c r="X71" s="20"/>
      <c r="Y71" s="19"/>
      <c r="Z71" s="22">
        <v>39203329</v>
      </c>
    </row>
    <row r="72" spans="1:26" ht="13.5" hidden="1">
      <c r="A72" s="38" t="s">
        <v>115</v>
      </c>
      <c r="B72" s="18">
        <v>20990443</v>
      </c>
      <c r="C72" s="18"/>
      <c r="D72" s="19">
        <v>19968252</v>
      </c>
      <c r="E72" s="20">
        <v>19968252</v>
      </c>
      <c r="F72" s="20">
        <v>2198362</v>
      </c>
      <c r="G72" s="20">
        <v>1969696</v>
      </c>
      <c r="H72" s="20">
        <v>1604238</v>
      </c>
      <c r="I72" s="20">
        <v>5772296</v>
      </c>
      <c r="J72" s="20">
        <v>1634698</v>
      </c>
      <c r="K72" s="20">
        <v>1590258</v>
      </c>
      <c r="L72" s="20">
        <v>1645889</v>
      </c>
      <c r="M72" s="20">
        <v>4870845</v>
      </c>
      <c r="N72" s="20"/>
      <c r="O72" s="20"/>
      <c r="P72" s="20"/>
      <c r="Q72" s="20"/>
      <c r="R72" s="20"/>
      <c r="S72" s="20"/>
      <c r="T72" s="20"/>
      <c r="U72" s="20"/>
      <c r="V72" s="20">
        <v>10643141</v>
      </c>
      <c r="W72" s="20">
        <v>10688522</v>
      </c>
      <c r="X72" s="20"/>
      <c r="Y72" s="19"/>
      <c r="Z72" s="22">
        <v>19968252</v>
      </c>
    </row>
    <row r="73" spans="1:26" ht="13.5" hidden="1">
      <c r="A73" s="38" t="s">
        <v>116</v>
      </c>
      <c r="B73" s="18">
        <v>20834272</v>
      </c>
      <c r="C73" s="18"/>
      <c r="D73" s="19">
        <v>20419140</v>
      </c>
      <c r="E73" s="20">
        <v>20419140</v>
      </c>
      <c r="F73" s="20">
        <v>1591437</v>
      </c>
      <c r="G73" s="20">
        <v>1634598</v>
      </c>
      <c r="H73" s="20">
        <v>1594348</v>
      </c>
      <c r="I73" s="20">
        <v>4820383</v>
      </c>
      <c r="J73" s="20">
        <v>1578671</v>
      </c>
      <c r="K73" s="20">
        <v>1720769</v>
      </c>
      <c r="L73" s="20">
        <v>1602986</v>
      </c>
      <c r="M73" s="20">
        <v>4902426</v>
      </c>
      <c r="N73" s="20"/>
      <c r="O73" s="20"/>
      <c r="P73" s="20"/>
      <c r="Q73" s="20"/>
      <c r="R73" s="20"/>
      <c r="S73" s="20"/>
      <c r="T73" s="20"/>
      <c r="U73" s="20"/>
      <c r="V73" s="20">
        <v>9722809</v>
      </c>
      <c r="W73" s="20">
        <v>10332912</v>
      </c>
      <c r="X73" s="20"/>
      <c r="Y73" s="19"/>
      <c r="Z73" s="22">
        <v>20419140</v>
      </c>
    </row>
    <row r="74" spans="1:26" ht="13.5" hidden="1">
      <c r="A74" s="38" t="s">
        <v>117</v>
      </c>
      <c r="B74" s="18">
        <v>117813</v>
      </c>
      <c r="C74" s="18"/>
      <c r="D74" s="19">
        <v>511440</v>
      </c>
      <c r="E74" s="20">
        <v>511440</v>
      </c>
      <c r="F74" s="20"/>
      <c r="G74" s="20"/>
      <c r="H74" s="20">
        <v>15246</v>
      </c>
      <c r="I74" s="20">
        <v>15246</v>
      </c>
      <c r="J74" s="20"/>
      <c r="K74" s="20">
        <v>6931</v>
      </c>
      <c r="L74" s="20">
        <v>2770</v>
      </c>
      <c r="M74" s="20">
        <v>9701</v>
      </c>
      <c r="N74" s="20"/>
      <c r="O74" s="20"/>
      <c r="P74" s="20"/>
      <c r="Q74" s="20"/>
      <c r="R74" s="20"/>
      <c r="S74" s="20"/>
      <c r="T74" s="20"/>
      <c r="U74" s="20"/>
      <c r="V74" s="20">
        <v>24947</v>
      </c>
      <c r="W74" s="20">
        <v>255720</v>
      </c>
      <c r="X74" s="20"/>
      <c r="Y74" s="19"/>
      <c r="Z74" s="22">
        <v>511440</v>
      </c>
    </row>
    <row r="75" spans="1:26" ht="13.5" hidden="1">
      <c r="A75" s="39" t="s">
        <v>118</v>
      </c>
      <c r="B75" s="27">
        <v>9827814</v>
      </c>
      <c r="C75" s="27"/>
      <c r="D75" s="28">
        <v>5474180</v>
      </c>
      <c r="E75" s="29">
        <v>5474180</v>
      </c>
      <c r="F75" s="29">
        <v>694001</v>
      </c>
      <c r="G75" s="29">
        <v>843024</v>
      </c>
      <c r="H75" s="29">
        <v>558348</v>
      </c>
      <c r="I75" s="29">
        <v>2095373</v>
      </c>
      <c r="J75" s="29">
        <v>687098</v>
      </c>
      <c r="K75" s="29">
        <v>737768</v>
      </c>
      <c r="L75" s="29">
        <v>-51558</v>
      </c>
      <c r="M75" s="29">
        <v>1373308</v>
      </c>
      <c r="N75" s="29"/>
      <c r="O75" s="29"/>
      <c r="P75" s="29"/>
      <c r="Q75" s="29"/>
      <c r="R75" s="29"/>
      <c r="S75" s="29"/>
      <c r="T75" s="29"/>
      <c r="U75" s="29"/>
      <c r="V75" s="29">
        <v>3468681</v>
      </c>
      <c r="W75" s="29">
        <v>2780220</v>
      </c>
      <c r="X75" s="29"/>
      <c r="Y75" s="28"/>
      <c r="Z75" s="30">
        <v>5474180</v>
      </c>
    </row>
    <row r="76" spans="1:26" ht="13.5" hidden="1">
      <c r="A76" s="41" t="s">
        <v>120</v>
      </c>
      <c r="B76" s="31">
        <v>353104711</v>
      </c>
      <c r="C76" s="31"/>
      <c r="D76" s="32">
        <v>345356047</v>
      </c>
      <c r="E76" s="33">
        <v>345356047</v>
      </c>
      <c r="F76" s="33">
        <v>26023241</v>
      </c>
      <c r="G76" s="33">
        <v>38209716</v>
      </c>
      <c r="H76" s="33">
        <v>40846466</v>
      </c>
      <c r="I76" s="33">
        <v>105079423</v>
      </c>
      <c r="J76" s="33">
        <v>28533608</v>
      </c>
      <c r="K76" s="33">
        <v>28045273</v>
      </c>
      <c r="L76" s="33">
        <v>20074396</v>
      </c>
      <c r="M76" s="33">
        <v>76653277</v>
      </c>
      <c r="N76" s="33"/>
      <c r="O76" s="33"/>
      <c r="P76" s="33"/>
      <c r="Q76" s="33"/>
      <c r="R76" s="33"/>
      <c r="S76" s="33"/>
      <c r="T76" s="33"/>
      <c r="U76" s="33"/>
      <c r="V76" s="33">
        <v>181732700</v>
      </c>
      <c r="W76" s="33">
        <v>183123584</v>
      </c>
      <c r="X76" s="33"/>
      <c r="Y76" s="32"/>
      <c r="Z76" s="34">
        <v>345356047</v>
      </c>
    </row>
    <row r="77" spans="1:26" ht="13.5" hidden="1">
      <c r="A77" s="36" t="s">
        <v>31</v>
      </c>
      <c r="B77" s="18">
        <v>53737449</v>
      </c>
      <c r="C77" s="18"/>
      <c r="D77" s="19">
        <v>55608650</v>
      </c>
      <c r="E77" s="20">
        <v>55608650</v>
      </c>
      <c r="F77" s="20">
        <v>3828271</v>
      </c>
      <c r="G77" s="20">
        <v>472419</v>
      </c>
      <c r="H77" s="20">
        <v>14212428</v>
      </c>
      <c r="I77" s="20">
        <v>18513118</v>
      </c>
      <c r="J77" s="20">
        <v>5244692</v>
      </c>
      <c r="K77" s="20">
        <v>3319122</v>
      </c>
      <c r="L77" s="20">
        <v>3306705</v>
      </c>
      <c r="M77" s="20">
        <v>11870519</v>
      </c>
      <c r="N77" s="20"/>
      <c r="O77" s="20"/>
      <c r="P77" s="20"/>
      <c r="Q77" s="20"/>
      <c r="R77" s="20"/>
      <c r="S77" s="20"/>
      <c r="T77" s="20"/>
      <c r="U77" s="20"/>
      <c r="V77" s="20">
        <v>30383637</v>
      </c>
      <c r="W77" s="20">
        <v>41613233</v>
      </c>
      <c r="X77" s="20"/>
      <c r="Y77" s="19"/>
      <c r="Z77" s="22">
        <v>55608650</v>
      </c>
    </row>
    <row r="78" spans="1:26" ht="13.5" hidden="1">
      <c r="A78" s="37" t="s">
        <v>32</v>
      </c>
      <c r="B78" s="18">
        <v>298754872</v>
      </c>
      <c r="C78" s="18"/>
      <c r="D78" s="19">
        <v>284273217</v>
      </c>
      <c r="E78" s="20">
        <v>284273217</v>
      </c>
      <c r="F78" s="20">
        <v>21499753</v>
      </c>
      <c r="G78" s="20">
        <v>37737297</v>
      </c>
      <c r="H78" s="20">
        <v>26634038</v>
      </c>
      <c r="I78" s="20">
        <v>85871088</v>
      </c>
      <c r="J78" s="20">
        <v>23288916</v>
      </c>
      <c r="K78" s="20">
        <v>24726151</v>
      </c>
      <c r="L78" s="20">
        <v>16767691</v>
      </c>
      <c r="M78" s="20">
        <v>64782758</v>
      </c>
      <c r="N78" s="20"/>
      <c r="O78" s="20"/>
      <c r="P78" s="20"/>
      <c r="Q78" s="20"/>
      <c r="R78" s="20"/>
      <c r="S78" s="20"/>
      <c r="T78" s="20"/>
      <c r="U78" s="20"/>
      <c r="V78" s="20">
        <v>150653846</v>
      </c>
      <c r="W78" s="20">
        <v>138730131</v>
      </c>
      <c r="X78" s="20"/>
      <c r="Y78" s="19"/>
      <c r="Z78" s="22">
        <v>284273217</v>
      </c>
    </row>
    <row r="79" spans="1:26" ht="13.5" hidden="1">
      <c r="A79" s="38" t="s">
        <v>113</v>
      </c>
      <c r="B79" s="18">
        <v>187205793</v>
      </c>
      <c r="C79" s="18"/>
      <c r="D79" s="19">
        <v>214526926</v>
      </c>
      <c r="E79" s="20">
        <v>214526926</v>
      </c>
      <c r="F79" s="20">
        <v>15813307</v>
      </c>
      <c r="G79" s="20">
        <v>3663922</v>
      </c>
      <c r="H79" s="20">
        <v>15298075</v>
      </c>
      <c r="I79" s="20">
        <v>34775304</v>
      </c>
      <c r="J79" s="20">
        <v>13829604</v>
      </c>
      <c r="K79" s="20">
        <v>14484813</v>
      </c>
      <c r="L79" s="20">
        <v>10975028</v>
      </c>
      <c r="M79" s="20">
        <v>39289445</v>
      </c>
      <c r="N79" s="20"/>
      <c r="O79" s="20"/>
      <c r="P79" s="20"/>
      <c r="Q79" s="20"/>
      <c r="R79" s="20"/>
      <c r="S79" s="20"/>
      <c r="T79" s="20"/>
      <c r="U79" s="20"/>
      <c r="V79" s="20">
        <v>74064749</v>
      </c>
      <c r="W79" s="20">
        <v>104484092</v>
      </c>
      <c r="X79" s="20"/>
      <c r="Y79" s="19"/>
      <c r="Z79" s="22">
        <v>214526926</v>
      </c>
    </row>
    <row r="80" spans="1:26" ht="13.5" hidden="1">
      <c r="A80" s="38" t="s">
        <v>114</v>
      </c>
      <c r="B80" s="18">
        <v>35091804</v>
      </c>
      <c r="C80" s="18"/>
      <c r="D80" s="19">
        <v>33873489</v>
      </c>
      <c r="E80" s="20">
        <v>33873489</v>
      </c>
      <c r="F80" s="20">
        <v>2852135</v>
      </c>
      <c r="G80" s="20">
        <v>216698</v>
      </c>
      <c r="H80" s="20">
        <v>1922724</v>
      </c>
      <c r="I80" s="20">
        <v>4991557</v>
      </c>
      <c r="J80" s="20">
        <v>2347523</v>
      </c>
      <c r="K80" s="20">
        <v>2321189</v>
      </c>
      <c r="L80" s="20">
        <v>1998923</v>
      </c>
      <c r="M80" s="20">
        <v>6667635</v>
      </c>
      <c r="N80" s="20"/>
      <c r="O80" s="20"/>
      <c r="P80" s="20"/>
      <c r="Q80" s="20"/>
      <c r="R80" s="20"/>
      <c r="S80" s="20"/>
      <c r="T80" s="20"/>
      <c r="U80" s="20"/>
      <c r="V80" s="20">
        <v>11659192</v>
      </c>
      <c r="W80" s="20">
        <v>15481901</v>
      </c>
      <c r="X80" s="20"/>
      <c r="Y80" s="19"/>
      <c r="Z80" s="22">
        <v>33873489</v>
      </c>
    </row>
    <row r="81" spans="1:26" ht="13.5" hidden="1">
      <c r="A81" s="38" t="s">
        <v>115</v>
      </c>
      <c r="B81" s="18">
        <v>23127615</v>
      </c>
      <c r="C81" s="18"/>
      <c r="D81" s="19">
        <v>18385192</v>
      </c>
      <c r="E81" s="20">
        <v>18385192</v>
      </c>
      <c r="F81" s="20">
        <v>1596232</v>
      </c>
      <c r="G81" s="20">
        <v>181073</v>
      </c>
      <c r="H81" s="20">
        <v>2026099</v>
      </c>
      <c r="I81" s="20">
        <v>3803404</v>
      </c>
      <c r="J81" s="20">
        <v>1845015</v>
      </c>
      <c r="K81" s="20">
        <v>1752727</v>
      </c>
      <c r="L81" s="20">
        <v>1541868</v>
      </c>
      <c r="M81" s="20">
        <v>5139610</v>
      </c>
      <c r="N81" s="20"/>
      <c r="O81" s="20"/>
      <c r="P81" s="20"/>
      <c r="Q81" s="20"/>
      <c r="R81" s="20"/>
      <c r="S81" s="20"/>
      <c r="T81" s="20"/>
      <c r="U81" s="20"/>
      <c r="V81" s="20">
        <v>8943014</v>
      </c>
      <c r="W81" s="20">
        <v>9896990</v>
      </c>
      <c r="X81" s="20"/>
      <c r="Y81" s="19"/>
      <c r="Z81" s="22">
        <v>18385192</v>
      </c>
    </row>
    <row r="82" spans="1:26" ht="13.5" hidden="1">
      <c r="A82" s="38" t="s">
        <v>116</v>
      </c>
      <c r="B82" s="18">
        <v>22758893</v>
      </c>
      <c r="C82" s="18"/>
      <c r="D82" s="19">
        <v>16976170</v>
      </c>
      <c r="E82" s="20">
        <v>16976170</v>
      </c>
      <c r="F82" s="20">
        <v>1715265</v>
      </c>
      <c r="G82" s="20">
        <v>177722</v>
      </c>
      <c r="H82" s="20">
        <v>1862877</v>
      </c>
      <c r="I82" s="20">
        <v>3755864</v>
      </c>
      <c r="J82" s="20">
        <v>1766340</v>
      </c>
      <c r="K82" s="20">
        <v>1813026</v>
      </c>
      <c r="L82" s="20">
        <v>1615308</v>
      </c>
      <c r="M82" s="20">
        <v>5194674</v>
      </c>
      <c r="N82" s="20"/>
      <c r="O82" s="20"/>
      <c r="P82" s="20"/>
      <c r="Q82" s="20"/>
      <c r="R82" s="20"/>
      <c r="S82" s="20"/>
      <c r="T82" s="20"/>
      <c r="U82" s="20"/>
      <c r="V82" s="20">
        <v>8950538</v>
      </c>
      <c r="W82" s="20">
        <v>8611428</v>
      </c>
      <c r="X82" s="20"/>
      <c r="Y82" s="19"/>
      <c r="Z82" s="22">
        <v>16976170</v>
      </c>
    </row>
    <row r="83" spans="1:26" ht="13.5" hidden="1">
      <c r="A83" s="38" t="s">
        <v>117</v>
      </c>
      <c r="B83" s="18">
        <v>30570767</v>
      </c>
      <c r="C83" s="18"/>
      <c r="D83" s="19">
        <v>511440</v>
      </c>
      <c r="E83" s="20">
        <v>511440</v>
      </c>
      <c r="F83" s="20">
        <v>-477186</v>
      </c>
      <c r="G83" s="20">
        <v>33497882</v>
      </c>
      <c r="H83" s="20">
        <v>5524263</v>
      </c>
      <c r="I83" s="20">
        <v>38544959</v>
      </c>
      <c r="J83" s="20">
        <v>3500434</v>
      </c>
      <c r="K83" s="20">
        <v>4354396</v>
      </c>
      <c r="L83" s="20">
        <v>636564</v>
      </c>
      <c r="M83" s="20">
        <v>8491394</v>
      </c>
      <c r="N83" s="20"/>
      <c r="O83" s="20"/>
      <c r="P83" s="20"/>
      <c r="Q83" s="20"/>
      <c r="R83" s="20"/>
      <c r="S83" s="20"/>
      <c r="T83" s="20"/>
      <c r="U83" s="20"/>
      <c r="V83" s="20">
        <v>47036353</v>
      </c>
      <c r="W83" s="20">
        <v>255720</v>
      </c>
      <c r="X83" s="20"/>
      <c r="Y83" s="19"/>
      <c r="Z83" s="22">
        <v>511440</v>
      </c>
    </row>
    <row r="84" spans="1:26" ht="13.5" hidden="1">
      <c r="A84" s="39" t="s">
        <v>118</v>
      </c>
      <c r="B84" s="27">
        <v>612390</v>
      </c>
      <c r="C84" s="27"/>
      <c r="D84" s="28">
        <v>5474180</v>
      </c>
      <c r="E84" s="29">
        <v>5474180</v>
      </c>
      <c r="F84" s="29">
        <v>695217</v>
      </c>
      <c r="G84" s="29"/>
      <c r="H84" s="29"/>
      <c r="I84" s="29">
        <v>695217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695217</v>
      </c>
      <c r="W84" s="29">
        <v>2780220</v>
      </c>
      <c r="X84" s="29"/>
      <c r="Y84" s="28"/>
      <c r="Z84" s="30">
        <v>5474180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2017-01-31T13:39:12Z</dcterms:created>
  <dcterms:modified xsi:type="dcterms:W3CDTF">2017-01-31T13:39:54Z</dcterms:modified>
  <cp:category/>
  <cp:version/>
  <cp:contentType/>
  <cp:contentStatus/>
</cp:coreProperties>
</file>