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'DC16'!$A$1:$AA$57</definedName>
    <definedName name="_xlnm.Print_Area" localSheetId="11">'DC18'!$A$1:$AA$57</definedName>
    <definedName name="_xlnm.Print_Area" localSheetId="18">'DC19'!$A$1:$AA$57</definedName>
    <definedName name="_xlnm.Print_Area" localSheetId="23">'DC20'!$A$1:$AA$57</definedName>
    <definedName name="_xlnm.Print_Area" localSheetId="2">'FS161'!$A$1:$AA$57</definedName>
    <definedName name="_xlnm.Print_Area" localSheetId="3">'FS162'!$A$1:$AA$57</definedName>
    <definedName name="_xlnm.Print_Area" localSheetId="4">'FS163'!$A$1:$AA$57</definedName>
    <definedName name="_xlnm.Print_Area" localSheetId="6">'FS181'!$A$1:$AA$57</definedName>
    <definedName name="_xlnm.Print_Area" localSheetId="7">'FS182'!$A$1:$AA$57</definedName>
    <definedName name="_xlnm.Print_Area" localSheetId="8">'FS183'!$A$1:$AA$57</definedName>
    <definedName name="_xlnm.Print_Area" localSheetId="9">'FS184'!$A$1:$AA$57</definedName>
    <definedName name="_xlnm.Print_Area" localSheetId="10">'FS185'!$A$1:$AA$57</definedName>
    <definedName name="_xlnm.Print_Area" localSheetId="12">'FS191'!$A$1:$AA$57</definedName>
    <definedName name="_xlnm.Print_Area" localSheetId="13">'FS192'!$A$1:$AA$57</definedName>
    <definedName name="_xlnm.Print_Area" localSheetId="14">'FS193'!$A$1:$AA$57</definedName>
    <definedName name="_xlnm.Print_Area" localSheetId="15">'FS194'!$A$1:$AA$57</definedName>
    <definedName name="_xlnm.Print_Area" localSheetId="16">'FS195'!$A$1:$AA$57</definedName>
    <definedName name="_xlnm.Print_Area" localSheetId="17">'FS196'!$A$1:$AA$57</definedName>
    <definedName name="_xlnm.Print_Area" localSheetId="19">'FS201'!$A$1:$AA$57</definedName>
    <definedName name="_xlnm.Print_Area" localSheetId="20">'FS203'!$A$1:$AA$57</definedName>
    <definedName name="_xlnm.Print_Area" localSheetId="21">'FS204'!$A$1:$AA$57</definedName>
    <definedName name="_xlnm.Print_Area" localSheetId="22">'FS205'!$A$1:$AA$57</definedName>
    <definedName name="_xlnm.Print_Area" localSheetId="1">'MAN'!$A$1:$AA$57</definedName>
    <definedName name="_xlnm.Print_Area" localSheetId="0">'Summary'!$A$1:$AA$57</definedName>
  </definedNames>
  <calcPr calcMode="manual" fullCalcOnLoad="1"/>
</workbook>
</file>

<file path=xl/sharedStrings.xml><?xml version="1.0" encoding="utf-8"?>
<sst xmlns="http://schemas.openxmlformats.org/spreadsheetml/2006/main" count="1824" uniqueCount="98">
  <si>
    <t>Free State: Mangaung(MAN) - Table C4 Quarterly Budget Statement - Financial Performance (rev and expend) ( All )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</si>
  <si>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</si>
  <si>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</si>
  <si>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</si>
  <si>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</si>
  <si>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</si>
  <si>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</si>
  <si>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</si>
  <si>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</si>
  <si>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</si>
  <si>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</si>
  <si>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</si>
  <si>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</si>
  <si>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</si>
  <si>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</si>
  <si>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</si>
  <si>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</si>
  <si>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</si>
  <si>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</si>
  <si>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</si>
  <si>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</si>
  <si>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</si>
  <si>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</si>
  <si>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</si>
  <si>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</si>
  <si>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</si>
  <si>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</si>
  <si>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</si>
  <si>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</si>
  <si>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</si>
  <si>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</si>
  <si>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</si>
  <si>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</si>
  <si>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</si>
  <si>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</si>
  <si>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</si>
  <si>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</si>
  <si>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</si>
  <si>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</si>
  <si>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</si>
  <si>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</si>
  <si>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</si>
  <si>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</si>
  <si>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</si>
  <si>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</si>
  <si>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</si>
  <si>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</si>
  <si>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</si>
  <si>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</si>
  <si>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</si>
  <si>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</si>
  <si>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</si>
  <si>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</si>
  <si>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</si>
  <si>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</si>
  <si>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</si>
  <si>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</si>
  <si>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</si>
  <si>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</si>
  <si>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</si>
  <si>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</si>
  <si>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</si>
  <si>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</si>
  <si>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</si>
  <si>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</si>
  <si>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</si>
  <si>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</si>
  <si>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</si>
  <si>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</si>
  <si>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</si>
  <si>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</si>
  <si>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</si>
  <si>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</si>
  <si>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</si>
  <si>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Free State: Letsemeng(FS161) - Table C4 Quarterly Budget Statement - Financial Performance (rev and expend) ( All ) for 2nd Quarter ended 31 December 2016 (Figures Finalised as at 2017/01/30)</t>
  </si>
  <si>
    <t>Free State: Kopanong(FS162) - Table C4 Quarterly Budget Statement - Financial Performance (rev and expend) ( All ) for 2nd Quarter ended 31 December 2016 (Figures Finalised as at 2017/01/30)</t>
  </si>
  <si>
    <t>Free State: Mohokare(FS163) - Table C4 Quarterly Budget Statement - Financial Performance (rev and expend) ( All ) for 2nd Quarter ended 31 December 2016 (Figures Finalised as at 2017/01/30)</t>
  </si>
  <si>
    <t>Free State: Xhariep(DC16) - Table C4 Quarterly Budget Statement - Financial Performance (rev and expend) ( All ) for 2nd Quarter ended 31 December 2016 (Figures Finalised as at 2017/01/30)</t>
  </si>
  <si>
    <t>Free State: Masilonyana(FS181) - Table C4 Quarterly Budget Statement - Financial Performance (rev and expend) ( All ) for 2nd Quarter ended 31 December 2016 (Figures Finalised as at 2017/01/30)</t>
  </si>
  <si>
    <t>Free State: Tokologo(FS182) - Table C4 Quarterly Budget Statement - Financial Performance (rev and expend) ( All ) for 2nd Quarter ended 31 December 2016 (Figures Finalised as at 2017/01/30)</t>
  </si>
  <si>
    <t>Free State: Tswelopele(FS183) - Table C4 Quarterly Budget Statement - Financial Performance (rev and expend) ( All ) for 2nd Quarter ended 31 December 2016 (Figures Finalised as at 2017/01/30)</t>
  </si>
  <si>
    <t>Free State: Matjhabeng(FS184) - Table C4 Quarterly Budget Statement - Financial Performance (rev and expend) ( All ) for 2nd Quarter ended 31 December 2016 (Figures Finalised as at 2017/01/30)</t>
  </si>
  <si>
    <t>Free State: Nala(FS185) - Table C4 Quarterly Budget Statement - Financial Performance (rev and expend) ( All ) for 2nd Quarter ended 31 December 2016 (Figures Finalised as at 2017/01/30)</t>
  </si>
  <si>
    <t>Free State: Lejweleputswa(DC18) - Table C4 Quarterly Budget Statement - Financial Performance (rev and expend) ( All ) for 2nd Quarter ended 31 December 2016 (Figures Finalised as at 2017/01/30)</t>
  </si>
  <si>
    <t>Free State: Setsoto(FS191) - Table C4 Quarterly Budget Statement - Financial Performance (rev and expend) ( All ) for 2nd Quarter ended 31 December 2016 (Figures Finalised as at 2017/01/30)</t>
  </si>
  <si>
    <t>Free State: Dihlabeng(FS192) - Table C4 Quarterly Budget Statement - Financial Performance (rev and expend) ( All ) for 2nd Quarter ended 31 December 2016 (Figures Finalised as at 2017/01/30)</t>
  </si>
  <si>
    <t>Free State: Nketoana(FS193) - Table C4 Quarterly Budget Statement - Financial Performance (rev and expend) ( All ) for 2nd Quarter ended 31 December 2016 (Figures Finalised as at 2017/01/30)</t>
  </si>
  <si>
    <t>Free State: Maluti-a-Phofung(FS194) - Table C4 Quarterly Budget Statement - Financial Performance (rev and expend) ( All ) for 2nd Quarter ended 31 December 2016 (Figures Finalised as at 2017/01/30)</t>
  </si>
  <si>
    <t>Free State: Phumelela(FS195) - Table C4 Quarterly Budget Statement - Financial Performance (rev and expend) ( All ) for 2nd Quarter ended 31 December 2016 (Figures Finalised as at 2017/01/30)</t>
  </si>
  <si>
    <t>Free State: Mantsopa(FS196) - Table C4 Quarterly Budget Statement - Financial Performance (rev and expend) ( All ) for 2nd Quarter ended 31 December 2016 (Figures Finalised as at 2017/01/30)</t>
  </si>
  <si>
    <t>Free State: Thabo Mofutsanyana(DC19) - Table C4 Quarterly Budget Statement - Financial Performance (rev and expend) ( All ) for 2nd Quarter ended 31 December 2016 (Figures Finalised as at 2017/01/30)</t>
  </si>
  <si>
    <t>Free State: Moqhaka(FS201) - Table C4 Quarterly Budget Statement - Financial Performance (rev and expend) ( All ) for 2nd Quarter ended 31 December 2016 (Figures Finalised as at 2017/01/30)</t>
  </si>
  <si>
    <t>Free State: Ngwathe(FS203) - Table C4 Quarterly Budget Statement - Financial Performance (rev and expend) ( All ) for 2nd Quarter ended 31 December 2016 (Figures Finalised as at 2017/01/30)</t>
  </si>
  <si>
    <t>Free State: Metsimaholo(FS204) - Table C4 Quarterly Budget Statement - Financial Performance (rev and expend) ( All ) for 2nd Quarter ended 31 December 2016 (Figures Finalised as at 2017/01/30)</t>
  </si>
  <si>
    <t>Free State: Mafube(FS205) - Table C4 Quarterly Budget Statement - Financial Performance (rev and expend) ( All ) for 2nd Quarter ended 31 December 2016 (Figures Finalised as at 2017/01/30)</t>
  </si>
  <si>
    <t>Free State: Fezile Dabi(DC20) - Table C4 Quarterly Budget Statement - Financial Performance (rev and expend) ( All ) for 2nd Quarter ended 31 December 2016 (Figures Finalised as at 2017/01/30)</t>
  </si>
  <si>
    <t>Summary - Table C4 Quarterly Budget Statement - Financial Performance (rev and expend) ( All ) for 2nd Quarter ended 31 December 2016 (Figures Finalised as at 2017/01/30)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</si>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</sst>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903950592</v>
      </c>
      <c r="D5" s="6">
        <v>0</v>
      </c>
      <c r="E5" s="7">
        <v>2004810256</v>
      </c>
      <c r="F5" s="8">
        <v>2004810256</v>
      </c>
      <c r="G5" s="8">
        <v>252845970</v>
      </c>
      <c r="H5" s="8">
        <v>214933294</v>
      </c>
      <c r="I5" s="8">
        <v>155979743</v>
      </c>
      <c r="J5" s="8">
        <v>623759007</v>
      </c>
      <c r="K5" s="8">
        <v>214881531</v>
      </c>
      <c r="L5" s="8">
        <v>155199839</v>
      </c>
      <c r="M5" s="8">
        <v>141540099</v>
      </c>
      <c r="N5" s="8">
        <v>511621469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1135380476</v>
      </c>
      <c r="X5" s="8">
        <v>989564683</v>
      </c>
      <c r="Y5" s="8">
        <v>145815793</v>
      </c>
      <c r="Z5" s="2">
        <v>14.74</v>
      </c>
      <c r="AA5" s="6">
        <v>2004810256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86574504</v>
      </c>
      <c r="F6" s="8">
        <v>86574504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40400000</v>
      </c>
      <c r="Y6" s="8">
        <v>-40400000</v>
      </c>
      <c r="Z6" s="2">
        <v>-100</v>
      </c>
      <c r="AA6" s="6">
        <v>86574504</v>
      </c>
    </row>
    <row r="7" spans="1:27" ht="13.5">
      <c r="A7" s="25" t="s">
        <v>34</v>
      </c>
      <c r="B7" s="24"/>
      <c r="C7" s="6">
        <v>1479528836</v>
      </c>
      <c r="D7" s="6">
        <v>0</v>
      </c>
      <c r="E7" s="7">
        <v>5279913323</v>
      </c>
      <c r="F7" s="8">
        <v>5279913323</v>
      </c>
      <c r="G7" s="8">
        <v>423754446</v>
      </c>
      <c r="H7" s="8">
        <v>417629127</v>
      </c>
      <c r="I7" s="8">
        <v>419895256</v>
      </c>
      <c r="J7" s="8">
        <v>1261278829</v>
      </c>
      <c r="K7" s="8">
        <v>325679726</v>
      </c>
      <c r="L7" s="8">
        <v>306391374</v>
      </c>
      <c r="M7" s="8">
        <v>321473452</v>
      </c>
      <c r="N7" s="8">
        <v>953544552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2214823381</v>
      </c>
      <c r="X7" s="8">
        <v>2545489909</v>
      </c>
      <c r="Y7" s="8">
        <v>-330666528</v>
      </c>
      <c r="Z7" s="2">
        <v>-12.99</v>
      </c>
      <c r="AA7" s="6">
        <v>5279913323</v>
      </c>
    </row>
    <row r="8" spans="1:27" ht="13.5">
      <c r="A8" s="25" t="s">
        <v>35</v>
      </c>
      <c r="B8" s="24"/>
      <c r="C8" s="6">
        <v>965906077</v>
      </c>
      <c r="D8" s="6">
        <v>0</v>
      </c>
      <c r="E8" s="7">
        <v>1885381006</v>
      </c>
      <c r="F8" s="8">
        <v>1885381006</v>
      </c>
      <c r="G8" s="8">
        <v>147352854</v>
      </c>
      <c r="H8" s="8">
        <v>153304763</v>
      </c>
      <c r="I8" s="8">
        <v>154004668</v>
      </c>
      <c r="J8" s="8">
        <v>454662285</v>
      </c>
      <c r="K8" s="8">
        <v>192519768</v>
      </c>
      <c r="L8" s="8">
        <v>174803058</v>
      </c>
      <c r="M8" s="8">
        <v>161051611</v>
      </c>
      <c r="N8" s="8">
        <v>528374437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983036722</v>
      </c>
      <c r="X8" s="8">
        <v>911811566</v>
      </c>
      <c r="Y8" s="8">
        <v>71225156</v>
      </c>
      <c r="Z8" s="2">
        <v>7.81</v>
      </c>
      <c r="AA8" s="6">
        <v>1885381006</v>
      </c>
    </row>
    <row r="9" spans="1:27" ht="13.5">
      <c r="A9" s="25" t="s">
        <v>36</v>
      </c>
      <c r="B9" s="24"/>
      <c r="C9" s="6">
        <v>334158700</v>
      </c>
      <c r="D9" s="6">
        <v>0</v>
      </c>
      <c r="E9" s="7">
        <v>728734227</v>
      </c>
      <c r="F9" s="8">
        <v>728734227</v>
      </c>
      <c r="G9" s="8">
        <v>64138192</v>
      </c>
      <c r="H9" s="8">
        <v>63039561</v>
      </c>
      <c r="I9" s="8">
        <v>65381498</v>
      </c>
      <c r="J9" s="8">
        <v>192559251</v>
      </c>
      <c r="K9" s="8">
        <v>64764577</v>
      </c>
      <c r="L9" s="8">
        <v>65566085</v>
      </c>
      <c r="M9" s="8">
        <v>44599800</v>
      </c>
      <c r="N9" s="8">
        <v>174930462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367489713</v>
      </c>
      <c r="X9" s="8">
        <v>342303381</v>
      </c>
      <c r="Y9" s="8">
        <v>25186332</v>
      </c>
      <c r="Z9" s="2">
        <v>7.36</v>
      </c>
      <c r="AA9" s="6">
        <v>728734227</v>
      </c>
    </row>
    <row r="10" spans="1:27" ht="13.5">
      <c r="A10" s="25" t="s">
        <v>37</v>
      </c>
      <c r="B10" s="24"/>
      <c r="C10" s="6">
        <v>252640546</v>
      </c>
      <c r="D10" s="6">
        <v>0</v>
      </c>
      <c r="E10" s="7">
        <v>485081488</v>
      </c>
      <c r="F10" s="26">
        <v>485081488</v>
      </c>
      <c r="G10" s="26">
        <v>43609143</v>
      </c>
      <c r="H10" s="26">
        <v>42571400</v>
      </c>
      <c r="I10" s="26">
        <v>44494864</v>
      </c>
      <c r="J10" s="26">
        <v>130675407</v>
      </c>
      <c r="K10" s="26">
        <v>44213302</v>
      </c>
      <c r="L10" s="26">
        <v>44363168</v>
      </c>
      <c r="M10" s="26">
        <v>50469553</v>
      </c>
      <c r="N10" s="26">
        <v>139046023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269721430</v>
      </c>
      <c r="X10" s="26">
        <v>223164567</v>
      </c>
      <c r="Y10" s="26">
        <v>46556863</v>
      </c>
      <c r="Z10" s="27">
        <v>20.86</v>
      </c>
      <c r="AA10" s="28">
        <v>485081488</v>
      </c>
    </row>
    <row r="11" spans="1:27" ht="13.5">
      <c r="A11" s="25" t="s">
        <v>38</v>
      </c>
      <c r="B11" s="29"/>
      <c r="C11" s="6">
        <v>338011019</v>
      </c>
      <c r="D11" s="6">
        <v>0</v>
      </c>
      <c r="E11" s="7">
        <v>251856</v>
      </c>
      <c r="F11" s="8">
        <v>251856</v>
      </c>
      <c r="G11" s="8">
        <v>193919</v>
      </c>
      <c r="H11" s="8">
        <v>68908</v>
      </c>
      <c r="I11" s="8">
        <v>198291</v>
      </c>
      <c r="J11" s="8">
        <v>461118</v>
      </c>
      <c r="K11" s="8">
        <v>227694</v>
      </c>
      <c r="L11" s="8">
        <v>235735</v>
      </c>
      <c r="M11" s="8">
        <v>137897</v>
      </c>
      <c r="N11" s="8">
        <v>601326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1062444</v>
      </c>
      <c r="X11" s="8">
        <v>6840408</v>
      </c>
      <c r="Y11" s="8">
        <v>-5777964</v>
      </c>
      <c r="Z11" s="2">
        <v>-84.47</v>
      </c>
      <c r="AA11" s="6">
        <v>251856</v>
      </c>
    </row>
    <row r="12" spans="1:27" ht="13.5">
      <c r="A12" s="25" t="s">
        <v>39</v>
      </c>
      <c r="B12" s="29"/>
      <c r="C12" s="6">
        <v>32946180</v>
      </c>
      <c r="D12" s="6">
        <v>0</v>
      </c>
      <c r="E12" s="7">
        <v>81324949</v>
      </c>
      <c r="F12" s="8">
        <v>81324949</v>
      </c>
      <c r="G12" s="8">
        <v>4920437</v>
      </c>
      <c r="H12" s="8">
        <v>3838022</v>
      </c>
      <c r="I12" s="8">
        <v>6255725</v>
      </c>
      <c r="J12" s="8">
        <v>15014184</v>
      </c>
      <c r="K12" s="8">
        <v>17716092</v>
      </c>
      <c r="L12" s="8">
        <v>-1066881</v>
      </c>
      <c r="M12" s="8">
        <v>8594717</v>
      </c>
      <c r="N12" s="8">
        <v>25243928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40258112</v>
      </c>
      <c r="X12" s="8">
        <v>39924714</v>
      </c>
      <c r="Y12" s="8">
        <v>333398</v>
      </c>
      <c r="Z12" s="2">
        <v>0.84</v>
      </c>
      <c r="AA12" s="6">
        <v>81324949</v>
      </c>
    </row>
    <row r="13" spans="1:27" ht="13.5">
      <c r="A13" s="23" t="s">
        <v>40</v>
      </c>
      <c r="B13" s="29"/>
      <c r="C13" s="6">
        <v>41701143</v>
      </c>
      <c r="D13" s="6">
        <v>0</v>
      </c>
      <c r="E13" s="7">
        <v>88969426</v>
      </c>
      <c r="F13" s="8">
        <v>89295786</v>
      </c>
      <c r="G13" s="8">
        <v>3697691</v>
      </c>
      <c r="H13" s="8">
        <v>4815198</v>
      </c>
      <c r="I13" s="8">
        <v>4814042</v>
      </c>
      <c r="J13" s="8">
        <v>13326931</v>
      </c>
      <c r="K13" s="8">
        <v>5773891</v>
      </c>
      <c r="L13" s="8">
        <v>5298839</v>
      </c>
      <c r="M13" s="8">
        <v>2971953</v>
      </c>
      <c r="N13" s="8">
        <v>14044683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27371614</v>
      </c>
      <c r="X13" s="8">
        <v>43953937</v>
      </c>
      <c r="Y13" s="8">
        <v>-16582323</v>
      </c>
      <c r="Z13" s="2">
        <v>-37.73</v>
      </c>
      <c r="AA13" s="6">
        <v>89295786</v>
      </c>
    </row>
    <row r="14" spans="1:27" ht="13.5">
      <c r="A14" s="23" t="s">
        <v>41</v>
      </c>
      <c r="B14" s="29"/>
      <c r="C14" s="6">
        <v>361367662</v>
      </c>
      <c r="D14" s="6">
        <v>0</v>
      </c>
      <c r="E14" s="7">
        <v>577719228</v>
      </c>
      <c r="F14" s="8">
        <v>577392868</v>
      </c>
      <c r="G14" s="8">
        <v>54440744</v>
      </c>
      <c r="H14" s="8">
        <v>54808945</v>
      </c>
      <c r="I14" s="8">
        <v>54976409</v>
      </c>
      <c r="J14" s="8">
        <v>164226098</v>
      </c>
      <c r="K14" s="8">
        <v>57847635</v>
      </c>
      <c r="L14" s="8">
        <v>55549286</v>
      </c>
      <c r="M14" s="8">
        <v>55379414</v>
      </c>
      <c r="N14" s="8">
        <v>168776335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333002433</v>
      </c>
      <c r="X14" s="8">
        <v>272468484</v>
      </c>
      <c r="Y14" s="8">
        <v>60533949</v>
      </c>
      <c r="Z14" s="2">
        <v>22.22</v>
      </c>
      <c r="AA14" s="6">
        <v>577392868</v>
      </c>
    </row>
    <row r="15" spans="1:27" ht="13.5">
      <c r="A15" s="23" t="s">
        <v>42</v>
      </c>
      <c r="B15" s="29"/>
      <c r="C15" s="6">
        <v>191711</v>
      </c>
      <c r="D15" s="6">
        <v>0</v>
      </c>
      <c r="E15" s="7">
        <v>3551362</v>
      </c>
      <c r="F15" s="8">
        <v>3551362</v>
      </c>
      <c r="G15" s="8">
        <v>0</v>
      </c>
      <c r="H15" s="8">
        <v>299353</v>
      </c>
      <c r="I15" s="8">
        <v>201877</v>
      </c>
      <c r="J15" s="8">
        <v>501230</v>
      </c>
      <c r="K15" s="8">
        <v>8264</v>
      </c>
      <c r="L15" s="8">
        <v>0</v>
      </c>
      <c r="M15" s="8">
        <v>0</v>
      </c>
      <c r="N15" s="8">
        <v>8264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509494</v>
      </c>
      <c r="X15" s="8">
        <v>72478</v>
      </c>
      <c r="Y15" s="8">
        <v>437016</v>
      </c>
      <c r="Z15" s="2">
        <v>602.96</v>
      </c>
      <c r="AA15" s="6">
        <v>3551362</v>
      </c>
    </row>
    <row r="16" spans="1:27" ht="13.5">
      <c r="A16" s="23" t="s">
        <v>43</v>
      </c>
      <c r="B16" s="29"/>
      <c r="C16" s="6">
        <v>57967638</v>
      </c>
      <c r="D16" s="6">
        <v>0</v>
      </c>
      <c r="E16" s="7">
        <v>130038885</v>
      </c>
      <c r="F16" s="8">
        <v>130062885</v>
      </c>
      <c r="G16" s="8">
        <v>1590758</v>
      </c>
      <c r="H16" s="8">
        <v>2483312</v>
      </c>
      <c r="I16" s="8">
        <v>1964375</v>
      </c>
      <c r="J16" s="8">
        <v>6038445</v>
      </c>
      <c r="K16" s="8">
        <v>1992578</v>
      </c>
      <c r="L16" s="8">
        <v>2085441</v>
      </c>
      <c r="M16" s="8">
        <v>2011899</v>
      </c>
      <c r="N16" s="8">
        <v>6089918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12128363</v>
      </c>
      <c r="X16" s="8">
        <v>64804666</v>
      </c>
      <c r="Y16" s="8">
        <v>-52676303</v>
      </c>
      <c r="Z16" s="2">
        <v>-81.28</v>
      </c>
      <c r="AA16" s="6">
        <v>130062885</v>
      </c>
    </row>
    <row r="17" spans="1:27" ht="13.5">
      <c r="A17" s="23" t="s">
        <v>44</v>
      </c>
      <c r="B17" s="29"/>
      <c r="C17" s="6">
        <v>445634</v>
      </c>
      <c r="D17" s="6">
        <v>0</v>
      </c>
      <c r="E17" s="7">
        <v>1231843</v>
      </c>
      <c r="F17" s="8">
        <v>1231843</v>
      </c>
      <c r="G17" s="8">
        <v>38353</v>
      </c>
      <c r="H17" s="8">
        <v>63738</v>
      </c>
      <c r="I17" s="8">
        <v>60528</v>
      </c>
      <c r="J17" s="8">
        <v>162619</v>
      </c>
      <c r="K17" s="8">
        <v>21798</v>
      </c>
      <c r="L17" s="8">
        <v>43180</v>
      </c>
      <c r="M17" s="8">
        <v>30121</v>
      </c>
      <c r="N17" s="8">
        <v>95099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257718</v>
      </c>
      <c r="X17" s="8">
        <v>618226</v>
      </c>
      <c r="Y17" s="8">
        <v>-360508</v>
      </c>
      <c r="Z17" s="2">
        <v>-58.31</v>
      </c>
      <c r="AA17" s="6">
        <v>1231843</v>
      </c>
    </row>
    <row r="18" spans="1:27" ht="13.5">
      <c r="A18" s="25" t="s">
        <v>45</v>
      </c>
      <c r="B18" s="24"/>
      <c r="C18" s="6">
        <v>11122174</v>
      </c>
      <c r="D18" s="6">
        <v>0</v>
      </c>
      <c r="E18" s="7">
        <v>11230336</v>
      </c>
      <c r="F18" s="8">
        <v>11230336</v>
      </c>
      <c r="G18" s="8">
        <v>7623</v>
      </c>
      <c r="H18" s="8">
        <v>792838</v>
      </c>
      <c r="I18" s="8">
        <v>840426</v>
      </c>
      <c r="J18" s="8">
        <v>1640887</v>
      </c>
      <c r="K18" s="8">
        <v>794408</v>
      </c>
      <c r="L18" s="8">
        <v>858742</v>
      </c>
      <c r="M18" s="8">
        <v>876845</v>
      </c>
      <c r="N18" s="8">
        <v>2529995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4170882</v>
      </c>
      <c r="X18" s="8">
        <v>5615166</v>
      </c>
      <c r="Y18" s="8">
        <v>-1444284</v>
      </c>
      <c r="Z18" s="2">
        <v>-25.72</v>
      </c>
      <c r="AA18" s="6">
        <v>11230336</v>
      </c>
    </row>
    <row r="19" spans="1:27" ht="13.5">
      <c r="A19" s="23" t="s">
        <v>46</v>
      </c>
      <c r="B19" s="29"/>
      <c r="C19" s="6">
        <v>2593492893</v>
      </c>
      <c r="D19" s="6">
        <v>0</v>
      </c>
      <c r="E19" s="7">
        <v>4133828478</v>
      </c>
      <c r="F19" s="8">
        <v>4133828478</v>
      </c>
      <c r="G19" s="8">
        <v>1217717026</v>
      </c>
      <c r="H19" s="8">
        <v>273413152</v>
      </c>
      <c r="I19" s="8">
        <v>5951534</v>
      </c>
      <c r="J19" s="8">
        <v>1497081712</v>
      </c>
      <c r="K19" s="8">
        <v>18573130</v>
      </c>
      <c r="L19" s="8">
        <v>95945590</v>
      </c>
      <c r="M19" s="8">
        <v>1112735545</v>
      </c>
      <c r="N19" s="8">
        <v>1227254265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2724335977</v>
      </c>
      <c r="X19" s="8">
        <v>2320970561</v>
      </c>
      <c r="Y19" s="8">
        <v>403365416</v>
      </c>
      <c r="Z19" s="2">
        <v>17.38</v>
      </c>
      <c r="AA19" s="6">
        <v>4133828478</v>
      </c>
    </row>
    <row r="20" spans="1:27" ht="13.5">
      <c r="A20" s="23" t="s">
        <v>47</v>
      </c>
      <c r="B20" s="29"/>
      <c r="C20" s="6">
        <v>155259090</v>
      </c>
      <c r="D20" s="6">
        <v>0</v>
      </c>
      <c r="E20" s="7">
        <v>751138543</v>
      </c>
      <c r="F20" s="26">
        <v>750717434</v>
      </c>
      <c r="G20" s="26">
        <v>45750808</v>
      </c>
      <c r="H20" s="26">
        <v>113288382</v>
      </c>
      <c r="I20" s="26">
        <v>52599180</v>
      </c>
      <c r="J20" s="26">
        <v>211638370</v>
      </c>
      <c r="K20" s="26">
        <v>116975845</v>
      </c>
      <c r="L20" s="26">
        <v>62481566</v>
      </c>
      <c r="M20" s="26">
        <v>-268592636</v>
      </c>
      <c r="N20" s="26">
        <v>-89135225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122503145</v>
      </c>
      <c r="X20" s="26">
        <v>446317091</v>
      </c>
      <c r="Y20" s="26">
        <v>-323813946</v>
      </c>
      <c r="Z20" s="27">
        <v>-72.55</v>
      </c>
      <c r="AA20" s="28">
        <v>750717434</v>
      </c>
    </row>
    <row r="21" spans="1:27" ht="13.5">
      <c r="A21" s="23" t="s">
        <v>48</v>
      </c>
      <c r="B21" s="29"/>
      <c r="C21" s="6">
        <v>13148822</v>
      </c>
      <c r="D21" s="6">
        <v>0</v>
      </c>
      <c r="E21" s="7">
        <v>142641057</v>
      </c>
      <c r="F21" s="8">
        <v>142641057</v>
      </c>
      <c r="G21" s="8">
        <v>16053</v>
      </c>
      <c r="H21" s="8">
        <v>8246</v>
      </c>
      <c r="I21" s="30">
        <v>0</v>
      </c>
      <c r="J21" s="8">
        <v>24299</v>
      </c>
      <c r="K21" s="8">
        <v>0</v>
      </c>
      <c r="L21" s="8">
        <v>23246</v>
      </c>
      <c r="M21" s="8">
        <v>1</v>
      </c>
      <c r="N21" s="8">
        <v>23247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47546</v>
      </c>
      <c r="X21" s="8">
        <v>71875210</v>
      </c>
      <c r="Y21" s="8">
        <v>-71827664</v>
      </c>
      <c r="Z21" s="2">
        <v>-99.93</v>
      </c>
      <c r="AA21" s="6">
        <v>142641057</v>
      </c>
    </row>
    <row r="22" spans="1:27" ht="24.75" customHeight="1">
      <c r="A22" s="31" t="s">
        <v>49</v>
      </c>
      <c r="B22" s="32"/>
      <c r="C22" s="33">
        <f aca="true" t="shared" si="0" ref="C22:Y22">SUM(C5:C21)</f>
        <v>7541838717</v>
      </c>
      <c r="D22" s="33">
        <f>SUM(D5:D21)</f>
        <v>0</v>
      </c>
      <c r="E22" s="34">
        <f t="shared" si="0"/>
        <v>16392420767</v>
      </c>
      <c r="F22" s="35">
        <f t="shared" si="0"/>
        <v>16392023658</v>
      </c>
      <c r="G22" s="35">
        <f t="shared" si="0"/>
        <v>2260074017</v>
      </c>
      <c r="H22" s="35">
        <f t="shared" si="0"/>
        <v>1345358239</v>
      </c>
      <c r="I22" s="35">
        <f t="shared" si="0"/>
        <v>967618416</v>
      </c>
      <c r="J22" s="35">
        <f t="shared" si="0"/>
        <v>4573050672</v>
      </c>
      <c r="K22" s="35">
        <f t="shared" si="0"/>
        <v>1061990239</v>
      </c>
      <c r="L22" s="35">
        <f t="shared" si="0"/>
        <v>967778268</v>
      </c>
      <c r="M22" s="35">
        <f t="shared" si="0"/>
        <v>1633280271</v>
      </c>
      <c r="N22" s="35">
        <f t="shared" si="0"/>
        <v>3663048778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8236099450</v>
      </c>
      <c r="X22" s="35">
        <f t="shared" si="0"/>
        <v>8326195047</v>
      </c>
      <c r="Y22" s="35">
        <f t="shared" si="0"/>
        <v>-90095597</v>
      </c>
      <c r="Z22" s="36">
        <f>+IF(X22&lt;&gt;0,+(Y22/X22)*100,0)</f>
        <v>-1.0820740625390732</v>
      </c>
      <c r="AA22" s="33">
        <f>SUM(AA5:AA21)</f>
        <v>16392023658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2628791237</v>
      </c>
      <c r="D25" s="6">
        <v>0</v>
      </c>
      <c r="E25" s="7">
        <v>4898771223</v>
      </c>
      <c r="F25" s="8">
        <v>4897582252</v>
      </c>
      <c r="G25" s="8">
        <v>367401872</v>
      </c>
      <c r="H25" s="8">
        <v>409934790</v>
      </c>
      <c r="I25" s="8">
        <v>436143390</v>
      </c>
      <c r="J25" s="8">
        <v>1213480052</v>
      </c>
      <c r="K25" s="8">
        <v>387372697</v>
      </c>
      <c r="L25" s="8">
        <v>387831491</v>
      </c>
      <c r="M25" s="8">
        <v>410791777</v>
      </c>
      <c r="N25" s="8">
        <v>1185995965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2399476017</v>
      </c>
      <c r="X25" s="8">
        <v>2374468786</v>
      </c>
      <c r="Y25" s="8">
        <v>25007231</v>
      </c>
      <c r="Z25" s="2">
        <v>1.05</v>
      </c>
      <c r="AA25" s="6">
        <v>4897582252</v>
      </c>
    </row>
    <row r="26" spans="1:27" ht="13.5">
      <c r="A26" s="25" t="s">
        <v>52</v>
      </c>
      <c r="B26" s="24"/>
      <c r="C26" s="6">
        <v>180615615</v>
      </c>
      <c r="D26" s="6">
        <v>0</v>
      </c>
      <c r="E26" s="7">
        <v>266051024</v>
      </c>
      <c r="F26" s="8">
        <v>266647947</v>
      </c>
      <c r="G26" s="8">
        <v>20230639</v>
      </c>
      <c r="H26" s="8">
        <v>18381692</v>
      </c>
      <c r="I26" s="8">
        <v>21299763</v>
      </c>
      <c r="J26" s="8">
        <v>59912094</v>
      </c>
      <c r="K26" s="8">
        <v>20527021</v>
      </c>
      <c r="L26" s="8">
        <v>21511950</v>
      </c>
      <c r="M26" s="8">
        <v>21342705</v>
      </c>
      <c r="N26" s="8">
        <v>63381676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123293770</v>
      </c>
      <c r="X26" s="8">
        <v>125825738</v>
      </c>
      <c r="Y26" s="8">
        <v>-2531968</v>
      </c>
      <c r="Z26" s="2">
        <v>-2.01</v>
      </c>
      <c r="AA26" s="6">
        <v>266647947</v>
      </c>
    </row>
    <row r="27" spans="1:27" ht="13.5">
      <c r="A27" s="25" t="s">
        <v>53</v>
      </c>
      <c r="B27" s="24"/>
      <c r="C27" s="6">
        <v>1324312672</v>
      </c>
      <c r="D27" s="6">
        <v>0</v>
      </c>
      <c r="E27" s="7">
        <v>914068421</v>
      </c>
      <c r="F27" s="8">
        <v>914068421</v>
      </c>
      <c r="G27" s="8">
        <v>31826581</v>
      </c>
      <c r="H27" s="8">
        <v>63486632</v>
      </c>
      <c r="I27" s="8">
        <v>31932534</v>
      </c>
      <c r="J27" s="8">
        <v>127245747</v>
      </c>
      <c r="K27" s="8">
        <v>32170971</v>
      </c>
      <c r="L27" s="8">
        <v>41952004</v>
      </c>
      <c r="M27" s="8">
        <v>76745634</v>
      </c>
      <c r="N27" s="8">
        <v>150868609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278114356</v>
      </c>
      <c r="X27" s="8">
        <v>422451344</v>
      </c>
      <c r="Y27" s="8">
        <v>-144336988</v>
      </c>
      <c r="Z27" s="2">
        <v>-34.17</v>
      </c>
      <c r="AA27" s="6">
        <v>914068421</v>
      </c>
    </row>
    <row r="28" spans="1:27" ht="13.5">
      <c r="A28" s="25" t="s">
        <v>54</v>
      </c>
      <c r="B28" s="24"/>
      <c r="C28" s="6">
        <v>1001867869</v>
      </c>
      <c r="D28" s="6">
        <v>0</v>
      </c>
      <c r="E28" s="7">
        <v>1349854939</v>
      </c>
      <c r="F28" s="8">
        <v>1349854939</v>
      </c>
      <c r="G28" s="8">
        <v>8014160</v>
      </c>
      <c r="H28" s="8">
        <v>6801609</v>
      </c>
      <c r="I28" s="8">
        <v>139230465</v>
      </c>
      <c r="J28" s="8">
        <v>154046234</v>
      </c>
      <c r="K28" s="8">
        <v>7411120</v>
      </c>
      <c r="L28" s="8">
        <v>95103289</v>
      </c>
      <c r="M28" s="8">
        <v>196873815</v>
      </c>
      <c r="N28" s="8">
        <v>299388224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453434458</v>
      </c>
      <c r="X28" s="8">
        <v>599790345</v>
      </c>
      <c r="Y28" s="8">
        <v>-146355887</v>
      </c>
      <c r="Z28" s="2">
        <v>-24.4</v>
      </c>
      <c r="AA28" s="6">
        <v>1349854939</v>
      </c>
    </row>
    <row r="29" spans="1:27" ht="13.5">
      <c r="A29" s="25" t="s">
        <v>55</v>
      </c>
      <c r="B29" s="24"/>
      <c r="C29" s="6">
        <v>256827308</v>
      </c>
      <c r="D29" s="6">
        <v>0</v>
      </c>
      <c r="E29" s="7">
        <v>396306362</v>
      </c>
      <c r="F29" s="8">
        <v>375528825</v>
      </c>
      <c r="G29" s="8">
        <v>7245224</v>
      </c>
      <c r="H29" s="8">
        <v>14925325</v>
      </c>
      <c r="I29" s="8">
        <v>8557526</v>
      </c>
      <c r="J29" s="8">
        <v>30728075</v>
      </c>
      <c r="K29" s="8">
        <v>6642388</v>
      </c>
      <c r="L29" s="8">
        <v>11946558</v>
      </c>
      <c r="M29" s="8">
        <v>8574380</v>
      </c>
      <c r="N29" s="8">
        <v>27163326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57891401</v>
      </c>
      <c r="X29" s="8">
        <v>206015237</v>
      </c>
      <c r="Y29" s="8">
        <v>-148123836</v>
      </c>
      <c r="Z29" s="2">
        <v>-71.9</v>
      </c>
      <c r="AA29" s="6">
        <v>375528825</v>
      </c>
    </row>
    <row r="30" spans="1:27" ht="13.5">
      <c r="A30" s="25" t="s">
        <v>56</v>
      </c>
      <c r="B30" s="24"/>
      <c r="C30" s="6">
        <v>2669561445</v>
      </c>
      <c r="D30" s="6">
        <v>0</v>
      </c>
      <c r="E30" s="7">
        <v>4377135465</v>
      </c>
      <c r="F30" s="8">
        <v>4377135465</v>
      </c>
      <c r="G30" s="8">
        <v>346787968</v>
      </c>
      <c r="H30" s="8">
        <v>365838291</v>
      </c>
      <c r="I30" s="8">
        <v>236155385</v>
      </c>
      <c r="J30" s="8">
        <v>948781644</v>
      </c>
      <c r="K30" s="8">
        <v>174863832</v>
      </c>
      <c r="L30" s="8">
        <v>259674116</v>
      </c>
      <c r="M30" s="8">
        <v>251626911</v>
      </c>
      <c r="N30" s="8">
        <v>686164859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1634946503</v>
      </c>
      <c r="X30" s="8">
        <v>2087736198</v>
      </c>
      <c r="Y30" s="8">
        <v>-452789695</v>
      </c>
      <c r="Z30" s="2">
        <v>-21.69</v>
      </c>
      <c r="AA30" s="6">
        <v>4377135465</v>
      </c>
    </row>
    <row r="31" spans="1:27" ht="13.5">
      <c r="A31" s="25" t="s">
        <v>57</v>
      </c>
      <c r="B31" s="24"/>
      <c r="C31" s="6">
        <v>166882081</v>
      </c>
      <c r="D31" s="6">
        <v>0</v>
      </c>
      <c r="E31" s="7">
        <v>477067765</v>
      </c>
      <c r="F31" s="8">
        <v>498214310</v>
      </c>
      <c r="G31" s="8">
        <v>22966674</v>
      </c>
      <c r="H31" s="8">
        <v>30561224</v>
      </c>
      <c r="I31" s="8">
        <v>24727699</v>
      </c>
      <c r="J31" s="8">
        <v>78255597</v>
      </c>
      <c r="K31" s="8">
        <v>24758627</v>
      </c>
      <c r="L31" s="8">
        <v>47878252</v>
      </c>
      <c r="M31" s="8">
        <v>161676816</v>
      </c>
      <c r="N31" s="8">
        <v>234313695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312569292</v>
      </c>
      <c r="X31" s="8">
        <v>228841814</v>
      </c>
      <c r="Y31" s="8">
        <v>83727478</v>
      </c>
      <c r="Z31" s="2">
        <v>36.59</v>
      </c>
      <c r="AA31" s="6">
        <v>498214310</v>
      </c>
    </row>
    <row r="32" spans="1:27" ht="13.5">
      <c r="A32" s="25" t="s">
        <v>58</v>
      </c>
      <c r="B32" s="24"/>
      <c r="C32" s="6">
        <v>285699156</v>
      </c>
      <c r="D32" s="6">
        <v>0</v>
      </c>
      <c r="E32" s="7">
        <v>1297683607</v>
      </c>
      <c r="F32" s="8">
        <v>1296327267</v>
      </c>
      <c r="G32" s="8">
        <v>22023517</v>
      </c>
      <c r="H32" s="8">
        <v>83804559</v>
      </c>
      <c r="I32" s="8">
        <v>91012068</v>
      </c>
      <c r="J32" s="8">
        <v>196840144</v>
      </c>
      <c r="K32" s="8">
        <v>93049196</v>
      </c>
      <c r="L32" s="8">
        <v>75792956</v>
      </c>
      <c r="M32" s="8">
        <v>115614495</v>
      </c>
      <c r="N32" s="8">
        <v>284456647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481296791</v>
      </c>
      <c r="X32" s="8">
        <v>637327397</v>
      </c>
      <c r="Y32" s="8">
        <v>-156030606</v>
      </c>
      <c r="Z32" s="2">
        <v>-24.48</v>
      </c>
      <c r="AA32" s="6">
        <v>1296327267</v>
      </c>
    </row>
    <row r="33" spans="1:27" ht="13.5">
      <c r="A33" s="25" t="s">
        <v>59</v>
      </c>
      <c r="B33" s="24"/>
      <c r="C33" s="6">
        <v>151249914</v>
      </c>
      <c r="D33" s="6">
        <v>0</v>
      </c>
      <c r="E33" s="7">
        <v>209744123</v>
      </c>
      <c r="F33" s="8">
        <v>196859437</v>
      </c>
      <c r="G33" s="8">
        <v>6661813</v>
      </c>
      <c r="H33" s="8">
        <v>22987580</v>
      </c>
      <c r="I33" s="8">
        <v>-8528219</v>
      </c>
      <c r="J33" s="8">
        <v>21121174</v>
      </c>
      <c r="K33" s="8">
        <v>4661454</v>
      </c>
      <c r="L33" s="8">
        <v>14450676</v>
      </c>
      <c r="M33" s="8">
        <v>20617025</v>
      </c>
      <c r="N33" s="8">
        <v>39729155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60850329</v>
      </c>
      <c r="X33" s="8">
        <v>92776582</v>
      </c>
      <c r="Y33" s="8">
        <v>-31926253</v>
      </c>
      <c r="Z33" s="2">
        <v>-34.41</v>
      </c>
      <c r="AA33" s="6">
        <v>196859437</v>
      </c>
    </row>
    <row r="34" spans="1:27" ht="13.5">
      <c r="A34" s="25" t="s">
        <v>60</v>
      </c>
      <c r="B34" s="24"/>
      <c r="C34" s="6">
        <v>1653541273</v>
      </c>
      <c r="D34" s="6">
        <v>0</v>
      </c>
      <c r="E34" s="7">
        <v>2335021497</v>
      </c>
      <c r="F34" s="8">
        <v>2349784609</v>
      </c>
      <c r="G34" s="8">
        <v>187738078</v>
      </c>
      <c r="H34" s="8">
        <v>137473128</v>
      </c>
      <c r="I34" s="8">
        <v>310032772</v>
      </c>
      <c r="J34" s="8">
        <v>635243978</v>
      </c>
      <c r="K34" s="8">
        <v>172798473</v>
      </c>
      <c r="L34" s="8">
        <v>190603769</v>
      </c>
      <c r="M34" s="8">
        <v>195647193</v>
      </c>
      <c r="N34" s="8">
        <v>559049435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1194293413</v>
      </c>
      <c r="X34" s="8">
        <v>1147428708</v>
      </c>
      <c r="Y34" s="8">
        <v>46864705</v>
      </c>
      <c r="Z34" s="2">
        <v>4.08</v>
      </c>
      <c r="AA34" s="6">
        <v>2349784609</v>
      </c>
    </row>
    <row r="35" spans="1:27" ht="13.5">
      <c r="A35" s="23" t="s">
        <v>61</v>
      </c>
      <c r="B35" s="29"/>
      <c r="C35" s="6">
        <v>11596988</v>
      </c>
      <c r="D35" s="6">
        <v>0</v>
      </c>
      <c r="E35" s="7">
        <v>298820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149412</v>
      </c>
      <c r="Y35" s="8">
        <v>-149412</v>
      </c>
      <c r="Z35" s="2">
        <v>-100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10330945558</v>
      </c>
      <c r="D36" s="33">
        <f>SUM(D25:D35)</f>
        <v>0</v>
      </c>
      <c r="E36" s="34">
        <f t="shared" si="1"/>
        <v>16522003246</v>
      </c>
      <c r="F36" s="35">
        <f t="shared" si="1"/>
        <v>16522003472</v>
      </c>
      <c r="G36" s="35">
        <f t="shared" si="1"/>
        <v>1020896526</v>
      </c>
      <c r="H36" s="35">
        <f t="shared" si="1"/>
        <v>1154194830</v>
      </c>
      <c r="I36" s="35">
        <f t="shared" si="1"/>
        <v>1290563383</v>
      </c>
      <c r="J36" s="35">
        <f t="shared" si="1"/>
        <v>3465654739</v>
      </c>
      <c r="K36" s="35">
        <f t="shared" si="1"/>
        <v>924255779</v>
      </c>
      <c r="L36" s="35">
        <f t="shared" si="1"/>
        <v>1146745061</v>
      </c>
      <c r="M36" s="35">
        <f t="shared" si="1"/>
        <v>1459510751</v>
      </c>
      <c r="N36" s="35">
        <f t="shared" si="1"/>
        <v>3530511591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6996166330</v>
      </c>
      <c r="X36" s="35">
        <f t="shared" si="1"/>
        <v>7922811561</v>
      </c>
      <c r="Y36" s="35">
        <f t="shared" si="1"/>
        <v>-926645231</v>
      </c>
      <c r="Z36" s="36">
        <f>+IF(X36&lt;&gt;0,+(Y36/X36)*100,0)</f>
        <v>-11.695914056083405</v>
      </c>
      <c r="AA36" s="33">
        <f>SUM(AA25:AA35)</f>
        <v>16522003472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-2789106841</v>
      </c>
      <c r="D38" s="46">
        <f>+D22-D36</f>
        <v>0</v>
      </c>
      <c r="E38" s="47">
        <f t="shared" si="2"/>
        <v>-129582479</v>
      </c>
      <c r="F38" s="48">
        <f t="shared" si="2"/>
        <v>-129979814</v>
      </c>
      <c r="G38" s="48">
        <f t="shared" si="2"/>
        <v>1239177491</v>
      </c>
      <c r="H38" s="48">
        <f t="shared" si="2"/>
        <v>191163409</v>
      </c>
      <c r="I38" s="48">
        <f t="shared" si="2"/>
        <v>-322944967</v>
      </c>
      <c r="J38" s="48">
        <f t="shared" si="2"/>
        <v>1107395933</v>
      </c>
      <c r="K38" s="48">
        <f t="shared" si="2"/>
        <v>137734460</v>
      </c>
      <c r="L38" s="48">
        <f t="shared" si="2"/>
        <v>-178966793</v>
      </c>
      <c r="M38" s="48">
        <f t="shared" si="2"/>
        <v>173769520</v>
      </c>
      <c r="N38" s="48">
        <f t="shared" si="2"/>
        <v>132537187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1239933120</v>
      </c>
      <c r="X38" s="48">
        <f>IF(F22=F36,0,X22-X36)</f>
        <v>403383486</v>
      </c>
      <c r="Y38" s="48">
        <f t="shared" si="2"/>
        <v>836549634</v>
      </c>
      <c r="Z38" s="49">
        <f>+IF(X38&lt;&gt;0,+(Y38/X38)*100,0)</f>
        <v>207.383213005403</v>
      </c>
      <c r="AA38" s="46">
        <f>+AA22-AA36</f>
        <v>-129979814</v>
      </c>
    </row>
    <row r="39" spans="1:27" ht="13.5">
      <c r="A39" s="23" t="s">
        <v>64</v>
      </c>
      <c r="B39" s="29"/>
      <c r="C39" s="6">
        <v>1011776921</v>
      </c>
      <c r="D39" s="6">
        <v>0</v>
      </c>
      <c r="E39" s="7">
        <v>2115613153</v>
      </c>
      <c r="F39" s="8">
        <v>2116010488</v>
      </c>
      <c r="G39" s="8">
        <v>218172069</v>
      </c>
      <c r="H39" s="8">
        <v>64700155</v>
      </c>
      <c r="I39" s="8">
        <v>27865070</v>
      </c>
      <c r="J39" s="8">
        <v>310737294</v>
      </c>
      <c r="K39" s="8">
        <v>47135183</v>
      </c>
      <c r="L39" s="8">
        <v>352748936</v>
      </c>
      <c r="M39" s="8">
        <v>156085487</v>
      </c>
      <c r="N39" s="8">
        <v>555969606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866706900</v>
      </c>
      <c r="X39" s="8">
        <v>1068627981</v>
      </c>
      <c r="Y39" s="8">
        <v>-201921081</v>
      </c>
      <c r="Z39" s="2">
        <v>-18.9</v>
      </c>
      <c r="AA39" s="6">
        <v>2116010488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15570846</v>
      </c>
      <c r="Y40" s="26">
        <v>-15570846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8000000</v>
      </c>
      <c r="F41" s="8">
        <v>8000000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4000000</v>
      </c>
      <c r="Y41" s="51">
        <v>-4000000</v>
      </c>
      <c r="Z41" s="52">
        <v>-100</v>
      </c>
      <c r="AA41" s="53">
        <v>8000000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-1777329920</v>
      </c>
      <c r="D42" s="55">
        <f>SUM(D38:D41)</f>
        <v>0</v>
      </c>
      <c r="E42" s="56">
        <f t="shared" si="3"/>
        <v>1994030674</v>
      </c>
      <c r="F42" s="57">
        <f t="shared" si="3"/>
        <v>1994030674</v>
      </c>
      <c r="G42" s="57">
        <f t="shared" si="3"/>
        <v>1457349560</v>
      </c>
      <c r="H42" s="57">
        <f t="shared" si="3"/>
        <v>255863564</v>
      </c>
      <c r="I42" s="57">
        <f t="shared" si="3"/>
        <v>-295079897</v>
      </c>
      <c r="J42" s="57">
        <f t="shared" si="3"/>
        <v>1418133227</v>
      </c>
      <c r="K42" s="57">
        <f t="shared" si="3"/>
        <v>184869643</v>
      </c>
      <c r="L42" s="57">
        <f t="shared" si="3"/>
        <v>173782143</v>
      </c>
      <c r="M42" s="57">
        <f t="shared" si="3"/>
        <v>329855007</v>
      </c>
      <c r="N42" s="57">
        <f t="shared" si="3"/>
        <v>688506793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2106640020</v>
      </c>
      <c r="X42" s="57">
        <f t="shared" si="3"/>
        <v>1491582313</v>
      </c>
      <c r="Y42" s="57">
        <f t="shared" si="3"/>
        <v>615057707</v>
      </c>
      <c r="Z42" s="58">
        <f>+IF(X42&lt;&gt;0,+(Y42/X42)*100,0)</f>
        <v>41.23525075615454</v>
      </c>
      <c r="AA42" s="55">
        <f>SUM(AA38:AA41)</f>
        <v>1994030674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-1777329920</v>
      </c>
      <c r="D44" s="63">
        <f>+D42-D43</f>
        <v>0</v>
      </c>
      <c r="E44" s="64">
        <f t="shared" si="4"/>
        <v>1994030674</v>
      </c>
      <c r="F44" s="65">
        <f t="shared" si="4"/>
        <v>1994030674</v>
      </c>
      <c r="G44" s="65">
        <f t="shared" si="4"/>
        <v>1457349560</v>
      </c>
      <c r="H44" s="65">
        <f t="shared" si="4"/>
        <v>255863564</v>
      </c>
      <c r="I44" s="65">
        <f t="shared" si="4"/>
        <v>-295079897</v>
      </c>
      <c r="J44" s="65">
        <f t="shared" si="4"/>
        <v>1418133227</v>
      </c>
      <c r="K44" s="65">
        <f t="shared" si="4"/>
        <v>184869643</v>
      </c>
      <c r="L44" s="65">
        <f t="shared" si="4"/>
        <v>173782143</v>
      </c>
      <c r="M44" s="65">
        <f t="shared" si="4"/>
        <v>329855007</v>
      </c>
      <c r="N44" s="65">
        <f t="shared" si="4"/>
        <v>688506793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2106640020</v>
      </c>
      <c r="X44" s="65">
        <f t="shared" si="4"/>
        <v>1491582313</v>
      </c>
      <c r="Y44" s="65">
        <f t="shared" si="4"/>
        <v>615057707</v>
      </c>
      <c r="Z44" s="66">
        <f>+IF(X44&lt;&gt;0,+(Y44/X44)*100,0)</f>
        <v>41.23525075615454</v>
      </c>
      <c r="AA44" s="63">
        <f>+AA42-AA43</f>
        <v>1994030674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-1777329920</v>
      </c>
      <c r="D46" s="55">
        <f>SUM(D44:D45)</f>
        <v>0</v>
      </c>
      <c r="E46" s="56">
        <f t="shared" si="5"/>
        <v>1994030674</v>
      </c>
      <c r="F46" s="57">
        <f t="shared" si="5"/>
        <v>1994030674</v>
      </c>
      <c r="G46" s="57">
        <f t="shared" si="5"/>
        <v>1457349560</v>
      </c>
      <c r="H46" s="57">
        <f t="shared" si="5"/>
        <v>255863564</v>
      </c>
      <c r="I46" s="57">
        <f t="shared" si="5"/>
        <v>-295079897</v>
      </c>
      <c r="J46" s="57">
        <f t="shared" si="5"/>
        <v>1418133227</v>
      </c>
      <c r="K46" s="57">
        <f t="shared" si="5"/>
        <v>184869643</v>
      </c>
      <c r="L46" s="57">
        <f t="shared" si="5"/>
        <v>173782143</v>
      </c>
      <c r="M46" s="57">
        <f t="shared" si="5"/>
        <v>329855007</v>
      </c>
      <c r="N46" s="57">
        <f t="shared" si="5"/>
        <v>688506793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2106640020</v>
      </c>
      <c r="X46" s="57">
        <f t="shared" si="5"/>
        <v>1491582313</v>
      </c>
      <c r="Y46" s="57">
        <f t="shared" si="5"/>
        <v>615057707</v>
      </c>
      <c r="Z46" s="58">
        <f>+IF(X46&lt;&gt;0,+(Y46/X46)*100,0)</f>
        <v>41.23525075615454</v>
      </c>
      <c r="AA46" s="55">
        <f>SUM(AA44:AA45)</f>
        <v>1994030674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-1777329920</v>
      </c>
      <c r="D48" s="71">
        <f>SUM(D46:D47)</f>
        <v>0</v>
      </c>
      <c r="E48" s="72">
        <f t="shared" si="6"/>
        <v>1994030674</v>
      </c>
      <c r="F48" s="73">
        <f t="shared" si="6"/>
        <v>1994030674</v>
      </c>
      <c r="G48" s="73">
        <f t="shared" si="6"/>
        <v>1457349560</v>
      </c>
      <c r="H48" s="74">
        <f t="shared" si="6"/>
        <v>255863564</v>
      </c>
      <c r="I48" s="74">
        <f t="shared" si="6"/>
        <v>-295079897</v>
      </c>
      <c r="J48" s="74">
        <f t="shared" si="6"/>
        <v>1418133227</v>
      </c>
      <c r="K48" s="74">
        <f t="shared" si="6"/>
        <v>184869643</v>
      </c>
      <c r="L48" s="74">
        <f t="shared" si="6"/>
        <v>173782143</v>
      </c>
      <c r="M48" s="73">
        <f t="shared" si="6"/>
        <v>329855007</v>
      </c>
      <c r="N48" s="73">
        <f t="shared" si="6"/>
        <v>688506793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2106640020</v>
      </c>
      <c r="X48" s="74">
        <f t="shared" si="6"/>
        <v>1491582313</v>
      </c>
      <c r="Y48" s="74">
        <f t="shared" si="6"/>
        <v>615057707</v>
      </c>
      <c r="Z48" s="75">
        <f>+IF(X48&lt;&gt;0,+(Y48/X48)*100,0)</f>
        <v>41.23525075615454</v>
      </c>
      <c r="AA48" s="76">
        <f>SUM(AA46:AA47)</f>
        <v>1994030674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262455047</v>
      </c>
      <c r="D5" s="6">
        <v>0</v>
      </c>
      <c r="E5" s="7">
        <v>201664697</v>
      </c>
      <c r="F5" s="8">
        <v>201664697</v>
      </c>
      <c r="G5" s="8">
        <v>33799031</v>
      </c>
      <c r="H5" s="8">
        <v>22313210</v>
      </c>
      <c r="I5" s="8">
        <v>23001901</v>
      </c>
      <c r="J5" s="8">
        <v>79114142</v>
      </c>
      <c r="K5" s="8">
        <v>22810159</v>
      </c>
      <c r="L5" s="8">
        <v>23038914</v>
      </c>
      <c r="M5" s="8">
        <v>22142296</v>
      </c>
      <c r="N5" s="8">
        <v>67991369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147105511</v>
      </c>
      <c r="X5" s="8">
        <v>100832346</v>
      </c>
      <c r="Y5" s="8">
        <v>46273165</v>
      </c>
      <c r="Z5" s="2">
        <v>45.89</v>
      </c>
      <c r="AA5" s="6">
        <v>201664697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446536290</v>
      </c>
      <c r="D7" s="6">
        <v>0</v>
      </c>
      <c r="E7" s="7">
        <v>778263623</v>
      </c>
      <c r="F7" s="8">
        <v>778263623</v>
      </c>
      <c r="G7" s="8">
        <v>44130381</v>
      </c>
      <c r="H7" s="8">
        <v>56718021</v>
      </c>
      <c r="I7" s="8">
        <v>62302744</v>
      </c>
      <c r="J7" s="8">
        <v>163151146</v>
      </c>
      <c r="K7" s="8">
        <v>45486574</v>
      </c>
      <c r="L7" s="8">
        <v>39501352</v>
      </c>
      <c r="M7" s="8">
        <v>45836727</v>
      </c>
      <c r="N7" s="8">
        <v>130824653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293975799</v>
      </c>
      <c r="X7" s="8">
        <v>389131812</v>
      </c>
      <c r="Y7" s="8">
        <v>-95156013</v>
      </c>
      <c r="Z7" s="2">
        <v>-24.45</v>
      </c>
      <c r="AA7" s="6">
        <v>778263623</v>
      </c>
    </row>
    <row r="8" spans="1:27" ht="13.5">
      <c r="A8" s="25" t="s">
        <v>35</v>
      </c>
      <c r="B8" s="24"/>
      <c r="C8" s="6">
        <v>345375383</v>
      </c>
      <c r="D8" s="6">
        <v>0</v>
      </c>
      <c r="E8" s="7">
        <v>217345956</v>
      </c>
      <c r="F8" s="8">
        <v>217345956</v>
      </c>
      <c r="G8" s="8">
        <v>30426108</v>
      </c>
      <c r="H8" s="8">
        <v>29389433</v>
      </c>
      <c r="I8" s="8">
        <v>28411328</v>
      </c>
      <c r="J8" s="8">
        <v>88226869</v>
      </c>
      <c r="K8" s="8">
        <v>31192354</v>
      </c>
      <c r="L8" s="8">
        <v>34959399</v>
      </c>
      <c r="M8" s="8">
        <v>31145028</v>
      </c>
      <c r="N8" s="8">
        <v>97296781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185523650</v>
      </c>
      <c r="X8" s="8">
        <v>108672978</v>
      </c>
      <c r="Y8" s="8">
        <v>76850672</v>
      </c>
      <c r="Z8" s="2">
        <v>70.72</v>
      </c>
      <c r="AA8" s="6">
        <v>217345956</v>
      </c>
    </row>
    <row r="9" spans="1:27" ht="13.5">
      <c r="A9" s="25" t="s">
        <v>36</v>
      </c>
      <c r="B9" s="24"/>
      <c r="C9" s="6">
        <v>128256386</v>
      </c>
      <c r="D9" s="6">
        <v>0</v>
      </c>
      <c r="E9" s="7">
        <v>128860618</v>
      </c>
      <c r="F9" s="8">
        <v>128860618</v>
      </c>
      <c r="G9" s="8">
        <v>12888895</v>
      </c>
      <c r="H9" s="8">
        <v>12887142</v>
      </c>
      <c r="I9" s="8">
        <v>12891356</v>
      </c>
      <c r="J9" s="8">
        <v>38667393</v>
      </c>
      <c r="K9" s="8">
        <v>12935232</v>
      </c>
      <c r="L9" s="8">
        <v>12902898</v>
      </c>
      <c r="M9" s="8">
        <v>12906559</v>
      </c>
      <c r="N9" s="8">
        <v>38744689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77412082</v>
      </c>
      <c r="X9" s="8">
        <v>64430310</v>
      </c>
      <c r="Y9" s="8">
        <v>12981772</v>
      </c>
      <c r="Z9" s="2">
        <v>20.15</v>
      </c>
      <c r="AA9" s="6">
        <v>128860618</v>
      </c>
    </row>
    <row r="10" spans="1:27" ht="13.5">
      <c r="A10" s="25" t="s">
        <v>37</v>
      </c>
      <c r="B10" s="24"/>
      <c r="C10" s="6">
        <v>78928071</v>
      </c>
      <c r="D10" s="6">
        <v>0</v>
      </c>
      <c r="E10" s="7">
        <v>72517113</v>
      </c>
      <c r="F10" s="26">
        <v>72517113</v>
      </c>
      <c r="G10" s="26">
        <v>7994094</v>
      </c>
      <c r="H10" s="26">
        <v>7996780</v>
      </c>
      <c r="I10" s="26">
        <v>7992093</v>
      </c>
      <c r="J10" s="26">
        <v>23982967</v>
      </c>
      <c r="K10" s="26">
        <v>8004128</v>
      </c>
      <c r="L10" s="26">
        <v>8022684</v>
      </c>
      <c r="M10" s="26">
        <v>7994547</v>
      </c>
      <c r="N10" s="26">
        <v>24021359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48004326</v>
      </c>
      <c r="X10" s="26">
        <v>36258558</v>
      </c>
      <c r="Y10" s="26">
        <v>11745768</v>
      </c>
      <c r="Z10" s="27">
        <v>32.39</v>
      </c>
      <c r="AA10" s="28">
        <v>72517113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9117277</v>
      </c>
      <c r="D12" s="6">
        <v>0</v>
      </c>
      <c r="E12" s="7">
        <v>11469186</v>
      </c>
      <c r="F12" s="8">
        <v>11469186</v>
      </c>
      <c r="G12" s="8">
        <v>1033847</v>
      </c>
      <c r="H12" s="8">
        <v>118726</v>
      </c>
      <c r="I12" s="8">
        <v>1589489</v>
      </c>
      <c r="J12" s="8">
        <v>2742062</v>
      </c>
      <c r="K12" s="8">
        <v>962303</v>
      </c>
      <c r="L12" s="8">
        <v>568308</v>
      </c>
      <c r="M12" s="8">
        <v>490703</v>
      </c>
      <c r="N12" s="8">
        <v>2021314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4763376</v>
      </c>
      <c r="X12" s="8">
        <v>5734563</v>
      </c>
      <c r="Y12" s="8">
        <v>-971187</v>
      </c>
      <c r="Z12" s="2">
        <v>-16.94</v>
      </c>
      <c r="AA12" s="6">
        <v>11469186</v>
      </c>
    </row>
    <row r="13" spans="1:27" ht="13.5">
      <c r="A13" s="23" t="s">
        <v>40</v>
      </c>
      <c r="B13" s="29"/>
      <c r="C13" s="6">
        <v>3230005</v>
      </c>
      <c r="D13" s="6">
        <v>0</v>
      </c>
      <c r="E13" s="7">
        <v>1500000</v>
      </c>
      <c r="F13" s="8">
        <v>1500000</v>
      </c>
      <c r="G13" s="8">
        <v>0</v>
      </c>
      <c r="H13" s="8">
        <v>122296</v>
      </c>
      <c r="I13" s="8">
        <v>406302</v>
      </c>
      <c r="J13" s="8">
        <v>528598</v>
      </c>
      <c r="K13" s="8">
        <v>282738</v>
      </c>
      <c r="L13" s="8">
        <v>168987</v>
      </c>
      <c r="M13" s="8">
        <v>104027</v>
      </c>
      <c r="N13" s="8">
        <v>555752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1084350</v>
      </c>
      <c r="X13" s="8">
        <v>750000</v>
      </c>
      <c r="Y13" s="8">
        <v>334350</v>
      </c>
      <c r="Z13" s="2">
        <v>44.58</v>
      </c>
      <c r="AA13" s="6">
        <v>1500000</v>
      </c>
    </row>
    <row r="14" spans="1:27" ht="13.5">
      <c r="A14" s="23" t="s">
        <v>41</v>
      </c>
      <c r="B14" s="29"/>
      <c r="C14" s="6">
        <v>149805832</v>
      </c>
      <c r="D14" s="6">
        <v>0</v>
      </c>
      <c r="E14" s="7">
        <v>121103996</v>
      </c>
      <c r="F14" s="8">
        <v>121103996</v>
      </c>
      <c r="G14" s="8">
        <v>9467049</v>
      </c>
      <c r="H14" s="8">
        <v>11232443</v>
      </c>
      <c r="I14" s="8">
        <v>11705088</v>
      </c>
      <c r="J14" s="8">
        <v>32404580</v>
      </c>
      <c r="K14" s="8">
        <v>11825584</v>
      </c>
      <c r="L14" s="8">
        <v>12326125</v>
      </c>
      <c r="M14" s="8">
        <v>12262723</v>
      </c>
      <c r="N14" s="8">
        <v>36414432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68819012</v>
      </c>
      <c r="X14" s="8">
        <v>60552000</v>
      </c>
      <c r="Y14" s="8">
        <v>8267012</v>
      </c>
      <c r="Z14" s="2">
        <v>13.65</v>
      </c>
      <c r="AA14" s="6">
        <v>121103996</v>
      </c>
    </row>
    <row r="15" spans="1:27" ht="13.5">
      <c r="A15" s="23" t="s">
        <v>42</v>
      </c>
      <c r="B15" s="29"/>
      <c r="C15" s="6">
        <v>17251</v>
      </c>
      <c r="D15" s="6">
        <v>0</v>
      </c>
      <c r="E15" s="7">
        <v>18122</v>
      </c>
      <c r="F15" s="8">
        <v>18122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9060</v>
      </c>
      <c r="Y15" s="8">
        <v>-9060</v>
      </c>
      <c r="Z15" s="2">
        <v>-100</v>
      </c>
      <c r="AA15" s="6">
        <v>18122</v>
      </c>
    </row>
    <row r="16" spans="1:27" ht="13.5">
      <c r="A16" s="23" t="s">
        <v>43</v>
      </c>
      <c r="B16" s="29"/>
      <c r="C16" s="6">
        <v>11207303</v>
      </c>
      <c r="D16" s="6">
        <v>0</v>
      </c>
      <c r="E16" s="7">
        <v>4374013</v>
      </c>
      <c r="F16" s="8">
        <v>4374013</v>
      </c>
      <c r="G16" s="8">
        <v>145618</v>
      </c>
      <c r="H16" s="8">
        <v>141523</v>
      </c>
      <c r="I16" s="8">
        <v>163949</v>
      </c>
      <c r="J16" s="8">
        <v>451090</v>
      </c>
      <c r="K16" s="8">
        <v>159810</v>
      </c>
      <c r="L16" s="8">
        <v>80759</v>
      </c>
      <c r="M16" s="8">
        <v>151733</v>
      </c>
      <c r="N16" s="8">
        <v>392302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843392</v>
      </c>
      <c r="X16" s="8">
        <v>2187006</v>
      </c>
      <c r="Y16" s="8">
        <v>-1343614</v>
      </c>
      <c r="Z16" s="2">
        <v>-61.44</v>
      </c>
      <c r="AA16" s="6">
        <v>4374013</v>
      </c>
    </row>
    <row r="17" spans="1:27" ht="13.5">
      <c r="A17" s="23" t="s">
        <v>44</v>
      </c>
      <c r="B17" s="29"/>
      <c r="C17" s="6">
        <v>67371</v>
      </c>
      <c r="D17" s="6">
        <v>0</v>
      </c>
      <c r="E17" s="7">
        <v>42151</v>
      </c>
      <c r="F17" s="8">
        <v>42151</v>
      </c>
      <c r="G17" s="8">
        <v>6055</v>
      </c>
      <c r="H17" s="8">
        <v>11381</v>
      </c>
      <c r="I17" s="8">
        <v>8772</v>
      </c>
      <c r="J17" s="8">
        <v>26208</v>
      </c>
      <c r="K17" s="8">
        <v>524</v>
      </c>
      <c r="L17" s="8">
        <v>5428</v>
      </c>
      <c r="M17" s="8">
        <v>4328</v>
      </c>
      <c r="N17" s="8">
        <v>10280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36488</v>
      </c>
      <c r="X17" s="8">
        <v>21078</v>
      </c>
      <c r="Y17" s="8">
        <v>15410</v>
      </c>
      <c r="Z17" s="2">
        <v>73.11</v>
      </c>
      <c r="AA17" s="6">
        <v>42151</v>
      </c>
    </row>
    <row r="18" spans="1:27" ht="13.5">
      <c r="A18" s="25" t="s">
        <v>45</v>
      </c>
      <c r="B18" s="24"/>
      <c r="C18" s="6">
        <v>11122174</v>
      </c>
      <c r="D18" s="6">
        <v>0</v>
      </c>
      <c r="E18" s="7">
        <v>11230336</v>
      </c>
      <c r="F18" s="8">
        <v>11230336</v>
      </c>
      <c r="G18" s="8">
        <v>0</v>
      </c>
      <c r="H18" s="8">
        <v>792838</v>
      </c>
      <c r="I18" s="8">
        <v>840426</v>
      </c>
      <c r="J18" s="8">
        <v>1633264</v>
      </c>
      <c r="K18" s="8">
        <v>787342</v>
      </c>
      <c r="L18" s="8">
        <v>851654</v>
      </c>
      <c r="M18" s="8">
        <v>869535</v>
      </c>
      <c r="N18" s="8">
        <v>2508531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4141795</v>
      </c>
      <c r="X18" s="8">
        <v>5615166</v>
      </c>
      <c r="Y18" s="8">
        <v>-1473371</v>
      </c>
      <c r="Z18" s="2">
        <v>-26.24</v>
      </c>
      <c r="AA18" s="6">
        <v>11230336</v>
      </c>
    </row>
    <row r="19" spans="1:27" ht="13.5">
      <c r="A19" s="23" t="s">
        <v>46</v>
      </c>
      <c r="B19" s="29"/>
      <c r="C19" s="6">
        <v>410415987</v>
      </c>
      <c r="D19" s="6">
        <v>0</v>
      </c>
      <c r="E19" s="7">
        <v>388792000</v>
      </c>
      <c r="F19" s="8">
        <v>388792000</v>
      </c>
      <c r="G19" s="8">
        <v>160771000</v>
      </c>
      <c r="H19" s="8">
        <v>2093000</v>
      </c>
      <c r="I19" s="8">
        <v>0</v>
      </c>
      <c r="J19" s="8">
        <v>162864000</v>
      </c>
      <c r="K19" s="8">
        <v>0</v>
      </c>
      <c r="L19" s="8">
        <v>0</v>
      </c>
      <c r="M19" s="8">
        <v>128121000</v>
      </c>
      <c r="N19" s="8">
        <v>128121000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290985000</v>
      </c>
      <c r="X19" s="8">
        <v>259194666</v>
      </c>
      <c r="Y19" s="8">
        <v>31790334</v>
      </c>
      <c r="Z19" s="2">
        <v>12.27</v>
      </c>
      <c r="AA19" s="6">
        <v>388792000</v>
      </c>
    </row>
    <row r="20" spans="1:27" ht="13.5">
      <c r="A20" s="23" t="s">
        <v>47</v>
      </c>
      <c r="B20" s="29"/>
      <c r="C20" s="6">
        <v>25666033</v>
      </c>
      <c r="D20" s="6">
        <v>0</v>
      </c>
      <c r="E20" s="7">
        <v>84291029</v>
      </c>
      <c r="F20" s="26">
        <v>84291029</v>
      </c>
      <c r="G20" s="26">
        <v>6065563</v>
      </c>
      <c r="H20" s="26">
        <v>7740963</v>
      </c>
      <c r="I20" s="26">
        <v>4598045</v>
      </c>
      <c r="J20" s="26">
        <v>18404571</v>
      </c>
      <c r="K20" s="26">
        <v>4719563</v>
      </c>
      <c r="L20" s="26">
        <v>10029888</v>
      </c>
      <c r="M20" s="26">
        <v>9067690</v>
      </c>
      <c r="N20" s="26">
        <v>23817141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42221712</v>
      </c>
      <c r="X20" s="26">
        <v>42145512</v>
      </c>
      <c r="Y20" s="26">
        <v>76200</v>
      </c>
      <c r="Z20" s="27">
        <v>0.18</v>
      </c>
      <c r="AA20" s="28">
        <v>84291029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20000000</v>
      </c>
      <c r="F21" s="8">
        <v>20000000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10000002</v>
      </c>
      <c r="Y21" s="8">
        <v>-10000002</v>
      </c>
      <c r="Z21" s="2">
        <v>-100</v>
      </c>
      <c r="AA21" s="6">
        <v>20000000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1882200410</v>
      </c>
      <c r="D22" s="33">
        <f>SUM(D5:D21)</f>
        <v>0</v>
      </c>
      <c r="E22" s="34">
        <f t="shared" si="0"/>
        <v>2041472840</v>
      </c>
      <c r="F22" s="35">
        <f t="shared" si="0"/>
        <v>2041472840</v>
      </c>
      <c r="G22" s="35">
        <f t="shared" si="0"/>
        <v>306727641</v>
      </c>
      <c r="H22" s="35">
        <f t="shared" si="0"/>
        <v>151557756</v>
      </c>
      <c r="I22" s="35">
        <f t="shared" si="0"/>
        <v>153911493</v>
      </c>
      <c r="J22" s="35">
        <f t="shared" si="0"/>
        <v>612196890</v>
      </c>
      <c r="K22" s="35">
        <f t="shared" si="0"/>
        <v>139166311</v>
      </c>
      <c r="L22" s="35">
        <f t="shared" si="0"/>
        <v>142456396</v>
      </c>
      <c r="M22" s="35">
        <f t="shared" si="0"/>
        <v>271096896</v>
      </c>
      <c r="N22" s="35">
        <f t="shared" si="0"/>
        <v>552719603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1164916493</v>
      </c>
      <c r="X22" s="35">
        <f t="shared" si="0"/>
        <v>1085535057</v>
      </c>
      <c r="Y22" s="35">
        <f t="shared" si="0"/>
        <v>79381436</v>
      </c>
      <c r="Z22" s="36">
        <f>+IF(X22&lt;&gt;0,+(Y22/X22)*100,0)</f>
        <v>7.312655219019794</v>
      </c>
      <c r="AA22" s="33">
        <f>SUM(AA5:AA21)</f>
        <v>2041472840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603471186</v>
      </c>
      <c r="D25" s="6">
        <v>0</v>
      </c>
      <c r="E25" s="7">
        <v>620099100</v>
      </c>
      <c r="F25" s="8">
        <v>620099100</v>
      </c>
      <c r="G25" s="8">
        <v>52334899</v>
      </c>
      <c r="H25" s="8">
        <v>52483803</v>
      </c>
      <c r="I25" s="8">
        <v>53982427</v>
      </c>
      <c r="J25" s="8">
        <v>158801129</v>
      </c>
      <c r="K25" s="8">
        <v>49303890</v>
      </c>
      <c r="L25" s="8">
        <v>52791279</v>
      </c>
      <c r="M25" s="8">
        <v>51930354</v>
      </c>
      <c r="N25" s="8">
        <v>154025523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312826652</v>
      </c>
      <c r="X25" s="8">
        <v>322549278</v>
      </c>
      <c r="Y25" s="8">
        <v>-9722626</v>
      </c>
      <c r="Z25" s="2">
        <v>-3.01</v>
      </c>
      <c r="AA25" s="6">
        <v>620099100</v>
      </c>
    </row>
    <row r="26" spans="1:27" ht="13.5">
      <c r="A26" s="25" t="s">
        <v>52</v>
      </c>
      <c r="B26" s="24"/>
      <c r="C26" s="6">
        <v>27190642</v>
      </c>
      <c r="D26" s="6">
        <v>0</v>
      </c>
      <c r="E26" s="7">
        <v>28551594</v>
      </c>
      <c r="F26" s="8">
        <v>28551594</v>
      </c>
      <c r="G26" s="8">
        <v>2368700</v>
      </c>
      <c r="H26" s="8">
        <v>2539674</v>
      </c>
      <c r="I26" s="8">
        <v>2308083</v>
      </c>
      <c r="J26" s="8">
        <v>7216457</v>
      </c>
      <c r="K26" s="8">
        <v>2461142</v>
      </c>
      <c r="L26" s="8">
        <v>2442858</v>
      </c>
      <c r="M26" s="8">
        <v>2416003</v>
      </c>
      <c r="N26" s="8">
        <v>7320003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14536460</v>
      </c>
      <c r="X26" s="8">
        <v>14275800</v>
      </c>
      <c r="Y26" s="8">
        <v>260660</v>
      </c>
      <c r="Z26" s="2">
        <v>1.83</v>
      </c>
      <c r="AA26" s="6">
        <v>28551594</v>
      </c>
    </row>
    <row r="27" spans="1:27" ht="13.5">
      <c r="A27" s="25" t="s">
        <v>53</v>
      </c>
      <c r="B27" s="24"/>
      <c r="C27" s="6">
        <v>378091853</v>
      </c>
      <c r="D27" s="6">
        <v>0</v>
      </c>
      <c r="E27" s="7">
        <v>70000000</v>
      </c>
      <c r="F27" s="8">
        <v>70000000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34999998</v>
      </c>
      <c r="Y27" s="8">
        <v>-34999998</v>
      </c>
      <c r="Z27" s="2">
        <v>-100</v>
      </c>
      <c r="AA27" s="6">
        <v>70000000</v>
      </c>
    </row>
    <row r="28" spans="1:27" ht="13.5">
      <c r="A28" s="25" t="s">
        <v>54</v>
      </c>
      <c r="B28" s="24"/>
      <c r="C28" s="6">
        <v>206085939</v>
      </c>
      <c r="D28" s="6">
        <v>0</v>
      </c>
      <c r="E28" s="7">
        <v>87000000</v>
      </c>
      <c r="F28" s="8">
        <v>87000000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43500000</v>
      </c>
      <c r="Y28" s="8">
        <v>-43500000</v>
      </c>
      <c r="Z28" s="2">
        <v>-100</v>
      </c>
      <c r="AA28" s="6">
        <v>87000000</v>
      </c>
    </row>
    <row r="29" spans="1:27" ht="13.5">
      <c r="A29" s="25" t="s">
        <v>55</v>
      </c>
      <c r="B29" s="24"/>
      <c r="C29" s="6">
        <v>151112821</v>
      </c>
      <c r="D29" s="6">
        <v>0</v>
      </c>
      <c r="E29" s="7">
        <v>105980000</v>
      </c>
      <c r="F29" s="8">
        <v>105980000</v>
      </c>
      <c r="G29" s="8">
        <v>1340</v>
      </c>
      <c r="H29" s="8">
        <v>60111</v>
      </c>
      <c r="I29" s="8">
        <v>5853</v>
      </c>
      <c r="J29" s="8">
        <v>67304</v>
      </c>
      <c r="K29" s="8">
        <v>1968</v>
      </c>
      <c r="L29" s="8">
        <v>5345</v>
      </c>
      <c r="M29" s="8">
        <v>0</v>
      </c>
      <c r="N29" s="8">
        <v>7313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74617</v>
      </c>
      <c r="X29" s="8">
        <v>70489998</v>
      </c>
      <c r="Y29" s="8">
        <v>-70415381</v>
      </c>
      <c r="Z29" s="2">
        <v>-99.89</v>
      </c>
      <c r="AA29" s="6">
        <v>105980000</v>
      </c>
    </row>
    <row r="30" spans="1:27" ht="13.5">
      <c r="A30" s="25" t="s">
        <v>56</v>
      </c>
      <c r="B30" s="24"/>
      <c r="C30" s="6">
        <v>834538730</v>
      </c>
      <c r="D30" s="6">
        <v>0</v>
      </c>
      <c r="E30" s="7">
        <v>676436220</v>
      </c>
      <c r="F30" s="8">
        <v>676436220</v>
      </c>
      <c r="G30" s="8">
        <v>107157982</v>
      </c>
      <c r="H30" s="8">
        <v>4637015</v>
      </c>
      <c r="I30" s="8">
        <v>9268843</v>
      </c>
      <c r="J30" s="8">
        <v>121063840</v>
      </c>
      <c r="K30" s="8">
        <v>9812461</v>
      </c>
      <c r="L30" s="8">
        <v>9610773</v>
      </c>
      <c r="M30" s="8">
        <v>62321980</v>
      </c>
      <c r="N30" s="8">
        <v>81745214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202809054</v>
      </c>
      <c r="X30" s="8">
        <v>333218112</v>
      </c>
      <c r="Y30" s="8">
        <v>-130409058</v>
      </c>
      <c r="Z30" s="2">
        <v>-39.14</v>
      </c>
      <c r="AA30" s="6">
        <v>676436220</v>
      </c>
    </row>
    <row r="31" spans="1:27" ht="13.5">
      <c r="A31" s="25" t="s">
        <v>57</v>
      </c>
      <c r="B31" s="24"/>
      <c r="C31" s="6">
        <v>39024154</v>
      </c>
      <c r="D31" s="6">
        <v>0</v>
      </c>
      <c r="E31" s="7">
        <v>230690746</v>
      </c>
      <c r="F31" s="8">
        <v>230690746</v>
      </c>
      <c r="G31" s="8">
        <v>4272610</v>
      </c>
      <c r="H31" s="8">
        <v>11296659</v>
      </c>
      <c r="I31" s="8">
        <v>7317098</v>
      </c>
      <c r="J31" s="8">
        <v>22886367</v>
      </c>
      <c r="K31" s="8">
        <v>5599302</v>
      </c>
      <c r="L31" s="8">
        <v>18430805</v>
      </c>
      <c r="M31" s="8">
        <v>16723935</v>
      </c>
      <c r="N31" s="8">
        <v>40754042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63640409</v>
      </c>
      <c r="X31" s="8">
        <v>115345386</v>
      </c>
      <c r="Y31" s="8">
        <v>-51704977</v>
      </c>
      <c r="Z31" s="2">
        <v>-44.83</v>
      </c>
      <c r="AA31" s="6">
        <v>230690746</v>
      </c>
    </row>
    <row r="32" spans="1:27" ht="13.5">
      <c r="A32" s="25" t="s">
        <v>58</v>
      </c>
      <c r="B32" s="24"/>
      <c r="C32" s="6">
        <v>105255043</v>
      </c>
      <c r="D32" s="6">
        <v>0</v>
      </c>
      <c r="E32" s="7">
        <v>80000000</v>
      </c>
      <c r="F32" s="8">
        <v>80000000</v>
      </c>
      <c r="G32" s="8">
        <v>0</v>
      </c>
      <c r="H32" s="8">
        <v>2288896</v>
      </c>
      <c r="I32" s="8">
        <v>0</v>
      </c>
      <c r="J32" s="8">
        <v>2288896</v>
      </c>
      <c r="K32" s="8">
        <v>2562304</v>
      </c>
      <c r="L32" s="8">
        <v>2229662</v>
      </c>
      <c r="M32" s="8">
        <v>1116572</v>
      </c>
      <c r="N32" s="8">
        <v>5908538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8197434</v>
      </c>
      <c r="X32" s="8">
        <v>40000002</v>
      </c>
      <c r="Y32" s="8">
        <v>-31802568</v>
      </c>
      <c r="Z32" s="2">
        <v>-79.51</v>
      </c>
      <c r="AA32" s="6">
        <v>80000000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32850000</v>
      </c>
      <c r="F33" s="8">
        <v>32850000</v>
      </c>
      <c r="G33" s="8">
        <v>584901</v>
      </c>
      <c r="H33" s="8">
        <v>1689458</v>
      </c>
      <c r="I33" s="8">
        <v>2070141</v>
      </c>
      <c r="J33" s="8">
        <v>4344500</v>
      </c>
      <c r="K33" s="8">
        <v>2676729</v>
      </c>
      <c r="L33" s="8">
        <v>4714413</v>
      </c>
      <c r="M33" s="8">
        <v>3841197</v>
      </c>
      <c r="N33" s="8">
        <v>11232339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15576839</v>
      </c>
      <c r="X33" s="8">
        <v>16425000</v>
      </c>
      <c r="Y33" s="8">
        <v>-848161</v>
      </c>
      <c r="Z33" s="2">
        <v>-5.16</v>
      </c>
      <c r="AA33" s="6">
        <v>32850000</v>
      </c>
    </row>
    <row r="34" spans="1:27" ht="13.5">
      <c r="A34" s="25" t="s">
        <v>60</v>
      </c>
      <c r="B34" s="24"/>
      <c r="C34" s="6">
        <v>187910215</v>
      </c>
      <c r="D34" s="6">
        <v>0</v>
      </c>
      <c r="E34" s="7">
        <v>105127250</v>
      </c>
      <c r="F34" s="8">
        <v>105127250</v>
      </c>
      <c r="G34" s="8">
        <v>19908154</v>
      </c>
      <c r="H34" s="8">
        <v>13968505</v>
      </c>
      <c r="I34" s="8">
        <v>33874577</v>
      </c>
      <c r="J34" s="8">
        <v>67751236</v>
      </c>
      <c r="K34" s="8">
        <v>24875847</v>
      </c>
      <c r="L34" s="8">
        <v>18306098</v>
      </c>
      <c r="M34" s="8">
        <v>23467069</v>
      </c>
      <c r="N34" s="8">
        <v>66649014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134400250</v>
      </c>
      <c r="X34" s="8">
        <v>52563624</v>
      </c>
      <c r="Y34" s="8">
        <v>81836626</v>
      </c>
      <c r="Z34" s="2">
        <v>155.69</v>
      </c>
      <c r="AA34" s="6">
        <v>105127250</v>
      </c>
    </row>
    <row r="35" spans="1:27" ht="13.5">
      <c r="A35" s="23" t="s">
        <v>61</v>
      </c>
      <c r="B35" s="29"/>
      <c r="C35" s="6">
        <v>255832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2532936415</v>
      </c>
      <c r="D36" s="33">
        <f>SUM(D25:D35)</f>
        <v>0</v>
      </c>
      <c r="E36" s="34">
        <f t="shared" si="1"/>
        <v>2036734910</v>
      </c>
      <c r="F36" s="35">
        <f t="shared" si="1"/>
        <v>2036734910</v>
      </c>
      <c r="G36" s="35">
        <f t="shared" si="1"/>
        <v>186628586</v>
      </c>
      <c r="H36" s="35">
        <f t="shared" si="1"/>
        <v>88964121</v>
      </c>
      <c r="I36" s="35">
        <f t="shared" si="1"/>
        <v>108827022</v>
      </c>
      <c r="J36" s="35">
        <f t="shared" si="1"/>
        <v>384419729</v>
      </c>
      <c r="K36" s="35">
        <f t="shared" si="1"/>
        <v>97293643</v>
      </c>
      <c r="L36" s="35">
        <f t="shared" si="1"/>
        <v>108531233</v>
      </c>
      <c r="M36" s="35">
        <f t="shared" si="1"/>
        <v>161817110</v>
      </c>
      <c r="N36" s="35">
        <f t="shared" si="1"/>
        <v>367641986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752061715</v>
      </c>
      <c r="X36" s="35">
        <f t="shared" si="1"/>
        <v>1043367198</v>
      </c>
      <c r="Y36" s="35">
        <f t="shared" si="1"/>
        <v>-291305483</v>
      </c>
      <c r="Z36" s="36">
        <f>+IF(X36&lt;&gt;0,+(Y36/X36)*100,0)</f>
        <v>-27.91974709942913</v>
      </c>
      <c r="AA36" s="33">
        <f>SUM(AA25:AA35)</f>
        <v>2036734910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-650736005</v>
      </c>
      <c r="D38" s="46">
        <f>+D22-D36</f>
        <v>0</v>
      </c>
      <c r="E38" s="47">
        <f t="shared" si="2"/>
        <v>4737930</v>
      </c>
      <c r="F38" s="48">
        <f t="shared" si="2"/>
        <v>4737930</v>
      </c>
      <c r="G38" s="48">
        <f t="shared" si="2"/>
        <v>120099055</v>
      </c>
      <c r="H38" s="48">
        <f t="shared" si="2"/>
        <v>62593635</v>
      </c>
      <c r="I38" s="48">
        <f t="shared" si="2"/>
        <v>45084471</v>
      </c>
      <c r="J38" s="48">
        <f t="shared" si="2"/>
        <v>227777161</v>
      </c>
      <c r="K38" s="48">
        <f t="shared" si="2"/>
        <v>41872668</v>
      </c>
      <c r="L38" s="48">
        <f t="shared" si="2"/>
        <v>33925163</v>
      </c>
      <c r="M38" s="48">
        <f t="shared" si="2"/>
        <v>109279786</v>
      </c>
      <c r="N38" s="48">
        <f t="shared" si="2"/>
        <v>185077617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412854778</v>
      </c>
      <c r="X38" s="48">
        <f>IF(F22=F36,0,X22-X36)</f>
        <v>42167859</v>
      </c>
      <c r="Y38" s="48">
        <f t="shared" si="2"/>
        <v>370686919</v>
      </c>
      <c r="Z38" s="49">
        <f>+IF(X38&lt;&gt;0,+(Y38/X38)*100,0)</f>
        <v>879.0745553384628</v>
      </c>
      <c r="AA38" s="46">
        <f>+AA22-AA36</f>
        <v>4737930</v>
      </c>
    </row>
    <row r="39" spans="1:27" ht="13.5">
      <c r="A39" s="23" t="s">
        <v>64</v>
      </c>
      <c r="B39" s="29"/>
      <c r="C39" s="6">
        <v>117246706</v>
      </c>
      <c r="D39" s="6">
        <v>0</v>
      </c>
      <c r="E39" s="7">
        <v>113363000</v>
      </c>
      <c r="F39" s="8">
        <v>113363000</v>
      </c>
      <c r="G39" s="8">
        <v>43610000</v>
      </c>
      <c r="H39" s="8">
        <v>0</v>
      </c>
      <c r="I39" s="8">
        <v>0</v>
      </c>
      <c r="J39" s="8">
        <v>43610000</v>
      </c>
      <c r="K39" s="8">
        <v>0</v>
      </c>
      <c r="L39" s="8">
        <v>0</v>
      </c>
      <c r="M39" s="8">
        <v>37015000</v>
      </c>
      <c r="N39" s="8">
        <v>37015000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80625000</v>
      </c>
      <c r="X39" s="8">
        <v>56681502</v>
      </c>
      <c r="Y39" s="8">
        <v>23943498</v>
      </c>
      <c r="Z39" s="2">
        <v>42.24</v>
      </c>
      <c r="AA39" s="6">
        <v>113363000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-533489299</v>
      </c>
      <c r="D42" s="55">
        <f>SUM(D38:D41)</f>
        <v>0</v>
      </c>
      <c r="E42" s="56">
        <f t="shared" si="3"/>
        <v>118100930</v>
      </c>
      <c r="F42" s="57">
        <f t="shared" si="3"/>
        <v>118100930</v>
      </c>
      <c r="G42" s="57">
        <f t="shared" si="3"/>
        <v>163709055</v>
      </c>
      <c r="H42" s="57">
        <f t="shared" si="3"/>
        <v>62593635</v>
      </c>
      <c r="I42" s="57">
        <f t="shared" si="3"/>
        <v>45084471</v>
      </c>
      <c r="J42" s="57">
        <f t="shared" si="3"/>
        <v>271387161</v>
      </c>
      <c r="K42" s="57">
        <f t="shared" si="3"/>
        <v>41872668</v>
      </c>
      <c r="L42" s="57">
        <f t="shared" si="3"/>
        <v>33925163</v>
      </c>
      <c r="M42" s="57">
        <f t="shared" si="3"/>
        <v>146294786</v>
      </c>
      <c r="N42" s="57">
        <f t="shared" si="3"/>
        <v>222092617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493479778</v>
      </c>
      <c r="X42" s="57">
        <f t="shared" si="3"/>
        <v>98849361</v>
      </c>
      <c r="Y42" s="57">
        <f t="shared" si="3"/>
        <v>394630417</v>
      </c>
      <c r="Z42" s="58">
        <f>+IF(X42&lt;&gt;0,+(Y42/X42)*100,0)</f>
        <v>399.2240445540159</v>
      </c>
      <c r="AA42" s="55">
        <f>SUM(AA38:AA41)</f>
        <v>118100930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-533489299</v>
      </c>
      <c r="D44" s="63">
        <f>+D42-D43</f>
        <v>0</v>
      </c>
      <c r="E44" s="64">
        <f t="shared" si="4"/>
        <v>118100930</v>
      </c>
      <c r="F44" s="65">
        <f t="shared" si="4"/>
        <v>118100930</v>
      </c>
      <c r="G44" s="65">
        <f t="shared" si="4"/>
        <v>163709055</v>
      </c>
      <c r="H44" s="65">
        <f t="shared" si="4"/>
        <v>62593635</v>
      </c>
      <c r="I44" s="65">
        <f t="shared" si="4"/>
        <v>45084471</v>
      </c>
      <c r="J44" s="65">
        <f t="shared" si="4"/>
        <v>271387161</v>
      </c>
      <c r="K44" s="65">
        <f t="shared" si="4"/>
        <v>41872668</v>
      </c>
      <c r="L44" s="65">
        <f t="shared" si="4"/>
        <v>33925163</v>
      </c>
      <c r="M44" s="65">
        <f t="shared" si="4"/>
        <v>146294786</v>
      </c>
      <c r="N44" s="65">
        <f t="shared" si="4"/>
        <v>222092617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493479778</v>
      </c>
      <c r="X44" s="65">
        <f t="shared" si="4"/>
        <v>98849361</v>
      </c>
      <c r="Y44" s="65">
        <f t="shared" si="4"/>
        <v>394630417</v>
      </c>
      <c r="Z44" s="66">
        <f>+IF(X44&lt;&gt;0,+(Y44/X44)*100,0)</f>
        <v>399.2240445540159</v>
      </c>
      <c r="AA44" s="63">
        <f>+AA42-AA43</f>
        <v>118100930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-533489299</v>
      </c>
      <c r="D46" s="55">
        <f>SUM(D44:D45)</f>
        <v>0</v>
      </c>
      <c r="E46" s="56">
        <f t="shared" si="5"/>
        <v>118100930</v>
      </c>
      <c r="F46" s="57">
        <f t="shared" si="5"/>
        <v>118100930</v>
      </c>
      <c r="G46" s="57">
        <f t="shared" si="5"/>
        <v>163709055</v>
      </c>
      <c r="H46" s="57">
        <f t="shared" si="5"/>
        <v>62593635</v>
      </c>
      <c r="I46" s="57">
        <f t="shared" si="5"/>
        <v>45084471</v>
      </c>
      <c r="J46" s="57">
        <f t="shared" si="5"/>
        <v>271387161</v>
      </c>
      <c r="K46" s="57">
        <f t="shared" si="5"/>
        <v>41872668</v>
      </c>
      <c r="L46" s="57">
        <f t="shared" si="5"/>
        <v>33925163</v>
      </c>
      <c r="M46" s="57">
        <f t="shared" si="5"/>
        <v>146294786</v>
      </c>
      <c r="N46" s="57">
        <f t="shared" si="5"/>
        <v>222092617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493479778</v>
      </c>
      <c r="X46" s="57">
        <f t="shared" si="5"/>
        <v>98849361</v>
      </c>
      <c r="Y46" s="57">
        <f t="shared" si="5"/>
        <v>394630417</v>
      </c>
      <c r="Z46" s="58">
        <f>+IF(X46&lt;&gt;0,+(Y46/X46)*100,0)</f>
        <v>399.2240445540159</v>
      </c>
      <c r="AA46" s="55">
        <f>SUM(AA44:AA45)</f>
        <v>118100930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-533489299</v>
      </c>
      <c r="D48" s="71">
        <f>SUM(D46:D47)</f>
        <v>0</v>
      </c>
      <c r="E48" s="72">
        <f t="shared" si="6"/>
        <v>118100930</v>
      </c>
      <c r="F48" s="73">
        <f t="shared" si="6"/>
        <v>118100930</v>
      </c>
      <c r="G48" s="73">
        <f t="shared" si="6"/>
        <v>163709055</v>
      </c>
      <c r="H48" s="74">
        <f t="shared" si="6"/>
        <v>62593635</v>
      </c>
      <c r="I48" s="74">
        <f t="shared" si="6"/>
        <v>45084471</v>
      </c>
      <c r="J48" s="74">
        <f t="shared" si="6"/>
        <v>271387161</v>
      </c>
      <c r="K48" s="74">
        <f t="shared" si="6"/>
        <v>41872668</v>
      </c>
      <c r="L48" s="74">
        <f t="shared" si="6"/>
        <v>33925163</v>
      </c>
      <c r="M48" s="73">
        <f t="shared" si="6"/>
        <v>146294786</v>
      </c>
      <c r="N48" s="73">
        <f t="shared" si="6"/>
        <v>222092617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493479778</v>
      </c>
      <c r="X48" s="74">
        <f t="shared" si="6"/>
        <v>98849361</v>
      </c>
      <c r="Y48" s="74">
        <f t="shared" si="6"/>
        <v>394630417</v>
      </c>
      <c r="Z48" s="75">
        <f>+IF(X48&lt;&gt;0,+(Y48/X48)*100,0)</f>
        <v>399.2240445540159</v>
      </c>
      <c r="AA48" s="76">
        <f>SUM(AA46:AA47)</f>
        <v>118100930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19829071</v>
      </c>
      <c r="D5" s="6">
        <v>0</v>
      </c>
      <c r="E5" s="7">
        <v>21485000</v>
      </c>
      <c r="F5" s="8">
        <v>21485000</v>
      </c>
      <c r="G5" s="8">
        <v>1656104</v>
      </c>
      <c r="H5" s="8">
        <v>1660072</v>
      </c>
      <c r="I5" s="8">
        <v>1659865</v>
      </c>
      <c r="J5" s="8">
        <v>4976041</v>
      </c>
      <c r="K5" s="8">
        <v>1660349</v>
      </c>
      <c r="L5" s="8">
        <v>1680720</v>
      </c>
      <c r="M5" s="8">
        <v>1655162</v>
      </c>
      <c r="N5" s="8">
        <v>4996231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9972272</v>
      </c>
      <c r="X5" s="8"/>
      <c r="Y5" s="8">
        <v>9972272</v>
      </c>
      <c r="Z5" s="2">
        <v>0</v>
      </c>
      <c r="AA5" s="6">
        <v>21485000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62667788</v>
      </c>
      <c r="D7" s="6">
        <v>0</v>
      </c>
      <c r="E7" s="7">
        <v>94245000</v>
      </c>
      <c r="F7" s="8">
        <v>94245000</v>
      </c>
      <c r="G7" s="8">
        <v>3288355</v>
      </c>
      <c r="H7" s="8">
        <v>8011666</v>
      </c>
      <c r="I7" s="8">
        <v>6376430</v>
      </c>
      <c r="J7" s="8">
        <v>17676451</v>
      </c>
      <c r="K7" s="8">
        <v>6923156</v>
      </c>
      <c r="L7" s="8">
        <v>8171011</v>
      </c>
      <c r="M7" s="8">
        <v>7914860</v>
      </c>
      <c r="N7" s="8">
        <v>23009027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40685478</v>
      </c>
      <c r="X7" s="8"/>
      <c r="Y7" s="8">
        <v>40685478</v>
      </c>
      <c r="Z7" s="2">
        <v>0</v>
      </c>
      <c r="AA7" s="6">
        <v>94245000</v>
      </c>
    </row>
    <row r="8" spans="1:27" ht="13.5">
      <c r="A8" s="25" t="s">
        <v>35</v>
      </c>
      <c r="B8" s="24"/>
      <c r="C8" s="6">
        <v>41135768</v>
      </c>
      <c r="D8" s="6">
        <v>0</v>
      </c>
      <c r="E8" s="7">
        <v>55787000</v>
      </c>
      <c r="F8" s="8">
        <v>55787000</v>
      </c>
      <c r="G8" s="8">
        <v>805314</v>
      </c>
      <c r="H8" s="8">
        <v>3512705</v>
      </c>
      <c r="I8" s="8">
        <v>3875240</v>
      </c>
      <c r="J8" s="8">
        <v>8193259</v>
      </c>
      <c r="K8" s="8">
        <v>3971450</v>
      </c>
      <c r="L8" s="8">
        <v>4222823</v>
      </c>
      <c r="M8" s="8">
        <v>4567317</v>
      </c>
      <c r="N8" s="8">
        <v>12761590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20954849</v>
      </c>
      <c r="X8" s="8"/>
      <c r="Y8" s="8">
        <v>20954849</v>
      </c>
      <c r="Z8" s="2">
        <v>0</v>
      </c>
      <c r="AA8" s="6">
        <v>55787000</v>
      </c>
    </row>
    <row r="9" spans="1:27" ht="13.5">
      <c r="A9" s="25" t="s">
        <v>36</v>
      </c>
      <c r="B9" s="24"/>
      <c r="C9" s="6">
        <v>16763206</v>
      </c>
      <c r="D9" s="6">
        <v>0</v>
      </c>
      <c r="E9" s="7">
        <v>32477000</v>
      </c>
      <c r="F9" s="8">
        <v>32477000</v>
      </c>
      <c r="G9" s="8">
        <v>2394034</v>
      </c>
      <c r="H9" s="8">
        <v>2395279</v>
      </c>
      <c r="I9" s="8">
        <v>2398558</v>
      </c>
      <c r="J9" s="8">
        <v>7187871</v>
      </c>
      <c r="K9" s="8">
        <v>2396056</v>
      </c>
      <c r="L9" s="8">
        <v>2398847</v>
      </c>
      <c r="M9" s="8">
        <v>2398890</v>
      </c>
      <c r="N9" s="8">
        <v>7193793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14381664</v>
      </c>
      <c r="X9" s="8"/>
      <c r="Y9" s="8">
        <v>14381664</v>
      </c>
      <c r="Z9" s="2">
        <v>0</v>
      </c>
      <c r="AA9" s="6">
        <v>32477000</v>
      </c>
    </row>
    <row r="10" spans="1:27" ht="13.5">
      <c r="A10" s="25" t="s">
        <v>37</v>
      </c>
      <c r="B10" s="24"/>
      <c r="C10" s="6">
        <v>16952837</v>
      </c>
      <c r="D10" s="6">
        <v>0</v>
      </c>
      <c r="E10" s="7">
        <v>31036000</v>
      </c>
      <c r="F10" s="26">
        <v>31036000</v>
      </c>
      <c r="G10" s="26">
        <v>2548405</v>
      </c>
      <c r="H10" s="26">
        <v>2549314</v>
      </c>
      <c r="I10" s="26">
        <v>2550200</v>
      </c>
      <c r="J10" s="26">
        <v>7647919</v>
      </c>
      <c r="K10" s="26">
        <v>2550022</v>
      </c>
      <c r="L10" s="26">
        <v>2549393</v>
      </c>
      <c r="M10" s="26">
        <v>2549340</v>
      </c>
      <c r="N10" s="26">
        <v>7648755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15296674</v>
      </c>
      <c r="X10" s="26"/>
      <c r="Y10" s="26">
        <v>15296674</v>
      </c>
      <c r="Z10" s="27">
        <v>0</v>
      </c>
      <c r="AA10" s="28">
        <v>31036000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1156697</v>
      </c>
      <c r="D12" s="6">
        <v>0</v>
      </c>
      <c r="E12" s="7">
        <v>977000</v>
      </c>
      <c r="F12" s="8">
        <v>977000</v>
      </c>
      <c r="G12" s="8">
        <v>31047</v>
      </c>
      <c r="H12" s="8">
        <v>-6427</v>
      </c>
      <c r="I12" s="8">
        <v>4172</v>
      </c>
      <c r="J12" s="8">
        <v>28792</v>
      </c>
      <c r="K12" s="8">
        <v>2972</v>
      </c>
      <c r="L12" s="8">
        <v>3072</v>
      </c>
      <c r="M12" s="8">
        <v>284837</v>
      </c>
      <c r="N12" s="8">
        <v>290881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319673</v>
      </c>
      <c r="X12" s="8"/>
      <c r="Y12" s="8">
        <v>319673</v>
      </c>
      <c r="Z12" s="2">
        <v>0</v>
      </c>
      <c r="AA12" s="6">
        <v>977000</v>
      </c>
    </row>
    <row r="13" spans="1:27" ht="13.5">
      <c r="A13" s="23" t="s">
        <v>40</v>
      </c>
      <c r="B13" s="29"/>
      <c r="C13" s="6">
        <v>2365855</v>
      </c>
      <c r="D13" s="6">
        <v>0</v>
      </c>
      <c r="E13" s="7">
        <v>0</v>
      </c>
      <c r="F13" s="8">
        <v>0</v>
      </c>
      <c r="G13" s="8">
        <v>121043</v>
      </c>
      <c r="H13" s="8">
        <v>283975</v>
      </c>
      <c r="I13" s="8">
        <v>233027</v>
      </c>
      <c r="J13" s="8">
        <v>638045</v>
      </c>
      <c r="K13" s="8">
        <v>150719</v>
      </c>
      <c r="L13" s="8">
        <v>141862</v>
      </c>
      <c r="M13" s="8">
        <v>90215</v>
      </c>
      <c r="N13" s="8">
        <v>382796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1020841</v>
      </c>
      <c r="X13" s="8"/>
      <c r="Y13" s="8">
        <v>1020841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17647805</v>
      </c>
      <c r="D14" s="6">
        <v>0</v>
      </c>
      <c r="E14" s="7">
        <v>23010000</v>
      </c>
      <c r="F14" s="8">
        <v>23010000</v>
      </c>
      <c r="G14" s="8">
        <v>2289214</v>
      </c>
      <c r="H14" s="8">
        <v>2353363</v>
      </c>
      <c r="I14" s="8">
        <v>2335087</v>
      </c>
      <c r="J14" s="8">
        <v>6977664</v>
      </c>
      <c r="K14" s="8">
        <v>2471584</v>
      </c>
      <c r="L14" s="8">
        <v>1620596</v>
      </c>
      <c r="M14" s="8">
        <v>1710508</v>
      </c>
      <c r="N14" s="8">
        <v>5802688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12780352</v>
      </c>
      <c r="X14" s="8"/>
      <c r="Y14" s="8">
        <v>12780352</v>
      </c>
      <c r="Z14" s="2">
        <v>0</v>
      </c>
      <c r="AA14" s="6">
        <v>23010000</v>
      </c>
    </row>
    <row r="15" spans="1:27" ht="13.5">
      <c r="A15" s="23" t="s">
        <v>42</v>
      </c>
      <c r="B15" s="29"/>
      <c r="C15" s="6">
        <v>6262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179692</v>
      </c>
      <c r="D16" s="6">
        <v>0</v>
      </c>
      <c r="E16" s="7">
        <v>150000</v>
      </c>
      <c r="F16" s="8">
        <v>150000</v>
      </c>
      <c r="G16" s="8">
        <v>14918</v>
      </c>
      <c r="H16" s="8">
        <v>14750</v>
      </c>
      <c r="I16" s="8">
        <v>14310</v>
      </c>
      <c r="J16" s="8">
        <v>43978</v>
      </c>
      <c r="K16" s="8">
        <v>8450</v>
      </c>
      <c r="L16" s="8">
        <v>5850</v>
      </c>
      <c r="M16" s="8">
        <v>25401</v>
      </c>
      <c r="N16" s="8">
        <v>39701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83679</v>
      </c>
      <c r="X16" s="8"/>
      <c r="Y16" s="8">
        <v>83679</v>
      </c>
      <c r="Z16" s="2">
        <v>0</v>
      </c>
      <c r="AA16" s="6">
        <v>150000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50</v>
      </c>
      <c r="H17" s="8">
        <v>0</v>
      </c>
      <c r="I17" s="8">
        <v>0</v>
      </c>
      <c r="J17" s="8">
        <v>50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50</v>
      </c>
      <c r="X17" s="8"/>
      <c r="Y17" s="8">
        <v>50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123516650</v>
      </c>
      <c r="D19" s="6">
        <v>0</v>
      </c>
      <c r="E19" s="7">
        <v>118583000</v>
      </c>
      <c r="F19" s="8">
        <v>118583000</v>
      </c>
      <c r="G19" s="8">
        <v>45114000</v>
      </c>
      <c r="H19" s="8">
        <v>2260000</v>
      </c>
      <c r="I19" s="8">
        <v>-6006</v>
      </c>
      <c r="J19" s="8">
        <v>47367994</v>
      </c>
      <c r="K19" s="8">
        <v>0</v>
      </c>
      <c r="L19" s="8">
        <v>0</v>
      </c>
      <c r="M19" s="8">
        <v>36167000</v>
      </c>
      <c r="N19" s="8">
        <v>36167000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83534994</v>
      </c>
      <c r="X19" s="8"/>
      <c r="Y19" s="8">
        <v>83534994</v>
      </c>
      <c r="Z19" s="2">
        <v>0</v>
      </c>
      <c r="AA19" s="6">
        <v>118583000</v>
      </c>
    </row>
    <row r="20" spans="1:27" ht="13.5">
      <c r="A20" s="23" t="s">
        <v>47</v>
      </c>
      <c r="B20" s="29"/>
      <c r="C20" s="6">
        <v>3662524</v>
      </c>
      <c r="D20" s="6">
        <v>0</v>
      </c>
      <c r="E20" s="7">
        <v>10936000</v>
      </c>
      <c r="F20" s="26">
        <v>10936000</v>
      </c>
      <c r="G20" s="26">
        <v>345526</v>
      </c>
      <c r="H20" s="26">
        <v>408823</v>
      </c>
      <c r="I20" s="26">
        <v>150377</v>
      </c>
      <c r="J20" s="26">
        <v>904726</v>
      </c>
      <c r="K20" s="26">
        <v>134253</v>
      </c>
      <c r="L20" s="26">
        <v>234681</v>
      </c>
      <c r="M20" s="26">
        <v>196203</v>
      </c>
      <c r="N20" s="26">
        <v>565137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1469863</v>
      </c>
      <c r="X20" s="26"/>
      <c r="Y20" s="26">
        <v>1469863</v>
      </c>
      <c r="Z20" s="27">
        <v>0</v>
      </c>
      <c r="AA20" s="28">
        <v>10936000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305884155</v>
      </c>
      <c r="D22" s="33">
        <f>SUM(D5:D21)</f>
        <v>0</v>
      </c>
      <c r="E22" s="34">
        <f t="shared" si="0"/>
        <v>388686000</v>
      </c>
      <c r="F22" s="35">
        <f t="shared" si="0"/>
        <v>388686000</v>
      </c>
      <c r="G22" s="35">
        <f t="shared" si="0"/>
        <v>58608010</v>
      </c>
      <c r="H22" s="35">
        <f t="shared" si="0"/>
        <v>23443520</v>
      </c>
      <c r="I22" s="35">
        <f t="shared" si="0"/>
        <v>19591260</v>
      </c>
      <c r="J22" s="35">
        <f t="shared" si="0"/>
        <v>101642790</v>
      </c>
      <c r="K22" s="35">
        <f t="shared" si="0"/>
        <v>20269011</v>
      </c>
      <c r="L22" s="35">
        <f t="shared" si="0"/>
        <v>21028855</v>
      </c>
      <c r="M22" s="35">
        <f t="shared" si="0"/>
        <v>57559733</v>
      </c>
      <c r="N22" s="35">
        <f t="shared" si="0"/>
        <v>98857599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200500389</v>
      </c>
      <c r="X22" s="35">
        <f t="shared" si="0"/>
        <v>0</v>
      </c>
      <c r="Y22" s="35">
        <f t="shared" si="0"/>
        <v>200500389</v>
      </c>
      <c r="Z22" s="36">
        <f>+IF(X22&lt;&gt;0,+(Y22/X22)*100,0)</f>
        <v>0</v>
      </c>
      <c r="AA22" s="33">
        <f>SUM(AA5:AA21)</f>
        <v>388686000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124744227</v>
      </c>
      <c r="D25" s="6">
        <v>0</v>
      </c>
      <c r="E25" s="7">
        <v>134677000</v>
      </c>
      <c r="F25" s="8">
        <v>134677000</v>
      </c>
      <c r="G25" s="8">
        <v>10868176</v>
      </c>
      <c r="H25" s="8">
        <v>10511726</v>
      </c>
      <c r="I25" s="8">
        <v>10844737</v>
      </c>
      <c r="J25" s="8">
        <v>32224639</v>
      </c>
      <c r="K25" s="8">
        <v>10603860</v>
      </c>
      <c r="L25" s="8">
        <v>10560175</v>
      </c>
      <c r="M25" s="8">
        <v>11306179</v>
      </c>
      <c r="N25" s="8">
        <v>32470214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64694853</v>
      </c>
      <c r="X25" s="8"/>
      <c r="Y25" s="8">
        <v>64694853</v>
      </c>
      <c r="Z25" s="2">
        <v>0</v>
      </c>
      <c r="AA25" s="6">
        <v>134677000</v>
      </c>
    </row>
    <row r="26" spans="1:27" ht="13.5">
      <c r="A26" s="25" t="s">
        <v>52</v>
      </c>
      <c r="B26" s="24"/>
      <c r="C26" s="6">
        <v>7577390</v>
      </c>
      <c r="D26" s="6">
        <v>0</v>
      </c>
      <c r="E26" s="7">
        <v>7844000</v>
      </c>
      <c r="F26" s="8">
        <v>7844000</v>
      </c>
      <c r="G26" s="8">
        <v>629865</v>
      </c>
      <c r="H26" s="8">
        <v>579638</v>
      </c>
      <c r="I26" s="8">
        <v>677937</v>
      </c>
      <c r="J26" s="8">
        <v>1887440</v>
      </c>
      <c r="K26" s="8">
        <v>610665</v>
      </c>
      <c r="L26" s="8">
        <v>607207</v>
      </c>
      <c r="M26" s="8">
        <v>614982</v>
      </c>
      <c r="N26" s="8">
        <v>1832854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3720294</v>
      </c>
      <c r="X26" s="8"/>
      <c r="Y26" s="8">
        <v>3720294</v>
      </c>
      <c r="Z26" s="2">
        <v>0</v>
      </c>
      <c r="AA26" s="6">
        <v>7844000</v>
      </c>
    </row>
    <row r="27" spans="1:27" ht="13.5">
      <c r="A27" s="25" t="s">
        <v>53</v>
      </c>
      <c r="B27" s="24"/>
      <c r="C27" s="6">
        <v>69902402</v>
      </c>
      <c r="D27" s="6">
        <v>0</v>
      </c>
      <c r="E27" s="7">
        <v>10313000</v>
      </c>
      <c r="F27" s="8">
        <v>10313000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10313000</v>
      </c>
    </row>
    <row r="28" spans="1:27" ht="13.5">
      <c r="A28" s="25" t="s">
        <v>54</v>
      </c>
      <c r="B28" s="24"/>
      <c r="C28" s="6">
        <v>49537277</v>
      </c>
      <c r="D28" s="6">
        <v>0</v>
      </c>
      <c r="E28" s="7">
        <v>27760000</v>
      </c>
      <c r="F28" s="8">
        <v>27760000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27760000</v>
      </c>
    </row>
    <row r="29" spans="1:27" ht="13.5">
      <c r="A29" s="25" t="s">
        <v>55</v>
      </c>
      <c r="B29" s="24"/>
      <c r="C29" s="6">
        <v>27225743</v>
      </c>
      <c r="D29" s="6">
        <v>0</v>
      </c>
      <c r="E29" s="7">
        <v>16000000</v>
      </c>
      <c r="F29" s="8">
        <v>16000000</v>
      </c>
      <c r="G29" s="8">
        <v>1578</v>
      </c>
      <c r="H29" s="8">
        <v>2470370</v>
      </c>
      <c r="I29" s="8">
        <v>2951004</v>
      </c>
      <c r="J29" s="8">
        <v>5422952</v>
      </c>
      <c r="K29" s="8">
        <v>3237804</v>
      </c>
      <c r="L29" s="8">
        <v>3366305</v>
      </c>
      <c r="M29" s="8">
        <v>2171733</v>
      </c>
      <c r="N29" s="8">
        <v>8775842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14198794</v>
      </c>
      <c r="X29" s="8"/>
      <c r="Y29" s="8">
        <v>14198794</v>
      </c>
      <c r="Z29" s="2">
        <v>0</v>
      </c>
      <c r="AA29" s="6">
        <v>16000000</v>
      </c>
    </row>
    <row r="30" spans="1:27" ht="13.5">
      <c r="A30" s="25" t="s">
        <v>56</v>
      </c>
      <c r="B30" s="24"/>
      <c r="C30" s="6">
        <v>105155701</v>
      </c>
      <c r="D30" s="6">
        <v>0</v>
      </c>
      <c r="E30" s="7">
        <v>115763242</v>
      </c>
      <c r="F30" s="8">
        <v>115763242</v>
      </c>
      <c r="G30" s="8">
        <v>3396238</v>
      </c>
      <c r="H30" s="8">
        <v>11563534</v>
      </c>
      <c r="I30" s="8">
        <v>8647442</v>
      </c>
      <c r="J30" s="8">
        <v>23607214</v>
      </c>
      <c r="K30" s="8">
        <v>11838608</v>
      </c>
      <c r="L30" s="8">
        <v>8253206</v>
      </c>
      <c r="M30" s="8">
        <v>8310759</v>
      </c>
      <c r="N30" s="8">
        <v>28402573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52009787</v>
      </c>
      <c r="X30" s="8"/>
      <c r="Y30" s="8">
        <v>52009787</v>
      </c>
      <c r="Z30" s="2">
        <v>0</v>
      </c>
      <c r="AA30" s="6">
        <v>115763242</v>
      </c>
    </row>
    <row r="31" spans="1:27" ht="13.5">
      <c r="A31" s="25" t="s">
        <v>57</v>
      </c>
      <c r="B31" s="24"/>
      <c r="C31" s="6">
        <v>8079545</v>
      </c>
      <c r="D31" s="6">
        <v>0</v>
      </c>
      <c r="E31" s="7">
        <v>6758000</v>
      </c>
      <c r="F31" s="8">
        <v>6758000</v>
      </c>
      <c r="G31" s="8">
        <v>121854</v>
      </c>
      <c r="H31" s="8">
        <v>283195</v>
      </c>
      <c r="I31" s="8">
        <v>341684</v>
      </c>
      <c r="J31" s="8">
        <v>746733</v>
      </c>
      <c r="K31" s="8">
        <v>243334</v>
      </c>
      <c r="L31" s="8">
        <v>801081</v>
      </c>
      <c r="M31" s="8">
        <v>285637</v>
      </c>
      <c r="N31" s="8">
        <v>1330052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2076785</v>
      </c>
      <c r="X31" s="8"/>
      <c r="Y31" s="8">
        <v>2076785</v>
      </c>
      <c r="Z31" s="2">
        <v>0</v>
      </c>
      <c r="AA31" s="6">
        <v>6758000</v>
      </c>
    </row>
    <row r="32" spans="1:27" ht="13.5">
      <c r="A32" s="25" t="s">
        <v>58</v>
      </c>
      <c r="B32" s="24"/>
      <c r="C32" s="6">
        <v>12850547</v>
      </c>
      <c r="D32" s="6">
        <v>0</v>
      </c>
      <c r="E32" s="7">
        <v>11500000</v>
      </c>
      <c r="F32" s="8">
        <v>11500000</v>
      </c>
      <c r="G32" s="8">
        <v>361125</v>
      </c>
      <c r="H32" s="8">
        <v>1405540</v>
      </c>
      <c r="I32" s="8">
        <v>414108</v>
      </c>
      <c r="J32" s="8">
        <v>2180773</v>
      </c>
      <c r="K32" s="8">
        <v>1454838</v>
      </c>
      <c r="L32" s="8">
        <v>266610</v>
      </c>
      <c r="M32" s="8">
        <v>1132137</v>
      </c>
      <c r="N32" s="8">
        <v>2853585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5034358</v>
      </c>
      <c r="X32" s="8"/>
      <c r="Y32" s="8">
        <v>5034358</v>
      </c>
      <c r="Z32" s="2">
        <v>0</v>
      </c>
      <c r="AA32" s="6">
        <v>11500000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24000000</v>
      </c>
      <c r="F33" s="8">
        <v>24000000</v>
      </c>
      <c r="G33" s="8">
        <v>-6598</v>
      </c>
      <c r="H33" s="8">
        <v>88250</v>
      </c>
      <c r="I33" s="8">
        <v>86372</v>
      </c>
      <c r="J33" s="8">
        <v>168024</v>
      </c>
      <c r="K33" s="8">
        <v>38246</v>
      </c>
      <c r="L33" s="8">
        <v>9914546</v>
      </c>
      <c r="M33" s="8">
        <v>4693044</v>
      </c>
      <c r="N33" s="8">
        <v>14645836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14813860</v>
      </c>
      <c r="X33" s="8"/>
      <c r="Y33" s="8">
        <v>14813860</v>
      </c>
      <c r="Z33" s="2">
        <v>0</v>
      </c>
      <c r="AA33" s="6">
        <v>24000000</v>
      </c>
    </row>
    <row r="34" spans="1:27" ht="13.5">
      <c r="A34" s="25" t="s">
        <v>60</v>
      </c>
      <c r="B34" s="24"/>
      <c r="C34" s="6">
        <v>25428764</v>
      </c>
      <c r="D34" s="6">
        <v>0</v>
      </c>
      <c r="E34" s="7">
        <v>33807000</v>
      </c>
      <c r="F34" s="8">
        <v>33807000</v>
      </c>
      <c r="G34" s="8">
        <v>2464049</v>
      </c>
      <c r="H34" s="8">
        <v>2858968</v>
      </c>
      <c r="I34" s="8">
        <v>1134341</v>
      </c>
      <c r="J34" s="8">
        <v>6457358</v>
      </c>
      <c r="K34" s="8">
        <v>5985771</v>
      </c>
      <c r="L34" s="8">
        <v>1808691</v>
      </c>
      <c r="M34" s="8">
        <v>5373022</v>
      </c>
      <c r="N34" s="8">
        <v>13167484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19624842</v>
      </c>
      <c r="X34" s="8"/>
      <c r="Y34" s="8">
        <v>19624842</v>
      </c>
      <c r="Z34" s="2">
        <v>0</v>
      </c>
      <c r="AA34" s="6">
        <v>33807000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430501596</v>
      </c>
      <c r="D36" s="33">
        <f>SUM(D25:D35)</f>
        <v>0</v>
      </c>
      <c r="E36" s="34">
        <f t="shared" si="1"/>
        <v>388422242</v>
      </c>
      <c r="F36" s="35">
        <f t="shared" si="1"/>
        <v>388422242</v>
      </c>
      <c r="G36" s="35">
        <f t="shared" si="1"/>
        <v>17836287</v>
      </c>
      <c r="H36" s="35">
        <f t="shared" si="1"/>
        <v>29761221</v>
      </c>
      <c r="I36" s="35">
        <f t="shared" si="1"/>
        <v>25097625</v>
      </c>
      <c r="J36" s="35">
        <f t="shared" si="1"/>
        <v>72695133</v>
      </c>
      <c r="K36" s="35">
        <f t="shared" si="1"/>
        <v>34013126</v>
      </c>
      <c r="L36" s="35">
        <f t="shared" si="1"/>
        <v>35577821</v>
      </c>
      <c r="M36" s="35">
        <f t="shared" si="1"/>
        <v>33887493</v>
      </c>
      <c r="N36" s="35">
        <f t="shared" si="1"/>
        <v>103478440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176173573</v>
      </c>
      <c r="X36" s="35">
        <f t="shared" si="1"/>
        <v>0</v>
      </c>
      <c r="Y36" s="35">
        <f t="shared" si="1"/>
        <v>176173573</v>
      </c>
      <c r="Z36" s="36">
        <f>+IF(X36&lt;&gt;0,+(Y36/X36)*100,0)</f>
        <v>0</v>
      </c>
      <c r="AA36" s="33">
        <f>SUM(AA25:AA35)</f>
        <v>388422242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-124617441</v>
      </c>
      <c r="D38" s="46">
        <f>+D22-D36</f>
        <v>0</v>
      </c>
      <c r="E38" s="47">
        <f t="shared" si="2"/>
        <v>263758</v>
      </c>
      <c r="F38" s="48">
        <f t="shared" si="2"/>
        <v>263758</v>
      </c>
      <c r="G38" s="48">
        <f t="shared" si="2"/>
        <v>40771723</v>
      </c>
      <c r="H38" s="48">
        <f t="shared" si="2"/>
        <v>-6317701</v>
      </c>
      <c r="I38" s="48">
        <f t="shared" si="2"/>
        <v>-5506365</v>
      </c>
      <c r="J38" s="48">
        <f t="shared" si="2"/>
        <v>28947657</v>
      </c>
      <c r="K38" s="48">
        <f t="shared" si="2"/>
        <v>-13744115</v>
      </c>
      <c r="L38" s="48">
        <f t="shared" si="2"/>
        <v>-14548966</v>
      </c>
      <c r="M38" s="48">
        <f t="shared" si="2"/>
        <v>23672240</v>
      </c>
      <c r="N38" s="48">
        <f t="shared" si="2"/>
        <v>-4620841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24326816</v>
      </c>
      <c r="X38" s="48">
        <f>IF(F22=F36,0,X22-X36)</f>
        <v>0</v>
      </c>
      <c r="Y38" s="48">
        <f t="shared" si="2"/>
        <v>24326816</v>
      </c>
      <c r="Z38" s="49">
        <f>+IF(X38&lt;&gt;0,+(Y38/X38)*100,0)</f>
        <v>0</v>
      </c>
      <c r="AA38" s="46">
        <f>+AA22-AA36</f>
        <v>263758</v>
      </c>
    </row>
    <row r="39" spans="1:27" ht="13.5">
      <c r="A39" s="23" t="s">
        <v>64</v>
      </c>
      <c r="B39" s="29"/>
      <c r="C39" s="6">
        <v>40218932</v>
      </c>
      <c r="D39" s="6">
        <v>0</v>
      </c>
      <c r="E39" s="7">
        <v>33299000</v>
      </c>
      <c r="F39" s="8">
        <v>33299000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33299000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-84398509</v>
      </c>
      <c r="D42" s="55">
        <f>SUM(D38:D41)</f>
        <v>0</v>
      </c>
      <c r="E42" s="56">
        <f t="shared" si="3"/>
        <v>33562758</v>
      </c>
      <c r="F42" s="57">
        <f t="shared" si="3"/>
        <v>33562758</v>
      </c>
      <c r="G42" s="57">
        <f t="shared" si="3"/>
        <v>40771723</v>
      </c>
      <c r="H42" s="57">
        <f t="shared" si="3"/>
        <v>-6317701</v>
      </c>
      <c r="I42" s="57">
        <f t="shared" si="3"/>
        <v>-5506365</v>
      </c>
      <c r="J42" s="57">
        <f t="shared" si="3"/>
        <v>28947657</v>
      </c>
      <c r="K42" s="57">
        <f t="shared" si="3"/>
        <v>-13744115</v>
      </c>
      <c r="L42" s="57">
        <f t="shared" si="3"/>
        <v>-14548966</v>
      </c>
      <c r="M42" s="57">
        <f t="shared" si="3"/>
        <v>23672240</v>
      </c>
      <c r="N42" s="57">
        <f t="shared" si="3"/>
        <v>-4620841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24326816</v>
      </c>
      <c r="X42" s="57">
        <f t="shared" si="3"/>
        <v>0</v>
      </c>
      <c r="Y42" s="57">
        <f t="shared" si="3"/>
        <v>24326816</v>
      </c>
      <c r="Z42" s="58">
        <f>+IF(X42&lt;&gt;0,+(Y42/X42)*100,0)</f>
        <v>0</v>
      </c>
      <c r="AA42" s="55">
        <f>SUM(AA38:AA41)</f>
        <v>33562758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-84398509</v>
      </c>
      <c r="D44" s="63">
        <f>+D42-D43</f>
        <v>0</v>
      </c>
      <c r="E44" s="64">
        <f t="shared" si="4"/>
        <v>33562758</v>
      </c>
      <c r="F44" s="65">
        <f t="shared" si="4"/>
        <v>33562758</v>
      </c>
      <c r="G44" s="65">
        <f t="shared" si="4"/>
        <v>40771723</v>
      </c>
      <c r="H44" s="65">
        <f t="shared" si="4"/>
        <v>-6317701</v>
      </c>
      <c r="I44" s="65">
        <f t="shared" si="4"/>
        <v>-5506365</v>
      </c>
      <c r="J44" s="65">
        <f t="shared" si="4"/>
        <v>28947657</v>
      </c>
      <c r="K44" s="65">
        <f t="shared" si="4"/>
        <v>-13744115</v>
      </c>
      <c r="L44" s="65">
        <f t="shared" si="4"/>
        <v>-14548966</v>
      </c>
      <c r="M44" s="65">
        <f t="shared" si="4"/>
        <v>23672240</v>
      </c>
      <c r="N44" s="65">
        <f t="shared" si="4"/>
        <v>-4620841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24326816</v>
      </c>
      <c r="X44" s="65">
        <f t="shared" si="4"/>
        <v>0</v>
      </c>
      <c r="Y44" s="65">
        <f t="shared" si="4"/>
        <v>24326816</v>
      </c>
      <c r="Z44" s="66">
        <f>+IF(X44&lt;&gt;0,+(Y44/X44)*100,0)</f>
        <v>0</v>
      </c>
      <c r="AA44" s="63">
        <f>+AA42-AA43</f>
        <v>33562758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-84398509</v>
      </c>
      <c r="D46" s="55">
        <f>SUM(D44:D45)</f>
        <v>0</v>
      </c>
      <c r="E46" s="56">
        <f t="shared" si="5"/>
        <v>33562758</v>
      </c>
      <c r="F46" s="57">
        <f t="shared" si="5"/>
        <v>33562758</v>
      </c>
      <c r="G46" s="57">
        <f t="shared" si="5"/>
        <v>40771723</v>
      </c>
      <c r="H46" s="57">
        <f t="shared" si="5"/>
        <v>-6317701</v>
      </c>
      <c r="I46" s="57">
        <f t="shared" si="5"/>
        <v>-5506365</v>
      </c>
      <c r="J46" s="57">
        <f t="shared" si="5"/>
        <v>28947657</v>
      </c>
      <c r="K46" s="57">
        <f t="shared" si="5"/>
        <v>-13744115</v>
      </c>
      <c r="L46" s="57">
        <f t="shared" si="5"/>
        <v>-14548966</v>
      </c>
      <c r="M46" s="57">
        <f t="shared" si="5"/>
        <v>23672240</v>
      </c>
      <c r="N46" s="57">
        <f t="shared" si="5"/>
        <v>-4620841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24326816</v>
      </c>
      <c r="X46" s="57">
        <f t="shared" si="5"/>
        <v>0</v>
      </c>
      <c r="Y46" s="57">
        <f t="shared" si="5"/>
        <v>24326816</v>
      </c>
      <c r="Z46" s="58">
        <f>+IF(X46&lt;&gt;0,+(Y46/X46)*100,0)</f>
        <v>0</v>
      </c>
      <c r="AA46" s="55">
        <f>SUM(AA44:AA45)</f>
        <v>33562758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-84398509</v>
      </c>
      <c r="D48" s="71">
        <f>SUM(D46:D47)</f>
        <v>0</v>
      </c>
      <c r="E48" s="72">
        <f t="shared" si="6"/>
        <v>33562758</v>
      </c>
      <c r="F48" s="73">
        <f t="shared" si="6"/>
        <v>33562758</v>
      </c>
      <c r="G48" s="73">
        <f t="shared" si="6"/>
        <v>40771723</v>
      </c>
      <c r="H48" s="74">
        <f t="shared" si="6"/>
        <v>-6317701</v>
      </c>
      <c r="I48" s="74">
        <f t="shared" si="6"/>
        <v>-5506365</v>
      </c>
      <c r="J48" s="74">
        <f t="shared" si="6"/>
        <v>28947657</v>
      </c>
      <c r="K48" s="74">
        <f t="shared" si="6"/>
        <v>-13744115</v>
      </c>
      <c r="L48" s="74">
        <f t="shared" si="6"/>
        <v>-14548966</v>
      </c>
      <c r="M48" s="73">
        <f t="shared" si="6"/>
        <v>23672240</v>
      </c>
      <c r="N48" s="73">
        <f t="shared" si="6"/>
        <v>-4620841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24326816</v>
      </c>
      <c r="X48" s="74">
        <f t="shared" si="6"/>
        <v>0</v>
      </c>
      <c r="Y48" s="74">
        <f t="shared" si="6"/>
        <v>24326816</v>
      </c>
      <c r="Z48" s="75">
        <f>+IF(X48&lt;&gt;0,+(Y48/X48)*100,0)</f>
        <v>0</v>
      </c>
      <c r="AA48" s="76">
        <f>SUM(AA46:AA47)</f>
        <v>33562758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5175886</v>
      </c>
      <c r="D13" s="6">
        <v>0</v>
      </c>
      <c r="E13" s="7">
        <v>1839800</v>
      </c>
      <c r="F13" s="8">
        <v>1839800</v>
      </c>
      <c r="G13" s="8">
        <v>131595</v>
      </c>
      <c r="H13" s="8">
        <v>85477</v>
      </c>
      <c r="I13" s="8">
        <v>85477</v>
      </c>
      <c r="J13" s="8">
        <v>302549</v>
      </c>
      <c r="K13" s="8">
        <v>1533945</v>
      </c>
      <c r="L13" s="8">
        <v>82530</v>
      </c>
      <c r="M13" s="8">
        <v>0</v>
      </c>
      <c r="N13" s="8">
        <v>1616475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1919024</v>
      </c>
      <c r="X13" s="8">
        <v>972406</v>
      </c>
      <c r="Y13" s="8">
        <v>946618</v>
      </c>
      <c r="Z13" s="2">
        <v>97.35</v>
      </c>
      <c r="AA13" s="6">
        <v>1839800</v>
      </c>
    </row>
    <row r="14" spans="1:27" ht="13.5">
      <c r="A14" s="23" t="s">
        <v>41</v>
      </c>
      <c r="B14" s="29"/>
      <c r="C14" s="6">
        <v>697415</v>
      </c>
      <c r="D14" s="6">
        <v>0</v>
      </c>
      <c r="E14" s="7">
        <v>293000</v>
      </c>
      <c r="F14" s="8">
        <v>293000</v>
      </c>
      <c r="G14" s="8">
        <v>62033</v>
      </c>
      <c r="H14" s="8">
        <v>62030</v>
      </c>
      <c r="I14" s="8">
        <v>62030</v>
      </c>
      <c r="J14" s="8">
        <v>186093</v>
      </c>
      <c r="K14" s="8">
        <v>61831</v>
      </c>
      <c r="L14" s="8">
        <v>0</v>
      </c>
      <c r="M14" s="8">
        <v>0</v>
      </c>
      <c r="N14" s="8">
        <v>61831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247924</v>
      </c>
      <c r="X14" s="8">
        <v>153500</v>
      </c>
      <c r="Y14" s="8">
        <v>94424</v>
      </c>
      <c r="Z14" s="2">
        <v>61.51</v>
      </c>
      <c r="AA14" s="6">
        <v>293000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115630888</v>
      </c>
      <c r="D19" s="6">
        <v>0</v>
      </c>
      <c r="E19" s="7">
        <v>116162000</v>
      </c>
      <c r="F19" s="8">
        <v>116162000</v>
      </c>
      <c r="G19" s="8">
        <v>46553000</v>
      </c>
      <c r="H19" s="8">
        <v>1500000</v>
      </c>
      <c r="I19" s="8">
        <v>2435000</v>
      </c>
      <c r="J19" s="8">
        <v>50488000</v>
      </c>
      <c r="K19" s="8">
        <v>0</v>
      </c>
      <c r="L19" s="8">
        <v>1991904</v>
      </c>
      <c r="M19" s="8">
        <v>37010000</v>
      </c>
      <c r="N19" s="8">
        <v>39001904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89489904</v>
      </c>
      <c r="X19" s="8">
        <v>44770000</v>
      </c>
      <c r="Y19" s="8">
        <v>44719904</v>
      </c>
      <c r="Z19" s="2">
        <v>99.89</v>
      </c>
      <c r="AA19" s="6">
        <v>116162000</v>
      </c>
    </row>
    <row r="20" spans="1:27" ht="13.5">
      <c r="A20" s="23" t="s">
        <v>47</v>
      </c>
      <c r="B20" s="29"/>
      <c r="C20" s="6">
        <v>307135</v>
      </c>
      <c r="D20" s="6">
        <v>0</v>
      </c>
      <c r="E20" s="7">
        <v>105100</v>
      </c>
      <c r="F20" s="26">
        <v>105100</v>
      </c>
      <c r="G20" s="26">
        <v>3951</v>
      </c>
      <c r="H20" s="26">
        <v>39870</v>
      </c>
      <c r="I20" s="26">
        <v>39870</v>
      </c>
      <c r="J20" s="26">
        <v>83691</v>
      </c>
      <c r="K20" s="26">
        <v>26719</v>
      </c>
      <c r="L20" s="26">
        <v>0</v>
      </c>
      <c r="M20" s="26">
        <v>168438</v>
      </c>
      <c r="N20" s="26">
        <v>195157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278848</v>
      </c>
      <c r="X20" s="26">
        <v>50600</v>
      </c>
      <c r="Y20" s="26">
        <v>228248</v>
      </c>
      <c r="Z20" s="27">
        <v>451.08</v>
      </c>
      <c r="AA20" s="28">
        <v>105100</v>
      </c>
    </row>
    <row r="21" spans="1:27" ht="13.5">
      <c r="A21" s="23" t="s">
        <v>48</v>
      </c>
      <c r="B21" s="29"/>
      <c r="C21" s="6">
        <v>54178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121865502</v>
      </c>
      <c r="D22" s="33">
        <f>SUM(D5:D21)</f>
        <v>0</v>
      </c>
      <c r="E22" s="34">
        <f t="shared" si="0"/>
        <v>118399900</v>
      </c>
      <c r="F22" s="35">
        <f t="shared" si="0"/>
        <v>118399900</v>
      </c>
      <c r="G22" s="35">
        <f t="shared" si="0"/>
        <v>46750579</v>
      </c>
      <c r="H22" s="35">
        <f t="shared" si="0"/>
        <v>1687377</v>
      </c>
      <c r="I22" s="35">
        <f t="shared" si="0"/>
        <v>2622377</v>
      </c>
      <c r="J22" s="35">
        <f t="shared" si="0"/>
        <v>51060333</v>
      </c>
      <c r="K22" s="35">
        <f t="shared" si="0"/>
        <v>1622495</v>
      </c>
      <c r="L22" s="35">
        <f t="shared" si="0"/>
        <v>2074434</v>
      </c>
      <c r="M22" s="35">
        <f t="shared" si="0"/>
        <v>37178438</v>
      </c>
      <c r="N22" s="35">
        <f t="shared" si="0"/>
        <v>40875367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91935700</v>
      </c>
      <c r="X22" s="35">
        <f t="shared" si="0"/>
        <v>45946506</v>
      </c>
      <c r="Y22" s="35">
        <f t="shared" si="0"/>
        <v>45989194</v>
      </c>
      <c r="Z22" s="36">
        <f>+IF(X22&lt;&gt;0,+(Y22/X22)*100,0)</f>
        <v>100.0929080439762</v>
      </c>
      <c r="AA22" s="33">
        <f>SUM(AA5:AA21)</f>
        <v>118399900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66029888</v>
      </c>
      <c r="D25" s="6">
        <v>0</v>
      </c>
      <c r="E25" s="7">
        <v>65749634</v>
      </c>
      <c r="F25" s="8">
        <v>65749634</v>
      </c>
      <c r="G25" s="8">
        <v>5093718</v>
      </c>
      <c r="H25" s="8">
        <v>4772097</v>
      </c>
      <c r="I25" s="8">
        <v>4649353</v>
      </c>
      <c r="J25" s="8">
        <v>14515168</v>
      </c>
      <c r="K25" s="8">
        <v>5440106</v>
      </c>
      <c r="L25" s="8">
        <v>4795313</v>
      </c>
      <c r="M25" s="8">
        <v>4722747</v>
      </c>
      <c r="N25" s="8">
        <v>14958166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29473334</v>
      </c>
      <c r="X25" s="8">
        <v>27382400</v>
      </c>
      <c r="Y25" s="8">
        <v>2090934</v>
      </c>
      <c r="Z25" s="2">
        <v>7.64</v>
      </c>
      <c r="AA25" s="6">
        <v>65749634</v>
      </c>
    </row>
    <row r="26" spans="1:27" ht="13.5">
      <c r="A26" s="25" t="s">
        <v>52</v>
      </c>
      <c r="B26" s="24"/>
      <c r="C26" s="6">
        <v>9041677</v>
      </c>
      <c r="D26" s="6">
        <v>0</v>
      </c>
      <c r="E26" s="7">
        <v>8720576</v>
      </c>
      <c r="F26" s="8">
        <v>8720576</v>
      </c>
      <c r="G26" s="8">
        <v>685260</v>
      </c>
      <c r="H26" s="8">
        <v>445070</v>
      </c>
      <c r="I26" s="8">
        <v>700907</v>
      </c>
      <c r="J26" s="8">
        <v>1831237</v>
      </c>
      <c r="K26" s="8">
        <v>533678</v>
      </c>
      <c r="L26" s="8">
        <v>669720</v>
      </c>
      <c r="M26" s="8">
        <v>706855</v>
      </c>
      <c r="N26" s="8">
        <v>1910253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3741490</v>
      </c>
      <c r="X26" s="8">
        <v>4064030</v>
      </c>
      <c r="Y26" s="8">
        <v>-322540</v>
      </c>
      <c r="Z26" s="2">
        <v>-7.94</v>
      </c>
      <c r="AA26" s="6">
        <v>8720576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4394788</v>
      </c>
      <c r="D28" s="6">
        <v>0</v>
      </c>
      <c r="E28" s="7">
        <v>8029841</v>
      </c>
      <c r="F28" s="8">
        <v>8029841</v>
      </c>
      <c r="G28" s="8">
        <v>300034</v>
      </c>
      <c r="H28" s="8">
        <v>299624</v>
      </c>
      <c r="I28" s="8">
        <v>289320</v>
      </c>
      <c r="J28" s="8">
        <v>888978</v>
      </c>
      <c r="K28" s="8">
        <v>298061</v>
      </c>
      <c r="L28" s="8">
        <v>286839</v>
      </c>
      <c r="M28" s="8">
        <v>282613</v>
      </c>
      <c r="N28" s="8">
        <v>867513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1756491</v>
      </c>
      <c r="X28" s="8">
        <v>3730500</v>
      </c>
      <c r="Y28" s="8">
        <v>-1974009</v>
      </c>
      <c r="Z28" s="2">
        <v>-52.92</v>
      </c>
      <c r="AA28" s="6">
        <v>8029841</v>
      </c>
    </row>
    <row r="29" spans="1:27" ht="13.5">
      <c r="A29" s="25" t="s">
        <v>55</v>
      </c>
      <c r="B29" s="24"/>
      <c r="C29" s="6">
        <v>3552364</v>
      </c>
      <c r="D29" s="6">
        <v>0</v>
      </c>
      <c r="E29" s="7">
        <v>1232907</v>
      </c>
      <c r="F29" s="8">
        <v>1232907</v>
      </c>
      <c r="G29" s="8">
        <v>0</v>
      </c>
      <c r="H29" s="8">
        <v>240942</v>
      </c>
      <c r="I29" s="8">
        <v>103418</v>
      </c>
      <c r="J29" s="8">
        <v>344360</v>
      </c>
      <c r="K29" s="8">
        <v>107766</v>
      </c>
      <c r="L29" s="8">
        <v>105197</v>
      </c>
      <c r="M29" s="8">
        <v>109620</v>
      </c>
      <c r="N29" s="8">
        <v>322583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666943</v>
      </c>
      <c r="X29" s="8">
        <v>616500</v>
      </c>
      <c r="Y29" s="8">
        <v>50443</v>
      </c>
      <c r="Z29" s="2">
        <v>8.18</v>
      </c>
      <c r="AA29" s="6">
        <v>1232907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1107000</v>
      </c>
      <c r="F32" s="8">
        <v>1107000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1107000</v>
      </c>
    </row>
    <row r="33" spans="1:27" ht="13.5">
      <c r="A33" s="25" t="s">
        <v>59</v>
      </c>
      <c r="B33" s="24"/>
      <c r="C33" s="6">
        <v>4474027</v>
      </c>
      <c r="D33" s="6">
        <v>0</v>
      </c>
      <c r="E33" s="7">
        <v>3550000</v>
      </c>
      <c r="F33" s="8">
        <v>3550000</v>
      </c>
      <c r="G33" s="8">
        <v>3500000</v>
      </c>
      <c r="H33" s="8">
        <v>0</v>
      </c>
      <c r="I33" s="8">
        <v>0</v>
      </c>
      <c r="J33" s="8">
        <v>3500000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3500000</v>
      </c>
      <c r="X33" s="8">
        <v>3550000</v>
      </c>
      <c r="Y33" s="8">
        <v>-50000</v>
      </c>
      <c r="Z33" s="2">
        <v>-1.41</v>
      </c>
      <c r="AA33" s="6">
        <v>3550000</v>
      </c>
    </row>
    <row r="34" spans="1:27" ht="13.5">
      <c r="A34" s="25" t="s">
        <v>60</v>
      </c>
      <c r="B34" s="24"/>
      <c r="C34" s="6">
        <v>28593534</v>
      </c>
      <c r="D34" s="6">
        <v>0</v>
      </c>
      <c r="E34" s="7">
        <v>29310042</v>
      </c>
      <c r="F34" s="8">
        <v>29310042</v>
      </c>
      <c r="G34" s="8">
        <v>1856461</v>
      </c>
      <c r="H34" s="8">
        <v>2320940</v>
      </c>
      <c r="I34" s="8">
        <v>2340142</v>
      </c>
      <c r="J34" s="8">
        <v>6517543</v>
      </c>
      <c r="K34" s="8">
        <v>2157149</v>
      </c>
      <c r="L34" s="8">
        <v>1780258</v>
      </c>
      <c r="M34" s="8">
        <v>4292292</v>
      </c>
      <c r="N34" s="8">
        <v>8229699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14747242</v>
      </c>
      <c r="X34" s="8">
        <v>12885000</v>
      </c>
      <c r="Y34" s="8">
        <v>1862242</v>
      </c>
      <c r="Z34" s="2">
        <v>14.45</v>
      </c>
      <c r="AA34" s="6">
        <v>29310042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116086278</v>
      </c>
      <c r="D36" s="33">
        <f>SUM(D25:D35)</f>
        <v>0</v>
      </c>
      <c r="E36" s="34">
        <f t="shared" si="1"/>
        <v>117700000</v>
      </c>
      <c r="F36" s="35">
        <f t="shared" si="1"/>
        <v>117700000</v>
      </c>
      <c r="G36" s="35">
        <f t="shared" si="1"/>
        <v>11435473</v>
      </c>
      <c r="H36" s="35">
        <f t="shared" si="1"/>
        <v>8078673</v>
      </c>
      <c r="I36" s="35">
        <f t="shared" si="1"/>
        <v>8083140</v>
      </c>
      <c r="J36" s="35">
        <f t="shared" si="1"/>
        <v>27597286</v>
      </c>
      <c r="K36" s="35">
        <f t="shared" si="1"/>
        <v>8536760</v>
      </c>
      <c r="L36" s="35">
        <f t="shared" si="1"/>
        <v>7637327</v>
      </c>
      <c r="M36" s="35">
        <f t="shared" si="1"/>
        <v>10114127</v>
      </c>
      <c r="N36" s="35">
        <f t="shared" si="1"/>
        <v>26288214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53885500</v>
      </c>
      <c r="X36" s="35">
        <f t="shared" si="1"/>
        <v>52228430</v>
      </c>
      <c r="Y36" s="35">
        <f t="shared" si="1"/>
        <v>1657070</v>
      </c>
      <c r="Z36" s="36">
        <f>+IF(X36&lt;&gt;0,+(Y36/X36)*100,0)</f>
        <v>3.172735615449287</v>
      </c>
      <c r="AA36" s="33">
        <f>SUM(AA25:AA35)</f>
        <v>117700000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5779224</v>
      </c>
      <c r="D38" s="46">
        <f>+D22-D36</f>
        <v>0</v>
      </c>
      <c r="E38" s="47">
        <f t="shared" si="2"/>
        <v>699900</v>
      </c>
      <c r="F38" s="48">
        <f t="shared" si="2"/>
        <v>699900</v>
      </c>
      <c r="G38" s="48">
        <f t="shared" si="2"/>
        <v>35315106</v>
      </c>
      <c r="H38" s="48">
        <f t="shared" si="2"/>
        <v>-6391296</v>
      </c>
      <c r="I38" s="48">
        <f t="shared" si="2"/>
        <v>-5460763</v>
      </c>
      <c r="J38" s="48">
        <f t="shared" si="2"/>
        <v>23463047</v>
      </c>
      <c r="K38" s="48">
        <f t="shared" si="2"/>
        <v>-6914265</v>
      </c>
      <c r="L38" s="48">
        <f t="shared" si="2"/>
        <v>-5562893</v>
      </c>
      <c r="M38" s="48">
        <f t="shared" si="2"/>
        <v>27064311</v>
      </c>
      <c r="N38" s="48">
        <f t="shared" si="2"/>
        <v>14587153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38050200</v>
      </c>
      <c r="X38" s="48">
        <f>IF(F22=F36,0,X22-X36)</f>
        <v>-6281924</v>
      </c>
      <c r="Y38" s="48">
        <f t="shared" si="2"/>
        <v>44332124</v>
      </c>
      <c r="Z38" s="49">
        <f>+IF(X38&lt;&gt;0,+(Y38/X38)*100,0)</f>
        <v>-705.7093336372742</v>
      </c>
      <c r="AA38" s="46">
        <f>+AA22-AA36</f>
        <v>699900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5779224</v>
      </c>
      <c r="D42" s="55">
        <f>SUM(D38:D41)</f>
        <v>0</v>
      </c>
      <c r="E42" s="56">
        <f t="shared" si="3"/>
        <v>699900</v>
      </c>
      <c r="F42" s="57">
        <f t="shared" si="3"/>
        <v>699900</v>
      </c>
      <c r="G42" s="57">
        <f t="shared" si="3"/>
        <v>35315106</v>
      </c>
      <c r="H42" s="57">
        <f t="shared" si="3"/>
        <v>-6391296</v>
      </c>
      <c r="I42" s="57">
        <f t="shared" si="3"/>
        <v>-5460763</v>
      </c>
      <c r="J42" s="57">
        <f t="shared" si="3"/>
        <v>23463047</v>
      </c>
      <c r="K42" s="57">
        <f t="shared" si="3"/>
        <v>-6914265</v>
      </c>
      <c r="L42" s="57">
        <f t="shared" si="3"/>
        <v>-5562893</v>
      </c>
      <c r="M42" s="57">
        <f t="shared" si="3"/>
        <v>27064311</v>
      </c>
      <c r="N42" s="57">
        <f t="shared" si="3"/>
        <v>14587153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38050200</v>
      </c>
      <c r="X42" s="57">
        <f t="shared" si="3"/>
        <v>-6281924</v>
      </c>
      <c r="Y42" s="57">
        <f t="shared" si="3"/>
        <v>44332124</v>
      </c>
      <c r="Z42" s="58">
        <f>+IF(X42&lt;&gt;0,+(Y42/X42)*100,0)</f>
        <v>-705.7093336372742</v>
      </c>
      <c r="AA42" s="55">
        <f>SUM(AA38:AA41)</f>
        <v>699900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5779224</v>
      </c>
      <c r="D44" s="63">
        <f>+D42-D43</f>
        <v>0</v>
      </c>
      <c r="E44" s="64">
        <f t="shared" si="4"/>
        <v>699900</v>
      </c>
      <c r="F44" s="65">
        <f t="shared" si="4"/>
        <v>699900</v>
      </c>
      <c r="G44" s="65">
        <f t="shared" si="4"/>
        <v>35315106</v>
      </c>
      <c r="H44" s="65">
        <f t="shared" si="4"/>
        <v>-6391296</v>
      </c>
      <c r="I44" s="65">
        <f t="shared" si="4"/>
        <v>-5460763</v>
      </c>
      <c r="J44" s="65">
        <f t="shared" si="4"/>
        <v>23463047</v>
      </c>
      <c r="K44" s="65">
        <f t="shared" si="4"/>
        <v>-6914265</v>
      </c>
      <c r="L44" s="65">
        <f t="shared" si="4"/>
        <v>-5562893</v>
      </c>
      <c r="M44" s="65">
        <f t="shared" si="4"/>
        <v>27064311</v>
      </c>
      <c r="N44" s="65">
        <f t="shared" si="4"/>
        <v>14587153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38050200</v>
      </c>
      <c r="X44" s="65">
        <f t="shared" si="4"/>
        <v>-6281924</v>
      </c>
      <c r="Y44" s="65">
        <f t="shared" si="4"/>
        <v>44332124</v>
      </c>
      <c r="Z44" s="66">
        <f>+IF(X44&lt;&gt;0,+(Y44/X44)*100,0)</f>
        <v>-705.7093336372742</v>
      </c>
      <c r="AA44" s="63">
        <f>+AA42-AA43</f>
        <v>699900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5779224</v>
      </c>
      <c r="D46" s="55">
        <f>SUM(D44:D45)</f>
        <v>0</v>
      </c>
      <c r="E46" s="56">
        <f t="shared" si="5"/>
        <v>699900</v>
      </c>
      <c r="F46" s="57">
        <f t="shared" si="5"/>
        <v>699900</v>
      </c>
      <c r="G46" s="57">
        <f t="shared" si="5"/>
        <v>35315106</v>
      </c>
      <c r="H46" s="57">
        <f t="shared" si="5"/>
        <v>-6391296</v>
      </c>
      <c r="I46" s="57">
        <f t="shared" si="5"/>
        <v>-5460763</v>
      </c>
      <c r="J46" s="57">
        <f t="shared" si="5"/>
        <v>23463047</v>
      </c>
      <c r="K46" s="57">
        <f t="shared" si="5"/>
        <v>-6914265</v>
      </c>
      <c r="L46" s="57">
        <f t="shared" si="5"/>
        <v>-5562893</v>
      </c>
      <c r="M46" s="57">
        <f t="shared" si="5"/>
        <v>27064311</v>
      </c>
      <c r="N46" s="57">
        <f t="shared" si="5"/>
        <v>14587153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38050200</v>
      </c>
      <c r="X46" s="57">
        <f t="shared" si="5"/>
        <v>-6281924</v>
      </c>
      <c r="Y46" s="57">
        <f t="shared" si="5"/>
        <v>44332124</v>
      </c>
      <c r="Z46" s="58">
        <f>+IF(X46&lt;&gt;0,+(Y46/X46)*100,0)</f>
        <v>-705.7093336372742</v>
      </c>
      <c r="AA46" s="55">
        <f>SUM(AA44:AA45)</f>
        <v>699900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5779224</v>
      </c>
      <c r="D48" s="71">
        <f>SUM(D46:D47)</f>
        <v>0</v>
      </c>
      <c r="E48" s="72">
        <f t="shared" si="6"/>
        <v>699900</v>
      </c>
      <c r="F48" s="73">
        <f t="shared" si="6"/>
        <v>699900</v>
      </c>
      <c r="G48" s="73">
        <f t="shared" si="6"/>
        <v>35315106</v>
      </c>
      <c r="H48" s="74">
        <f t="shared" si="6"/>
        <v>-6391296</v>
      </c>
      <c r="I48" s="74">
        <f t="shared" si="6"/>
        <v>-5460763</v>
      </c>
      <c r="J48" s="74">
        <f t="shared" si="6"/>
        <v>23463047</v>
      </c>
      <c r="K48" s="74">
        <f t="shared" si="6"/>
        <v>-6914265</v>
      </c>
      <c r="L48" s="74">
        <f t="shared" si="6"/>
        <v>-5562893</v>
      </c>
      <c r="M48" s="73">
        <f t="shared" si="6"/>
        <v>27064311</v>
      </c>
      <c r="N48" s="73">
        <f t="shared" si="6"/>
        <v>14587153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38050200</v>
      </c>
      <c r="X48" s="74">
        <f t="shared" si="6"/>
        <v>-6281924</v>
      </c>
      <c r="Y48" s="74">
        <f t="shared" si="6"/>
        <v>44332124</v>
      </c>
      <c r="Z48" s="75">
        <f>+IF(X48&lt;&gt;0,+(Y48/X48)*100,0)</f>
        <v>-705.7093336372742</v>
      </c>
      <c r="AA48" s="76">
        <f>SUM(AA46:AA47)</f>
        <v>699900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41090394</v>
      </c>
      <c r="D5" s="6">
        <v>0</v>
      </c>
      <c r="E5" s="7">
        <v>44250000</v>
      </c>
      <c r="F5" s="8">
        <v>44250000</v>
      </c>
      <c r="G5" s="8">
        <v>3810168</v>
      </c>
      <c r="H5" s="8">
        <v>3862266</v>
      </c>
      <c r="I5" s="8">
        <v>4000913</v>
      </c>
      <c r="J5" s="8">
        <v>11673347</v>
      </c>
      <c r="K5" s="8">
        <v>4057050</v>
      </c>
      <c r="L5" s="8">
        <v>4115996</v>
      </c>
      <c r="M5" s="8">
        <v>3690483</v>
      </c>
      <c r="N5" s="8">
        <v>11863529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23536876</v>
      </c>
      <c r="X5" s="8">
        <v>23025000</v>
      </c>
      <c r="Y5" s="8">
        <v>511876</v>
      </c>
      <c r="Z5" s="2">
        <v>2.22</v>
      </c>
      <c r="AA5" s="6">
        <v>44250000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63625991</v>
      </c>
      <c r="D7" s="6">
        <v>0</v>
      </c>
      <c r="E7" s="7">
        <v>87233850</v>
      </c>
      <c r="F7" s="8">
        <v>87233850</v>
      </c>
      <c r="G7" s="8">
        <v>8481998</v>
      </c>
      <c r="H7" s="8">
        <v>5952015</v>
      </c>
      <c r="I7" s="8">
        <v>5659047</v>
      </c>
      <c r="J7" s="8">
        <v>20093060</v>
      </c>
      <c r="K7" s="8">
        <v>4170627</v>
      </c>
      <c r="L7" s="8">
        <v>4799160</v>
      </c>
      <c r="M7" s="8">
        <v>4624593</v>
      </c>
      <c r="N7" s="8">
        <v>13594380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33687440</v>
      </c>
      <c r="X7" s="8">
        <v>44750748</v>
      </c>
      <c r="Y7" s="8">
        <v>-11063308</v>
      </c>
      <c r="Z7" s="2">
        <v>-24.72</v>
      </c>
      <c r="AA7" s="6">
        <v>87233850</v>
      </c>
    </row>
    <row r="8" spans="1:27" ht="13.5">
      <c r="A8" s="25" t="s">
        <v>35</v>
      </c>
      <c r="B8" s="24"/>
      <c r="C8" s="6">
        <v>40326296</v>
      </c>
      <c r="D8" s="6">
        <v>0</v>
      </c>
      <c r="E8" s="7">
        <v>60638340</v>
      </c>
      <c r="F8" s="8">
        <v>60638340</v>
      </c>
      <c r="G8" s="8">
        <v>4860195</v>
      </c>
      <c r="H8" s="8">
        <v>4784033</v>
      </c>
      <c r="I8" s="8">
        <v>3971403</v>
      </c>
      <c r="J8" s="8">
        <v>13615631</v>
      </c>
      <c r="K8" s="8">
        <v>4023646</v>
      </c>
      <c r="L8" s="8">
        <v>4047732</v>
      </c>
      <c r="M8" s="8">
        <v>3924821</v>
      </c>
      <c r="N8" s="8">
        <v>11996199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25611830</v>
      </c>
      <c r="X8" s="8">
        <v>30738750</v>
      </c>
      <c r="Y8" s="8">
        <v>-5126920</v>
      </c>
      <c r="Z8" s="2">
        <v>-16.68</v>
      </c>
      <c r="AA8" s="6">
        <v>60638340</v>
      </c>
    </row>
    <row r="9" spans="1:27" ht="13.5">
      <c r="A9" s="25" t="s">
        <v>36</v>
      </c>
      <c r="B9" s="24"/>
      <c r="C9" s="6">
        <v>21382193</v>
      </c>
      <c r="D9" s="6">
        <v>0</v>
      </c>
      <c r="E9" s="7">
        <v>21203380</v>
      </c>
      <c r="F9" s="8">
        <v>21203380</v>
      </c>
      <c r="G9" s="8">
        <v>2094115</v>
      </c>
      <c r="H9" s="8">
        <v>2105277</v>
      </c>
      <c r="I9" s="8">
        <v>2108843</v>
      </c>
      <c r="J9" s="8">
        <v>6308235</v>
      </c>
      <c r="K9" s="8">
        <v>2109645</v>
      </c>
      <c r="L9" s="8">
        <v>2124462</v>
      </c>
      <c r="M9" s="8">
        <v>2117374</v>
      </c>
      <c r="N9" s="8">
        <v>6351481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12659716</v>
      </c>
      <c r="X9" s="8">
        <v>10892748</v>
      </c>
      <c r="Y9" s="8">
        <v>1766968</v>
      </c>
      <c r="Z9" s="2">
        <v>16.22</v>
      </c>
      <c r="AA9" s="6">
        <v>21203380</v>
      </c>
    </row>
    <row r="10" spans="1:27" ht="13.5">
      <c r="A10" s="25" t="s">
        <v>37</v>
      </c>
      <c r="B10" s="24"/>
      <c r="C10" s="6">
        <v>21296069</v>
      </c>
      <c r="D10" s="6">
        <v>0</v>
      </c>
      <c r="E10" s="7">
        <v>27901800</v>
      </c>
      <c r="F10" s="26">
        <v>27901800</v>
      </c>
      <c r="G10" s="26">
        <v>2760999</v>
      </c>
      <c r="H10" s="26">
        <v>2776388</v>
      </c>
      <c r="I10" s="26">
        <v>2781271</v>
      </c>
      <c r="J10" s="26">
        <v>8318658</v>
      </c>
      <c r="K10" s="26">
        <v>2832614</v>
      </c>
      <c r="L10" s="26">
        <v>2863283</v>
      </c>
      <c r="M10" s="26">
        <v>2097632</v>
      </c>
      <c r="N10" s="26">
        <v>7793529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16112187</v>
      </c>
      <c r="X10" s="26">
        <v>14289348</v>
      </c>
      <c r="Y10" s="26">
        <v>1822839</v>
      </c>
      <c r="Z10" s="27">
        <v>12.76</v>
      </c>
      <c r="AA10" s="28">
        <v>27901800</v>
      </c>
    </row>
    <row r="11" spans="1:27" ht="13.5">
      <c r="A11" s="25" t="s">
        <v>38</v>
      </c>
      <c r="B11" s="29"/>
      <c r="C11" s="6">
        <v>186719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1563900</v>
      </c>
      <c r="D12" s="6">
        <v>0</v>
      </c>
      <c r="E12" s="7">
        <v>1560900</v>
      </c>
      <c r="F12" s="8">
        <v>1560900</v>
      </c>
      <c r="G12" s="8">
        <v>143347</v>
      </c>
      <c r="H12" s="8">
        <v>158326</v>
      </c>
      <c r="I12" s="8">
        <v>107039</v>
      </c>
      <c r="J12" s="8">
        <v>408712</v>
      </c>
      <c r="K12" s="8">
        <v>124060</v>
      </c>
      <c r="L12" s="8">
        <v>131728</v>
      </c>
      <c r="M12" s="8">
        <v>108192</v>
      </c>
      <c r="N12" s="8">
        <v>363980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772692</v>
      </c>
      <c r="X12" s="8">
        <v>780450</v>
      </c>
      <c r="Y12" s="8">
        <v>-7758</v>
      </c>
      <c r="Z12" s="2">
        <v>-0.99</v>
      </c>
      <c r="AA12" s="6">
        <v>1560900</v>
      </c>
    </row>
    <row r="13" spans="1:27" ht="13.5">
      <c r="A13" s="23" t="s">
        <v>40</v>
      </c>
      <c r="B13" s="29"/>
      <c r="C13" s="6">
        <v>1933630</v>
      </c>
      <c r="D13" s="6">
        <v>0</v>
      </c>
      <c r="E13" s="7">
        <v>2200000</v>
      </c>
      <c r="F13" s="8">
        <v>2200000</v>
      </c>
      <c r="G13" s="8">
        <v>144672</v>
      </c>
      <c r="H13" s="8">
        <v>158326</v>
      </c>
      <c r="I13" s="8">
        <v>144690</v>
      </c>
      <c r="J13" s="8">
        <v>447688</v>
      </c>
      <c r="K13" s="8">
        <v>78196</v>
      </c>
      <c r="L13" s="8">
        <v>1340512</v>
      </c>
      <c r="M13" s="8">
        <v>146672</v>
      </c>
      <c r="N13" s="8">
        <v>1565380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2013068</v>
      </c>
      <c r="X13" s="8">
        <v>1099998</v>
      </c>
      <c r="Y13" s="8">
        <v>913070</v>
      </c>
      <c r="Z13" s="2">
        <v>83.01</v>
      </c>
      <c r="AA13" s="6">
        <v>2200000</v>
      </c>
    </row>
    <row r="14" spans="1:27" ht="13.5">
      <c r="A14" s="23" t="s">
        <v>41</v>
      </c>
      <c r="B14" s="29"/>
      <c r="C14" s="6">
        <v>17200323</v>
      </c>
      <c r="D14" s="6">
        <v>0</v>
      </c>
      <c r="E14" s="7">
        <v>28568127</v>
      </c>
      <c r="F14" s="8">
        <v>28568127</v>
      </c>
      <c r="G14" s="8">
        <v>1850241</v>
      </c>
      <c r="H14" s="8">
        <v>1703664</v>
      </c>
      <c r="I14" s="8">
        <v>1330155</v>
      </c>
      <c r="J14" s="8">
        <v>4884060</v>
      </c>
      <c r="K14" s="8">
        <v>2049430</v>
      </c>
      <c r="L14" s="8">
        <v>0</v>
      </c>
      <c r="M14" s="8">
        <v>1535164</v>
      </c>
      <c r="N14" s="8">
        <v>3584594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8468654</v>
      </c>
      <c r="X14" s="8">
        <v>14284062</v>
      </c>
      <c r="Y14" s="8">
        <v>-5815408</v>
      </c>
      <c r="Z14" s="2">
        <v>-40.71</v>
      </c>
      <c r="AA14" s="6">
        <v>28568127</v>
      </c>
    </row>
    <row r="15" spans="1:27" ht="13.5">
      <c r="A15" s="23" t="s">
        <v>42</v>
      </c>
      <c r="B15" s="29"/>
      <c r="C15" s="6">
        <v>36226</v>
      </c>
      <c r="D15" s="6">
        <v>0</v>
      </c>
      <c r="E15" s="7">
        <v>40000</v>
      </c>
      <c r="F15" s="8">
        <v>40000</v>
      </c>
      <c r="G15" s="8">
        <v>0</v>
      </c>
      <c r="H15" s="8">
        <v>39848</v>
      </c>
      <c r="I15" s="8">
        <v>0</v>
      </c>
      <c r="J15" s="8">
        <v>39848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39848</v>
      </c>
      <c r="X15" s="8">
        <v>40000</v>
      </c>
      <c r="Y15" s="8">
        <v>-152</v>
      </c>
      <c r="Z15" s="2">
        <v>-0.38</v>
      </c>
      <c r="AA15" s="6">
        <v>40000</v>
      </c>
    </row>
    <row r="16" spans="1:27" ht="13.5">
      <c r="A16" s="23" t="s">
        <v>43</v>
      </c>
      <c r="B16" s="29"/>
      <c r="C16" s="6">
        <v>2163900</v>
      </c>
      <c r="D16" s="6">
        <v>0</v>
      </c>
      <c r="E16" s="7">
        <v>111100</v>
      </c>
      <c r="F16" s="8">
        <v>111100</v>
      </c>
      <c r="G16" s="8">
        <v>13900</v>
      </c>
      <c r="H16" s="8">
        <v>50300</v>
      </c>
      <c r="I16" s="8">
        <v>14150</v>
      </c>
      <c r="J16" s="8">
        <v>78350</v>
      </c>
      <c r="K16" s="8">
        <v>38650</v>
      </c>
      <c r="L16" s="8">
        <v>20400</v>
      </c>
      <c r="M16" s="8">
        <v>22900</v>
      </c>
      <c r="N16" s="8">
        <v>81950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160300</v>
      </c>
      <c r="X16" s="8">
        <v>55548</v>
      </c>
      <c r="Y16" s="8">
        <v>104752</v>
      </c>
      <c r="Z16" s="2">
        <v>188.58</v>
      </c>
      <c r="AA16" s="6">
        <v>111100</v>
      </c>
    </row>
    <row r="17" spans="1:27" ht="13.5">
      <c r="A17" s="23" t="s">
        <v>44</v>
      </c>
      <c r="B17" s="29"/>
      <c r="C17" s="6">
        <v>100173</v>
      </c>
      <c r="D17" s="6">
        <v>0</v>
      </c>
      <c r="E17" s="7">
        <v>44000</v>
      </c>
      <c r="F17" s="8">
        <v>44000</v>
      </c>
      <c r="G17" s="8">
        <v>0</v>
      </c>
      <c r="H17" s="8">
        <v>614</v>
      </c>
      <c r="I17" s="8">
        <v>0</v>
      </c>
      <c r="J17" s="8">
        <v>614</v>
      </c>
      <c r="K17" s="8">
        <v>0</v>
      </c>
      <c r="L17" s="8">
        <v>9298</v>
      </c>
      <c r="M17" s="8">
        <v>1711</v>
      </c>
      <c r="N17" s="8">
        <v>11009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11623</v>
      </c>
      <c r="X17" s="8">
        <v>22002</v>
      </c>
      <c r="Y17" s="8">
        <v>-10379</v>
      </c>
      <c r="Z17" s="2">
        <v>-47.17</v>
      </c>
      <c r="AA17" s="6">
        <v>44000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177652063</v>
      </c>
      <c r="D19" s="6">
        <v>0</v>
      </c>
      <c r="E19" s="7">
        <v>164562550</v>
      </c>
      <c r="F19" s="8">
        <v>164562550</v>
      </c>
      <c r="G19" s="8">
        <v>66156000</v>
      </c>
      <c r="H19" s="8">
        <v>3155000</v>
      </c>
      <c r="I19" s="8">
        <v>-15358000</v>
      </c>
      <c r="J19" s="8">
        <v>53953000</v>
      </c>
      <c r="K19" s="8">
        <v>15045717</v>
      </c>
      <c r="L19" s="8">
        <v>0</v>
      </c>
      <c r="M19" s="8">
        <v>53783000</v>
      </c>
      <c r="N19" s="8">
        <v>68828717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122781717</v>
      </c>
      <c r="X19" s="8">
        <v>128041850</v>
      </c>
      <c r="Y19" s="8">
        <v>-5260133</v>
      </c>
      <c r="Z19" s="2">
        <v>-4.11</v>
      </c>
      <c r="AA19" s="6">
        <v>164562550</v>
      </c>
    </row>
    <row r="20" spans="1:27" ht="13.5">
      <c r="A20" s="23" t="s">
        <v>47</v>
      </c>
      <c r="B20" s="29"/>
      <c r="C20" s="6">
        <v>22886417</v>
      </c>
      <c r="D20" s="6">
        <v>0</v>
      </c>
      <c r="E20" s="7">
        <v>12334583</v>
      </c>
      <c r="F20" s="26">
        <v>12334583</v>
      </c>
      <c r="G20" s="26">
        <v>72490</v>
      </c>
      <c r="H20" s="26">
        <v>529297</v>
      </c>
      <c r="I20" s="26">
        <v>178897</v>
      </c>
      <c r="J20" s="26">
        <v>780684</v>
      </c>
      <c r="K20" s="26">
        <v>87409</v>
      </c>
      <c r="L20" s="26">
        <v>146736</v>
      </c>
      <c r="M20" s="26">
        <v>78678</v>
      </c>
      <c r="N20" s="26">
        <v>312823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1093507</v>
      </c>
      <c r="X20" s="26">
        <v>1417716</v>
      </c>
      <c r="Y20" s="26">
        <v>-324209</v>
      </c>
      <c r="Z20" s="27">
        <v>-22.87</v>
      </c>
      <c r="AA20" s="28">
        <v>12334583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411444294</v>
      </c>
      <c r="D22" s="33">
        <f>SUM(D5:D21)</f>
        <v>0</v>
      </c>
      <c r="E22" s="34">
        <f t="shared" si="0"/>
        <v>450648630</v>
      </c>
      <c r="F22" s="35">
        <f t="shared" si="0"/>
        <v>450648630</v>
      </c>
      <c r="G22" s="35">
        <f t="shared" si="0"/>
        <v>90388125</v>
      </c>
      <c r="H22" s="35">
        <f t="shared" si="0"/>
        <v>25275354</v>
      </c>
      <c r="I22" s="35">
        <f t="shared" si="0"/>
        <v>4938408</v>
      </c>
      <c r="J22" s="35">
        <f t="shared" si="0"/>
        <v>120601887</v>
      </c>
      <c r="K22" s="35">
        <f t="shared" si="0"/>
        <v>34617044</v>
      </c>
      <c r="L22" s="35">
        <f t="shared" si="0"/>
        <v>19599307</v>
      </c>
      <c r="M22" s="35">
        <f t="shared" si="0"/>
        <v>72131220</v>
      </c>
      <c r="N22" s="35">
        <f t="shared" si="0"/>
        <v>126347571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246949458</v>
      </c>
      <c r="X22" s="35">
        <f t="shared" si="0"/>
        <v>269438220</v>
      </c>
      <c r="Y22" s="35">
        <f t="shared" si="0"/>
        <v>-22488762</v>
      </c>
      <c r="Z22" s="36">
        <f>+IF(X22&lt;&gt;0,+(Y22/X22)*100,0)</f>
        <v>-8.346537473414129</v>
      </c>
      <c r="AA22" s="33">
        <f>SUM(AA5:AA21)</f>
        <v>450648630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169775771</v>
      </c>
      <c r="D25" s="6">
        <v>0</v>
      </c>
      <c r="E25" s="7">
        <v>173038912</v>
      </c>
      <c r="F25" s="8">
        <v>173038912</v>
      </c>
      <c r="G25" s="8">
        <v>13661985</v>
      </c>
      <c r="H25" s="8">
        <v>15389446</v>
      </c>
      <c r="I25" s="8">
        <v>14568506</v>
      </c>
      <c r="J25" s="8">
        <v>43619937</v>
      </c>
      <c r="K25" s="8">
        <v>13834828</v>
      </c>
      <c r="L25" s="8">
        <v>13855594</v>
      </c>
      <c r="M25" s="8">
        <v>14681394</v>
      </c>
      <c r="N25" s="8">
        <v>42371816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85991753</v>
      </c>
      <c r="X25" s="8">
        <v>86519454</v>
      </c>
      <c r="Y25" s="8">
        <v>-527701</v>
      </c>
      <c r="Z25" s="2">
        <v>-0.61</v>
      </c>
      <c r="AA25" s="6">
        <v>173038912</v>
      </c>
    </row>
    <row r="26" spans="1:27" ht="13.5">
      <c r="A26" s="25" t="s">
        <v>52</v>
      </c>
      <c r="B26" s="24"/>
      <c r="C26" s="6">
        <v>10354786</v>
      </c>
      <c r="D26" s="6">
        <v>0</v>
      </c>
      <c r="E26" s="7">
        <v>10713727</v>
      </c>
      <c r="F26" s="8">
        <v>10713727</v>
      </c>
      <c r="G26" s="8">
        <v>864167</v>
      </c>
      <c r="H26" s="8">
        <v>778822</v>
      </c>
      <c r="I26" s="8">
        <v>850123</v>
      </c>
      <c r="J26" s="8">
        <v>2493112</v>
      </c>
      <c r="K26" s="8">
        <v>799675</v>
      </c>
      <c r="L26" s="8">
        <v>786472</v>
      </c>
      <c r="M26" s="8">
        <v>960515</v>
      </c>
      <c r="N26" s="8">
        <v>2546662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5039774</v>
      </c>
      <c r="X26" s="8">
        <v>3963414</v>
      </c>
      <c r="Y26" s="8">
        <v>1076360</v>
      </c>
      <c r="Z26" s="2">
        <v>27.16</v>
      </c>
      <c r="AA26" s="6">
        <v>10713727</v>
      </c>
    </row>
    <row r="27" spans="1:27" ht="13.5">
      <c r="A27" s="25" t="s">
        <v>53</v>
      </c>
      <c r="B27" s="24"/>
      <c r="C27" s="6">
        <v>84545849</v>
      </c>
      <c r="D27" s="6">
        <v>0</v>
      </c>
      <c r="E27" s="7">
        <v>28000000</v>
      </c>
      <c r="F27" s="8">
        <v>28000000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29756182</v>
      </c>
      <c r="N27" s="8">
        <v>29756182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29756182</v>
      </c>
      <c r="X27" s="8">
        <v>13998000</v>
      </c>
      <c r="Y27" s="8">
        <v>15758182</v>
      </c>
      <c r="Z27" s="2">
        <v>112.57</v>
      </c>
      <c r="AA27" s="6">
        <v>28000000</v>
      </c>
    </row>
    <row r="28" spans="1:27" ht="13.5">
      <c r="A28" s="25" t="s">
        <v>54</v>
      </c>
      <c r="B28" s="24"/>
      <c r="C28" s="6">
        <v>215927790</v>
      </c>
      <c r="D28" s="6">
        <v>0</v>
      </c>
      <c r="E28" s="7">
        <v>33572567</v>
      </c>
      <c r="F28" s="8">
        <v>33572567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109906182</v>
      </c>
      <c r="N28" s="8">
        <v>109906182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109906182</v>
      </c>
      <c r="X28" s="8">
        <v>9131106</v>
      </c>
      <c r="Y28" s="8">
        <v>100775076</v>
      </c>
      <c r="Z28" s="2">
        <v>1103.65</v>
      </c>
      <c r="AA28" s="6">
        <v>33572567</v>
      </c>
    </row>
    <row r="29" spans="1:27" ht="13.5">
      <c r="A29" s="25" t="s">
        <v>55</v>
      </c>
      <c r="B29" s="24"/>
      <c r="C29" s="6">
        <v>947282</v>
      </c>
      <c r="D29" s="6">
        <v>0</v>
      </c>
      <c r="E29" s="7">
        <v>1744728</v>
      </c>
      <c r="F29" s="8">
        <v>1744728</v>
      </c>
      <c r="G29" s="8">
        <v>89</v>
      </c>
      <c r="H29" s="8">
        <v>15</v>
      </c>
      <c r="I29" s="8">
        <v>226</v>
      </c>
      <c r="J29" s="8">
        <v>330</v>
      </c>
      <c r="K29" s="8">
        <v>16972</v>
      </c>
      <c r="L29" s="8">
        <v>146295</v>
      </c>
      <c r="M29" s="8">
        <v>862576</v>
      </c>
      <c r="N29" s="8">
        <v>1025843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1026173</v>
      </c>
      <c r="X29" s="8">
        <v>45102</v>
      </c>
      <c r="Y29" s="8">
        <v>981071</v>
      </c>
      <c r="Z29" s="2">
        <v>2175.23</v>
      </c>
      <c r="AA29" s="6">
        <v>1744728</v>
      </c>
    </row>
    <row r="30" spans="1:27" ht="13.5">
      <c r="A30" s="25" t="s">
        <v>56</v>
      </c>
      <c r="B30" s="24"/>
      <c r="C30" s="6">
        <v>53292708</v>
      </c>
      <c r="D30" s="6">
        <v>0</v>
      </c>
      <c r="E30" s="7">
        <v>74000000</v>
      </c>
      <c r="F30" s="8">
        <v>74000000</v>
      </c>
      <c r="G30" s="8">
        <v>2783691</v>
      </c>
      <c r="H30" s="8">
        <v>8589100</v>
      </c>
      <c r="I30" s="8">
        <v>7198319</v>
      </c>
      <c r="J30" s="8">
        <v>18571110</v>
      </c>
      <c r="K30" s="8">
        <v>4069918</v>
      </c>
      <c r="L30" s="8">
        <v>4220144</v>
      </c>
      <c r="M30" s="8">
        <v>4216994</v>
      </c>
      <c r="N30" s="8">
        <v>12507056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31078166</v>
      </c>
      <c r="X30" s="8">
        <v>37000002</v>
      </c>
      <c r="Y30" s="8">
        <v>-5921836</v>
      </c>
      <c r="Z30" s="2">
        <v>-16</v>
      </c>
      <c r="AA30" s="6">
        <v>74000000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17223877</v>
      </c>
      <c r="D32" s="6">
        <v>0</v>
      </c>
      <c r="E32" s="7">
        <v>33681691</v>
      </c>
      <c r="F32" s="8">
        <v>33681691</v>
      </c>
      <c r="G32" s="8">
        <v>254998</v>
      </c>
      <c r="H32" s="8">
        <v>628599</v>
      </c>
      <c r="I32" s="8">
        <v>1318723</v>
      </c>
      <c r="J32" s="8">
        <v>2202320</v>
      </c>
      <c r="K32" s="8">
        <v>937131</v>
      </c>
      <c r="L32" s="8">
        <v>1556129</v>
      </c>
      <c r="M32" s="8">
        <v>3409736</v>
      </c>
      <c r="N32" s="8">
        <v>5902996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8105316</v>
      </c>
      <c r="X32" s="8">
        <v>17898246</v>
      </c>
      <c r="Y32" s="8">
        <v>-9792930</v>
      </c>
      <c r="Z32" s="2">
        <v>-54.71</v>
      </c>
      <c r="AA32" s="6">
        <v>33681691</v>
      </c>
    </row>
    <row r="33" spans="1:27" ht="13.5">
      <c r="A33" s="25" t="s">
        <v>59</v>
      </c>
      <c r="B33" s="24"/>
      <c r="C33" s="6">
        <v>2501241</v>
      </c>
      <c r="D33" s="6">
        <v>0</v>
      </c>
      <c r="E33" s="7">
        <v>2762950</v>
      </c>
      <c r="F33" s="8">
        <v>2762950</v>
      </c>
      <c r="G33" s="8">
        <v>39259</v>
      </c>
      <c r="H33" s="8">
        <v>41694</v>
      </c>
      <c r="I33" s="8">
        <v>299282</v>
      </c>
      <c r="J33" s="8">
        <v>380235</v>
      </c>
      <c r="K33" s="8">
        <v>3500</v>
      </c>
      <c r="L33" s="8">
        <v>6250</v>
      </c>
      <c r="M33" s="8">
        <v>9250</v>
      </c>
      <c r="N33" s="8">
        <v>19000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399235</v>
      </c>
      <c r="X33" s="8">
        <v>1380000</v>
      </c>
      <c r="Y33" s="8">
        <v>-980765</v>
      </c>
      <c r="Z33" s="2">
        <v>-71.07</v>
      </c>
      <c r="AA33" s="6">
        <v>2762950</v>
      </c>
    </row>
    <row r="34" spans="1:27" ht="13.5">
      <c r="A34" s="25" t="s">
        <v>60</v>
      </c>
      <c r="B34" s="24"/>
      <c r="C34" s="6">
        <v>73670705</v>
      </c>
      <c r="D34" s="6">
        <v>0</v>
      </c>
      <c r="E34" s="7">
        <v>83477465</v>
      </c>
      <c r="F34" s="8">
        <v>83477465</v>
      </c>
      <c r="G34" s="8">
        <v>5642565</v>
      </c>
      <c r="H34" s="8">
        <v>4428919</v>
      </c>
      <c r="I34" s="8">
        <v>3672176</v>
      </c>
      <c r="J34" s="8">
        <v>13743660</v>
      </c>
      <c r="K34" s="8">
        <v>2687884</v>
      </c>
      <c r="L34" s="8">
        <v>3099160</v>
      </c>
      <c r="M34" s="8">
        <v>6841592</v>
      </c>
      <c r="N34" s="8">
        <v>12628636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26372296</v>
      </c>
      <c r="X34" s="8">
        <v>41820000</v>
      </c>
      <c r="Y34" s="8">
        <v>-15447704</v>
      </c>
      <c r="Z34" s="2">
        <v>-36.94</v>
      </c>
      <c r="AA34" s="6">
        <v>83477465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628240009</v>
      </c>
      <c r="D36" s="33">
        <f>SUM(D25:D35)</f>
        <v>0</v>
      </c>
      <c r="E36" s="34">
        <f t="shared" si="1"/>
        <v>440992040</v>
      </c>
      <c r="F36" s="35">
        <f t="shared" si="1"/>
        <v>440992040</v>
      </c>
      <c r="G36" s="35">
        <f t="shared" si="1"/>
        <v>23246754</v>
      </c>
      <c r="H36" s="35">
        <f t="shared" si="1"/>
        <v>29856595</v>
      </c>
      <c r="I36" s="35">
        <f t="shared" si="1"/>
        <v>27907355</v>
      </c>
      <c r="J36" s="35">
        <f t="shared" si="1"/>
        <v>81010704</v>
      </c>
      <c r="K36" s="35">
        <f t="shared" si="1"/>
        <v>22349908</v>
      </c>
      <c r="L36" s="35">
        <f t="shared" si="1"/>
        <v>23670044</v>
      </c>
      <c r="M36" s="35">
        <f t="shared" si="1"/>
        <v>170644421</v>
      </c>
      <c r="N36" s="35">
        <f t="shared" si="1"/>
        <v>216664373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297675077</v>
      </c>
      <c r="X36" s="35">
        <f t="shared" si="1"/>
        <v>211755324</v>
      </c>
      <c r="Y36" s="35">
        <f t="shared" si="1"/>
        <v>85919753</v>
      </c>
      <c r="Z36" s="36">
        <f>+IF(X36&lt;&gt;0,+(Y36/X36)*100,0)</f>
        <v>40.57501430282811</v>
      </c>
      <c r="AA36" s="33">
        <f>SUM(AA25:AA35)</f>
        <v>440992040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-216795715</v>
      </c>
      <c r="D38" s="46">
        <f>+D22-D36</f>
        <v>0</v>
      </c>
      <c r="E38" s="47">
        <f t="shared" si="2"/>
        <v>9656590</v>
      </c>
      <c r="F38" s="48">
        <f t="shared" si="2"/>
        <v>9656590</v>
      </c>
      <c r="G38" s="48">
        <f t="shared" si="2"/>
        <v>67141371</v>
      </c>
      <c r="H38" s="48">
        <f t="shared" si="2"/>
        <v>-4581241</v>
      </c>
      <c r="I38" s="48">
        <f t="shared" si="2"/>
        <v>-22968947</v>
      </c>
      <c r="J38" s="48">
        <f t="shared" si="2"/>
        <v>39591183</v>
      </c>
      <c r="K38" s="48">
        <f t="shared" si="2"/>
        <v>12267136</v>
      </c>
      <c r="L38" s="48">
        <f t="shared" si="2"/>
        <v>-4070737</v>
      </c>
      <c r="M38" s="48">
        <f t="shared" si="2"/>
        <v>-98513201</v>
      </c>
      <c r="N38" s="48">
        <f t="shared" si="2"/>
        <v>-90316802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-50725619</v>
      </c>
      <c r="X38" s="48">
        <f>IF(F22=F36,0,X22-X36)</f>
        <v>57682896</v>
      </c>
      <c r="Y38" s="48">
        <f t="shared" si="2"/>
        <v>-108408515</v>
      </c>
      <c r="Z38" s="49">
        <f>+IF(X38&lt;&gt;0,+(Y38/X38)*100,0)</f>
        <v>-187.93875224295257</v>
      </c>
      <c r="AA38" s="46">
        <f>+AA22-AA36</f>
        <v>9656590</v>
      </c>
    </row>
    <row r="39" spans="1:27" ht="13.5">
      <c r="A39" s="23" t="s">
        <v>64</v>
      </c>
      <c r="B39" s="29"/>
      <c r="C39" s="6">
        <v>90083897</v>
      </c>
      <c r="D39" s="6">
        <v>0</v>
      </c>
      <c r="E39" s="7">
        <v>79552450</v>
      </c>
      <c r="F39" s="8">
        <v>79552450</v>
      </c>
      <c r="G39" s="8">
        <v>26583000</v>
      </c>
      <c r="H39" s="8">
        <v>0</v>
      </c>
      <c r="I39" s="8">
        <v>16911000</v>
      </c>
      <c r="J39" s="8">
        <v>43494000</v>
      </c>
      <c r="K39" s="8">
        <v>10145000</v>
      </c>
      <c r="L39" s="8">
        <v>1000000</v>
      </c>
      <c r="M39" s="8">
        <v>0</v>
      </c>
      <c r="N39" s="8">
        <v>11145000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54639000</v>
      </c>
      <c r="X39" s="8">
        <v>51866924</v>
      </c>
      <c r="Y39" s="8">
        <v>2772076</v>
      </c>
      <c r="Z39" s="2">
        <v>5.34</v>
      </c>
      <c r="AA39" s="6">
        <v>79552450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-126711818</v>
      </c>
      <c r="D42" s="55">
        <f>SUM(D38:D41)</f>
        <v>0</v>
      </c>
      <c r="E42" s="56">
        <f t="shared" si="3"/>
        <v>89209040</v>
      </c>
      <c r="F42" s="57">
        <f t="shared" si="3"/>
        <v>89209040</v>
      </c>
      <c r="G42" s="57">
        <f t="shared" si="3"/>
        <v>93724371</v>
      </c>
      <c r="H42" s="57">
        <f t="shared" si="3"/>
        <v>-4581241</v>
      </c>
      <c r="I42" s="57">
        <f t="shared" si="3"/>
        <v>-6057947</v>
      </c>
      <c r="J42" s="57">
        <f t="shared" si="3"/>
        <v>83085183</v>
      </c>
      <c r="K42" s="57">
        <f t="shared" si="3"/>
        <v>22412136</v>
      </c>
      <c r="L42" s="57">
        <f t="shared" si="3"/>
        <v>-3070737</v>
      </c>
      <c r="M42" s="57">
        <f t="shared" si="3"/>
        <v>-98513201</v>
      </c>
      <c r="N42" s="57">
        <f t="shared" si="3"/>
        <v>-79171802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3913381</v>
      </c>
      <c r="X42" s="57">
        <f t="shared" si="3"/>
        <v>109549820</v>
      </c>
      <c r="Y42" s="57">
        <f t="shared" si="3"/>
        <v>-105636439</v>
      </c>
      <c r="Z42" s="58">
        <f>+IF(X42&lt;&gt;0,+(Y42/X42)*100,0)</f>
        <v>-96.42776136008257</v>
      </c>
      <c r="AA42" s="55">
        <f>SUM(AA38:AA41)</f>
        <v>89209040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-126711818</v>
      </c>
      <c r="D44" s="63">
        <f>+D42-D43</f>
        <v>0</v>
      </c>
      <c r="E44" s="64">
        <f t="shared" si="4"/>
        <v>89209040</v>
      </c>
      <c r="F44" s="65">
        <f t="shared" si="4"/>
        <v>89209040</v>
      </c>
      <c r="G44" s="65">
        <f t="shared" si="4"/>
        <v>93724371</v>
      </c>
      <c r="H44" s="65">
        <f t="shared" si="4"/>
        <v>-4581241</v>
      </c>
      <c r="I44" s="65">
        <f t="shared" si="4"/>
        <v>-6057947</v>
      </c>
      <c r="J44" s="65">
        <f t="shared" si="4"/>
        <v>83085183</v>
      </c>
      <c r="K44" s="65">
        <f t="shared" si="4"/>
        <v>22412136</v>
      </c>
      <c r="L44" s="65">
        <f t="shared" si="4"/>
        <v>-3070737</v>
      </c>
      <c r="M44" s="65">
        <f t="shared" si="4"/>
        <v>-98513201</v>
      </c>
      <c r="N44" s="65">
        <f t="shared" si="4"/>
        <v>-79171802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3913381</v>
      </c>
      <c r="X44" s="65">
        <f t="shared" si="4"/>
        <v>109549820</v>
      </c>
      <c r="Y44" s="65">
        <f t="shared" si="4"/>
        <v>-105636439</v>
      </c>
      <c r="Z44" s="66">
        <f>+IF(X44&lt;&gt;0,+(Y44/X44)*100,0)</f>
        <v>-96.42776136008257</v>
      </c>
      <c r="AA44" s="63">
        <f>+AA42-AA43</f>
        <v>89209040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-126711818</v>
      </c>
      <c r="D46" s="55">
        <f>SUM(D44:D45)</f>
        <v>0</v>
      </c>
      <c r="E46" s="56">
        <f t="shared" si="5"/>
        <v>89209040</v>
      </c>
      <c r="F46" s="57">
        <f t="shared" si="5"/>
        <v>89209040</v>
      </c>
      <c r="G46" s="57">
        <f t="shared" si="5"/>
        <v>93724371</v>
      </c>
      <c r="H46" s="57">
        <f t="shared" si="5"/>
        <v>-4581241</v>
      </c>
      <c r="I46" s="57">
        <f t="shared" si="5"/>
        <v>-6057947</v>
      </c>
      <c r="J46" s="57">
        <f t="shared" si="5"/>
        <v>83085183</v>
      </c>
      <c r="K46" s="57">
        <f t="shared" si="5"/>
        <v>22412136</v>
      </c>
      <c r="L46" s="57">
        <f t="shared" si="5"/>
        <v>-3070737</v>
      </c>
      <c r="M46" s="57">
        <f t="shared" si="5"/>
        <v>-98513201</v>
      </c>
      <c r="N46" s="57">
        <f t="shared" si="5"/>
        <v>-79171802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3913381</v>
      </c>
      <c r="X46" s="57">
        <f t="shared" si="5"/>
        <v>109549820</v>
      </c>
      <c r="Y46" s="57">
        <f t="shared" si="5"/>
        <v>-105636439</v>
      </c>
      <c r="Z46" s="58">
        <f>+IF(X46&lt;&gt;0,+(Y46/X46)*100,0)</f>
        <v>-96.42776136008257</v>
      </c>
      <c r="AA46" s="55">
        <f>SUM(AA44:AA45)</f>
        <v>89209040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-126711818</v>
      </c>
      <c r="D48" s="71">
        <f>SUM(D46:D47)</f>
        <v>0</v>
      </c>
      <c r="E48" s="72">
        <f t="shared" si="6"/>
        <v>89209040</v>
      </c>
      <c r="F48" s="73">
        <f t="shared" si="6"/>
        <v>89209040</v>
      </c>
      <c r="G48" s="73">
        <f t="shared" si="6"/>
        <v>93724371</v>
      </c>
      <c r="H48" s="74">
        <f t="shared" si="6"/>
        <v>-4581241</v>
      </c>
      <c r="I48" s="74">
        <f t="shared" si="6"/>
        <v>-6057947</v>
      </c>
      <c r="J48" s="74">
        <f t="shared" si="6"/>
        <v>83085183</v>
      </c>
      <c r="K48" s="74">
        <f t="shared" si="6"/>
        <v>22412136</v>
      </c>
      <c r="L48" s="74">
        <f t="shared" si="6"/>
        <v>-3070737</v>
      </c>
      <c r="M48" s="73">
        <f t="shared" si="6"/>
        <v>-98513201</v>
      </c>
      <c r="N48" s="73">
        <f t="shared" si="6"/>
        <v>-79171802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3913381</v>
      </c>
      <c r="X48" s="74">
        <f t="shared" si="6"/>
        <v>109549820</v>
      </c>
      <c r="Y48" s="74">
        <f t="shared" si="6"/>
        <v>-105636439</v>
      </c>
      <c r="Z48" s="75">
        <f>+IF(X48&lt;&gt;0,+(Y48/X48)*100,0)</f>
        <v>-96.42776136008257</v>
      </c>
      <c r="AA48" s="76">
        <f>SUM(AA46:AA47)</f>
        <v>89209040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90936187</v>
      </c>
      <c r="D5" s="6">
        <v>0</v>
      </c>
      <c r="E5" s="7">
        <v>107626700</v>
      </c>
      <c r="F5" s="8">
        <v>107626700</v>
      </c>
      <c r="G5" s="8">
        <v>16058414</v>
      </c>
      <c r="H5" s="8">
        <v>7445494</v>
      </c>
      <c r="I5" s="8">
        <v>7454423</v>
      </c>
      <c r="J5" s="8">
        <v>30958331</v>
      </c>
      <c r="K5" s="8">
        <v>7435744</v>
      </c>
      <c r="L5" s="8">
        <v>3730548</v>
      </c>
      <c r="M5" s="8">
        <v>7157604</v>
      </c>
      <c r="N5" s="8">
        <v>18323896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49282227</v>
      </c>
      <c r="X5" s="8">
        <v>52098234</v>
      </c>
      <c r="Y5" s="8">
        <v>-2816007</v>
      </c>
      <c r="Z5" s="2">
        <v>-5.41</v>
      </c>
      <c r="AA5" s="6">
        <v>107626700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218805595</v>
      </c>
      <c r="F7" s="8">
        <v>218805595</v>
      </c>
      <c r="G7" s="8">
        <v>17704970</v>
      </c>
      <c r="H7" s="8">
        <v>18619636</v>
      </c>
      <c r="I7" s="8">
        <v>18603481</v>
      </c>
      <c r="J7" s="8">
        <v>54928087</v>
      </c>
      <c r="K7" s="8">
        <v>15919576</v>
      </c>
      <c r="L7" s="8">
        <v>14782984</v>
      </c>
      <c r="M7" s="8">
        <v>12477919</v>
      </c>
      <c r="N7" s="8">
        <v>43180479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98108566</v>
      </c>
      <c r="X7" s="8">
        <v>109799064</v>
      </c>
      <c r="Y7" s="8">
        <v>-11690498</v>
      </c>
      <c r="Z7" s="2">
        <v>-10.65</v>
      </c>
      <c r="AA7" s="6">
        <v>218805595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73782584</v>
      </c>
      <c r="F8" s="8">
        <v>73782584</v>
      </c>
      <c r="G8" s="8">
        <v>5285905</v>
      </c>
      <c r="H8" s="8">
        <v>5489873</v>
      </c>
      <c r="I8" s="8">
        <v>5753610</v>
      </c>
      <c r="J8" s="8">
        <v>16529388</v>
      </c>
      <c r="K8" s="8">
        <v>5957091</v>
      </c>
      <c r="L8" s="8">
        <v>5857825</v>
      </c>
      <c r="M8" s="8">
        <v>5674422</v>
      </c>
      <c r="N8" s="8">
        <v>17489338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34018726</v>
      </c>
      <c r="X8" s="8">
        <v>37002744</v>
      </c>
      <c r="Y8" s="8">
        <v>-2984018</v>
      </c>
      <c r="Z8" s="2">
        <v>-8.06</v>
      </c>
      <c r="AA8" s="6">
        <v>73782584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51853901</v>
      </c>
      <c r="F9" s="8">
        <v>51853901</v>
      </c>
      <c r="G9" s="8">
        <v>4235660</v>
      </c>
      <c r="H9" s="8">
        <v>4236438</v>
      </c>
      <c r="I9" s="8">
        <v>4243683</v>
      </c>
      <c r="J9" s="8">
        <v>12715781</v>
      </c>
      <c r="K9" s="8">
        <v>4275521</v>
      </c>
      <c r="L9" s="8">
        <v>4260399</v>
      </c>
      <c r="M9" s="8">
        <v>4281434</v>
      </c>
      <c r="N9" s="8">
        <v>12817354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25533135</v>
      </c>
      <c r="X9" s="8">
        <v>26298576</v>
      </c>
      <c r="Y9" s="8">
        <v>-765441</v>
      </c>
      <c r="Z9" s="2">
        <v>-2.91</v>
      </c>
      <c r="AA9" s="6">
        <v>51853901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49034032</v>
      </c>
      <c r="F10" s="26">
        <v>49034032</v>
      </c>
      <c r="G10" s="26">
        <v>3998187</v>
      </c>
      <c r="H10" s="26">
        <v>4125432</v>
      </c>
      <c r="I10" s="26">
        <v>4008340</v>
      </c>
      <c r="J10" s="26">
        <v>12131959</v>
      </c>
      <c r="K10" s="26">
        <v>4000119</v>
      </c>
      <c r="L10" s="26">
        <v>3980272</v>
      </c>
      <c r="M10" s="26">
        <v>3843145</v>
      </c>
      <c r="N10" s="26">
        <v>11823536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23955495</v>
      </c>
      <c r="X10" s="26">
        <v>25039356</v>
      </c>
      <c r="Y10" s="26">
        <v>-1083861</v>
      </c>
      <c r="Z10" s="27">
        <v>-4.33</v>
      </c>
      <c r="AA10" s="28">
        <v>49034032</v>
      </c>
    </row>
    <row r="11" spans="1:27" ht="13.5">
      <c r="A11" s="25" t="s">
        <v>38</v>
      </c>
      <c r="B11" s="29"/>
      <c r="C11" s="6">
        <v>336166389</v>
      </c>
      <c r="D11" s="6">
        <v>0</v>
      </c>
      <c r="E11" s="7">
        <v>0</v>
      </c>
      <c r="F11" s="8">
        <v>0</v>
      </c>
      <c r="G11" s="8">
        <v>128483</v>
      </c>
      <c r="H11" s="8">
        <v>0</v>
      </c>
      <c r="I11" s="8">
        <v>102946</v>
      </c>
      <c r="J11" s="8">
        <v>231429</v>
      </c>
      <c r="K11" s="8">
        <v>143016</v>
      </c>
      <c r="L11" s="8">
        <v>137438</v>
      </c>
      <c r="M11" s="8">
        <v>103932</v>
      </c>
      <c r="N11" s="8">
        <v>384386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615815</v>
      </c>
      <c r="X11" s="8"/>
      <c r="Y11" s="8">
        <v>615815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3919415</v>
      </c>
      <c r="D12" s="6">
        <v>0</v>
      </c>
      <c r="E12" s="7">
        <v>3576726</v>
      </c>
      <c r="F12" s="8">
        <v>3576726</v>
      </c>
      <c r="G12" s="8">
        <v>368428</v>
      </c>
      <c r="H12" s="8">
        <v>350368</v>
      </c>
      <c r="I12" s="8">
        <v>339029</v>
      </c>
      <c r="J12" s="8">
        <v>1057825</v>
      </c>
      <c r="K12" s="8">
        <v>418744</v>
      </c>
      <c r="L12" s="8">
        <v>421526</v>
      </c>
      <c r="M12" s="8">
        <v>363976</v>
      </c>
      <c r="N12" s="8">
        <v>1204246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2262071</v>
      </c>
      <c r="X12" s="8">
        <v>1904608</v>
      </c>
      <c r="Y12" s="8">
        <v>357463</v>
      </c>
      <c r="Z12" s="2">
        <v>18.77</v>
      </c>
      <c r="AA12" s="6">
        <v>3576726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0</v>
      </c>
      <c r="F13" s="8">
        <v>0</v>
      </c>
      <c r="G13" s="8">
        <v>1990</v>
      </c>
      <c r="H13" s="8">
        <v>14119</v>
      </c>
      <c r="I13" s="8">
        <v>4022</v>
      </c>
      <c r="J13" s="8">
        <v>20131</v>
      </c>
      <c r="K13" s="8">
        <v>2160</v>
      </c>
      <c r="L13" s="8">
        <v>2214</v>
      </c>
      <c r="M13" s="8">
        <v>4296</v>
      </c>
      <c r="N13" s="8">
        <v>8670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28801</v>
      </c>
      <c r="X13" s="8"/>
      <c r="Y13" s="8">
        <v>28801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40508060</v>
      </c>
      <c r="D14" s="6">
        <v>0</v>
      </c>
      <c r="E14" s="7">
        <v>39132783</v>
      </c>
      <c r="F14" s="8">
        <v>39132783</v>
      </c>
      <c r="G14" s="8">
        <v>3596904</v>
      </c>
      <c r="H14" s="8">
        <v>3573889</v>
      </c>
      <c r="I14" s="8">
        <v>3879221</v>
      </c>
      <c r="J14" s="8">
        <v>11050014</v>
      </c>
      <c r="K14" s="8">
        <v>3884191</v>
      </c>
      <c r="L14" s="8">
        <v>3873973</v>
      </c>
      <c r="M14" s="8">
        <v>3990103</v>
      </c>
      <c r="N14" s="8">
        <v>11748267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22798281</v>
      </c>
      <c r="X14" s="8">
        <v>21276864</v>
      </c>
      <c r="Y14" s="8">
        <v>1521417</v>
      </c>
      <c r="Z14" s="2">
        <v>7.15</v>
      </c>
      <c r="AA14" s="6">
        <v>39132783</v>
      </c>
    </row>
    <row r="15" spans="1:27" ht="13.5">
      <c r="A15" s="23" t="s">
        <v>42</v>
      </c>
      <c r="B15" s="29"/>
      <c r="C15" s="6">
        <v>16686</v>
      </c>
      <c r="D15" s="6">
        <v>0</v>
      </c>
      <c r="E15" s="7">
        <v>0</v>
      </c>
      <c r="F15" s="8">
        <v>0</v>
      </c>
      <c r="G15" s="8">
        <v>0</v>
      </c>
      <c r="H15" s="8">
        <v>250000</v>
      </c>
      <c r="I15" s="8">
        <v>0</v>
      </c>
      <c r="J15" s="8">
        <v>250000</v>
      </c>
      <c r="K15" s="8">
        <v>8264</v>
      </c>
      <c r="L15" s="8">
        <v>0</v>
      </c>
      <c r="M15" s="8">
        <v>0</v>
      </c>
      <c r="N15" s="8">
        <v>8264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258264</v>
      </c>
      <c r="X15" s="8"/>
      <c r="Y15" s="8">
        <v>258264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8064705</v>
      </c>
      <c r="D16" s="6">
        <v>0</v>
      </c>
      <c r="E16" s="7">
        <v>4353437</v>
      </c>
      <c r="F16" s="8">
        <v>4353437</v>
      </c>
      <c r="G16" s="8">
        <v>99486</v>
      </c>
      <c r="H16" s="8">
        <v>446644</v>
      </c>
      <c r="I16" s="8">
        <v>63764</v>
      </c>
      <c r="J16" s="8">
        <v>609894</v>
      </c>
      <c r="K16" s="8">
        <v>64973</v>
      </c>
      <c r="L16" s="8">
        <v>30433</v>
      </c>
      <c r="M16" s="8">
        <v>23973</v>
      </c>
      <c r="N16" s="8">
        <v>119379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729273</v>
      </c>
      <c r="X16" s="8">
        <v>2569388</v>
      </c>
      <c r="Y16" s="8">
        <v>-1840115</v>
      </c>
      <c r="Z16" s="2">
        <v>-71.62</v>
      </c>
      <c r="AA16" s="6">
        <v>4353437</v>
      </c>
    </row>
    <row r="17" spans="1:27" ht="13.5">
      <c r="A17" s="23" t="s">
        <v>44</v>
      </c>
      <c r="B17" s="29"/>
      <c r="C17" s="6">
        <v>51361</v>
      </c>
      <c r="D17" s="6">
        <v>0</v>
      </c>
      <c r="E17" s="7">
        <v>45556</v>
      </c>
      <c r="F17" s="8">
        <v>45556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19860</v>
      </c>
      <c r="Y17" s="8">
        <v>-19860</v>
      </c>
      <c r="Z17" s="2">
        <v>-100</v>
      </c>
      <c r="AA17" s="6">
        <v>45556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130746000</v>
      </c>
      <c r="D19" s="6">
        <v>0</v>
      </c>
      <c r="E19" s="7">
        <v>129369000</v>
      </c>
      <c r="F19" s="8">
        <v>129369000</v>
      </c>
      <c r="G19" s="8">
        <v>51793000</v>
      </c>
      <c r="H19" s="8">
        <v>0</v>
      </c>
      <c r="I19" s="8">
        <v>1625000</v>
      </c>
      <c r="J19" s="8">
        <v>53418000</v>
      </c>
      <c r="K19" s="8">
        <v>0</v>
      </c>
      <c r="L19" s="8">
        <v>583500</v>
      </c>
      <c r="M19" s="8">
        <v>37602000</v>
      </c>
      <c r="N19" s="8">
        <v>38185500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91603500</v>
      </c>
      <c r="X19" s="8">
        <v>90558300</v>
      </c>
      <c r="Y19" s="8">
        <v>1045200</v>
      </c>
      <c r="Z19" s="2">
        <v>1.15</v>
      </c>
      <c r="AA19" s="6">
        <v>129369000</v>
      </c>
    </row>
    <row r="20" spans="1:27" ht="13.5">
      <c r="A20" s="23" t="s">
        <v>47</v>
      </c>
      <c r="B20" s="29"/>
      <c r="C20" s="6">
        <v>7585000</v>
      </c>
      <c r="D20" s="6">
        <v>0</v>
      </c>
      <c r="E20" s="7">
        <v>26040355</v>
      </c>
      <c r="F20" s="26">
        <v>26040355</v>
      </c>
      <c r="G20" s="26">
        <v>352174</v>
      </c>
      <c r="H20" s="26">
        <v>591571</v>
      </c>
      <c r="I20" s="26">
        <v>551979</v>
      </c>
      <c r="J20" s="26">
        <v>1495724</v>
      </c>
      <c r="K20" s="26">
        <v>380010</v>
      </c>
      <c r="L20" s="26">
        <v>412197</v>
      </c>
      <c r="M20" s="26">
        <v>437538</v>
      </c>
      <c r="N20" s="26">
        <v>1229745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2725469</v>
      </c>
      <c r="X20" s="26">
        <v>11373654</v>
      </c>
      <c r="Y20" s="26">
        <v>-8648185</v>
      </c>
      <c r="Z20" s="27">
        <v>-76.04</v>
      </c>
      <c r="AA20" s="28">
        <v>26040355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603682</v>
      </c>
      <c r="F21" s="8">
        <v>603682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400000</v>
      </c>
      <c r="Y21" s="8">
        <v>-400000</v>
      </c>
      <c r="Z21" s="2">
        <v>-100</v>
      </c>
      <c r="AA21" s="6">
        <v>603682</v>
      </c>
    </row>
    <row r="22" spans="1:27" ht="24.75" customHeight="1">
      <c r="A22" s="31" t="s">
        <v>49</v>
      </c>
      <c r="B22" s="32"/>
      <c r="C22" s="33">
        <f aca="true" t="shared" si="0" ref="C22:Y22">SUM(C5:C21)</f>
        <v>617993803</v>
      </c>
      <c r="D22" s="33">
        <f>SUM(D5:D21)</f>
        <v>0</v>
      </c>
      <c r="E22" s="34">
        <f t="shared" si="0"/>
        <v>704224351</v>
      </c>
      <c r="F22" s="35">
        <f t="shared" si="0"/>
        <v>704224351</v>
      </c>
      <c r="G22" s="35">
        <f t="shared" si="0"/>
        <v>103623601</v>
      </c>
      <c r="H22" s="35">
        <f t="shared" si="0"/>
        <v>45143464</v>
      </c>
      <c r="I22" s="35">
        <f t="shared" si="0"/>
        <v>46629498</v>
      </c>
      <c r="J22" s="35">
        <f t="shared" si="0"/>
        <v>195396563</v>
      </c>
      <c r="K22" s="35">
        <f t="shared" si="0"/>
        <v>42489409</v>
      </c>
      <c r="L22" s="35">
        <f t="shared" si="0"/>
        <v>38073309</v>
      </c>
      <c r="M22" s="35">
        <f t="shared" si="0"/>
        <v>75960342</v>
      </c>
      <c r="N22" s="35">
        <f t="shared" si="0"/>
        <v>156523060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351919623</v>
      </c>
      <c r="X22" s="35">
        <f t="shared" si="0"/>
        <v>378340648</v>
      </c>
      <c r="Y22" s="35">
        <f t="shared" si="0"/>
        <v>-26421025</v>
      </c>
      <c r="Z22" s="36">
        <f>+IF(X22&lt;&gt;0,+(Y22/X22)*100,0)</f>
        <v>-6.98339582058336</v>
      </c>
      <c r="AA22" s="33">
        <f>SUM(AA5:AA21)</f>
        <v>704224351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201666787</v>
      </c>
      <c r="D25" s="6">
        <v>0</v>
      </c>
      <c r="E25" s="7">
        <v>206806838</v>
      </c>
      <c r="F25" s="8">
        <v>206806838</v>
      </c>
      <c r="G25" s="8">
        <v>17793930</v>
      </c>
      <c r="H25" s="8">
        <v>18994674</v>
      </c>
      <c r="I25" s="8">
        <v>17506367</v>
      </c>
      <c r="J25" s="8">
        <v>54294971</v>
      </c>
      <c r="K25" s="8">
        <v>16993022</v>
      </c>
      <c r="L25" s="8">
        <v>16751772</v>
      </c>
      <c r="M25" s="8">
        <v>18776268</v>
      </c>
      <c r="N25" s="8">
        <v>52521062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106816033</v>
      </c>
      <c r="X25" s="8">
        <v>106046538</v>
      </c>
      <c r="Y25" s="8">
        <v>769495</v>
      </c>
      <c r="Z25" s="2">
        <v>0.73</v>
      </c>
      <c r="AA25" s="6">
        <v>206806838</v>
      </c>
    </row>
    <row r="26" spans="1:27" ht="13.5">
      <c r="A26" s="25" t="s">
        <v>52</v>
      </c>
      <c r="B26" s="24"/>
      <c r="C26" s="6">
        <v>14813961</v>
      </c>
      <c r="D26" s="6">
        <v>0</v>
      </c>
      <c r="E26" s="7">
        <v>11897355</v>
      </c>
      <c r="F26" s="8">
        <v>11897355</v>
      </c>
      <c r="G26" s="8">
        <v>1112036</v>
      </c>
      <c r="H26" s="8">
        <v>73120</v>
      </c>
      <c r="I26" s="8">
        <v>1717839</v>
      </c>
      <c r="J26" s="8">
        <v>2902995</v>
      </c>
      <c r="K26" s="8">
        <v>1139744</v>
      </c>
      <c r="L26" s="8">
        <v>1152731</v>
      </c>
      <c r="M26" s="8">
        <v>1152731</v>
      </c>
      <c r="N26" s="8">
        <v>3445206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6348201</v>
      </c>
      <c r="X26" s="8">
        <v>5948676</v>
      </c>
      <c r="Y26" s="8">
        <v>399525</v>
      </c>
      <c r="Z26" s="2">
        <v>6.72</v>
      </c>
      <c r="AA26" s="6">
        <v>11897355</v>
      </c>
    </row>
    <row r="27" spans="1:27" ht="13.5">
      <c r="A27" s="25" t="s">
        <v>53</v>
      </c>
      <c r="B27" s="24"/>
      <c r="C27" s="6">
        <v>136043384</v>
      </c>
      <c r="D27" s="6">
        <v>0</v>
      </c>
      <c r="E27" s="7">
        <v>98868861</v>
      </c>
      <c r="F27" s="8">
        <v>98868861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49380000</v>
      </c>
      <c r="Y27" s="8">
        <v>-49380000</v>
      </c>
      <c r="Z27" s="2">
        <v>-100</v>
      </c>
      <c r="AA27" s="6">
        <v>98868861</v>
      </c>
    </row>
    <row r="28" spans="1:27" ht="13.5">
      <c r="A28" s="25" t="s">
        <v>54</v>
      </c>
      <c r="B28" s="24"/>
      <c r="C28" s="6">
        <v>67515747</v>
      </c>
      <c r="D28" s="6">
        <v>0</v>
      </c>
      <c r="E28" s="7">
        <v>77867121</v>
      </c>
      <c r="F28" s="8">
        <v>77867121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38933496</v>
      </c>
      <c r="Y28" s="8">
        <v>-38933496</v>
      </c>
      <c r="Z28" s="2">
        <v>-100</v>
      </c>
      <c r="AA28" s="6">
        <v>77867121</v>
      </c>
    </row>
    <row r="29" spans="1:27" ht="13.5">
      <c r="A29" s="25" t="s">
        <v>55</v>
      </c>
      <c r="B29" s="24"/>
      <c r="C29" s="6">
        <v>16579626</v>
      </c>
      <c r="D29" s="6">
        <v>0</v>
      </c>
      <c r="E29" s="7">
        <v>7452000</v>
      </c>
      <c r="F29" s="8">
        <v>7452000</v>
      </c>
      <c r="G29" s="8">
        <v>3717049</v>
      </c>
      <c r="H29" s="8">
        <v>901582</v>
      </c>
      <c r="I29" s="8">
        <v>798850</v>
      </c>
      <c r="J29" s="8">
        <v>5417481</v>
      </c>
      <c r="K29" s="8">
        <v>1129441</v>
      </c>
      <c r="L29" s="8">
        <v>638479</v>
      </c>
      <c r="M29" s="8">
        <v>1504785</v>
      </c>
      <c r="N29" s="8">
        <v>3272705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8690186</v>
      </c>
      <c r="X29" s="8">
        <v>4036500</v>
      </c>
      <c r="Y29" s="8">
        <v>4653686</v>
      </c>
      <c r="Z29" s="2">
        <v>115.29</v>
      </c>
      <c r="AA29" s="6">
        <v>7452000</v>
      </c>
    </row>
    <row r="30" spans="1:27" ht="13.5">
      <c r="A30" s="25" t="s">
        <v>56</v>
      </c>
      <c r="B30" s="24"/>
      <c r="C30" s="6">
        <v>141393851</v>
      </c>
      <c r="D30" s="6">
        <v>0</v>
      </c>
      <c r="E30" s="7">
        <v>134236486</v>
      </c>
      <c r="F30" s="8">
        <v>134236486</v>
      </c>
      <c r="G30" s="8">
        <v>26220739</v>
      </c>
      <c r="H30" s="8">
        <v>18016634</v>
      </c>
      <c r="I30" s="8">
        <v>1587716</v>
      </c>
      <c r="J30" s="8">
        <v>45825089</v>
      </c>
      <c r="K30" s="8">
        <v>1008120</v>
      </c>
      <c r="L30" s="8">
        <v>1027202</v>
      </c>
      <c r="M30" s="8">
        <v>1626795</v>
      </c>
      <c r="N30" s="8">
        <v>3662117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49487206</v>
      </c>
      <c r="X30" s="8">
        <v>66688155</v>
      </c>
      <c r="Y30" s="8">
        <v>-17200949</v>
      </c>
      <c r="Z30" s="2">
        <v>-25.79</v>
      </c>
      <c r="AA30" s="6">
        <v>134236486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23078334</v>
      </c>
      <c r="F31" s="8">
        <v>23078334</v>
      </c>
      <c r="G31" s="8">
        <v>8647733</v>
      </c>
      <c r="H31" s="8">
        <v>3972224</v>
      </c>
      <c r="I31" s="8">
        <v>1687006</v>
      </c>
      <c r="J31" s="8">
        <v>14306963</v>
      </c>
      <c r="K31" s="8">
        <v>2665911</v>
      </c>
      <c r="L31" s="8">
        <v>1369695</v>
      </c>
      <c r="M31" s="8">
        <v>2059882</v>
      </c>
      <c r="N31" s="8">
        <v>6095488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20402451</v>
      </c>
      <c r="X31" s="8">
        <v>9510948</v>
      </c>
      <c r="Y31" s="8">
        <v>10891503</v>
      </c>
      <c r="Z31" s="2">
        <v>114.52</v>
      </c>
      <c r="AA31" s="6">
        <v>23078334</v>
      </c>
    </row>
    <row r="32" spans="1:27" ht="13.5">
      <c r="A32" s="25" t="s">
        <v>58</v>
      </c>
      <c r="B32" s="24"/>
      <c r="C32" s="6">
        <v>2636051</v>
      </c>
      <c r="D32" s="6">
        <v>0</v>
      </c>
      <c r="E32" s="7">
        <v>23308498</v>
      </c>
      <c r="F32" s="8">
        <v>23308498</v>
      </c>
      <c r="G32" s="8">
        <v>3331526</v>
      </c>
      <c r="H32" s="8">
        <v>1754901</v>
      </c>
      <c r="I32" s="8">
        <v>1641588</v>
      </c>
      <c r="J32" s="8">
        <v>6728015</v>
      </c>
      <c r="K32" s="8">
        <v>1729668</v>
      </c>
      <c r="L32" s="8">
        <v>1743080</v>
      </c>
      <c r="M32" s="8">
        <v>1661871</v>
      </c>
      <c r="N32" s="8">
        <v>5134619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11862634</v>
      </c>
      <c r="X32" s="8">
        <v>11126178</v>
      </c>
      <c r="Y32" s="8">
        <v>736456</v>
      </c>
      <c r="Z32" s="2">
        <v>6.62</v>
      </c>
      <c r="AA32" s="6">
        <v>23308498</v>
      </c>
    </row>
    <row r="33" spans="1:27" ht="13.5">
      <c r="A33" s="25" t="s">
        <v>59</v>
      </c>
      <c r="B33" s="24"/>
      <c r="C33" s="6">
        <v>9846703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149879601</v>
      </c>
      <c r="D34" s="6">
        <v>0</v>
      </c>
      <c r="E34" s="7">
        <v>114989502</v>
      </c>
      <c r="F34" s="8">
        <v>114989502</v>
      </c>
      <c r="G34" s="8">
        <v>15349525</v>
      </c>
      <c r="H34" s="8">
        <v>9440631</v>
      </c>
      <c r="I34" s="8">
        <v>9648790</v>
      </c>
      <c r="J34" s="8">
        <v>34438946</v>
      </c>
      <c r="K34" s="8">
        <v>9527446</v>
      </c>
      <c r="L34" s="8">
        <v>22488474</v>
      </c>
      <c r="M34" s="8">
        <v>9724909</v>
      </c>
      <c r="N34" s="8">
        <v>41740829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76179775</v>
      </c>
      <c r="X34" s="8">
        <v>65177304</v>
      </c>
      <c r="Y34" s="8">
        <v>11002471</v>
      </c>
      <c r="Z34" s="2">
        <v>16.88</v>
      </c>
      <c r="AA34" s="6">
        <v>114989502</v>
      </c>
    </row>
    <row r="35" spans="1:27" ht="13.5">
      <c r="A35" s="23" t="s">
        <v>61</v>
      </c>
      <c r="B35" s="29"/>
      <c r="C35" s="6">
        <v>4412930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744788641</v>
      </c>
      <c r="D36" s="33">
        <f>SUM(D25:D35)</f>
        <v>0</v>
      </c>
      <c r="E36" s="34">
        <f t="shared" si="1"/>
        <v>698504995</v>
      </c>
      <c r="F36" s="35">
        <f t="shared" si="1"/>
        <v>698504995</v>
      </c>
      <c r="G36" s="35">
        <f t="shared" si="1"/>
        <v>76172538</v>
      </c>
      <c r="H36" s="35">
        <f t="shared" si="1"/>
        <v>53153766</v>
      </c>
      <c r="I36" s="35">
        <f t="shared" si="1"/>
        <v>34588156</v>
      </c>
      <c r="J36" s="35">
        <f t="shared" si="1"/>
        <v>163914460</v>
      </c>
      <c r="K36" s="35">
        <f t="shared" si="1"/>
        <v>34193352</v>
      </c>
      <c r="L36" s="35">
        <f t="shared" si="1"/>
        <v>45171433</v>
      </c>
      <c r="M36" s="35">
        <f t="shared" si="1"/>
        <v>36507241</v>
      </c>
      <c r="N36" s="35">
        <f t="shared" si="1"/>
        <v>115872026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279786486</v>
      </c>
      <c r="X36" s="35">
        <f t="shared" si="1"/>
        <v>356847795</v>
      </c>
      <c r="Y36" s="35">
        <f t="shared" si="1"/>
        <v>-77061309</v>
      </c>
      <c r="Z36" s="36">
        <f>+IF(X36&lt;&gt;0,+(Y36/X36)*100,0)</f>
        <v>-21.5950077539361</v>
      </c>
      <c r="AA36" s="33">
        <f>SUM(AA25:AA35)</f>
        <v>698504995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-126794838</v>
      </c>
      <c r="D38" s="46">
        <f>+D22-D36</f>
        <v>0</v>
      </c>
      <c r="E38" s="47">
        <f t="shared" si="2"/>
        <v>5719356</v>
      </c>
      <c r="F38" s="48">
        <f t="shared" si="2"/>
        <v>5719356</v>
      </c>
      <c r="G38" s="48">
        <f t="shared" si="2"/>
        <v>27451063</v>
      </c>
      <c r="H38" s="48">
        <f t="shared" si="2"/>
        <v>-8010302</v>
      </c>
      <c r="I38" s="48">
        <f t="shared" si="2"/>
        <v>12041342</v>
      </c>
      <c r="J38" s="48">
        <f t="shared" si="2"/>
        <v>31482103</v>
      </c>
      <c r="K38" s="48">
        <f t="shared" si="2"/>
        <v>8296057</v>
      </c>
      <c r="L38" s="48">
        <f t="shared" si="2"/>
        <v>-7098124</v>
      </c>
      <c r="M38" s="48">
        <f t="shared" si="2"/>
        <v>39453101</v>
      </c>
      <c r="N38" s="48">
        <f t="shared" si="2"/>
        <v>40651034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72133137</v>
      </c>
      <c r="X38" s="48">
        <f>IF(F22=F36,0,X22-X36)</f>
        <v>21492853</v>
      </c>
      <c r="Y38" s="48">
        <f t="shared" si="2"/>
        <v>50640284</v>
      </c>
      <c r="Z38" s="49">
        <f>+IF(X38&lt;&gt;0,+(Y38/X38)*100,0)</f>
        <v>235.61452730356459</v>
      </c>
      <c r="AA38" s="46">
        <f>+AA22-AA36</f>
        <v>5719356</v>
      </c>
    </row>
    <row r="39" spans="1:27" ht="13.5">
      <c r="A39" s="23" t="s">
        <v>64</v>
      </c>
      <c r="B39" s="29"/>
      <c r="C39" s="6">
        <v>78916471</v>
      </c>
      <c r="D39" s="6">
        <v>0</v>
      </c>
      <c r="E39" s="7">
        <v>71888998</v>
      </c>
      <c r="F39" s="8">
        <v>71888998</v>
      </c>
      <c r="G39" s="8">
        <v>20095000</v>
      </c>
      <c r="H39" s="8">
        <v>3381579</v>
      </c>
      <c r="I39" s="8">
        <v>7239029</v>
      </c>
      <c r="J39" s="8">
        <v>30715608</v>
      </c>
      <c r="K39" s="8">
        <v>0</v>
      </c>
      <c r="L39" s="8">
        <v>5994821</v>
      </c>
      <c r="M39" s="8">
        <v>3935775</v>
      </c>
      <c r="N39" s="8">
        <v>9930596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40646204</v>
      </c>
      <c r="X39" s="8">
        <v>54000000</v>
      </c>
      <c r="Y39" s="8">
        <v>-13353796</v>
      </c>
      <c r="Z39" s="2">
        <v>-24.73</v>
      </c>
      <c r="AA39" s="6">
        <v>71888998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8000000</v>
      </c>
      <c r="F41" s="8">
        <v>8000000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4000000</v>
      </c>
      <c r="Y41" s="51">
        <v>-4000000</v>
      </c>
      <c r="Z41" s="52">
        <v>-100</v>
      </c>
      <c r="AA41" s="53">
        <v>8000000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-47878367</v>
      </c>
      <c r="D42" s="55">
        <f>SUM(D38:D41)</f>
        <v>0</v>
      </c>
      <c r="E42" s="56">
        <f t="shared" si="3"/>
        <v>85608354</v>
      </c>
      <c r="F42" s="57">
        <f t="shared" si="3"/>
        <v>85608354</v>
      </c>
      <c r="G42" s="57">
        <f t="shared" si="3"/>
        <v>47546063</v>
      </c>
      <c r="H42" s="57">
        <f t="shared" si="3"/>
        <v>-4628723</v>
      </c>
      <c r="I42" s="57">
        <f t="shared" si="3"/>
        <v>19280371</v>
      </c>
      <c r="J42" s="57">
        <f t="shared" si="3"/>
        <v>62197711</v>
      </c>
      <c r="K42" s="57">
        <f t="shared" si="3"/>
        <v>8296057</v>
      </c>
      <c r="L42" s="57">
        <f t="shared" si="3"/>
        <v>-1103303</v>
      </c>
      <c r="M42" s="57">
        <f t="shared" si="3"/>
        <v>43388876</v>
      </c>
      <c r="N42" s="57">
        <f t="shared" si="3"/>
        <v>50581630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112779341</v>
      </c>
      <c r="X42" s="57">
        <f t="shared" si="3"/>
        <v>79492853</v>
      </c>
      <c r="Y42" s="57">
        <f t="shared" si="3"/>
        <v>33286488</v>
      </c>
      <c r="Z42" s="58">
        <f>+IF(X42&lt;&gt;0,+(Y42/X42)*100,0)</f>
        <v>41.873560633180446</v>
      </c>
      <c r="AA42" s="55">
        <f>SUM(AA38:AA41)</f>
        <v>85608354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-47878367</v>
      </c>
      <c r="D44" s="63">
        <f>+D42-D43</f>
        <v>0</v>
      </c>
      <c r="E44" s="64">
        <f t="shared" si="4"/>
        <v>85608354</v>
      </c>
      <c r="F44" s="65">
        <f t="shared" si="4"/>
        <v>85608354</v>
      </c>
      <c r="G44" s="65">
        <f t="shared" si="4"/>
        <v>47546063</v>
      </c>
      <c r="H44" s="65">
        <f t="shared" si="4"/>
        <v>-4628723</v>
      </c>
      <c r="I44" s="65">
        <f t="shared" si="4"/>
        <v>19280371</v>
      </c>
      <c r="J44" s="65">
        <f t="shared" si="4"/>
        <v>62197711</v>
      </c>
      <c r="K44" s="65">
        <f t="shared" si="4"/>
        <v>8296057</v>
      </c>
      <c r="L44" s="65">
        <f t="shared" si="4"/>
        <v>-1103303</v>
      </c>
      <c r="M44" s="65">
        <f t="shared" si="4"/>
        <v>43388876</v>
      </c>
      <c r="N44" s="65">
        <f t="shared" si="4"/>
        <v>50581630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112779341</v>
      </c>
      <c r="X44" s="65">
        <f t="shared" si="4"/>
        <v>79492853</v>
      </c>
      <c r="Y44" s="65">
        <f t="shared" si="4"/>
        <v>33286488</v>
      </c>
      <c r="Z44" s="66">
        <f>+IF(X44&lt;&gt;0,+(Y44/X44)*100,0)</f>
        <v>41.873560633180446</v>
      </c>
      <c r="AA44" s="63">
        <f>+AA42-AA43</f>
        <v>85608354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-47878367</v>
      </c>
      <c r="D46" s="55">
        <f>SUM(D44:D45)</f>
        <v>0</v>
      </c>
      <c r="E46" s="56">
        <f t="shared" si="5"/>
        <v>85608354</v>
      </c>
      <c r="F46" s="57">
        <f t="shared" si="5"/>
        <v>85608354</v>
      </c>
      <c r="G46" s="57">
        <f t="shared" si="5"/>
        <v>47546063</v>
      </c>
      <c r="H46" s="57">
        <f t="shared" si="5"/>
        <v>-4628723</v>
      </c>
      <c r="I46" s="57">
        <f t="shared" si="5"/>
        <v>19280371</v>
      </c>
      <c r="J46" s="57">
        <f t="shared" si="5"/>
        <v>62197711</v>
      </c>
      <c r="K46" s="57">
        <f t="shared" si="5"/>
        <v>8296057</v>
      </c>
      <c r="L46" s="57">
        <f t="shared" si="5"/>
        <v>-1103303</v>
      </c>
      <c r="M46" s="57">
        <f t="shared" si="5"/>
        <v>43388876</v>
      </c>
      <c r="N46" s="57">
        <f t="shared" si="5"/>
        <v>50581630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112779341</v>
      </c>
      <c r="X46" s="57">
        <f t="shared" si="5"/>
        <v>79492853</v>
      </c>
      <c r="Y46" s="57">
        <f t="shared" si="5"/>
        <v>33286488</v>
      </c>
      <c r="Z46" s="58">
        <f>+IF(X46&lt;&gt;0,+(Y46/X46)*100,0)</f>
        <v>41.873560633180446</v>
      </c>
      <c r="AA46" s="55">
        <f>SUM(AA44:AA45)</f>
        <v>85608354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-47878367</v>
      </c>
      <c r="D48" s="71">
        <f>SUM(D46:D47)</f>
        <v>0</v>
      </c>
      <c r="E48" s="72">
        <f t="shared" si="6"/>
        <v>85608354</v>
      </c>
      <c r="F48" s="73">
        <f t="shared" si="6"/>
        <v>85608354</v>
      </c>
      <c r="G48" s="73">
        <f t="shared" si="6"/>
        <v>47546063</v>
      </c>
      <c r="H48" s="74">
        <f t="shared" si="6"/>
        <v>-4628723</v>
      </c>
      <c r="I48" s="74">
        <f t="shared" si="6"/>
        <v>19280371</v>
      </c>
      <c r="J48" s="74">
        <f t="shared" si="6"/>
        <v>62197711</v>
      </c>
      <c r="K48" s="74">
        <f t="shared" si="6"/>
        <v>8296057</v>
      </c>
      <c r="L48" s="74">
        <f t="shared" si="6"/>
        <v>-1103303</v>
      </c>
      <c r="M48" s="73">
        <f t="shared" si="6"/>
        <v>43388876</v>
      </c>
      <c r="N48" s="73">
        <f t="shared" si="6"/>
        <v>50581630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112779341</v>
      </c>
      <c r="X48" s="74">
        <f t="shared" si="6"/>
        <v>79492853</v>
      </c>
      <c r="Y48" s="74">
        <f t="shared" si="6"/>
        <v>33286488</v>
      </c>
      <c r="Z48" s="75">
        <f>+IF(X48&lt;&gt;0,+(Y48/X48)*100,0)</f>
        <v>41.873560633180446</v>
      </c>
      <c r="AA48" s="76">
        <f>SUM(AA46:AA47)</f>
        <v>85608354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18428651</v>
      </c>
      <c r="F5" s="8">
        <v>18428651</v>
      </c>
      <c r="G5" s="8">
        <v>2341171</v>
      </c>
      <c r="H5" s="8">
        <v>1506007</v>
      </c>
      <c r="I5" s="8">
        <v>1460943</v>
      </c>
      <c r="J5" s="8">
        <v>5308121</v>
      </c>
      <c r="K5" s="8">
        <v>1468360</v>
      </c>
      <c r="L5" s="8">
        <v>1465567</v>
      </c>
      <c r="M5" s="8">
        <v>1470835</v>
      </c>
      <c r="N5" s="8">
        <v>4404762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9712883</v>
      </c>
      <c r="X5" s="8">
        <v>7922777</v>
      </c>
      <c r="Y5" s="8">
        <v>1790106</v>
      </c>
      <c r="Z5" s="2">
        <v>22.59</v>
      </c>
      <c r="AA5" s="6">
        <v>18428651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47972855</v>
      </c>
      <c r="F7" s="8">
        <v>47972855</v>
      </c>
      <c r="G7" s="8">
        <v>2003044</v>
      </c>
      <c r="H7" s="8">
        <v>1522268</v>
      </c>
      <c r="I7" s="8">
        <v>3135194</v>
      </c>
      <c r="J7" s="8">
        <v>6660506</v>
      </c>
      <c r="K7" s="8">
        <v>1703244</v>
      </c>
      <c r="L7" s="8">
        <v>2505976</v>
      </c>
      <c r="M7" s="8">
        <v>2526825</v>
      </c>
      <c r="N7" s="8">
        <v>6736045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13396551</v>
      </c>
      <c r="X7" s="8">
        <v>21277998</v>
      </c>
      <c r="Y7" s="8">
        <v>-7881447</v>
      </c>
      <c r="Z7" s="2">
        <v>-37.04</v>
      </c>
      <c r="AA7" s="6">
        <v>47972855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49939679</v>
      </c>
      <c r="F8" s="8">
        <v>49939679</v>
      </c>
      <c r="G8" s="8">
        <v>4655042</v>
      </c>
      <c r="H8" s="8">
        <v>6306601</v>
      </c>
      <c r="I8" s="8">
        <v>6399884</v>
      </c>
      <c r="J8" s="8">
        <v>17361527</v>
      </c>
      <c r="K8" s="8">
        <v>7149016</v>
      </c>
      <c r="L8" s="8">
        <v>6440014</v>
      </c>
      <c r="M8" s="8">
        <v>6427528</v>
      </c>
      <c r="N8" s="8">
        <v>20016558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37378085</v>
      </c>
      <c r="X8" s="8">
        <v>19926441</v>
      </c>
      <c r="Y8" s="8">
        <v>17451644</v>
      </c>
      <c r="Z8" s="2">
        <v>87.58</v>
      </c>
      <c r="AA8" s="6">
        <v>49939679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20512391</v>
      </c>
      <c r="F9" s="8">
        <v>20512391</v>
      </c>
      <c r="G9" s="8">
        <v>2256349</v>
      </c>
      <c r="H9" s="8">
        <v>1954609</v>
      </c>
      <c r="I9" s="8">
        <v>2203333</v>
      </c>
      <c r="J9" s="8">
        <v>6414291</v>
      </c>
      <c r="K9" s="8">
        <v>2174376</v>
      </c>
      <c r="L9" s="8">
        <v>2152815</v>
      </c>
      <c r="M9" s="8">
        <v>2159899</v>
      </c>
      <c r="N9" s="8">
        <v>6487090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12901381</v>
      </c>
      <c r="X9" s="8">
        <v>8714664</v>
      </c>
      <c r="Y9" s="8">
        <v>4186717</v>
      </c>
      <c r="Z9" s="2">
        <v>48.04</v>
      </c>
      <c r="AA9" s="6">
        <v>20512391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20073160</v>
      </c>
      <c r="F10" s="26">
        <v>20073160</v>
      </c>
      <c r="G10" s="26">
        <v>2216246</v>
      </c>
      <c r="H10" s="26">
        <v>2195632</v>
      </c>
      <c r="I10" s="26">
        <v>2194936</v>
      </c>
      <c r="J10" s="26">
        <v>6606814</v>
      </c>
      <c r="K10" s="26">
        <v>2201164</v>
      </c>
      <c r="L10" s="26">
        <v>2196044</v>
      </c>
      <c r="M10" s="26">
        <v>2196724</v>
      </c>
      <c r="N10" s="26">
        <v>6593932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13200746</v>
      </c>
      <c r="X10" s="26">
        <v>9154219</v>
      </c>
      <c r="Y10" s="26">
        <v>4046527</v>
      </c>
      <c r="Z10" s="27">
        <v>44.2</v>
      </c>
      <c r="AA10" s="28">
        <v>20073160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326360</v>
      </c>
      <c r="F12" s="8">
        <v>326360</v>
      </c>
      <c r="G12" s="8">
        <v>65455</v>
      </c>
      <c r="H12" s="8">
        <v>23764</v>
      </c>
      <c r="I12" s="8">
        <v>37467</v>
      </c>
      <c r="J12" s="8">
        <v>126686</v>
      </c>
      <c r="K12" s="8">
        <v>33966</v>
      </c>
      <c r="L12" s="8">
        <v>38005</v>
      </c>
      <c r="M12" s="8">
        <v>38265</v>
      </c>
      <c r="N12" s="8">
        <v>110236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236922</v>
      </c>
      <c r="X12" s="8">
        <v>174220</v>
      </c>
      <c r="Y12" s="8">
        <v>62702</v>
      </c>
      <c r="Z12" s="2">
        <v>35.99</v>
      </c>
      <c r="AA12" s="6">
        <v>326360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400000</v>
      </c>
      <c r="F13" s="8">
        <v>400000</v>
      </c>
      <c r="G13" s="8">
        <v>0</v>
      </c>
      <c r="H13" s="8">
        <v>103354</v>
      </c>
      <c r="I13" s="8">
        <v>0</v>
      </c>
      <c r="J13" s="8">
        <v>103354</v>
      </c>
      <c r="K13" s="8">
        <v>358429</v>
      </c>
      <c r="L13" s="8">
        <v>83047</v>
      </c>
      <c r="M13" s="8">
        <v>56439</v>
      </c>
      <c r="N13" s="8">
        <v>497915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601269</v>
      </c>
      <c r="X13" s="8">
        <v>200109</v>
      </c>
      <c r="Y13" s="8">
        <v>401160</v>
      </c>
      <c r="Z13" s="2">
        <v>200.47</v>
      </c>
      <c r="AA13" s="6">
        <v>400000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35727393</v>
      </c>
      <c r="F14" s="8">
        <v>35727393</v>
      </c>
      <c r="G14" s="8">
        <v>3193347</v>
      </c>
      <c r="H14" s="8">
        <v>1659184</v>
      </c>
      <c r="I14" s="8">
        <v>1660215</v>
      </c>
      <c r="J14" s="8">
        <v>6512746</v>
      </c>
      <c r="K14" s="8">
        <v>1691685</v>
      </c>
      <c r="L14" s="8">
        <v>3027702</v>
      </c>
      <c r="M14" s="8">
        <v>1536881</v>
      </c>
      <c r="N14" s="8">
        <v>6256268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12769014</v>
      </c>
      <c r="X14" s="8">
        <v>14819879</v>
      </c>
      <c r="Y14" s="8">
        <v>-2050865</v>
      </c>
      <c r="Z14" s="2">
        <v>-13.84</v>
      </c>
      <c r="AA14" s="6">
        <v>35727393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200000</v>
      </c>
      <c r="F16" s="8">
        <v>200000</v>
      </c>
      <c r="G16" s="8">
        <v>33450</v>
      </c>
      <c r="H16" s="8">
        <v>0</v>
      </c>
      <c r="I16" s="8">
        <v>22450</v>
      </c>
      <c r="J16" s="8">
        <v>55900</v>
      </c>
      <c r="K16" s="8">
        <v>0</v>
      </c>
      <c r="L16" s="8">
        <v>5450</v>
      </c>
      <c r="M16" s="8">
        <v>21550</v>
      </c>
      <c r="N16" s="8">
        <v>27000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82900</v>
      </c>
      <c r="X16" s="8">
        <v>68886</v>
      </c>
      <c r="Y16" s="8">
        <v>14014</v>
      </c>
      <c r="Z16" s="2">
        <v>20.34</v>
      </c>
      <c r="AA16" s="6">
        <v>200000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83002001</v>
      </c>
      <c r="F19" s="8">
        <v>83002001</v>
      </c>
      <c r="G19" s="8">
        <v>32939000</v>
      </c>
      <c r="H19" s="8">
        <v>1625000</v>
      </c>
      <c r="I19" s="8">
        <v>0</v>
      </c>
      <c r="J19" s="8">
        <v>34564000</v>
      </c>
      <c r="K19" s="8">
        <v>0</v>
      </c>
      <c r="L19" s="8">
        <v>26508000</v>
      </c>
      <c r="M19" s="8">
        <v>0</v>
      </c>
      <c r="N19" s="8">
        <v>26508000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61072000</v>
      </c>
      <c r="X19" s="8">
        <v>41501000</v>
      </c>
      <c r="Y19" s="8">
        <v>19571000</v>
      </c>
      <c r="Z19" s="2">
        <v>47.16</v>
      </c>
      <c r="AA19" s="6">
        <v>83002001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31222778</v>
      </c>
      <c r="F20" s="26">
        <v>31222778</v>
      </c>
      <c r="G20" s="26">
        <v>3156726</v>
      </c>
      <c r="H20" s="26">
        <v>1115939</v>
      </c>
      <c r="I20" s="26">
        <v>1652074</v>
      </c>
      <c r="J20" s="26">
        <v>5924739</v>
      </c>
      <c r="K20" s="26">
        <v>2508802</v>
      </c>
      <c r="L20" s="26">
        <v>1725763</v>
      </c>
      <c r="M20" s="26">
        <v>1439796</v>
      </c>
      <c r="N20" s="26">
        <v>5674361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11599100</v>
      </c>
      <c r="X20" s="26">
        <v>7959996</v>
      </c>
      <c r="Y20" s="26">
        <v>3639104</v>
      </c>
      <c r="Z20" s="27">
        <v>45.72</v>
      </c>
      <c r="AA20" s="28">
        <v>31222778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307805268</v>
      </c>
      <c r="F22" s="35">
        <f t="shared" si="0"/>
        <v>307805268</v>
      </c>
      <c r="G22" s="35">
        <f t="shared" si="0"/>
        <v>52859830</v>
      </c>
      <c r="H22" s="35">
        <f t="shared" si="0"/>
        <v>18012358</v>
      </c>
      <c r="I22" s="35">
        <f t="shared" si="0"/>
        <v>18766496</v>
      </c>
      <c r="J22" s="35">
        <f t="shared" si="0"/>
        <v>89638684</v>
      </c>
      <c r="K22" s="35">
        <f t="shared" si="0"/>
        <v>19289042</v>
      </c>
      <c r="L22" s="35">
        <f t="shared" si="0"/>
        <v>46148383</v>
      </c>
      <c r="M22" s="35">
        <f t="shared" si="0"/>
        <v>17874742</v>
      </c>
      <c r="N22" s="35">
        <f t="shared" si="0"/>
        <v>83312167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172950851</v>
      </c>
      <c r="X22" s="35">
        <f t="shared" si="0"/>
        <v>131720189</v>
      </c>
      <c r="Y22" s="35">
        <f t="shared" si="0"/>
        <v>41230662</v>
      </c>
      <c r="Z22" s="36">
        <f>+IF(X22&lt;&gt;0,+(Y22/X22)*100,0)</f>
        <v>31.30170273290452</v>
      </c>
      <c r="AA22" s="33">
        <f>SUM(AA5:AA21)</f>
        <v>307805268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75195700</v>
      </c>
      <c r="F25" s="8">
        <v>75195700</v>
      </c>
      <c r="G25" s="8">
        <v>7047531</v>
      </c>
      <c r="H25" s="8">
        <v>7143573</v>
      </c>
      <c r="I25" s="8">
        <v>7321134</v>
      </c>
      <c r="J25" s="8">
        <v>21512238</v>
      </c>
      <c r="K25" s="8">
        <v>7092640</v>
      </c>
      <c r="L25" s="8">
        <v>7624620</v>
      </c>
      <c r="M25" s="8">
        <v>7593628</v>
      </c>
      <c r="N25" s="8">
        <v>22310888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43823126</v>
      </c>
      <c r="X25" s="8">
        <v>32136109</v>
      </c>
      <c r="Y25" s="8">
        <v>11687017</v>
      </c>
      <c r="Z25" s="2">
        <v>36.37</v>
      </c>
      <c r="AA25" s="6">
        <v>75195700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7062712</v>
      </c>
      <c r="F26" s="8">
        <v>7062712</v>
      </c>
      <c r="G26" s="8">
        <v>869273</v>
      </c>
      <c r="H26" s="8">
        <v>1377570</v>
      </c>
      <c r="I26" s="8">
        <v>615090</v>
      </c>
      <c r="J26" s="8">
        <v>2861933</v>
      </c>
      <c r="K26" s="8">
        <v>559435</v>
      </c>
      <c r="L26" s="8">
        <v>556156</v>
      </c>
      <c r="M26" s="8">
        <v>432840</v>
      </c>
      <c r="N26" s="8">
        <v>1548431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4410364</v>
      </c>
      <c r="X26" s="8">
        <v>3230886</v>
      </c>
      <c r="Y26" s="8">
        <v>1179478</v>
      </c>
      <c r="Z26" s="2">
        <v>36.51</v>
      </c>
      <c r="AA26" s="6">
        <v>7062712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41806092</v>
      </c>
      <c r="F27" s="8">
        <v>41806092</v>
      </c>
      <c r="G27" s="8">
        <v>15047</v>
      </c>
      <c r="H27" s="8">
        <v>27881642</v>
      </c>
      <c r="I27" s="8">
        <v>52296</v>
      </c>
      <c r="J27" s="8">
        <v>27948985</v>
      </c>
      <c r="K27" s="8">
        <v>114611</v>
      </c>
      <c r="L27" s="8">
        <v>10219367</v>
      </c>
      <c r="M27" s="8">
        <v>185034</v>
      </c>
      <c r="N27" s="8">
        <v>10519012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38467997</v>
      </c>
      <c r="X27" s="8">
        <v>20158002</v>
      </c>
      <c r="Y27" s="8">
        <v>18309995</v>
      </c>
      <c r="Z27" s="2">
        <v>90.83</v>
      </c>
      <c r="AA27" s="6">
        <v>41806092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68544000</v>
      </c>
      <c r="F28" s="8">
        <v>68544000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29663220</v>
      </c>
      <c r="Y28" s="8">
        <v>-29663220</v>
      </c>
      <c r="Z28" s="2">
        <v>-100</v>
      </c>
      <c r="AA28" s="6">
        <v>68544000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1200000</v>
      </c>
      <c r="F29" s="8">
        <v>1200000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600000</v>
      </c>
      <c r="Y29" s="8">
        <v>-600000</v>
      </c>
      <c r="Z29" s="2">
        <v>-100</v>
      </c>
      <c r="AA29" s="6">
        <v>1200000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45971401</v>
      </c>
      <c r="F30" s="8">
        <v>45971401</v>
      </c>
      <c r="G30" s="8">
        <v>0</v>
      </c>
      <c r="H30" s="8">
        <v>6138688</v>
      </c>
      <c r="I30" s="8">
        <v>5779377</v>
      </c>
      <c r="J30" s="8">
        <v>11918065</v>
      </c>
      <c r="K30" s="8">
        <v>25966</v>
      </c>
      <c r="L30" s="8">
        <v>0</v>
      </c>
      <c r="M30" s="8">
        <v>3200288</v>
      </c>
      <c r="N30" s="8">
        <v>3226254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15144319</v>
      </c>
      <c r="X30" s="8">
        <v>22655331</v>
      </c>
      <c r="Y30" s="8">
        <v>-7511012</v>
      </c>
      <c r="Z30" s="2">
        <v>-33.15</v>
      </c>
      <c r="AA30" s="6">
        <v>45971401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11212537</v>
      </c>
      <c r="F31" s="8">
        <v>11212537</v>
      </c>
      <c r="G31" s="8">
        <v>531299</v>
      </c>
      <c r="H31" s="8">
        <v>1103020</v>
      </c>
      <c r="I31" s="8">
        <v>1257380</v>
      </c>
      <c r="J31" s="8">
        <v>2891699</v>
      </c>
      <c r="K31" s="8">
        <v>1362300</v>
      </c>
      <c r="L31" s="8">
        <v>714265</v>
      </c>
      <c r="M31" s="8">
        <v>116672148</v>
      </c>
      <c r="N31" s="8">
        <v>118748713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121640412</v>
      </c>
      <c r="X31" s="8">
        <v>2495775</v>
      </c>
      <c r="Y31" s="8">
        <v>119144637</v>
      </c>
      <c r="Z31" s="2">
        <v>4773.85</v>
      </c>
      <c r="AA31" s="6">
        <v>11212537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8965487</v>
      </c>
      <c r="F32" s="8">
        <v>8965487</v>
      </c>
      <c r="G32" s="8">
        <v>163996</v>
      </c>
      <c r="H32" s="8">
        <v>116612</v>
      </c>
      <c r="I32" s="8">
        <v>82635</v>
      </c>
      <c r="J32" s="8">
        <v>363243</v>
      </c>
      <c r="K32" s="8">
        <v>207377</v>
      </c>
      <c r="L32" s="8">
        <v>116879</v>
      </c>
      <c r="M32" s="8">
        <v>209896</v>
      </c>
      <c r="N32" s="8">
        <v>534152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897395</v>
      </c>
      <c r="X32" s="8">
        <v>3212331</v>
      </c>
      <c r="Y32" s="8">
        <v>-2314936</v>
      </c>
      <c r="Z32" s="2">
        <v>-72.06</v>
      </c>
      <c r="AA32" s="6">
        <v>8965487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47467251</v>
      </c>
      <c r="F34" s="8">
        <v>47467251</v>
      </c>
      <c r="G34" s="8">
        <v>3136592</v>
      </c>
      <c r="H34" s="8">
        <v>7173258</v>
      </c>
      <c r="I34" s="8">
        <v>8860636</v>
      </c>
      <c r="J34" s="8">
        <v>19170486</v>
      </c>
      <c r="K34" s="8">
        <v>12192575</v>
      </c>
      <c r="L34" s="8">
        <v>7786896</v>
      </c>
      <c r="M34" s="8">
        <v>12382555</v>
      </c>
      <c r="N34" s="8">
        <v>32362026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51532512</v>
      </c>
      <c r="X34" s="8">
        <v>21843553</v>
      </c>
      <c r="Y34" s="8">
        <v>29688959</v>
      </c>
      <c r="Z34" s="2">
        <v>135.92</v>
      </c>
      <c r="AA34" s="6">
        <v>47467251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307425180</v>
      </c>
      <c r="F36" s="35">
        <f t="shared" si="1"/>
        <v>307425180</v>
      </c>
      <c r="G36" s="35">
        <f t="shared" si="1"/>
        <v>11763738</v>
      </c>
      <c r="H36" s="35">
        <f t="shared" si="1"/>
        <v>50934363</v>
      </c>
      <c r="I36" s="35">
        <f t="shared" si="1"/>
        <v>23968548</v>
      </c>
      <c r="J36" s="35">
        <f t="shared" si="1"/>
        <v>86666649</v>
      </c>
      <c r="K36" s="35">
        <f t="shared" si="1"/>
        <v>21554904</v>
      </c>
      <c r="L36" s="35">
        <f t="shared" si="1"/>
        <v>27018183</v>
      </c>
      <c r="M36" s="35">
        <f t="shared" si="1"/>
        <v>140676389</v>
      </c>
      <c r="N36" s="35">
        <f t="shared" si="1"/>
        <v>189249476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275916125</v>
      </c>
      <c r="X36" s="35">
        <f t="shared" si="1"/>
        <v>135995207</v>
      </c>
      <c r="Y36" s="35">
        <f t="shared" si="1"/>
        <v>139920918</v>
      </c>
      <c r="Z36" s="36">
        <f>+IF(X36&lt;&gt;0,+(Y36/X36)*100,0)</f>
        <v>102.8866539392083</v>
      </c>
      <c r="AA36" s="33">
        <f>SUM(AA25:AA35)</f>
        <v>307425180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380088</v>
      </c>
      <c r="F38" s="48">
        <f t="shared" si="2"/>
        <v>380088</v>
      </c>
      <c r="G38" s="48">
        <f t="shared" si="2"/>
        <v>41096092</v>
      </c>
      <c r="H38" s="48">
        <f t="shared" si="2"/>
        <v>-32922005</v>
      </c>
      <c r="I38" s="48">
        <f t="shared" si="2"/>
        <v>-5202052</v>
      </c>
      <c r="J38" s="48">
        <f t="shared" si="2"/>
        <v>2972035</v>
      </c>
      <c r="K38" s="48">
        <f t="shared" si="2"/>
        <v>-2265862</v>
      </c>
      <c r="L38" s="48">
        <f t="shared" si="2"/>
        <v>19130200</v>
      </c>
      <c r="M38" s="48">
        <f t="shared" si="2"/>
        <v>-122801647</v>
      </c>
      <c r="N38" s="48">
        <f t="shared" si="2"/>
        <v>-105937309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-102965274</v>
      </c>
      <c r="X38" s="48">
        <f>IF(F22=F36,0,X22-X36)</f>
        <v>-4275018</v>
      </c>
      <c r="Y38" s="48">
        <f t="shared" si="2"/>
        <v>-98690256</v>
      </c>
      <c r="Z38" s="49">
        <f>+IF(X38&lt;&gt;0,+(Y38/X38)*100,0)</f>
        <v>2308.534279855664</v>
      </c>
      <c r="AA38" s="46">
        <f>+AA22-AA36</f>
        <v>380088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64218001</v>
      </c>
      <c r="F39" s="8">
        <v>64218001</v>
      </c>
      <c r="G39" s="8">
        <v>11391000</v>
      </c>
      <c r="H39" s="8">
        <v>0</v>
      </c>
      <c r="I39" s="8">
        <v>0</v>
      </c>
      <c r="J39" s="8">
        <v>11391000</v>
      </c>
      <c r="K39" s="8">
        <v>0</v>
      </c>
      <c r="L39" s="8">
        <v>0</v>
      </c>
      <c r="M39" s="8">
        <v>8402000</v>
      </c>
      <c r="N39" s="8">
        <v>8402000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19793000</v>
      </c>
      <c r="X39" s="8">
        <v>32109000</v>
      </c>
      <c r="Y39" s="8">
        <v>-12316000</v>
      </c>
      <c r="Z39" s="2">
        <v>-38.36</v>
      </c>
      <c r="AA39" s="6">
        <v>64218001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64598089</v>
      </c>
      <c r="F42" s="57">
        <f t="shared" si="3"/>
        <v>64598089</v>
      </c>
      <c r="G42" s="57">
        <f t="shared" si="3"/>
        <v>52487092</v>
      </c>
      <c r="H42" s="57">
        <f t="shared" si="3"/>
        <v>-32922005</v>
      </c>
      <c r="I42" s="57">
        <f t="shared" si="3"/>
        <v>-5202052</v>
      </c>
      <c r="J42" s="57">
        <f t="shared" si="3"/>
        <v>14363035</v>
      </c>
      <c r="K42" s="57">
        <f t="shared" si="3"/>
        <v>-2265862</v>
      </c>
      <c r="L42" s="57">
        <f t="shared" si="3"/>
        <v>19130200</v>
      </c>
      <c r="M42" s="57">
        <f t="shared" si="3"/>
        <v>-114399647</v>
      </c>
      <c r="N42" s="57">
        <f t="shared" si="3"/>
        <v>-97535309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-83172274</v>
      </c>
      <c r="X42" s="57">
        <f t="shared" si="3"/>
        <v>27833982</v>
      </c>
      <c r="Y42" s="57">
        <f t="shared" si="3"/>
        <v>-111006256</v>
      </c>
      <c r="Z42" s="58">
        <f>+IF(X42&lt;&gt;0,+(Y42/X42)*100,0)</f>
        <v>-398.81557730403074</v>
      </c>
      <c r="AA42" s="55">
        <f>SUM(AA38:AA41)</f>
        <v>64598089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64598089</v>
      </c>
      <c r="F44" s="65">
        <f t="shared" si="4"/>
        <v>64598089</v>
      </c>
      <c r="G44" s="65">
        <f t="shared" si="4"/>
        <v>52487092</v>
      </c>
      <c r="H44" s="65">
        <f t="shared" si="4"/>
        <v>-32922005</v>
      </c>
      <c r="I44" s="65">
        <f t="shared" si="4"/>
        <v>-5202052</v>
      </c>
      <c r="J44" s="65">
        <f t="shared" si="4"/>
        <v>14363035</v>
      </c>
      <c r="K44" s="65">
        <f t="shared" si="4"/>
        <v>-2265862</v>
      </c>
      <c r="L44" s="65">
        <f t="shared" si="4"/>
        <v>19130200</v>
      </c>
      <c r="M44" s="65">
        <f t="shared" si="4"/>
        <v>-114399647</v>
      </c>
      <c r="N44" s="65">
        <f t="shared" si="4"/>
        <v>-97535309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-83172274</v>
      </c>
      <c r="X44" s="65">
        <f t="shared" si="4"/>
        <v>27833982</v>
      </c>
      <c r="Y44" s="65">
        <f t="shared" si="4"/>
        <v>-111006256</v>
      </c>
      <c r="Z44" s="66">
        <f>+IF(X44&lt;&gt;0,+(Y44/X44)*100,0)</f>
        <v>-398.81557730403074</v>
      </c>
      <c r="AA44" s="63">
        <f>+AA42-AA43</f>
        <v>64598089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64598089</v>
      </c>
      <c r="F46" s="57">
        <f t="shared" si="5"/>
        <v>64598089</v>
      </c>
      <c r="G46" s="57">
        <f t="shared" si="5"/>
        <v>52487092</v>
      </c>
      <c r="H46" s="57">
        <f t="shared" si="5"/>
        <v>-32922005</v>
      </c>
      <c r="I46" s="57">
        <f t="shared" si="5"/>
        <v>-5202052</v>
      </c>
      <c r="J46" s="57">
        <f t="shared" si="5"/>
        <v>14363035</v>
      </c>
      <c r="K46" s="57">
        <f t="shared" si="5"/>
        <v>-2265862</v>
      </c>
      <c r="L46" s="57">
        <f t="shared" si="5"/>
        <v>19130200</v>
      </c>
      <c r="M46" s="57">
        <f t="shared" si="5"/>
        <v>-114399647</v>
      </c>
      <c r="N46" s="57">
        <f t="shared" si="5"/>
        <v>-97535309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-83172274</v>
      </c>
      <c r="X46" s="57">
        <f t="shared" si="5"/>
        <v>27833982</v>
      </c>
      <c r="Y46" s="57">
        <f t="shared" si="5"/>
        <v>-111006256</v>
      </c>
      <c r="Z46" s="58">
        <f>+IF(X46&lt;&gt;0,+(Y46/X46)*100,0)</f>
        <v>-398.81557730403074</v>
      </c>
      <c r="AA46" s="55">
        <f>SUM(AA44:AA45)</f>
        <v>64598089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64598089</v>
      </c>
      <c r="F48" s="73">
        <f t="shared" si="6"/>
        <v>64598089</v>
      </c>
      <c r="G48" s="73">
        <f t="shared" si="6"/>
        <v>52487092</v>
      </c>
      <c r="H48" s="74">
        <f t="shared" si="6"/>
        <v>-32922005</v>
      </c>
      <c r="I48" s="74">
        <f t="shared" si="6"/>
        <v>-5202052</v>
      </c>
      <c r="J48" s="74">
        <f t="shared" si="6"/>
        <v>14363035</v>
      </c>
      <c r="K48" s="74">
        <f t="shared" si="6"/>
        <v>-2265862</v>
      </c>
      <c r="L48" s="74">
        <f t="shared" si="6"/>
        <v>19130200</v>
      </c>
      <c r="M48" s="73">
        <f t="shared" si="6"/>
        <v>-114399647</v>
      </c>
      <c r="N48" s="73">
        <f t="shared" si="6"/>
        <v>-97535309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-83172274</v>
      </c>
      <c r="X48" s="74">
        <f t="shared" si="6"/>
        <v>27833982</v>
      </c>
      <c r="Y48" s="74">
        <f t="shared" si="6"/>
        <v>-111006256</v>
      </c>
      <c r="Z48" s="75">
        <f>+IF(X48&lt;&gt;0,+(Y48/X48)*100,0)</f>
        <v>-398.81557730403074</v>
      </c>
      <c r="AA48" s="76">
        <f>SUM(AA46:AA47)</f>
        <v>64598089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200839504</v>
      </c>
      <c r="D5" s="6">
        <v>0</v>
      </c>
      <c r="E5" s="7">
        <v>207596000</v>
      </c>
      <c r="F5" s="8">
        <v>207596000</v>
      </c>
      <c r="G5" s="8">
        <v>51810065</v>
      </c>
      <c r="H5" s="8">
        <v>12669886</v>
      </c>
      <c r="I5" s="8">
        <v>563673</v>
      </c>
      <c r="J5" s="8">
        <v>65043624</v>
      </c>
      <c r="K5" s="8">
        <v>6768433</v>
      </c>
      <c r="L5" s="8">
        <v>12442907</v>
      </c>
      <c r="M5" s="8">
        <v>-4085477</v>
      </c>
      <c r="N5" s="8">
        <v>15125863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80169487</v>
      </c>
      <c r="X5" s="8">
        <v>100061272</v>
      </c>
      <c r="Y5" s="8">
        <v>-19891785</v>
      </c>
      <c r="Z5" s="2">
        <v>-19.88</v>
      </c>
      <c r="AA5" s="6">
        <v>207596000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263456485</v>
      </c>
      <c r="D7" s="6">
        <v>0</v>
      </c>
      <c r="E7" s="7">
        <v>568817525</v>
      </c>
      <c r="F7" s="8">
        <v>568817525</v>
      </c>
      <c r="G7" s="8">
        <v>27946007</v>
      </c>
      <c r="H7" s="8">
        <v>27618755</v>
      </c>
      <c r="I7" s="8">
        <v>24648250</v>
      </c>
      <c r="J7" s="8">
        <v>80213012</v>
      </c>
      <c r="K7" s="8">
        <v>18947674</v>
      </c>
      <c r="L7" s="8">
        <v>21566563</v>
      </c>
      <c r="M7" s="8">
        <v>17344261</v>
      </c>
      <c r="N7" s="8">
        <v>57858498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138071510</v>
      </c>
      <c r="X7" s="8">
        <v>274170047</v>
      </c>
      <c r="Y7" s="8">
        <v>-136098537</v>
      </c>
      <c r="Z7" s="2">
        <v>-49.64</v>
      </c>
      <c r="AA7" s="6">
        <v>568817525</v>
      </c>
    </row>
    <row r="8" spans="1:27" ht="13.5">
      <c r="A8" s="25" t="s">
        <v>35</v>
      </c>
      <c r="B8" s="24"/>
      <c r="C8" s="6">
        <v>54428591</v>
      </c>
      <c r="D8" s="6">
        <v>0</v>
      </c>
      <c r="E8" s="7">
        <v>73882000</v>
      </c>
      <c r="F8" s="8">
        <v>73882000</v>
      </c>
      <c r="G8" s="8">
        <v>3195198</v>
      </c>
      <c r="H8" s="8">
        <v>4746791</v>
      </c>
      <c r="I8" s="8">
        <v>6186558</v>
      </c>
      <c r="J8" s="8">
        <v>14128547</v>
      </c>
      <c r="K8" s="8">
        <v>6430888</v>
      </c>
      <c r="L8" s="8">
        <v>6848123</v>
      </c>
      <c r="M8" s="8">
        <v>6200179</v>
      </c>
      <c r="N8" s="8">
        <v>19479190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33607737</v>
      </c>
      <c r="X8" s="8">
        <v>35611124</v>
      </c>
      <c r="Y8" s="8">
        <v>-2003387</v>
      </c>
      <c r="Z8" s="2">
        <v>-5.63</v>
      </c>
      <c r="AA8" s="6">
        <v>73882000</v>
      </c>
    </row>
    <row r="9" spans="1:27" ht="13.5">
      <c r="A9" s="25" t="s">
        <v>36</v>
      </c>
      <c r="B9" s="24"/>
      <c r="C9" s="6">
        <v>36126696</v>
      </c>
      <c r="D9" s="6">
        <v>0</v>
      </c>
      <c r="E9" s="7">
        <v>39224000</v>
      </c>
      <c r="F9" s="8">
        <v>39224000</v>
      </c>
      <c r="G9" s="8">
        <v>3188795</v>
      </c>
      <c r="H9" s="8">
        <v>2266545</v>
      </c>
      <c r="I9" s="8">
        <v>2715019</v>
      </c>
      <c r="J9" s="8">
        <v>8170359</v>
      </c>
      <c r="K9" s="8">
        <v>2682786</v>
      </c>
      <c r="L9" s="8">
        <v>2756959</v>
      </c>
      <c r="M9" s="8">
        <v>2776169</v>
      </c>
      <c r="N9" s="8">
        <v>8215914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16386273</v>
      </c>
      <c r="X9" s="8">
        <v>18905968</v>
      </c>
      <c r="Y9" s="8">
        <v>-2519695</v>
      </c>
      <c r="Z9" s="2">
        <v>-13.33</v>
      </c>
      <c r="AA9" s="6">
        <v>39224000</v>
      </c>
    </row>
    <row r="10" spans="1:27" ht="13.5">
      <c r="A10" s="25" t="s">
        <v>37</v>
      </c>
      <c r="B10" s="24"/>
      <c r="C10" s="6">
        <v>31503397</v>
      </c>
      <c r="D10" s="6">
        <v>0</v>
      </c>
      <c r="E10" s="7">
        <v>32860000</v>
      </c>
      <c r="F10" s="26">
        <v>32860000</v>
      </c>
      <c r="G10" s="26">
        <v>2801008</v>
      </c>
      <c r="H10" s="26">
        <v>2156675</v>
      </c>
      <c r="I10" s="26">
        <v>2490652</v>
      </c>
      <c r="J10" s="26">
        <v>7448335</v>
      </c>
      <c r="K10" s="26">
        <v>2495564</v>
      </c>
      <c r="L10" s="26">
        <v>2432615</v>
      </c>
      <c r="M10" s="26">
        <v>2504575</v>
      </c>
      <c r="N10" s="26">
        <v>7432754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14881089</v>
      </c>
      <c r="X10" s="26">
        <v>15838520</v>
      </c>
      <c r="Y10" s="26">
        <v>-957431</v>
      </c>
      <c r="Z10" s="27">
        <v>-6.04</v>
      </c>
      <c r="AA10" s="28">
        <v>32860000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1063564</v>
      </c>
      <c r="D12" s="6">
        <v>0</v>
      </c>
      <c r="E12" s="7">
        <v>2057940</v>
      </c>
      <c r="F12" s="8">
        <v>2057940</v>
      </c>
      <c r="G12" s="8">
        <v>55467</v>
      </c>
      <c r="H12" s="8">
        <v>63591</v>
      </c>
      <c r="I12" s="8">
        <v>78839</v>
      </c>
      <c r="J12" s="8">
        <v>197897</v>
      </c>
      <c r="K12" s="8">
        <v>106651</v>
      </c>
      <c r="L12" s="8">
        <v>85349</v>
      </c>
      <c r="M12" s="8">
        <v>324154</v>
      </c>
      <c r="N12" s="8">
        <v>516154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714051</v>
      </c>
      <c r="X12" s="8">
        <v>991928</v>
      </c>
      <c r="Y12" s="8">
        <v>-277877</v>
      </c>
      <c r="Z12" s="2">
        <v>-28.01</v>
      </c>
      <c r="AA12" s="6">
        <v>2057940</v>
      </c>
    </row>
    <row r="13" spans="1:27" ht="13.5">
      <c r="A13" s="23" t="s">
        <v>40</v>
      </c>
      <c r="B13" s="29"/>
      <c r="C13" s="6">
        <v>2035720</v>
      </c>
      <c r="D13" s="6">
        <v>0</v>
      </c>
      <c r="E13" s="7">
        <v>2400000</v>
      </c>
      <c r="F13" s="8">
        <v>2400000</v>
      </c>
      <c r="G13" s="8">
        <v>78797</v>
      </c>
      <c r="H13" s="8">
        <v>337278</v>
      </c>
      <c r="I13" s="8">
        <v>402104</v>
      </c>
      <c r="J13" s="8">
        <v>818179</v>
      </c>
      <c r="K13" s="8">
        <v>323818</v>
      </c>
      <c r="L13" s="8">
        <v>72764</v>
      </c>
      <c r="M13" s="8">
        <v>178636</v>
      </c>
      <c r="N13" s="8">
        <v>575218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1393397</v>
      </c>
      <c r="X13" s="8">
        <v>1156800</v>
      </c>
      <c r="Y13" s="8">
        <v>236597</v>
      </c>
      <c r="Z13" s="2">
        <v>20.45</v>
      </c>
      <c r="AA13" s="6">
        <v>2400000</v>
      </c>
    </row>
    <row r="14" spans="1:27" ht="13.5">
      <c r="A14" s="23" t="s">
        <v>41</v>
      </c>
      <c r="B14" s="29"/>
      <c r="C14" s="6">
        <v>24925867</v>
      </c>
      <c r="D14" s="6">
        <v>0</v>
      </c>
      <c r="E14" s="7">
        <v>26500000</v>
      </c>
      <c r="F14" s="8">
        <v>26500000</v>
      </c>
      <c r="G14" s="8">
        <v>2117328</v>
      </c>
      <c r="H14" s="8">
        <v>2351605</v>
      </c>
      <c r="I14" s="8">
        <v>2475812</v>
      </c>
      <c r="J14" s="8">
        <v>6944745</v>
      </c>
      <c r="K14" s="8">
        <v>2511817</v>
      </c>
      <c r="L14" s="8">
        <v>2492100</v>
      </c>
      <c r="M14" s="8">
        <v>2667027</v>
      </c>
      <c r="N14" s="8">
        <v>7670944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14615689</v>
      </c>
      <c r="X14" s="8">
        <v>12773000</v>
      </c>
      <c r="Y14" s="8">
        <v>1842689</v>
      </c>
      <c r="Z14" s="2">
        <v>14.43</v>
      </c>
      <c r="AA14" s="6">
        <v>26500000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1326696</v>
      </c>
      <c r="D16" s="6">
        <v>0</v>
      </c>
      <c r="E16" s="7">
        <v>6055000</v>
      </c>
      <c r="F16" s="8">
        <v>6055000</v>
      </c>
      <c r="G16" s="8">
        <v>25859</v>
      </c>
      <c r="H16" s="8">
        <v>309220</v>
      </c>
      <c r="I16" s="8">
        <v>486865</v>
      </c>
      <c r="J16" s="8">
        <v>821944</v>
      </c>
      <c r="K16" s="8">
        <v>395691</v>
      </c>
      <c r="L16" s="8">
        <v>603775</v>
      </c>
      <c r="M16" s="8">
        <v>593711</v>
      </c>
      <c r="N16" s="8">
        <v>1593177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2415121</v>
      </c>
      <c r="X16" s="8">
        <v>2918510</v>
      </c>
      <c r="Y16" s="8">
        <v>-503389</v>
      </c>
      <c r="Z16" s="2">
        <v>-17.25</v>
      </c>
      <c r="AA16" s="6">
        <v>6055000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454043000</v>
      </c>
      <c r="D19" s="6">
        <v>0</v>
      </c>
      <c r="E19" s="7">
        <v>564907000</v>
      </c>
      <c r="F19" s="8">
        <v>564907000</v>
      </c>
      <c r="G19" s="8">
        <v>196039667</v>
      </c>
      <c r="H19" s="8">
        <v>5746285</v>
      </c>
      <c r="I19" s="8">
        <v>13650772</v>
      </c>
      <c r="J19" s="8">
        <v>215436724</v>
      </c>
      <c r="K19" s="8">
        <v>1600000</v>
      </c>
      <c r="L19" s="8">
        <v>8632943</v>
      </c>
      <c r="M19" s="8">
        <v>159966333</v>
      </c>
      <c r="N19" s="8">
        <v>170199276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385636000</v>
      </c>
      <c r="X19" s="8">
        <v>397882000</v>
      </c>
      <c r="Y19" s="8">
        <v>-12246000</v>
      </c>
      <c r="Z19" s="2">
        <v>-3.08</v>
      </c>
      <c r="AA19" s="6">
        <v>564907000</v>
      </c>
    </row>
    <row r="20" spans="1:27" ht="13.5">
      <c r="A20" s="23" t="s">
        <v>47</v>
      </c>
      <c r="B20" s="29"/>
      <c r="C20" s="6">
        <v>18521898</v>
      </c>
      <c r="D20" s="6">
        <v>0</v>
      </c>
      <c r="E20" s="7">
        <v>103565313</v>
      </c>
      <c r="F20" s="26">
        <v>103565313</v>
      </c>
      <c r="G20" s="26">
        <v>7948339</v>
      </c>
      <c r="H20" s="26">
        <v>3445275</v>
      </c>
      <c r="I20" s="26">
        <v>16927359</v>
      </c>
      <c r="J20" s="26">
        <v>28320973</v>
      </c>
      <c r="K20" s="26">
        <v>4921108</v>
      </c>
      <c r="L20" s="26">
        <v>883142</v>
      </c>
      <c r="M20" s="26">
        <v>5286778</v>
      </c>
      <c r="N20" s="26">
        <v>11091028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39412001</v>
      </c>
      <c r="X20" s="26">
        <v>49918480</v>
      </c>
      <c r="Y20" s="26">
        <v>-10506479</v>
      </c>
      <c r="Z20" s="27">
        <v>-21.05</v>
      </c>
      <c r="AA20" s="28">
        <v>103565313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1088271418</v>
      </c>
      <c r="D22" s="33">
        <f>SUM(D5:D21)</f>
        <v>0</v>
      </c>
      <c r="E22" s="34">
        <f t="shared" si="0"/>
        <v>1627864778</v>
      </c>
      <c r="F22" s="35">
        <f t="shared" si="0"/>
        <v>1627864778</v>
      </c>
      <c r="G22" s="35">
        <f t="shared" si="0"/>
        <v>295206530</v>
      </c>
      <c r="H22" s="35">
        <f t="shared" si="0"/>
        <v>61711906</v>
      </c>
      <c r="I22" s="35">
        <f t="shared" si="0"/>
        <v>70625903</v>
      </c>
      <c r="J22" s="35">
        <f t="shared" si="0"/>
        <v>427544339</v>
      </c>
      <c r="K22" s="35">
        <f t="shared" si="0"/>
        <v>47184430</v>
      </c>
      <c r="L22" s="35">
        <f t="shared" si="0"/>
        <v>58817240</v>
      </c>
      <c r="M22" s="35">
        <f t="shared" si="0"/>
        <v>193756346</v>
      </c>
      <c r="N22" s="35">
        <f t="shared" si="0"/>
        <v>299758016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727302355</v>
      </c>
      <c r="X22" s="35">
        <f t="shared" si="0"/>
        <v>910227649</v>
      </c>
      <c r="Y22" s="35">
        <f t="shared" si="0"/>
        <v>-182925294</v>
      </c>
      <c r="Z22" s="36">
        <f>+IF(X22&lt;&gt;0,+(Y22/X22)*100,0)</f>
        <v>-20.096653205488376</v>
      </c>
      <c r="AA22" s="33">
        <f>SUM(AA5:AA21)</f>
        <v>1627864778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316762053</v>
      </c>
      <c r="D25" s="6">
        <v>0</v>
      </c>
      <c r="E25" s="7">
        <v>447899233</v>
      </c>
      <c r="F25" s="8">
        <v>447899233</v>
      </c>
      <c r="G25" s="8">
        <v>35707919</v>
      </c>
      <c r="H25" s="8">
        <v>36485695</v>
      </c>
      <c r="I25" s="8">
        <v>36461984</v>
      </c>
      <c r="J25" s="8">
        <v>108655598</v>
      </c>
      <c r="K25" s="8">
        <v>35851052</v>
      </c>
      <c r="L25" s="8">
        <v>33462742</v>
      </c>
      <c r="M25" s="8">
        <v>39803876</v>
      </c>
      <c r="N25" s="8">
        <v>109117670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217773268</v>
      </c>
      <c r="X25" s="8">
        <v>215887429</v>
      </c>
      <c r="Y25" s="8">
        <v>1885839</v>
      </c>
      <c r="Z25" s="2">
        <v>0.87</v>
      </c>
      <c r="AA25" s="6">
        <v>447899233</v>
      </c>
    </row>
    <row r="26" spans="1:27" ht="13.5">
      <c r="A26" s="25" t="s">
        <v>52</v>
      </c>
      <c r="B26" s="24"/>
      <c r="C26" s="6">
        <v>22257852</v>
      </c>
      <c r="D26" s="6">
        <v>0</v>
      </c>
      <c r="E26" s="7">
        <v>24097817</v>
      </c>
      <c r="F26" s="8">
        <v>24097817</v>
      </c>
      <c r="G26" s="8">
        <v>1819721</v>
      </c>
      <c r="H26" s="8">
        <v>1621262</v>
      </c>
      <c r="I26" s="8">
        <v>1641569</v>
      </c>
      <c r="J26" s="8">
        <v>5082552</v>
      </c>
      <c r="K26" s="8">
        <v>1943399</v>
      </c>
      <c r="L26" s="8">
        <v>1936378</v>
      </c>
      <c r="M26" s="8">
        <v>1886588</v>
      </c>
      <c r="N26" s="8">
        <v>5766365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10848917</v>
      </c>
      <c r="X26" s="8">
        <v>11615147</v>
      </c>
      <c r="Y26" s="8">
        <v>-766230</v>
      </c>
      <c r="Z26" s="2">
        <v>-6.6</v>
      </c>
      <c r="AA26" s="6">
        <v>24097817</v>
      </c>
    </row>
    <row r="27" spans="1:27" ht="13.5">
      <c r="A27" s="25" t="s">
        <v>53</v>
      </c>
      <c r="B27" s="24"/>
      <c r="C27" s="6">
        <v>220919107</v>
      </c>
      <c r="D27" s="6">
        <v>0</v>
      </c>
      <c r="E27" s="7">
        <v>70050000</v>
      </c>
      <c r="F27" s="8">
        <v>70050000</v>
      </c>
      <c r="G27" s="8">
        <v>2617850</v>
      </c>
      <c r="H27" s="8">
        <v>131563</v>
      </c>
      <c r="I27" s="8">
        <v>184529</v>
      </c>
      <c r="J27" s="8">
        <v>2933942</v>
      </c>
      <c r="K27" s="8">
        <v>360651</v>
      </c>
      <c r="L27" s="8">
        <v>36928</v>
      </c>
      <c r="M27" s="8">
        <v>0</v>
      </c>
      <c r="N27" s="8">
        <v>397579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3331521</v>
      </c>
      <c r="X27" s="8">
        <v>33764100</v>
      </c>
      <c r="Y27" s="8">
        <v>-30432579</v>
      </c>
      <c r="Z27" s="2">
        <v>-90.13</v>
      </c>
      <c r="AA27" s="6">
        <v>70050000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50000000</v>
      </c>
      <c r="F28" s="8">
        <v>50000000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24100000</v>
      </c>
      <c r="Y28" s="8">
        <v>-24100000</v>
      </c>
      <c r="Z28" s="2">
        <v>-100</v>
      </c>
      <c r="AA28" s="6">
        <v>50000000</v>
      </c>
    </row>
    <row r="29" spans="1:27" ht="13.5">
      <c r="A29" s="25" t="s">
        <v>55</v>
      </c>
      <c r="B29" s="24"/>
      <c r="C29" s="6">
        <v>4478516</v>
      </c>
      <c r="D29" s="6">
        <v>0</v>
      </c>
      <c r="E29" s="7">
        <v>6000000</v>
      </c>
      <c r="F29" s="8">
        <v>6000000</v>
      </c>
      <c r="G29" s="8">
        <v>1999026</v>
      </c>
      <c r="H29" s="8">
        <v>91862</v>
      </c>
      <c r="I29" s="8">
        <v>166822</v>
      </c>
      <c r="J29" s="8">
        <v>2257710</v>
      </c>
      <c r="K29" s="8">
        <v>0</v>
      </c>
      <c r="L29" s="8">
        <v>-1914443</v>
      </c>
      <c r="M29" s="8">
        <v>82013</v>
      </c>
      <c r="N29" s="8">
        <v>-1832430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425280</v>
      </c>
      <c r="X29" s="8">
        <v>2892000</v>
      </c>
      <c r="Y29" s="8">
        <v>-2466720</v>
      </c>
      <c r="Z29" s="2">
        <v>-85.29</v>
      </c>
      <c r="AA29" s="6">
        <v>6000000</v>
      </c>
    </row>
    <row r="30" spans="1:27" ht="13.5">
      <c r="A30" s="25" t="s">
        <v>56</v>
      </c>
      <c r="B30" s="24"/>
      <c r="C30" s="6">
        <v>714223504</v>
      </c>
      <c r="D30" s="6">
        <v>0</v>
      </c>
      <c r="E30" s="7">
        <v>400838300</v>
      </c>
      <c r="F30" s="8">
        <v>400838300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26315789</v>
      </c>
      <c r="N30" s="8">
        <v>26315789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26315789</v>
      </c>
      <c r="X30" s="8">
        <v>193204061</v>
      </c>
      <c r="Y30" s="8">
        <v>-166888272</v>
      </c>
      <c r="Z30" s="2">
        <v>-86.38</v>
      </c>
      <c r="AA30" s="6">
        <v>400838300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61771326</v>
      </c>
      <c r="D32" s="6">
        <v>0</v>
      </c>
      <c r="E32" s="7">
        <v>87140475</v>
      </c>
      <c r="F32" s="8">
        <v>87140475</v>
      </c>
      <c r="G32" s="8">
        <v>1775635</v>
      </c>
      <c r="H32" s="8">
        <v>4740163</v>
      </c>
      <c r="I32" s="8">
        <v>3048643</v>
      </c>
      <c r="J32" s="8">
        <v>9564441</v>
      </c>
      <c r="K32" s="8">
        <v>-1107450</v>
      </c>
      <c r="L32" s="8">
        <v>909620</v>
      </c>
      <c r="M32" s="8">
        <v>15462846</v>
      </c>
      <c r="N32" s="8">
        <v>15265016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24829457</v>
      </c>
      <c r="X32" s="8">
        <v>42001709</v>
      </c>
      <c r="Y32" s="8">
        <v>-17172252</v>
      </c>
      <c r="Z32" s="2">
        <v>-40.88</v>
      </c>
      <c r="AA32" s="6">
        <v>87140475</v>
      </c>
    </row>
    <row r="33" spans="1:27" ht="13.5">
      <c r="A33" s="25" t="s">
        <v>59</v>
      </c>
      <c r="B33" s="24"/>
      <c r="C33" s="6">
        <v>95000000</v>
      </c>
      <c r="D33" s="6">
        <v>0</v>
      </c>
      <c r="E33" s="7">
        <v>105000000</v>
      </c>
      <c r="F33" s="8">
        <v>105000000</v>
      </c>
      <c r="G33" s="8">
        <v>1509134</v>
      </c>
      <c r="H33" s="8">
        <v>19404094</v>
      </c>
      <c r="I33" s="8">
        <v>-12158473</v>
      </c>
      <c r="J33" s="8">
        <v>8754755</v>
      </c>
      <c r="K33" s="8">
        <v>152437</v>
      </c>
      <c r="L33" s="8">
        <v>-1773859</v>
      </c>
      <c r="M33" s="8">
        <v>10366667</v>
      </c>
      <c r="N33" s="8">
        <v>8745245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17500000</v>
      </c>
      <c r="X33" s="8">
        <v>50610000</v>
      </c>
      <c r="Y33" s="8">
        <v>-33110000</v>
      </c>
      <c r="Z33" s="2">
        <v>-65.42</v>
      </c>
      <c r="AA33" s="6">
        <v>105000000</v>
      </c>
    </row>
    <row r="34" spans="1:27" ht="13.5">
      <c r="A34" s="25" t="s">
        <v>60</v>
      </c>
      <c r="B34" s="24"/>
      <c r="C34" s="6">
        <v>618083585</v>
      </c>
      <c r="D34" s="6">
        <v>0</v>
      </c>
      <c r="E34" s="7">
        <v>364438955</v>
      </c>
      <c r="F34" s="8">
        <v>364438955</v>
      </c>
      <c r="G34" s="8">
        <v>48003894</v>
      </c>
      <c r="H34" s="8">
        <v>23691799</v>
      </c>
      <c r="I34" s="8">
        <v>38746445</v>
      </c>
      <c r="J34" s="8">
        <v>110442138</v>
      </c>
      <c r="K34" s="8">
        <v>15000706</v>
      </c>
      <c r="L34" s="8">
        <v>15214333</v>
      </c>
      <c r="M34" s="8">
        <v>19663132</v>
      </c>
      <c r="N34" s="8">
        <v>49878171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160320309</v>
      </c>
      <c r="X34" s="8">
        <v>175659576</v>
      </c>
      <c r="Y34" s="8">
        <v>-15339267</v>
      </c>
      <c r="Z34" s="2">
        <v>-8.73</v>
      </c>
      <c r="AA34" s="6">
        <v>364438955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2053495943</v>
      </c>
      <c r="D36" s="33">
        <f>SUM(D25:D35)</f>
        <v>0</v>
      </c>
      <c r="E36" s="34">
        <f t="shared" si="1"/>
        <v>1555464780</v>
      </c>
      <c r="F36" s="35">
        <f t="shared" si="1"/>
        <v>1555464780</v>
      </c>
      <c r="G36" s="35">
        <f t="shared" si="1"/>
        <v>93433179</v>
      </c>
      <c r="H36" s="35">
        <f t="shared" si="1"/>
        <v>86166438</v>
      </c>
      <c r="I36" s="35">
        <f t="shared" si="1"/>
        <v>68091519</v>
      </c>
      <c r="J36" s="35">
        <f t="shared" si="1"/>
        <v>247691136</v>
      </c>
      <c r="K36" s="35">
        <f t="shared" si="1"/>
        <v>52200795</v>
      </c>
      <c r="L36" s="35">
        <f t="shared" si="1"/>
        <v>47871699</v>
      </c>
      <c r="M36" s="35">
        <f t="shared" si="1"/>
        <v>113580911</v>
      </c>
      <c r="N36" s="35">
        <f t="shared" si="1"/>
        <v>213653405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461344541</v>
      </c>
      <c r="X36" s="35">
        <f t="shared" si="1"/>
        <v>749734022</v>
      </c>
      <c r="Y36" s="35">
        <f t="shared" si="1"/>
        <v>-288389481</v>
      </c>
      <c r="Z36" s="36">
        <f>+IF(X36&lt;&gt;0,+(Y36/X36)*100,0)</f>
        <v>-38.46557212792459</v>
      </c>
      <c r="AA36" s="33">
        <f>SUM(AA25:AA35)</f>
        <v>1555464780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-965224525</v>
      </c>
      <c r="D38" s="46">
        <f>+D22-D36</f>
        <v>0</v>
      </c>
      <c r="E38" s="47">
        <f t="shared" si="2"/>
        <v>72399998</v>
      </c>
      <c r="F38" s="48">
        <f t="shared" si="2"/>
        <v>72399998</v>
      </c>
      <c r="G38" s="48">
        <f t="shared" si="2"/>
        <v>201773351</v>
      </c>
      <c r="H38" s="48">
        <f t="shared" si="2"/>
        <v>-24454532</v>
      </c>
      <c r="I38" s="48">
        <f t="shared" si="2"/>
        <v>2534384</v>
      </c>
      <c r="J38" s="48">
        <f t="shared" si="2"/>
        <v>179853203</v>
      </c>
      <c r="K38" s="48">
        <f t="shared" si="2"/>
        <v>-5016365</v>
      </c>
      <c r="L38" s="48">
        <f t="shared" si="2"/>
        <v>10945541</v>
      </c>
      <c r="M38" s="48">
        <f t="shared" si="2"/>
        <v>80175435</v>
      </c>
      <c r="N38" s="48">
        <f t="shared" si="2"/>
        <v>86104611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265957814</v>
      </c>
      <c r="X38" s="48">
        <f>IF(F22=F36,0,X22-X36)</f>
        <v>160493627</v>
      </c>
      <c r="Y38" s="48">
        <f t="shared" si="2"/>
        <v>105464187</v>
      </c>
      <c r="Z38" s="49">
        <f>+IF(X38&lt;&gt;0,+(Y38/X38)*100,0)</f>
        <v>65.71238308422053</v>
      </c>
      <c r="AA38" s="46">
        <f>+AA22-AA36</f>
        <v>72399998</v>
      </c>
    </row>
    <row r="39" spans="1:27" ht="13.5">
      <c r="A39" s="23" t="s">
        <v>64</v>
      </c>
      <c r="B39" s="29"/>
      <c r="C39" s="6">
        <v>186197275</v>
      </c>
      <c r="D39" s="6">
        <v>0</v>
      </c>
      <c r="E39" s="7">
        <v>185520000</v>
      </c>
      <c r="F39" s="8">
        <v>185520000</v>
      </c>
      <c r="G39" s="8">
        <v>72775000</v>
      </c>
      <c r="H39" s="8">
        <v>21913000</v>
      </c>
      <c r="I39" s="8">
        <v>0</v>
      </c>
      <c r="J39" s="8">
        <v>94688000</v>
      </c>
      <c r="K39" s="8">
        <v>0</v>
      </c>
      <c r="L39" s="8">
        <v>0</v>
      </c>
      <c r="M39" s="8">
        <v>42200000</v>
      </c>
      <c r="N39" s="8">
        <v>42200000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136888000</v>
      </c>
      <c r="X39" s="8">
        <v>139888000</v>
      </c>
      <c r="Y39" s="8">
        <v>-3000000</v>
      </c>
      <c r="Z39" s="2">
        <v>-2.14</v>
      </c>
      <c r="AA39" s="6">
        <v>185520000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-779027250</v>
      </c>
      <c r="D42" s="55">
        <f>SUM(D38:D41)</f>
        <v>0</v>
      </c>
      <c r="E42" s="56">
        <f t="shared" si="3"/>
        <v>257919998</v>
      </c>
      <c r="F42" s="57">
        <f t="shared" si="3"/>
        <v>257919998</v>
      </c>
      <c r="G42" s="57">
        <f t="shared" si="3"/>
        <v>274548351</v>
      </c>
      <c r="H42" s="57">
        <f t="shared" si="3"/>
        <v>-2541532</v>
      </c>
      <c r="I42" s="57">
        <f t="shared" si="3"/>
        <v>2534384</v>
      </c>
      <c r="J42" s="57">
        <f t="shared" si="3"/>
        <v>274541203</v>
      </c>
      <c r="K42" s="57">
        <f t="shared" si="3"/>
        <v>-5016365</v>
      </c>
      <c r="L42" s="57">
        <f t="shared" si="3"/>
        <v>10945541</v>
      </c>
      <c r="M42" s="57">
        <f t="shared" si="3"/>
        <v>122375435</v>
      </c>
      <c r="N42" s="57">
        <f t="shared" si="3"/>
        <v>128304611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402845814</v>
      </c>
      <c r="X42" s="57">
        <f t="shared" si="3"/>
        <v>300381627</v>
      </c>
      <c r="Y42" s="57">
        <f t="shared" si="3"/>
        <v>102464187</v>
      </c>
      <c r="Z42" s="58">
        <f>+IF(X42&lt;&gt;0,+(Y42/X42)*100,0)</f>
        <v>34.11133631019317</v>
      </c>
      <c r="AA42" s="55">
        <f>SUM(AA38:AA41)</f>
        <v>257919998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-779027250</v>
      </c>
      <c r="D44" s="63">
        <f>+D42-D43</f>
        <v>0</v>
      </c>
      <c r="E44" s="64">
        <f t="shared" si="4"/>
        <v>257919998</v>
      </c>
      <c r="F44" s="65">
        <f t="shared" si="4"/>
        <v>257919998</v>
      </c>
      <c r="G44" s="65">
        <f t="shared" si="4"/>
        <v>274548351</v>
      </c>
      <c r="H44" s="65">
        <f t="shared" si="4"/>
        <v>-2541532</v>
      </c>
      <c r="I44" s="65">
        <f t="shared" si="4"/>
        <v>2534384</v>
      </c>
      <c r="J44" s="65">
        <f t="shared" si="4"/>
        <v>274541203</v>
      </c>
      <c r="K44" s="65">
        <f t="shared" si="4"/>
        <v>-5016365</v>
      </c>
      <c r="L44" s="65">
        <f t="shared" si="4"/>
        <v>10945541</v>
      </c>
      <c r="M44" s="65">
        <f t="shared" si="4"/>
        <v>122375435</v>
      </c>
      <c r="N44" s="65">
        <f t="shared" si="4"/>
        <v>128304611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402845814</v>
      </c>
      <c r="X44" s="65">
        <f t="shared" si="4"/>
        <v>300381627</v>
      </c>
      <c r="Y44" s="65">
        <f t="shared" si="4"/>
        <v>102464187</v>
      </c>
      <c r="Z44" s="66">
        <f>+IF(X44&lt;&gt;0,+(Y44/X44)*100,0)</f>
        <v>34.11133631019317</v>
      </c>
      <c r="AA44" s="63">
        <f>+AA42-AA43</f>
        <v>257919998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-779027250</v>
      </c>
      <c r="D46" s="55">
        <f>SUM(D44:D45)</f>
        <v>0</v>
      </c>
      <c r="E46" s="56">
        <f t="shared" si="5"/>
        <v>257919998</v>
      </c>
      <c r="F46" s="57">
        <f t="shared" si="5"/>
        <v>257919998</v>
      </c>
      <c r="G46" s="57">
        <f t="shared" si="5"/>
        <v>274548351</v>
      </c>
      <c r="H46" s="57">
        <f t="shared" si="5"/>
        <v>-2541532</v>
      </c>
      <c r="I46" s="57">
        <f t="shared" si="5"/>
        <v>2534384</v>
      </c>
      <c r="J46" s="57">
        <f t="shared" si="5"/>
        <v>274541203</v>
      </c>
      <c r="K46" s="57">
        <f t="shared" si="5"/>
        <v>-5016365</v>
      </c>
      <c r="L46" s="57">
        <f t="shared" si="5"/>
        <v>10945541</v>
      </c>
      <c r="M46" s="57">
        <f t="shared" si="5"/>
        <v>122375435</v>
      </c>
      <c r="N46" s="57">
        <f t="shared" si="5"/>
        <v>128304611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402845814</v>
      </c>
      <c r="X46" s="57">
        <f t="shared" si="5"/>
        <v>300381627</v>
      </c>
      <c r="Y46" s="57">
        <f t="shared" si="5"/>
        <v>102464187</v>
      </c>
      <c r="Z46" s="58">
        <f>+IF(X46&lt;&gt;0,+(Y46/X46)*100,0)</f>
        <v>34.11133631019317</v>
      </c>
      <c r="AA46" s="55">
        <f>SUM(AA44:AA45)</f>
        <v>257919998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-779027250</v>
      </c>
      <c r="D48" s="71">
        <f>SUM(D46:D47)</f>
        <v>0</v>
      </c>
      <c r="E48" s="72">
        <f t="shared" si="6"/>
        <v>257919998</v>
      </c>
      <c r="F48" s="73">
        <f t="shared" si="6"/>
        <v>257919998</v>
      </c>
      <c r="G48" s="73">
        <f t="shared" si="6"/>
        <v>274548351</v>
      </c>
      <c r="H48" s="74">
        <f t="shared" si="6"/>
        <v>-2541532</v>
      </c>
      <c r="I48" s="74">
        <f t="shared" si="6"/>
        <v>2534384</v>
      </c>
      <c r="J48" s="74">
        <f t="shared" si="6"/>
        <v>274541203</v>
      </c>
      <c r="K48" s="74">
        <f t="shared" si="6"/>
        <v>-5016365</v>
      </c>
      <c r="L48" s="74">
        <f t="shared" si="6"/>
        <v>10945541</v>
      </c>
      <c r="M48" s="73">
        <f t="shared" si="6"/>
        <v>122375435</v>
      </c>
      <c r="N48" s="73">
        <f t="shared" si="6"/>
        <v>128304611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402845814</v>
      </c>
      <c r="X48" s="74">
        <f t="shared" si="6"/>
        <v>300381627</v>
      </c>
      <c r="Y48" s="74">
        <f t="shared" si="6"/>
        <v>102464187</v>
      </c>
      <c r="Z48" s="75">
        <f>+IF(X48&lt;&gt;0,+(Y48/X48)*100,0)</f>
        <v>34.11133631019317</v>
      </c>
      <c r="AA48" s="76">
        <f>SUM(AA46:AA47)</f>
        <v>257919998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11992790</v>
      </c>
      <c r="F5" s="8">
        <v>11992790</v>
      </c>
      <c r="G5" s="8">
        <v>6080840</v>
      </c>
      <c r="H5" s="8">
        <v>417621</v>
      </c>
      <c r="I5" s="8">
        <v>464243</v>
      </c>
      <c r="J5" s="8">
        <v>6962704</v>
      </c>
      <c r="K5" s="8">
        <v>497090</v>
      </c>
      <c r="L5" s="8">
        <v>476715</v>
      </c>
      <c r="M5" s="8">
        <v>500090</v>
      </c>
      <c r="N5" s="8">
        <v>1473895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8436599</v>
      </c>
      <c r="X5" s="8">
        <v>5996394</v>
      </c>
      <c r="Y5" s="8">
        <v>2440205</v>
      </c>
      <c r="Z5" s="2">
        <v>40.69</v>
      </c>
      <c r="AA5" s="6">
        <v>11992790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9208871</v>
      </c>
      <c r="F7" s="8">
        <v>9208871</v>
      </c>
      <c r="G7" s="8">
        <v>803896</v>
      </c>
      <c r="H7" s="8">
        <v>783670</v>
      </c>
      <c r="I7" s="8">
        <v>654923</v>
      </c>
      <c r="J7" s="8">
        <v>2242489</v>
      </c>
      <c r="K7" s="8">
        <v>668105</v>
      </c>
      <c r="L7" s="8">
        <v>591693</v>
      </c>
      <c r="M7" s="8">
        <v>619547</v>
      </c>
      <c r="N7" s="8">
        <v>1879345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4121834</v>
      </c>
      <c r="X7" s="8">
        <v>4604436</v>
      </c>
      <c r="Y7" s="8">
        <v>-482602</v>
      </c>
      <c r="Z7" s="2">
        <v>-10.48</v>
      </c>
      <c r="AA7" s="6">
        <v>9208871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7710116</v>
      </c>
      <c r="F8" s="8">
        <v>7710116</v>
      </c>
      <c r="G8" s="8">
        <v>627865</v>
      </c>
      <c r="H8" s="8">
        <v>741121</v>
      </c>
      <c r="I8" s="8">
        <v>640675</v>
      </c>
      <c r="J8" s="8">
        <v>2009661</v>
      </c>
      <c r="K8" s="8">
        <v>771246</v>
      </c>
      <c r="L8" s="8">
        <v>2136380</v>
      </c>
      <c r="M8" s="8">
        <v>575504</v>
      </c>
      <c r="N8" s="8">
        <v>3483130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5492791</v>
      </c>
      <c r="X8" s="8">
        <v>3855060</v>
      </c>
      <c r="Y8" s="8">
        <v>1637731</v>
      </c>
      <c r="Z8" s="2">
        <v>42.48</v>
      </c>
      <c r="AA8" s="6">
        <v>7710116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6884936</v>
      </c>
      <c r="F9" s="8">
        <v>6884936</v>
      </c>
      <c r="G9" s="8">
        <v>691341</v>
      </c>
      <c r="H9" s="8">
        <v>580790</v>
      </c>
      <c r="I9" s="8">
        <v>681732</v>
      </c>
      <c r="J9" s="8">
        <v>1953863</v>
      </c>
      <c r="K9" s="8">
        <v>753337</v>
      </c>
      <c r="L9" s="8">
        <v>750673</v>
      </c>
      <c r="M9" s="8">
        <v>750780</v>
      </c>
      <c r="N9" s="8">
        <v>2254790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4208653</v>
      </c>
      <c r="X9" s="8">
        <v>3442470</v>
      </c>
      <c r="Y9" s="8">
        <v>766183</v>
      </c>
      <c r="Z9" s="2">
        <v>22.26</v>
      </c>
      <c r="AA9" s="6">
        <v>6884936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6569898</v>
      </c>
      <c r="F10" s="26">
        <v>6569898</v>
      </c>
      <c r="G10" s="26">
        <v>634473</v>
      </c>
      <c r="H10" s="26">
        <v>548917</v>
      </c>
      <c r="I10" s="26">
        <v>668809</v>
      </c>
      <c r="J10" s="26">
        <v>1852199</v>
      </c>
      <c r="K10" s="26">
        <v>711420</v>
      </c>
      <c r="L10" s="26">
        <v>709313</v>
      </c>
      <c r="M10" s="26">
        <v>709440</v>
      </c>
      <c r="N10" s="26">
        <v>2130173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3982372</v>
      </c>
      <c r="X10" s="26">
        <v>3284952</v>
      </c>
      <c r="Y10" s="26">
        <v>697420</v>
      </c>
      <c r="Z10" s="27">
        <v>21.23</v>
      </c>
      <c r="AA10" s="28">
        <v>6569898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4592838</v>
      </c>
      <c r="F12" s="8">
        <v>4592838</v>
      </c>
      <c r="G12" s="8">
        <v>42093</v>
      </c>
      <c r="H12" s="8">
        <v>81888</v>
      </c>
      <c r="I12" s="8">
        <v>886220</v>
      </c>
      <c r="J12" s="8">
        <v>1010201</v>
      </c>
      <c r="K12" s="8">
        <v>12960653</v>
      </c>
      <c r="L12" s="8">
        <v>-5785125</v>
      </c>
      <c r="M12" s="8">
        <v>88467</v>
      </c>
      <c r="N12" s="8">
        <v>7263995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8274196</v>
      </c>
      <c r="X12" s="8">
        <v>2296422</v>
      </c>
      <c r="Y12" s="8">
        <v>5977774</v>
      </c>
      <c r="Z12" s="2">
        <v>260.31</v>
      </c>
      <c r="AA12" s="6">
        <v>4592838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244216</v>
      </c>
      <c r="F13" s="8">
        <v>244216</v>
      </c>
      <c r="G13" s="8">
        <v>0</v>
      </c>
      <c r="H13" s="8">
        <v>1354</v>
      </c>
      <c r="I13" s="8">
        <v>2320</v>
      </c>
      <c r="J13" s="8">
        <v>3674</v>
      </c>
      <c r="K13" s="8">
        <v>4149</v>
      </c>
      <c r="L13" s="8">
        <v>467153</v>
      </c>
      <c r="M13" s="8">
        <v>1140</v>
      </c>
      <c r="N13" s="8">
        <v>472442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476116</v>
      </c>
      <c r="X13" s="8">
        <v>122106</v>
      </c>
      <c r="Y13" s="8">
        <v>354010</v>
      </c>
      <c r="Z13" s="2">
        <v>289.92</v>
      </c>
      <c r="AA13" s="6">
        <v>244216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11927627</v>
      </c>
      <c r="F14" s="8">
        <v>11927627</v>
      </c>
      <c r="G14" s="8">
        <v>819408</v>
      </c>
      <c r="H14" s="8">
        <v>785624</v>
      </c>
      <c r="I14" s="8">
        <v>694345</v>
      </c>
      <c r="J14" s="8">
        <v>2299377</v>
      </c>
      <c r="K14" s="8">
        <v>851533</v>
      </c>
      <c r="L14" s="8">
        <v>447348</v>
      </c>
      <c r="M14" s="8">
        <v>928739</v>
      </c>
      <c r="N14" s="8">
        <v>2227620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4526997</v>
      </c>
      <c r="X14" s="8">
        <v>5963814</v>
      </c>
      <c r="Y14" s="8">
        <v>-1436817</v>
      </c>
      <c r="Z14" s="2">
        <v>-24.09</v>
      </c>
      <c r="AA14" s="6">
        <v>11927627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75000</v>
      </c>
      <c r="F16" s="8">
        <v>75000</v>
      </c>
      <c r="G16" s="8">
        <v>0</v>
      </c>
      <c r="H16" s="8">
        <v>3200</v>
      </c>
      <c r="I16" s="8">
        <v>0</v>
      </c>
      <c r="J16" s="8">
        <v>3200</v>
      </c>
      <c r="K16" s="8">
        <v>0</v>
      </c>
      <c r="L16" s="8">
        <v>600</v>
      </c>
      <c r="M16" s="8">
        <v>0</v>
      </c>
      <c r="N16" s="8">
        <v>600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3800</v>
      </c>
      <c r="X16" s="8">
        <v>37500</v>
      </c>
      <c r="Y16" s="8">
        <v>-33700</v>
      </c>
      <c r="Z16" s="2">
        <v>-89.87</v>
      </c>
      <c r="AA16" s="6">
        <v>75000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28036</v>
      </c>
      <c r="F17" s="8">
        <v>28036</v>
      </c>
      <c r="G17" s="8">
        <v>1968</v>
      </c>
      <c r="H17" s="8">
        <v>1968</v>
      </c>
      <c r="I17" s="8">
        <v>1678</v>
      </c>
      <c r="J17" s="8">
        <v>5614</v>
      </c>
      <c r="K17" s="8">
        <v>2084</v>
      </c>
      <c r="L17" s="8">
        <v>2431</v>
      </c>
      <c r="M17" s="8">
        <v>1042</v>
      </c>
      <c r="N17" s="8">
        <v>5557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11171</v>
      </c>
      <c r="X17" s="8">
        <v>14016</v>
      </c>
      <c r="Y17" s="8">
        <v>-2845</v>
      </c>
      <c r="Z17" s="2">
        <v>-20.3</v>
      </c>
      <c r="AA17" s="6">
        <v>28036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62840000</v>
      </c>
      <c r="F19" s="8">
        <v>62840000</v>
      </c>
      <c r="G19" s="8">
        <v>24929000</v>
      </c>
      <c r="H19" s="8">
        <v>2260000</v>
      </c>
      <c r="I19" s="8">
        <v>0</v>
      </c>
      <c r="J19" s="8">
        <v>27189000</v>
      </c>
      <c r="K19" s="8">
        <v>0</v>
      </c>
      <c r="L19" s="8">
        <v>450000</v>
      </c>
      <c r="M19" s="8">
        <v>18191000</v>
      </c>
      <c r="N19" s="8">
        <v>18641000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45830000</v>
      </c>
      <c r="X19" s="8">
        <v>31420002</v>
      </c>
      <c r="Y19" s="8">
        <v>14409998</v>
      </c>
      <c r="Z19" s="2">
        <v>45.86</v>
      </c>
      <c r="AA19" s="6">
        <v>62840000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3612152</v>
      </c>
      <c r="F20" s="26">
        <v>3612152</v>
      </c>
      <c r="G20" s="26">
        <v>96581</v>
      </c>
      <c r="H20" s="26">
        <v>38043</v>
      </c>
      <c r="I20" s="26">
        <v>47933</v>
      </c>
      <c r="J20" s="26">
        <v>182557</v>
      </c>
      <c r="K20" s="26">
        <v>26061</v>
      </c>
      <c r="L20" s="26">
        <v>32135</v>
      </c>
      <c r="M20" s="26">
        <v>19612</v>
      </c>
      <c r="N20" s="26">
        <v>77808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260365</v>
      </c>
      <c r="X20" s="26">
        <v>1806078</v>
      </c>
      <c r="Y20" s="26">
        <v>-1545713</v>
      </c>
      <c r="Z20" s="27">
        <v>-85.58</v>
      </c>
      <c r="AA20" s="28">
        <v>3612152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125686480</v>
      </c>
      <c r="F22" s="35">
        <f t="shared" si="0"/>
        <v>125686480</v>
      </c>
      <c r="G22" s="35">
        <f t="shared" si="0"/>
        <v>34727465</v>
      </c>
      <c r="H22" s="35">
        <f t="shared" si="0"/>
        <v>6244196</v>
      </c>
      <c r="I22" s="35">
        <f t="shared" si="0"/>
        <v>4742878</v>
      </c>
      <c r="J22" s="35">
        <f t="shared" si="0"/>
        <v>45714539</v>
      </c>
      <c r="K22" s="35">
        <f t="shared" si="0"/>
        <v>17245678</v>
      </c>
      <c r="L22" s="35">
        <f t="shared" si="0"/>
        <v>279316</v>
      </c>
      <c r="M22" s="35">
        <f t="shared" si="0"/>
        <v>22385361</v>
      </c>
      <c r="N22" s="35">
        <f t="shared" si="0"/>
        <v>39910355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85624894</v>
      </c>
      <c r="X22" s="35">
        <f t="shared" si="0"/>
        <v>62843250</v>
      </c>
      <c r="Y22" s="35">
        <f t="shared" si="0"/>
        <v>22781644</v>
      </c>
      <c r="Z22" s="36">
        <f>+IF(X22&lt;&gt;0,+(Y22/X22)*100,0)</f>
        <v>36.25153695902106</v>
      </c>
      <c r="AA22" s="33">
        <f>SUM(AA5:AA21)</f>
        <v>125686480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66871102</v>
      </c>
      <c r="F25" s="8">
        <v>66871102</v>
      </c>
      <c r="G25" s="8">
        <v>4921012</v>
      </c>
      <c r="H25" s="8">
        <v>4884819</v>
      </c>
      <c r="I25" s="8">
        <v>4068590</v>
      </c>
      <c r="J25" s="8">
        <v>13874421</v>
      </c>
      <c r="K25" s="8">
        <v>4232910</v>
      </c>
      <c r="L25" s="8">
        <v>4391119</v>
      </c>
      <c r="M25" s="8">
        <v>4781868</v>
      </c>
      <c r="N25" s="8">
        <v>13405897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27280318</v>
      </c>
      <c r="X25" s="8">
        <v>33435552</v>
      </c>
      <c r="Y25" s="8">
        <v>-6155234</v>
      </c>
      <c r="Z25" s="2">
        <v>-18.41</v>
      </c>
      <c r="AA25" s="6">
        <v>66871102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4804730</v>
      </c>
      <c r="F26" s="8">
        <v>4804730</v>
      </c>
      <c r="G26" s="8">
        <v>381516</v>
      </c>
      <c r="H26" s="8">
        <v>389873</v>
      </c>
      <c r="I26" s="8">
        <v>362584</v>
      </c>
      <c r="J26" s="8">
        <v>1133973</v>
      </c>
      <c r="K26" s="8">
        <v>381197</v>
      </c>
      <c r="L26" s="8">
        <v>383478</v>
      </c>
      <c r="M26" s="8">
        <v>354644</v>
      </c>
      <c r="N26" s="8">
        <v>1119319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2253292</v>
      </c>
      <c r="X26" s="8">
        <v>2402364</v>
      </c>
      <c r="Y26" s="8">
        <v>-149072</v>
      </c>
      <c r="Z26" s="2">
        <v>-6.21</v>
      </c>
      <c r="AA26" s="6">
        <v>4804730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1005900</v>
      </c>
      <c r="F27" s="8">
        <v>1005900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502950</v>
      </c>
      <c r="Y27" s="8">
        <v>-502950</v>
      </c>
      <c r="Z27" s="2">
        <v>-100</v>
      </c>
      <c r="AA27" s="6">
        <v>1005900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1983742</v>
      </c>
      <c r="F28" s="8">
        <v>1983742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991872</v>
      </c>
      <c r="Y28" s="8">
        <v>-991872</v>
      </c>
      <c r="Z28" s="2">
        <v>-100</v>
      </c>
      <c r="AA28" s="6">
        <v>1983742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634347</v>
      </c>
      <c r="F29" s="8">
        <v>634347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317172</v>
      </c>
      <c r="Y29" s="8">
        <v>-317172</v>
      </c>
      <c r="Z29" s="2">
        <v>-100</v>
      </c>
      <c r="AA29" s="6">
        <v>634347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17124680</v>
      </c>
      <c r="F30" s="8">
        <v>17124680</v>
      </c>
      <c r="G30" s="8">
        <v>-1350</v>
      </c>
      <c r="H30" s="8">
        <v>416692</v>
      </c>
      <c r="I30" s="8">
        <v>5510999</v>
      </c>
      <c r="J30" s="8">
        <v>5926341</v>
      </c>
      <c r="K30" s="8">
        <v>6071986</v>
      </c>
      <c r="L30" s="8">
        <v>2869362</v>
      </c>
      <c r="M30" s="8">
        <v>63092</v>
      </c>
      <c r="N30" s="8">
        <v>9004440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14930781</v>
      </c>
      <c r="X30" s="8">
        <v>8562342</v>
      </c>
      <c r="Y30" s="8">
        <v>6368439</v>
      </c>
      <c r="Z30" s="2">
        <v>74.38</v>
      </c>
      <c r="AA30" s="6">
        <v>17124680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48524</v>
      </c>
      <c r="J31" s="8">
        <v>48524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48524</v>
      </c>
      <c r="X31" s="8"/>
      <c r="Y31" s="8">
        <v>48524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2900000</v>
      </c>
      <c r="F32" s="8">
        <v>2900000</v>
      </c>
      <c r="G32" s="8">
        <v>0</v>
      </c>
      <c r="H32" s="8">
        <v>0</v>
      </c>
      <c r="I32" s="8">
        <v>0</v>
      </c>
      <c r="J32" s="8">
        <v>0</v>
      </c>
      <c r="K32" s="8">
        <v>128671</v>
      </c>
      <c r="L32" s="8">
        <v>5101</v>
      </c>
      <c r="M32" s="8">
        <v>1144655</v>
      </c>
      <c r="N32" s="8">
        <v>1278427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1278427</v>
      </c>
      <c r="X32" s="8">
        <v>1450002</v>
      </c>
      <c r="Y32" s="8">
        <v>-171575</v>
      </c>
      <c r="Z32" s="2">
        <v>-11.83</v>
      </c>
      <c r="AA32" s="6">
        <v>2900000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30310846</v>
      </c>
      <c r="F34" s="8">
        <v>30310846</v>
      </c>
      <c r="G34" s="8">
        <v>1257788</v>
      </c>
      <c r="H34" s="8">
        <v>1401568</v>
      </c>
      <c r="I34" s="8">
        <v>3122546</v>
      </c>
      <c r="J34" s="8">
        <v>5781902</v>
      </c>
      <c r="K34" s="8">
        <v>6021597</v>
      </c>
      <c r="L34" s="8">
        <v>5897649</v>
      </c>
      <c r="M34" s="8">
        <v>2577960</v>
      </c>
      <c r="N34" s="8">
        <v>14497206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20279108</v>
      </c>
      <c r="X34" s="8">
        <v>15155424</v>
      </c>
      <c r="Y34" s="8">
        <v>5123684</v>
      </c>
      <c r="Z34" s="2">
        <v>33.81</v>
      </c>
      <c r="AA34" s="6">
        <v>30310846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125635347</v>
      </c>
      <c r="F36" s="35">
        <f t="shared" si="1"/>
        <v>125635347</v>
      </c>
      <c r="G36" s="35">
        <f t="shared" si="1"/>
        <v>6558966</v>
      </c>
      <c r="H36" s="35">
        <f t="shared" si="1"/>
        <v>7092952</v>
      </c>
      <c r="I36" s="35">
        <f t="shared" si="1"/>
        <v>13113243</v>
      </c>
      <c r="J36" s="35">
        <f t="shared" si="1"/>
        <v>26765161</v>
      </c>
      <c r="K36" s="35">
        <f t="shared" si="1"/>
        <v>16836361</v>
      </c>
      <c r="L36" s="35">
        <f t="shared" si="1"/>
        <v>13546709</v>
      </c>
      <c r="M36" s="35">
        <f t="shared" si="1"/>
        <v>8922219</v>
      </c>
      <c r="N36" s="35">
        <f t="shared" si="1"/>
        <v>39305289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66070450</v>
      </c>
      <c r="X36" s="35">
        <f t="shared" si="1"/>
        <v>62817678</v>
      </c>
      <c r="Y36" s="35">
        <f t="shared" si="1"/>
        <v>3252772</v>
      </c>
      <c r="Z36" s="36">
        <f>+IF(X36&lt;&gt;0,+(Y36/X36)*100,0)</f>
        <v>5.178115625349921</v>
      </c>
      <c r="AA36" s="33">
        <f>SUM(AA25:AA35)</f>
        <v>125635347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51133</v>
      </c>
      <c r="F38" s="48">
        <f t="shared" si="2"/>
        <v>51133</v>
      </c>
      <c r="G38" s="48">
        <f t="shared" si="2"/>
        <v>28168499</v>
      </c>
      <c r="H38" s="48">
        <f t="shared" si="2"/>
        <v>-848756</v>
      </c>
      <c r="I38" s="48">
        <f t="shared" si="2"/>
        <v>-8370365</v>
      </c>
      <c r="J38" s="48">
        <f t="shared" si="2"/>
        <v>18949378</v>
      </c>
      <c r="K38" s="48">
        <f t="shared" si="2"/>
        <v>409317</v>
      </c>
      <c r="L38" s="48">
        <f t="shared" si="2"/>
        <v>-13267393</v>
      </c>
      <c r="M38" s="48">
        <f t="shared" si="2"/>
        <v>13463142</v>
      </c>
      <c r="N38" s="48">
        <f t="shared" si="2"/>
        <v>605066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19554444</v>
      </c>
      <c r="X38" s="48">
        <f>IF(F22=F36,0,X22-X36)</f>
        <v>25572</v>
      </c>
      <c r="Y38" s="48">
        <f t="shared" si="2"/>
        <v>19528872</v>
      </c>
      <c r="Z38" s="49">
        <f>+IF(X38&lt;&gt;0,+(Y38/X38)*100,0)</f>
        <v>76368.18395119662</v>
      </c>
      <c r="AA38" s="46">
        <f>+AA22-AA36</f>
        <v>51133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51133</v>
      </c>
      <c r="F42" s="57">
        <f t="shared" si="3"/>
        <v>51133</v>
      </c>
      <c r="G42" s="57">
        <f t="shared" si="3"/>
        <v>28168499</v>
      </c>
      <c r="H42" s="57">
        <f t="shared" si="3"/>
        <v>-848756</v>
      </c>
      <c r="I42" s="57">
        <f t="shared" si="3"/>
        <v>-8370365</v>
      </c>
      <c r="J42" s="57">
        <f t="shared" si="3"/>
        <v>18949378</v>
      </c>
      <c r="K42" s="57">
        <f t="shared" si="3"/>
        <v>409317</v>
      </c>
      <c r="L42" s="57">
        <f t="shared" si="3"/>
        <v>-13267393</v>
      </c>
      <c r="M42" s="57">
        <f t="shared" si="3"/>
        <v>13463142</v>
      </c>
      <c r="N42" s="57">
        <f t="shared" si="3"/>
        <v>605066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19554444</v>
      </c>
      <c r="X42" s="57">
        <f t="shared" si="3"/>
        <v>25572</v>
      </c>
      <c r="Y42" s="57">
        <f t="shared" si="3"/>
        <v>19528872</v>
      </c>
      <c r="Z42" s="58">
        <f>+IF(X42&lt;&gt;0,+(Y42/X42)*100,0)</f>
        <v>76368.18395119662</v>
      </c>
      <c r="AA42" s="55">
        <f>SUM(AA38:AA41)</f>
        <v>51133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51133</v>
      </c>
      <c r="F44" s="65">
        <f t="shared" si="4"/>
        <v>51133</v>
      </c>
      <c r="G44" s="65">
        <f t="shared" si="4"/>
        <v>28168499</v>
      </c>
      <c r="H44" s="65">
        <f t="shared" si="4"/>
        <v>-848756</v>
      </c>
      <c r="I44" s="65">
        <f t="shared" si="4"/>
        <v>-8370365</v>
      </c>
      <c r="J44" s="65">
        <f t="shared" si="4"/>
        <v>18949378</v>
      </c>
      <c r="K44" s="65">
        <f t="shared" si="4"/>
        <v>409317</v>
      </c>
      <c r="L44" s="65">
        <f t="shared" si="4"/>
        <v>-13267393</v>
      </c>
      <c r="M44" s="65">
        <f t="shared" si="4"/>
        <v>13463142</v>
      </c>
      <c r="N44" s="65">
        <f t="shared" si="4"/>
        <v>605066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19554444</v>
      </c>
      <c r="X44" s="65">
        <f t="shared" si="4"/>
        <v>25572</v>
      </c>
      <c r="Y44" s="65">
        <f t="shared" si="4"/>
        <v>19528872</v>
      </c>
      <c r="Z44" s="66">
        <f>+IF(X44&lt;&gt;0,+(Y44/X44)*100,0)</f>
        <v>76368.18395119662</v>
      </c>
      <c r="AA44" s="63">
        <f>+AA42-AA43</f>
        <v>51133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51133</v>
      </c>
      <c r="F46" s="57">
        <f t="shared" si="5"/>
        <v>51133</v>
      </c>
      <c r="G46" s="57">
        <f t="shared" si="5"/>
        <v>28168499</v>
      </c>
      <c r="H46" s="57">
        <f t="shared" si="5"/>
        <v>-848756</v>
      </c>
      <c r="I46" s="57">
        <f t="shared" si="5"/>
        <v>-8370365</v>
      </c>
      <c r="J46" s="57">
        <f t="shared" si="5"/>
        <v>18949378</v>
      </c>
      <c r="K46" s="57">
        <f t="shared" si="5"/>
        <v>409317</v>
      </c>
      <c r="L46" s="57">
        <f t="shared" si="5"/>
        <v>-13267393</v>
      </c>
      <c r="M46" s="57">
        <f t="shared" si="5"/>
        <v>13463142</v>
      </c>
      <c r="N46" s="57">
        <f t="shared" si="5"/>
        <v>605066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19554444</v>
      </c>
      <c r="X46" s="57">
        <f t="shared" si="5"/>
        <v>25572</v>
      </c>
      <c r="Y46" s="57">
        <f t="shared" si="5"/>
        <v>19528872</v>
      </c>
      <c r="Z46" s="58">
        <f>+IF(X46&lt;&gt;0,+(Y46/X46)*100,0)</f>
        <v>76368.18395119662</v>
      </c>
      <c r="AA46" s="55">
        <f>SUM(AA44:AA45)</f>
        <v>51133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51133</v>
      </c>
      <c r="F48" s="73">
        <f t="shared" si="6"/>
        <v>51133</v>
      </c>
      <c r="G48" s="73">
        <f t="shared" si="6"/>
        <v>28168499</v>
      </c>
      <c r="H48" s="74">
        <f t="shared" si="6"/>
        <v>-848756</v>
      </c>
      <c r="I48" s="74">
        <f t="shared" si="6"/>
        <v>-8370365</v>
      </c>
      <c r="J48" s="74">
        <f t="shared" si="6"/>
        <v>18949378</v>
      </c>
      <c r="K48" s="74">
        <f t="shared" si="6"/>
        <v>409317</v>
      </c>
      <c r="L48" s="74">
        <f t="shared" si="6"/>
        <v>-13267393</v>
      </c>
      <c r="M48" s="73">
        <f t="shared" si="6"/>
        <v>13463142</v>
      </c>
      <c r="N48" s="73">
        <f t="shared" si="6"/>
        <v>605066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19554444</v>
      </c>
      <c r="X48" s="74">
        <f t="shared" si="6"/>
        <v>25572</v>
      </c>
      <c r="Y48" s="74">
        <f t="shared" si="6"/>
        <v>19528872</v>
      </c>
      <c r="Z48" s="75">
        <f>+IF(X48&lt;&gt;0,+(Y48/X48)*100,0)</f>
        <v>76368.18395119662</v>
      </c>
      <c r="AA48" s="76">
        <f>SUM(AA46:AA47)</f>
        <v>51133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12729373</v>
      </c>
      <c r="D5" s="6">
        <v>0</v>
      </c>
      <c r="E5" s="7">
        <v>13700535</v>
      </c>
      <c r="F5" s="8">
        <v>13700535</v>
      </c>
      <c r="G5" s="8">
        <v>0</v>
      </c>
      <c r="H5" s="8">
        <v>0</v>
      </c>
      <c r="I5" s="8">
        <v>105670</v>
      </c>
      <c r="J5" s="8">
        <v>105670</v>
      </c>
      <c r="K5" s="8">
        <v>-6576</v>
      </c>
      <c r="L5" s="8">
        <v>-39767</v>
      </c>
      <c r="M5" s="8">
        <v>12662</v>
      </c>
      <c r="N5" s="8">
        <v>-33681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71989</v>
      </c>
      <c r="X5" s="8">
        <v>6943866</v>
      </c>
      <c r="Y5" s="8">
        <v>-6871877</v>
      </c>
      <c r="Z5" s="2">
        <v>-98.96</v>
      </c>
      <c r="AA5" s="6">
        <v>13700535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34987064</v>
      </c>
      <c r="D7" s="6">
        <v>0</v>
      </c>
      <c r="E7" s="7">
        <v>45022839</v>
      </c>
      <c r="F7" s="8">
        <v>45022839</v>
      </c>
      <c r="G7" s="8">
        <v>0</v>
      </c>
      <c r="H7" s="8">
        <v>0</v>
      </c>
      <c r="I7" s="8">
        <v>3084884</v>
      </c>
      <c r="J7" s="8">
        <v>3084884</v>
      </c>
      <c r="K7" s="8">
        <v>2846296</v>
      </c>
      <c r="L7" s="8">
        <v>2527474</v>
      </c>
      <c r="M7" s="8">
        <v>1693678</v>
      </c>
      <c r="N7" s="8">
        <v>7067448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10152332</v>
      </c>
      <c r="X7" s="8">
        <v>25850082</v>
      </c>
      <c r="Y7" s="8">
        <v>-15697750</v>
      </c>
      <c r="Z7" s="2">
        <v>-60.73</v>
      </c>
      <c r="AA7" s="6">
        <v>45022839</v>
      </c>
    </row>
    <row r="8" spans="1:27" ht="13.5">
      <c r="A8" s="25" t="s">
        <v>35</v>
      </c>
      <c r="B8" s="24"/>
      <c r="C8" s="6">
        <v>31943003</v>
      </c>
      <c r="D8" s="6">
        <v>0</v>
      </c>
      <c r="E8" s="7">
        <v>33716831</v>
      </c>
      <c r="F8" s="8">
        <v>33716831</v>
      </c>
      <c r="G8" s="8">
        <v>0</v>
      </c>
      <c r="H8" s="8">
        <v>0</v>
      </c>
      <c r="I8" s="8">
        <v>2608136</v>
      </c>
      <c r="J8" s="8">
        <v>2608136</v>
      </c>
      <c r="K8" s="8">
        <v>2981775</v>
      </c>
      <c r="L8" s="8">
        <v>2493773</v>
      </c>
      <c r="M8" s="8">
        <v>2303792</v>
      </c>
      <c r="N8" s="8">
        <v>7779340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10387476</v>
      </c>
      <c r="X8" s="8">
        <v>16858416</v>
      </c>
      <c r="Y8" s="8">
        <v>-6470940</v>
      </c>
      <c r="Z8" s="2">
        <v>-38.38</v>
      </c>
      <c r="AA8" s="6">
        <v>33716831</v>
      </c>
    </row>
    <row r="9" spans="1:27" ht="13.5">
      <c r="A9" s="25" t="s">
        <v>36</v>
      </c>
      <c r="B9" s="24"/>
      <c r="C9" s="6">
        <v>17263085</v>
      </c>
      <c r="D9" s="6">
        <v>0</v>
      </c>
      <c r="E9" s="7">
        <v>15954960</v>
      </c>
      <c r="F9" s="8">
        <v>15954960</v>
      </c>
      <c r="G9" s="8">
        <v>0</v>
      </c>
      <c r="H9" s="8">
        <v>0</v>
      </c>
      <c r="I9" s="8">
        <v>1903230</v>
      </c>
      <c r="J9" s="8">
        <v>1903230</v>
      </c>
      <c r="K9" s="8">
        <v>1952394</v>
      </c>
      <c r="L9" s="8">
        <v>1940690</v>
      </c>
      <c r="M9" s="8">
        <v>2022919</v>
      </c>
      <c r="N9" s="8">
        <v>5916003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7819233</v>
      </c>
      <c r="X9" s="8">
        <v>7977480</v>
      </c>
      <c r="Y9" s="8">
        <v>-158247</v>
      </c>
      <c r="Z9" s="2">
        <v>-1.98</v>
      </c>
      <c r="AA9" s="6">
        <v>15954960</v>
      </c>
    </row>
    <row r="10" spans="1:27" ht="13.5">
      <c r="A10" s="25" t="s">
        <v>37</v>
      </c>
      <c r="B10" s="24"/>
      <c r="C10" s="6">
        <v>10409664</v>
      </c>
      <c r="D10" s="6">
        <v>0</v>
      </c>
      <c r="E10" s="7">
        <v>10729800</v>
      </c>
      <c r="F10" s="26">
        <v>10729800</v>
      </c>
      <c r="G10" s="26">
        <v>0</v>
      </c>
      <c r="H10" s="26">
        <v>0</v>
      </c>
      <c r="I10" s="26">
        <v>1231562</v>
      </c>
      <c r="J10" s="26">
        <v>1231562</v>
      </c>
      <c r="K10" s="26">
        <v>1247078</v>
      </c>
      <c r="L10" s="26">
        <v>1257407</v>
      </c>
      <c r="M10" s="26">
        <v>1260655</v>
      </c>
      <c r="N10" s="26">
        <v>3765140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4996702</v>
      </c>
      <c r="X10" s="26">
        <v>5364900</v>
      </c>
      <c r="Y10" s="26">
        <v>-368198</v>
      </c>
      <c r="Z10" s="27">
        <v>-6.86</v>
      </c>
      <c r="AA10" s="28">
        <v>10729800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1230015</v>
      </c>
      <c r="F12" s="8">
        <v>1230015</v>
      </c>
      <c r="G12" s="8">
        <v>0</v>
      </c>
      <c r="H12" s="8">
        <v>10461</v>
      </c>
      <c r="I12" s="8">
        <v>85601</v>
      </c>
      <c r="J12" s="8">
        <v>96062</v>
      </c>
      <c r="K12" s="8">
        <v>68576</v>
      </c>
      <c r="L12" s="8">
        <v>76480</v>
      </c>
      <c r="M12" s="8">
        <v>72258</v>
      </c>
      <c r="N12" s="8">
        <v>217314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313376</v>
      </c>
      <c r="X12" s="8">
        <v>615006</v>
      </c>
      <c r="Y12" s="8">
        <v>-301630</v>
      </c>
      <c r="Z12" s="2">
        <v>-49.05</v>
      </c>
      <c r="AA12" s="6">
        <v>1230015</v>
      </c>
    </row>
    <row r="13" spans="1:27" ht="13.5">
      <c r="A13" s="23" t="s">
        <v>40</v>
      </c>
      <c r="B13" s="29"/>
      <c r="C13" s="6">
        <v>719653</v>
      </c>
      <c r="D13" s="6">
        <v>0</v>
      </c>
      <c r="E13" s="7">
        <v>316000</v>
      </c>
      <c r="F13" s="8">
        <v>316000</v>
      </c>
      <c r="G13" s="8">
        <v>0</v>
      </c>
      <c r="H13" s="8">
        <v>2676</v>
      </c>
      <c r="I13" s="8">
        <v>1708</v>
      </c>
      <c r="J13" s="8">
        <v>4384</v>
      </c>
      <c r="K13" s="8">
        <v>1285</v>
      </c>
      <c r="L13" s="8">
        <v>304294</v>
      </c>
      <c r="M13" s="8">
        <v>40345</v>
      </c>
      <c r="N13" s="8">
        <v>345924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350308</v>
      </c>
      <c r="X13" s="8">
        <v>157998</v>
      </c>
      <c r="Y13" s="8">
        <v>192310</v>
      </c>
      <c r="Z13" s="2">
        <v>121.72</v>
      </c>
      <c r="AA13" s="6">
        <v>316000</v>
      </c>
    </row>
    <row r="14" spans="1:27" ht="13.5">
      <c r="A14" s="23" t="s">
        <v>41</v>
      </c>
      <c r="B14" s="29"/>
      <c r="C14" s="6">
        <v>19263378</v>
      </c>
      <c r="D14" s="6">
        <v>0</v>
      </c>
      <c r="E14" s="7">
        <v>13733521</v>
      </c>
      <c r="F14" s="8">
        <v>13733521</v>
      </c>
      <c r="G14" s="8">
        <v>0</v>
      </c>
      <c r="H14" s="8">
        <v>0</v>
      </c>
      <c r="I14" s="8">
        <v>1823755</v>
      </c>
      <c r="J14" s="8">
        <v>1823755</v>
      </c>
      <c r="K14" s="8">
        <v>1878580</v>
      </c>
      <c r="L14" s="8">
        <v>1876352</v>
      </c>
      <c r="M14" s="8">
        <v>1979840</v>
      </c>
      <c r="N14" s="8">
        <v>5734772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7558527</v>
      </c>
      <c r="X14" s="8">
        <v>6866760</v>
      </c>
      <c r="Y14" s="8">
        <v>691767</v>
      </c>
      <c r="Z14" s="2">
        <v>10.07</v>
      </c>
      <c r="AA14" s="6">
        <v>13733521</v>
      </c>
    </row>
    <row r="15" spans="1:27" ht="13.5">
      <c r="A15" s="23" t="s">
        <v>42</v>
      </c>
      <c r="B15" s="29"/>
      <c r="C15" s="6">
        <v>32354</v>
      </c>
      <c r="D15" s="6">
        <v>0</v>
      </c>
      <c r="E15" s="7">
        <v>20000</v>
      </c>
      <c r="F15" s="8">
        <v>20000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10002</v>
      </c>
      <c r="Y15" s="8">
        <v>-10002</v>
      </c>
      <c r="Z15" s="2">
        <v>-100</v>
      </c>
      <c r="AA15" s="6">
        <v>20000</v>
      </c>
    </row>
    <row r="16" spans="1:27" ht="13.5">
      <c r="A16" s="23" t="s">
        <v>43</v>
      </c>
      <c r="B16" s="29"/>
      <c r="C16" s="6">
        <v>522550</v>
      </c>
      <c r="D16" s="6">
        <v>0</v>
      </c>
      <c r="E16" s="7">
        <v>1015000</v>
      </c>
      <c r="F16" s="8">
        <v>1015000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7500</v>
      </c>
      <c r="Y16" s="8">
        <v>-7500</v>
      </c>
      <c r="Z16" s="2">
        <v>-100</v>
      </c>
      <c r="AA16" s="6">
        <v>1015000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40</v>
      </c>
      <c r="N17" s="8">
        <v>40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40</v>
      </c>
      <c r="X17" s="8"/>
      <c r="Y17" s="8">
        <v>40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90095636</v>
      </c>
      <c r="D19" s="6">
        <v>0</v>
      </c>
      <c r="E19" s="7">
        <v>71511050</v>
      </c>
      <c r="F19" s="8">
        <v>71511050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903837</v>
      </c>
      <c r="M19" s="8">
        <v>22165000</v>
      </c>
      <c r="N19" s="8">
        <v>23068837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23068837</v>
      </c>
      <c r="X19" s="8">
        <v>35755524</v>
      </c>
      <c r="Y19" s="8">
        <v>-12686687</v>
      </c>
      <c r="Z19" s="2">
        <v>-35.48</v>
      </c>
      <c r="AA19" s="6">
        <v>71511050</v>
      </c>
    </row>
    <row r="20" spans="1:27" ht="13.5">
      <c r="A20" s="23" t="s">
        <v>47</v>
      </c>
      <c r="B20" s="29"/>
      <c r="C20" s="6">
        <v>15954890</v>
      </c>
      <c r="D20" s="6">
        <v>0</v>
      </c>
      <c r="E20" s="7">
        <v>1048350</v>
      </c>
      <c r="F20" s="26">
        <v>1048350</v>
      </c>
      <c r="G20" s="26">
        <v>0</v>
      </c>
      <c r="H20" s="26">
        <v>70588</v>
      </c>
      <c r="I20" s="26">
        <v>95070</v>
      </c>
      <c r="J20" s="26">
        <v>165658</v>
      </c>
      <c r="K20" s="26">
        <v>150653</v>
      </c>
      <c r="L20" s="26">
        <v>84169</v>
      </c>
      <c r="M20" s="26">
        <v>55212</v>
      </c>
      <c r="N20" s="26">
        <v>290034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455692</v>
      </c>
      <c r="X20" s="26">
        <v>514176</v>
      </c>
      <c r="Y20" s="26">
        <v>-58484</v>
      </c>
      <c r="Z20" s="27">
        <v>-11.37</v>
      </c>
      <c r="AA20" s="28">
        <v>1048350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1</v>
      </c>
      <c r="N21" s="8">
        <v>1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</v>
      </c>
      <c r="X21" s="8">
        <v>10002</v>
      </c>
      <c r="Y21" s="8">
        <v>-10001</v>
      </c>
      <c r="Z21" s="2">
        <v>-99.99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233920650</v>
      </c>
      <c r="D22" s="33">
        <f>SUM(D5:D21)</f>
        <v>0</v>
      </c>
      <c r="E22" s="34">
        <f t="shared" si="0"/>
        <v>207998901</v>
      </c>
      <c r="F22" s="35">
        <f t="shared" si="0"/>
        <v>207998901</v>
      </c>
      <c r="G22" s="35">
        <f t="shared" si="0"/>
        <v>0</v>
      </c>
      <c r="H22" s="35">
        <f t="shared" si="0"/>
        <v>83725</v>
      </c>
      <c r="I22" s="35">
        <f t="shared" si="0"/>
        <v>10939616</v>
      </c>
      <c r="J22" s="35">
        <f t="shared" si="0"/>
        <v>11023341</v>
      </c>
      <c r="K22" s="35">
        <f t="shared" si="0"/>
        <v>11120061</v>
      </c>
      <c r="L22" s="35">
        <f t="shared" si="0"/>
        <v>11424709</v>
      </c>
      <c r="M22" s="35">
        <f t="shared" si="0"/>
        <v>31606402</v>
      </c>
      <c r="N22" s="35">
        <f t="shared" si="0"/>
        <v>54151172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65174513</v>
      </c>
      <c r="X22" s="35">
        <f t="shared" si="0"/>
        <v>106931712</v>
      </c>
      <c r="Y22" s="35">
        <f t="shared" si="0"/>
        <v>-41757199</v>
      </c>
      <c r="Z22" s="36">
        <f>+IF(X22&lt;&gt;0,+(Y22/X22)*100,0)</f>
        <v>-39.0503417732618</v>
      </c>
      <c r="AA22" s="33">
        <f>SUM(AA5:AA21)</f>
        <v>207998901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78534214</v>
      </c>
      <c r="D25" s="6">
        <v>0</v>
      </c>
      <c r="E25" s="7">
        <v>80255703</v>
      </c>
      <c r="F25" s="8">
        <v>80255703</v>
      </c>
      <c r="G25" s="8">
        <v>0</v>
      </c>
      <c r="H25" s="8">
        <v>5991899</v>
      </c>
      <c r="I25" s="8">
        <v>6548336</v>
      </c>
      <c r="J25" s="8">
        <v>12540235</v>
      </c>
      <c r="K25" s="8">
        <v>6202470</v>
      </c>
      <c r="L25" s="8">
        <v>6722041</v>
      </c>
      <c r="M25" s="8">
        <v>6368559</v>
      </c>
      <c r="N25" s="8">
        <v>19293070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31833305</v>
      </c>
      <c r="X25" s="8">
        <v>40802886</v>
      </c>
      <c r="Y25" s="8">
        <v>-8969581</v>
      </c>
      <c r="Z25" s="2">
        <v>-21.98</v>
      </c>
      <c r="AA25" s="6">
        <v>80255703</v>
      </c>
    </row>
    <row r="26" spans="1:27" ht="13.5">
      <c r="A26" s="25" t="s">
        <v>52</v>
      </c>
      <c r="B26" s="24"/>
      <c r="C26" s="6">
        <v>5797391</v>
      </c>
      <c r="D26" s="6">
        <v>0</v>
      </c>
      <c r="E26" s="7">
        <v>6793535</v>
      </c>
      <c r="F26" s="8">
        <v>6793535</v>
      </c>
      <c r="G26" s="8">
        <v>0</v>
      </c>
      <c r="H26" s="8">
        <v>400808</v>
      </c>
      <c r="I26" s="8">
        <v>462358</v>
      </c>
      <c r="J26" s="8">
        <v>863166</v>
      </c>
      <c r="K26" s="8">
        <v>446451</v>
      </c>
      <c r="L26" s="8">
        <v>569477</v>
      </c>
      <c r="M26" s="8">
        <v>468030</v>
      </c>
      <c r="N26" s="8">
        <v>1483958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2347124</v>
      </c>
      <c r="X26" s="8">
        <v>3396768</v>
      </c>
      <c r="Y26" s="8">
        <v>-1049644</v>
      </c>
      <c r="Z26" s="2">
        <v>-30.9</v>
      </c>
      <c r="AA26" s="6">
        <v>6793535</v>
      </c>
    </row>
    <row r="27" spans="1:27" ht="13.5">
      <c r="A27" s="25" t="s">
        <v>53</v>
      </c>
      <c r="B27" s="24"/>
      <c r="C27" s="6">
        <v>43834042</v>
      </c>
      <c r="D27" s="6">
        <v>0</v>
      </c>
      <c r="E27" s="7">
        <v>28883558</v>
      </c>
      <c r="F27" s="8">
        <v>28883558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14442000</v>
      </c>
      <c r="N27" s="8">
        <v>14442000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14442000</v>
      </c>
      <c r="X27" s="8">
        <v>15960852</v>
      </c>
      <c r="Y27" s="8">
        <v>-1518852</v>
      </c>
      <c r="Z27" s="2">
        <v>-9.52</v>
      </c>
      <c r="AA27" s="6">
        <v>28883558</v>
      </c>
    </row>
    <row r="28" spans="1:27" ht="13.5">
      <c r="A28" s="25" t="s">
        <v>54</v>
      </c>
      <c r="B28" s="24"/>
      <c r="C28" s="6">
        <v>50444422</v>
      </c>
      <c r="D28" s="6">
        <v>0</v>
      </c>
      <c r="E28" s="7">
        <v>3939486</v>
      </c>
      <c r="F28" s="8">
        <v>3939486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1970000</v>
      </c>
      <c r="N28" s="8">
        <v>1970000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1970000</v>
      </c>
      <c r="X28" s="8">
        <v>1969746</v>
      </c>
      <c r="Y28" s="8">
        <v>254</v>
      </c>
      <c r="Z28" s="2">
        <v>0.01</v>
      </c>
      <c r="AA28" s="6">
        <v>3939486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37497338</v>
      </c>
      <c r="D30" s="6">
        <v>0</v>
      </c>
      <c r="E30" s="7">
        <v>39365600</v>
      </c>
      <c r="F30" s="8">
        <v>39365600</v>
      </c>
      <c r="G30" s="8">
        <v>0</v>
      </c>
      <c r="H30" s="8">
        <v>5456059</v>
      </c>
      <c r="I30" s="8">
        <v>5209291</v>
      </c>
      <c r="J30" s="8">
        <v>10665350</v>
      </c>
      <c r="K30" s="8">
        <v>2912250</v>
      </c>
      <c r="L30" s="8">
        <v>2930740</v>
      </c>
      <c r="M30" s="8">
        <v>4571639</v>
      </c>
      <c r="N30" s="8">
        <v>10414629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21079979</v>
      </c>
      <c r="X30" s="8">
        <v>19137798</v>
      </c>
      <c r="Y30" s="8">
        <v>1942181</v>
      </c>
      <c r="Z30" s="2">
        <v>10.15</v>
      </c>
      <c r="AA30" s="6">
        <v>39365600</v>
      </c>
    </row>
    <row r="31" spans="1:27" ht="13.5">
      <c r="A31" s="25" t="s">
        <v>57</v>
      </c>
      <c r="B31" s="24"/>
      <c r="C31" s="6">
        <v>4001170</v>
      </c>
      <c r="D31" s="6">
        <v>0</v>
      </c>
      <c r="E31" s="7">
        <v>6358000</v>
      </c>
      <c r="F31" s="8">
        <v>6358000</v>
      </c>
      <c r="G31" s="8">
        <v>0</v>
      </c>
      <c r="H31" s="8">
        <v>348616</v>
      </c>
      <c r="I31" s="8">
        <v>559549</v>
      </c>
      <c r="J31" s="8">
        <v>908165</v>
      </c>
      <c r="K31" s="8">
        <v>304076</v>
      </c>
      <c r="L31" s="8">
        <v>283750</v>
      </c>
      <c r="M31" s="8">
        <v>293311</v>
      </c>
      <c r="N31" s="8">
        <v>881137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1789302</v>
      </c>
      <c r="X31" s="8">
        <v>4159002</v>
      </c>
      <c r="Y31" s="8">
        <v>-2369700</v>
      </c>
      <c r="Z31" s="2">
        <v>-56.98</v>
      </c>
      <c r="AA31" s="6">
        <v>6358000</v>
      </c>
    </row>
    <row r="32" spans="1:27" ht="13.5">
      <c r="A32" s="25" t="s">
        <v>58</v>
      </c>
      <c r="B32" s="24"/>
      <c r="C32" s="6">
        <v>985322</v>
      </c>
      <c r="D32" s="6">
        <v>0</v>
      </c>
      <c r="E32" s="7">
        <v>3000000</v>
      </c>
      <c r="F32" s="8">
        <v>3000000</v>
      </c>
      <c r="G32" s="8">
        <v>0</v>
      </c>
      <c r="H32" s="8">
        <v>185086</v>
      </c>
      <c r="I32" s="8">
        <v>734703</v>
      </c>
      <c r="J32" s="8">
        <v>919789</v>
      </c>
      <c r="K32" s="8">
        <v>149506</v>
      </c>
      <c r="L32" s="8">
        <v>2253473</v>
      </c>
      <c r="M32" s="8">
        <v>2338099</v>
      </c>
      <c r="N32" s="8">
        <v>4741078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5660867</v>
      </c>
      <c r="X32" s="8"/>
      <c r="Y32" s="8">
        <v>5660867</v>
      </c>
      <c r="Z32" s="2">
        <v>0</v>
      </c>
      <c r="AA32" s="6">
        <v>3000000</v>
      </c>
    </row>
    <row r="33" spans="1:27" ht="13.5">
      <c r="A33" s="25" t="s">
        <v>59</v>
      </c>
      <c r="B33" s="24"/>
      <c r="C33" s="6">
        <v>1149349</v>
      </c>
      <c r="D33" s="6">
        <v>0</v>
      </c>
      <c r="E33" s="7">
        <v>1764000</v>
      </c>
      <c r="F33" s="8">
        <v>1764000</v>
      </c>
      <c r="G33" s="8">
        <v>0</v>
      </c>
      <c r="H33" s="8">
        <v>221361</v>
      </c>
      <c r="I33" s="8">
        <v>0</v>
      </c>
      <c r="J33" s="8">
        <v>221361</v>
      </c>
      <c r="K33" s="8">
        <v>114007</v>
      </c>
      <c r="L33" s="8">
        <v>113044</v>
      </c>
      <c r="M33" s="8">
        <v>114730</v>
      </c>
      <c r="N33" s="8">
        <v>341781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563142</v>
      </c>
      <c r="X33" s="8">
        <v>903000</v>
      </c>
      <c r="Y33" s="8">
        <v>-339858</v>
      </c>
      <c r="Z33" s="2">
        <v>-37.64</v>
      </c>
      <c r="AA33" s="6">
        <v>1764000</v>
      </c>
    </row>
    <row r="34" spans="1:27" ht="13.5">
      <c r="A34" s="25" t="s">
        <v>60</v>
      </c>
      <c r="B34" s="24"/>
      <c r="C34" s="6">
        <v>24870952</v>
      </c>
      <c r="D34" s="6">
        <v>0</v>
      </c>
      <c r="E34" s="7">
        <v>35879624</v>
      </c>
      <c r="F34" s="8">
        <v>35879624</v>
      </c>
      <c r="G34" s="8">
        <v>0</v>
      </c>
      <c r="H34" s="8">
        <v>2211925</v>
      </c>
      <c r="I34" s="8">
        <v>2198977</v>
      </c>
      <c r="J34" s="8">
        <v>4410902</v>
      </c>
      <c r="K34" s="8">
        <v>2782399</v>
      </c>
      <c r="L34" s="8">
        <v>2435714</v>
      </c>
      <c r="M34" s="8">
        <v>5546535</v>
      </c>
      <c r="N34" s="8">
        <v>10764648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15175550</v>
      </c>
      <c r="X34" s="8">
        <v>19697772</v>
      </c>
      <c r="Y34" s="8">
        <v>-4522222</v>
      </c>
      <c r="Z34" s="2">
        <v>-22.96</v>
      </c>
      <c r="AA34" s="6">
        <v>35879624</v>
      </c>
    </row>
    <row r="35" spans="1:27" ht="13.5">
      <c r="A35" s="23" t="s">
        <v>61</v>
      </c>
      <c r="B35" s="29"/>
      <c r="C35" s="6">
        <v>1029485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248143685</v>
      </c>
      <c r="D36" s="33">
        <f>SUM(D25:D35)</f>
        <v>0</v>
      </c>
      <c r="E36" s="34">
        <f t="shared" si="1"/>
        <v>206239506</v>
      </c>
      <c r="F36" s="35">
        <f t="shared" si="1"/>
        <v>206239506</v>
      </c>
      <c r="G36" s="35">
        <f t="shared" si="1"/>
        <v>0</v>
      </c>
      <c r="H36" s="35">
        <f t="shared" si="1"/>
        <v>14815754</v>
      </c>
      <c r="I36" s="35">
        <f t="shared" si="1"/>
        <v>15713214</v>
      </c>
      <c r="J36" s="35">
        <f t="shared" si="1"/>
        <v>30528968</v>
      </c>
      <c r="K36" s="35">
        <f t="shared" si="1"/>
        <v>12911159</v>
      </c>
      <c r="L36" s="35">
        <f t="shared" si="1"/>
        <v>15308239</v>
      </c>
      <c r="M36" s="35">
        <f t="shared" si="1"/>
        <v>36112903</v>
      </c>
      <c r="N36" s="35">
        <f t="shared" si="1"/>
        <v>64332301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94861269</v>
      </c>
      <c r="X36" s="35">
        <f t="shared" si="1"/>
        <v>106027824</v>
      </c>
      <c r="Y36" s="35">
        <f t="shared" si="1"/>
        <v>-11166555</v>
      </c>
      <c r="Z36" s="36">
        <f>+IF(X36&lt;&gt;0,+(Y36/X36)*100,0)</f>
        <v>-10.531721371552432</v>
      </c>
      <c r="AA36" s="33">
        <f>SUM(AA25:AA35)</f>
        <v>206239506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-14223035</v>
      </c>
      <c r="D38" s="46">
        <f>+D22-D36</f>
        <v>0</v>
      </c>
      <c r="E38" s="47">
        <f t="shared" si="2"/>
        <v>1759395</v>
      </c>
      <c r="F38" s="48">
        <f t="shared" si="2"/>
        <v>1759395</v>
      </c>
      <c r="G38" s="48">
        <f t="shared" si="2"/>
        <v>0</v>
      </c>
      <c r="H38" s="48">
        <f t="shared" si="2"/>
        <v>-14732029</v>
      </c>
      <c r="I38" s="48">
        <f t="shared" si="2"/>
        <v>-4773598</v>
      </c>
      <c r="J38" s="48">
        <f t="shared" si="2"/>
        <v>-19505627</v>
      </c>
      <c r="K38" s="48">
        <f t="shared" si="2"/>
        <v>-1791098</v>
      </c>
      <c r="L38" s="48">
        <f t="shared" si="2"/>
        <v>-3883530</v>
      </c>
      <c r="M38" s="48">
        <f t="shared" si="2"/>
        <v>-4506501</v>
      </c>
      <c r="N38" s="48">
        <f t="shared" si="2"/>
        <v>-10181129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-29686756</v>
      </c>
      <c r="X38" s="48">
        <f>IF(F22=F36,0,X22-X36)</f>
        <v>903888</v>
      </c>
      <c r="Y38" s="48">
        <f t="shared" si="2"/>
        <v>-30590644</v>
      </c>
      <c r="Z38" s="49">
        <f>+IF(X38&lt;&gt;0,+(Y38/X38)*100,0)</f>
        <v>-3384.3400952330376</v>
      </c>
      <c r="AA38" s="46">
        <f>+AA22-AA36</f>
        <v>1759395</v>
      </c>
    </row>
    <row r="39" spans="1:27" ht="13.5">
      <c r="A39" s="23" t="s">
        <v>64</v>
      </c>
      <c r="B39" s="29"/>
      <c r="C39" s="6">
        <v>53924514</v>
      </c>
      <c r="D39" s="6">
        <v>0</v>
      </c>
      <c r="E39" s="7">
        <v>56667950</v>
      </c>
      <c r="F39" s="8">
        <v>56667950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6277617</v>
      </c>
      <c r="M39" s="8">
        <v>0</v>
      </c>
      <c r="N39" s="8">
        <v>6277617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6277617</v>
      </c>
      <c r="X39" s="8">
        <v>28333974</v>
      </c>
      <c r="Y39" s="8">
        <v>-22056357</v>
      </c>
      <c r="Z39" s="2">
        <v>-77.84</v>
      </c>
      <c r="AA39" s="6">
        <v>56667950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39701479</v>
      </c>
      <c r="D42" s="55">
        <f>SUM(D38:D41)</f>
        <v>0</v>
      </c>
      <c r="E42" s="56">
        <f t="shared" si="3"/>
        <v>58427345</v>
      </c>
      <c r="F42" s="57">
        <f t="shared" si="3"/>
        <v>58427345</v>
      </c>
      <c r="G42" s="57">
        <f t="shared" si="3"/>
        <v>0</v>
      </c>
      <c r="H42" s="57">
        <f t="shared" si="3"/>
        <v>-14732029</v>
      </c>
      <c r="I42" s="57">
        <f t="shared" si="3"/>
        <v>-4773598</v>
      </c>
      <c r="J42" s="57">
        <f t="shared" si="3"/>
        <v>-19505627</v>
      </c>
      <c r="K42" s="57">
        <f t="shared" si="3"/>
        <v>-1791098</v>
      </c>
      <c r="L42" s="57">
        <f t="shared" si="3"/>
        <v>2394087</v>
      </c>
      <c r="M42" s="57">
        <f t="shared" si="3"/>
        <v>-4506501</v>
      </c>
      <c r="N42" s="57">
        <f t="shared" si="3"/>
        <v>-3903512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-23409139</v>
      </c>
      <c r="X42" s="57">
        <f t="shared" si="3"/>
        <v>29237862</v>
      </c>
      <c r="Y42" s="57">
        <f t="shared" si="3"/>
        <v>-52647001</v>
      </c>
      <c r="Z42" s="58">
        <f>+IF(X42&lt;&gt;0,+(Y42/X42)*100,0)</f>
        <v>-180.06446914620503</v>
      </c>
      <c r="AA42" s="55">
        <f>SUM(AA38:AA41)</f>
        <v>58427345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39701479</v>
      </c>
      <c r="D44" s="63">
        <f>+D42-D43</f>
        <v>0</v>
      </c>
      <c r="E44" s="64">
        <f t="shared" si="4"/>
        <v>58427345</v>
      </c>
      <c r="F44" s="65">
        <f t="shared" si="4"/>
        <v>58427345</v>
      </c>
      <c r="G44" s="65">
        <f t="shared" si="4"/>
        <v>0</v>
      </c>
      <c r="H44" s="65">
        <f t="shared" si="4"/>
        <v>-14732029</v>
      </c>
      <c r="I44" s="65">
        <f t="shared" si="4"/>
        <v>-4773598</v>
      </c>
      <c r="J44" s="65">
        <f t="shared" si="4"/>
        <v>-19505627</v>
      </c>
      <c r="K44" s="65">
        <f t="shared" si="4"/>
        <v>-1791098</v>
      </c>
      <c r="L44" s="65">
        <f t="shared" si="4"/>
        <v>2394087</v>
      </c>
      <c r="M44" s="65">
        <f t="shared" si="4"/>
        <v>-4506501</v>
      </c>
      <c r="N44" s="65">
        <f t="shared" si="4"/>
        <v>-3903512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-23409139</v>
      </c>
      <c r="X44" s="65">
        <f t="shared" si="4"/>
        <v>29237862</v>
      </c>
      <c r="Y44" s="65">
        <f t="shared" si="4"/>
        <v>-52647001</v>
      </c>
      <c r="Z44" s="66">
        <f>+IF(X44&lt;&gt;0,+(Y44/X44)*100,0)</f>
        <v>-180.06446914620503</v>
      </c>
      <c r="AA44" s="63">
        <f>+AA42-AA43</f>
        <v>58427345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39701479</v>
      </c>
      <c r="D46" s="55">
        <f>SUM(D44:D45)</f>
        <v>0</v>
      </c>
      <c r="E46" s="56">
        <f t="shared" si="5"/>
        <v>58427345</v>
      </c>
      <c r="F46" s="57">
        <f t="shared" si="5"/>
        <v>58427345</v>
      </c>
      <c r="G46" s="57">
        <f t="shared" si="5"/>
        <v>0</v>
      </c>
      <c r="H46" s="57">
        <f t="shared" si="5"/>
        <v>-14732029</v>
      </c>
      <c r="I46" s="57">
        <f t="shared" si="5"/>
        <v>-4773598</v>
      </c>
      <c r="J46" s="57">
        <f t="shared" si="5"/>
        <v>-19505627</v>
      </c>
      <c r="K46" s="57">
        <f t="shared" si="5"/>
        <v>-1791098</v>
      </c>
      <c r="L46" s="57">
        <f t="shared" si="5"/>
        <v>2394087</v>
      </c>
      <c r="M46" s="57">
        <f t="shared" si="5"/>
        <v>-4506501</v>
      </c>
      <c r="N46" s="57">
        <f t="shared" si="5"/>
        <v>-3903512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-23409139</v>
      </c>
      <c r="X46" s="57">
        <f t="shared" si="5"/>
        <v>29237862</v>
      </c>
      <c r="Y46" s="57">
        <f t="shared" si="5"/>
        <v>-52647001</v>
      </c>
      <c r="Z46" s="58">
        <f>+IF(X46&lt;&gt;0,+(Y46/X46)*100,0)</f>
        <v>-180.06446914620503</v>
      </c>
      <c r="AA46" s="55">
        <f>SUM(AA44:AA45)</f>
        <v>58427345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39701479</v>
      </c>
      <c r="D48" s="71">
        <f>SUM(D46:D47)</f>
        <v>0</v>
      </c>
      <c r="E48" s="72">
        <f t="shared" si="6"/>
        <v>58427345</v>
      </c>
      <c r="F48" s="73">
        <f t="shared" si="6"/>
        <v>58427345</v>
      </c>
      <c r="G48" s="73">
        <f t="shared" si="6"/>
        <v>0</v>
      </c>
      <c r="H48" s="74">
        <f t="shared" si="6"/>
        <v>-14732029</v>
      </c>
      <c r="I48" s="74">
        <f t="shared" si="6"/>
        <v>-4773598</v>
      </c>
      <c r="J48" s="74">
        <f t="shared" si="6"/>
        <v>-19505627</v>
      </c>
      <c r="K48" s="74">
        <f t="shared" si="6"/>
        <v>-1791098</v>
      </c>
      <c r="L48" s="74">
        <f t="shared" si="6"/>
        <v>2394087</v>
      </c>
      <c r="M48" s="73">
        <f t="shared" si="6"/>
        <v>-4506501</v>
      </c>
      <c r="N48" s="73">
        <f t="shared" si="6"/>
        <v>-3903512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-23409139</v>
      </c>
      <c r="X48" s="74">
        <f t="shared" si="6"/>
        <v>29237862</v>
      </c>
      <c r="Y48" s="74">
        <f t="shared" si="6"/>
        <v>-52647001</v>
      </c>
      <c r="Z48" s="75">
        <f>+IF(X48&lt;&gt;0,+(Y48/X48)*100,0)</f>
        <v>-180.06446914620503</v>
      </c>
      <c r="AA48" s="76">
        <f>SUM(AA46:AA47)</f>
        <v>58427345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1172745</v>
      </c>
      <c r="D13" s="6">
        <v>0</v>
      </c>
      <c r="E13" s="7">
        <v>1215474</v>
      </c>
      <c r="F13" s="8">
        <v>1215474</v>
      </c>
      <c r="G13" s="8">
        <v>43701</v>
      </c>
      <c r="H13" s="8">
        <v>245184</v>
      </c>
      <c r="I13" s="8">
        <v>133949</v>
      </c>
      <c r="J13" s="8">
        <v>422834</v>
      </c>
      <c r="K13" s="8">
        <v>116896</v>
      </c>
      <c r="L13" s="8">
        <v>41697</v>
      </c>
      <c r="M13" s="8">
        <v>88028</v>
      </c>
      <c r="N13" s="8">
        <v>246621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669455</v>
      </c>
      <c r="X13" s="8">
        <v>775998</v>
      </c>
      <c r="Y13" s="8">
        <v>-106543</v>
      </c>
      <c r="Z13" s="2">
        <v>-13.73</v>
      </c>
      <c r="AA13" s="6">
        <v>1215474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102798196</v>
      </c>
      <c r="D19" s="6">
        <v>0</v>
      </c>
      <c r="E19" s="7">
        <v>102401000</v>
      </c>
      <c r="F19" s="8">
        <v>102401000</v>
      </c>
      <c r="G19" s="8">
        <v>40718000</v>
      </c>
      <c r="H19" s="8">
        <v>1546269</v>
      </c>
      <c r="I19" s="8">
        <v>1100000</v>
      </c>
      <c r="J19" s="8">
        <v>43364269</v>
      </c>
      <c r="K19" s="8">
        <v>24086</v>
      </c>
      <c r="L19" s="8">
        <v>504000</v>
      </c>
      <c r="M19" s="8">
        <v>34302350</v>
      </c>
      <c r="N19" s="8">
        <v>34830436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78194705</v>
      </c>
      <c r="X19" s="8">
        <v>91500000</v>
      </c>
      <c r="Y19" s="8">
        <v>-13305295</v>
      </c>
      <c r="Z19" s="2">
        <v>-14.54</v>
      </c>
      <c r="AA19" s="6">
        <v>102401000</v>
      </c>
    </row>
    <row r="20" spans="1:27" ht="13.5">
      <c r="A20" s="23" t="s">
        <v>47</v>
      </c>
      <c r="B20" s="29"/>
      <c r="C20" s="6">
        <v>234006</v>
      </c>
      <c r="D20" s="6">
        <v>0</v>
      </c>
      <c r="E20" s="7">
        <v>3499692</v>
      </c>
      <c r="F20" s="26">
        <v>3499692</v>
      </c>
      <c r="G20" s="26">
        <v>60</v>
      </c>
      <c r="H20" s="26">
        <v>5060</v>
      </c>
      <c r="I20" s="26">
        <v>11960</v>
      </c>
      <c r="J20" s="26">
        <v>17080</v>
      </c>
      <c r="K20" s="26">
        <v>303</v>
      </c>
      <c r="L20" s="26">
        <v>0</v>
      </c>
      <c r="M20" s="26">
        <v>820</v>
      </c>
      <c r="N20" s="26">
        <v>1123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18203</v>
      </c>
      <c r="X20" s="26">
        <v>1411172</v>
      </c>
      <c r="Y20" s="26">
        <v>-1392969</v>
      </c>
      <c r="Z20" s="27">
        <v>-98.71</v>
      </c>
      <c r="AA20" s="28">
        <v>3499692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104204947</v>
      </c>
      <c r="D22" s="33">
        <f>SUM(D5:D21)</f>
        <v>0</v>
      </c>
      <c r="E22" s="34">
        <f t="shared" si="0"/>
        <v>107116166</v>
      </c>
      <c r="F22" s="35">
        <f t="shared" si="0"/>
        <v>107116166</v>
      </c>
      <c r="G22" s="35">
        <f t="shared" si="0"/>
        <v>40761761</v>
      </c>
      <c r="H22" s="35">
        <f t="shared" si="0"/>
        <v>1796513</v>
      </c>
      <c r="I22" s="35">
        <f t="shared" si="0"/>
        <v>1245909</v>
      </c>
      <c r="J22" s="35">
        <f t="shared" si="0"/>
        <v>43804183</v>
      </c>
      <c r="K22" s="35">
        <f t="shared" si="0"/>
        <v>141285</v>
      </c>
      <c r="L22" s="35">
        <f t="shared" si="0"/>
        <v>545697</v>
      </c>
      <c r="M22" s="35">
        <f t="shared" si="0"/>
        <v>34391198</v>
      </c>
      <c r="N22" s="35">
        <f t="shared" si="0"/>
        <v>35078180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78882363</v>
      </c>
      <c r="X22" s="35">
        <f t="shared" si="0"/>
        <v>93687170</v>
      </c>
      <c r="Y22" s="35">
        <f t="shared" si="0"/>
        <v>-14804807</v>
      </c>
      <c r="Z22" s="36">
        <f>+IF(X22&lt;&gt;0,+(Y22/X22)*100,0)</f>
        <v>-15.802384680847975</v>
      </c>
      <c r="AA22" s="33">
        <f>SUM(AA5:AA21)</f>
        <v>107116166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50860551</v>
      </c>
      <c r="D25" s="6">
        <v>0</v>
      </c>
      <c r="E25" s="7">
        <v>53175344</v>
      </c>
      <c r="F25" s="8">
        <v>53175344</v>
      </c>
      <c r="G25" s="8">
        <v>4455342</v>
      </c>
      <c r="H25" s="8">
        <v>4415960</v>
      </c>
      <c r="I25" s="8">
        <v>4589888</v>
      </c>
      <c r="J25" s="8">
        <v>13461190</v>
      </c>
      <c r="K25" s="8">
        <v>4763247</v>
      </c>
      <c r="L25" s="8">
        <v>4979587</v>
      </c>
      <c r="M25" s="8">
        <v>4922343</v>
      </c>
      <c r="N25" s="8">
        <v>14665177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28126367</v>
      </c>
      <c r="X25" s="8">
        <v>26587674</v>
      </c>
      <c r="Y25" s="8">
        <v>1538693</v>
      </c>
      <c r="Z25" s="2">
        <v>5.79</v>
      </c>
      <c r="AA25" s="6">
        <v>53175344</v>
      </c>
    </row>
    <row r="26" spans="1:27" ht="13.5">
      <c r="A26" s="25" t="s">
        <v>52</v>
      </c>
      <c r="B26" s="24"/>
      <c r="C26" s="6">
        <v>10180869</v>
      </c>
      <c r="D26" s="6">
        <v>0</v>
      </c>
      <c r="E26" s="7">
        <v>9252044</v>
      </c>
      <c r="F26" s="8">
        <v>9252044</v>
      </c>
      <c r="G26" s="8">
        <v>888147</v>
      </c>
      <c r="H26" s="8">
        <v>617705</v>
      </c>
      <c r="I26" s="8">
        <v>939231</v>
      </c>
      <c r="J26" s="8">
        <v>2445083</v>
      </c>
      <c r="K26" s="8">
        <v>804339</v>
      </c>
      <c r="L26" s="8">
        <v>820654</v>
      </c>
      <c r="M26" s="8">
        <v>851494</v>
      </c>
      <c r="N26" s="8">
        <v>2476487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4921570</v>
      </c>
      <c r="X26" s="8">
        <v>4626024</v>
      </c>
      <c r="Y26" s="8">
        <v>295546</v>
      </c>
      <c r="Z26" s="2">
        <v>6.39</v>
      </c>
      <c r="AA26" s="6">
        <v>9252044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3641251</v>
      </c>
      <c r="D28" s="6">
        <v>0</v>
      </c>
      <c r="E28" s="7">
        <v>3272416</v>
      </c>
      <c r="F28" s="8">
        <v>3272416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3272416</v>
      </c>
    </row>
    <row r="29" spans="1:27" ht="13.5">
      <c r="A29" s="25" t="s">
        <v>55</v>
      </c>
      <c r="B29" s="24"/>
      <c r="C29" s="6">
        <v>388419</v>
      </c>
      <c r="D29" s="6">
        <v>0</v>
      </c>
      <c r="E29" s="7">
        <v>75040</v>
      </c>
      <c r="F29" s="8">
        <v>75040</v>
      </c>
      <c r="G29" s="8">
        <v>8031</v>
      </c>
      <c r="H29" s="8">
        <v>6177</v>
      </c>
      <c r="I29" s="8">
        <v>5647</v>
      </c>
      <c r="J29" s="8">
        <v>19855</v>
      </c>
      <c r="K29" s="8">
        <v>10348</v>
      </c>
      <c r="L29" s="8">
        <v>10024</v>
      </c>
      <c r="M29" s="8">
        <v>4089</v>
      </c>
      <c r="N29" s="8">
        <v>24461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44316</v>
      </c>
      <c r="X29" s="8">
        <v>37518</v>
      </c>
      <c r="Y29" s="8">
        <v>6798</v>
      </c>
      <c r="Z29" s="2">
        <v>18.12</v>
      </c>
      <c r="AA29" s="6">
        <v>75040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2218222</v>
      </c>
      <c r="D31" s="6">
        <v>0</v>
      </c>
      <c r="E31" s="7">
        <v>1625000</v>
      </c>
      <c r="F31" s="8">
        <v>1625000</v>
      </c>
      <c r="G31" s="8">
        <v>114870</v>
      </c>
      <c r="H31" s="8">
        <v>11125</v>
      </c>
      <c r="I31" s="8">
        <v>229236</v>
      </c>
      <c r="J31" s="8">
        <v>355231</v>
      </c>
      <c r="K31" s="8">
        <v>101230</v>
      </c>
      <c r="L31" s="8">
        <v>62563</v>
      </c>
      <c r="M31" s="8">
        <v>8841</v>
      </c>
      <c r="N31" s="8">
        <v>172634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527865</v>
      </c>
      <c r="X31" s="8">
        <v>810882</v>
      </c>
      <c r="Y31" s="8">
        <v>-283017</v>
      </c>
      <c r="Z31" s="2">
        <v>-34.9</v>
      </c>
      <c r="AA31" s="6">
        <v>1625000</v>
      </c>
    </row>
    <row r="32" spans="1:27" ht="13.5">
      <c r="A32" s="25" t="s">
        <v>58</v>
      </c>
      <c r="B32" s="24"/>
      <c r="C32" s="6">
        <v>2067580</v>
      </c>
      <c r="D32" s="6">
        <v>0</v>
      </c>
      <c r="E32" s="7">
        <v>400000</v>
      </c>
      <c r="F32" s="8">
        <v>400000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400000</v>
      </c>
      <c r="Y32" s="8">
        <v>-400000</v>
      </c>
      <c r="Z32" s="2">
        <v>-100</v>
      </c>
      <c r="AA32" s="6">
        <v>400000</v>
      </c>
    </row>
    <row r="33" spans="1:27" ht="13.5">
      <c r="A33" s="25" t="s">
        <v>59</v>
      </c>
      <c r="B33" s="24"/>
      <c r="C33" s="6">
        <v>4319232</v>
      </c>
      <c r="D33" s="6">
        <v>0</v>
      </c>
      <c r="E33" s="7">
        <v>0</v>
      </c>
      <c r="F33" s="8">
        <v>0</v>
      </c>
      <c r="G33" s="8">
        <v>0</v>
      </c>
      <c r="H33" s="8">
        <v>140000</v>
      </c>
      <c r="I33" s="8">
        <v>0</v>
      </c>
      <c r="J33" s="8">
        <v>140000</v>
      </c>
      <c r="K33" s="8">
        <v>294909</v>
      </c>
      <c r="L33" s="8">
        <v>0</v>
      </c>
      <c r="M33" s="8">
        <v>0</v>
      </c>
      <c r="N33" s="8">
        <v>294909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434909</v>
      </c>
      <c r="X33" s="8"/>
      <c r="Y33" s="8">
        <v>434909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33238046</v>
      </c>
      <c r="D34" s="6">
        <v>0</v>
      </c>
      <c r="E34" s="7">
        <v>36904233</v>
      </c>
      <c r="F34" s="8">
        <v>36904233</v>
      </c>
      <c r="G34" s="8">
        <v>4571956</v>
      </c>
      <c r="H34" s="8">
        <v>2811194</v>
      </c>
      <c r="I34" s="8">
        <v>3132559</v>
      </c>
      <c r="J34" s="8">
        <v>10515709</v>
      </c>
      <c r="K34" s="8">
        <v>3685917</v>
      </c>
      <c r="L34" s="8">
        <v>2090099</v>
      </c>
      <c r="M34" s="8">
        <v>4008486</v>
      </c>
      <c r="N34" s="8">
        <v>9784502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20300211</v>
      </c>
      <c r="X34" s="8">
        <v>22277061</v>
      </c>
      <c r="Y34" s="8">
        <v>-1976850</v>
      </c>
      <c r="Z34" s="2">
        <v>-8.87</v>
      </c>
      <c r="AA34" s="6">
        <v>36904233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106914170</v>
      </c>
      <c r="D36" s="33">
        <f>SUM(D25:D35)</f>
        <v>0</v>
      </c>
      <c r="E36" s="34">
        <f t="shared" si="1"/>
        <v>104704077</v>
      </c>
      <c r="F36" s="35">
        <f t="shared" si="1"/>
        <v>104704077</v>
      </c>
      <c r="G36" s="35">
        <f t="shared" si="1"/>
        <v>10038346</v>
      </c>
      <c r="H36" s="35">
        <f t="shared" si="1"/>
        <v>8002161</v>
      </c>
      <c r="I36" s="35">
        <f t="shared" si="1"/>
        <v>8896561</v>
      </c>
      <c r="J36" s="35">
        <f t="shared" si="1"/>
        <v>26937068</v>
      </c>
      <c r="K36" s="35">
        <f t="shared" si="1"/>
        <v>9659990</v>
      </c>
      <c r="L36" s="35">
        <f t="shared" si="1"/>
        <v>7962927</v>
      </c>
      <c r="M36" s="35">
        <f t="shared" si="1"/>
        <v>9795253</v>
      </c>
      <c r="N36" s="35">
        <f t="shared" si="1"/>
        <v>27418170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54355238</v>
      </c>
      <c r="X36" s="35">
        <f t="shared" si="1"/>
        <v>54739159</v>
      </c>
      <c r="Y36" s="35">
        <f t="shared" si="1"/>
        <v>-383921</v>
      </c>
      <c r="Z36" s="36">
        <f>+IF(X36&lt;&gt;0,+(Y36/X36)*100,0)</f>
        <v>-0.7013644473419842</v>
      </c>
      <c r="AA36" s="33">
        <f>SUM(AA25:AA35)</f>
        <v>104704077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-2709223</v>
      </c>
      <c r="D38" s="46">
        <f>+D22-D36</f>
        <v>0</v>
      </c>
      <c r="E38" s="47">
        <f t="shared" si="2"/>
        <v>2412089</v>
      </c>
      <c r="F38" s="48">
        <f t="shared" si="2"/>
        <v>2412089</v>
      </c>
      <c r="G38" s="48">
        <f t="shared" si="2"/>
        <v>30723415</v>
      </c>
      <c r="H38" s="48">
        <f t="shared" si="2"/>
        <v>-6205648</v>
      </c>
      <c r="I38" s="48">
        <f t="shared" si="2"/>
        <v>-7650652</v>
      </c>
      <c r="J38" s="48">
        <f t="shared" si="2"/>
        <v>16867115</v>
      </c>
      <c r="K38" s="48">
        <f t="shared" si="2"/>
        <v>-9518705</v>
      </c>
      <c r="L38" s="48">
        <f t="shared" si="2"/>
        <v>-7417230</v>
      </c>
      <c r="M38" s="48">
        <f t="shared" si="2"/>
        <v>24595945</v>
      </c>
      <c r="N38" s="48">
        <f t="shared" si="2"/>
        <v>7660010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24527125</v>
      </c>
      <c r="X38" s="48">
        <f>IF(F22=F36,0,X22-X36)</f>
        <v>38948011</v>
      </c>
      <c r="Y38" s="48">
        <f t="shared" si="2"/>
        <v>-14420886</v>
      </c>
      <c r="Z38" s="49">
        <f>+IF(X38&lt;&gt;0,+(Y38/X38)*100,0)</f>
        <v>-37.02598831041718</v>
      </c>
      <c r="AA38" s="46">
        <f>+AA22-AA36</f>
        <v>2412089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-2412000</v>
      </c>
      <c r="Y39" s="8">
        <v>2412000</v>
      </c>
      <c r="Z39" s="2">
        <v>-100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-2709223</v>
      </c>
      <c r="D42" s="55">
        <f>SUM(D38:D41)</f>
        <v>0</v>
      </c>
      <c r="E42" s="56">
        <f t="shared" si="3"/>
        <v>2412089</v>
      </c>
      <c r="F42" s="57">
        <f t="shared" si="3"/>
        <v>2412089</v>
      </c>
      <c r="G42" s="57">
        <f t="shared" si="3"/>
        <v>30723415</v>
      </c>
      <c r="H42" s="57">
        <f t="shared" si="3"/>
        <v>-6205648</v>
      </c>
      <c r="I42" s="57">
        <f t="shared" si="3"/>
        <v>-7650652</v>
      </c>
      <c r="J42" s="57">
        <f t="shared" si="3"/>
        <v>16867115</v>
      </c>
      <c r="K42" s="57">
        <f t="shared" si="3"/>
        <v>-9518705</v>
      </c>
      <c r="L42" s="57">
        <f t="shared" si="3"/>
        <v>-7417230</v>
      </c>
      <c r="M42" s="57">
        <f t="shared" si="3"/>
        <v>24595945</v>
      </c>
      <c r="N42" s="57">
        <f t="shared" si="3"/>
        <v>7660010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24527125</v>
      </c>
      <c r="X42" s="57">
        <f t="shared" si="3"/>
        <v>36536011</v>
      </c>
      <c r="Y42" s="57">
        <f t="shared" si="3"/>
        <v>-12008886</v>
      </c>
      <c r="Z42" s="58">
        <f>+IF(X42&lt;&gt;0,+(Y42/X42)*100,0)</f>
        <v>-32.86862925457297</v>
      </c>
      <c r="AA42" s="55">
        <f>SUM(AA38:AA41)</f>
        <v>2412089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-2709223</v>
      </c>
      <c r="D44" s="63">
        <f>+D42-D43</f>
        <v>0</v>
      </c>
      <c r="E44" s="64">
        <f t="shared" si="4"/>
        <v>2412089</v>
      </c>
      <c r="F44" s="65">
        <f t="shared" si="4"/>
        <v>2412089</v>
      </c>
      <c r="G44" s="65">
        <f t="shared" si="4"/>
        <v>30723415</v>
      </c>
      <c r="H44" s="65">
        <f t="shared" si="4"/>
        <v>-6205648</v>
      </c>
      <c r="I44" s="65">
        <f t="shared" si="4"/>
        <v>-7650652</v>
      </c>
      <c r="J44" s="65">
        <f t="shared" si="4"/>
        <v>16867115</v>
      </c>
      <c r="K44" s="65">
        <f t="shared" si="4"/>
        <v>-9518705</v>
      </c>
      <c r="L44" s="65">
        <f t="shared" si="4"/>
        <v>-7417230</v>
      </c>
      <c r="M44" s="65">
        <f t="shared" si="4"/>
        <v>24595945</v>
      </c>
      <c r="N44" s="65">
        <f t="shared" si="4"/>
        <v>7660010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24527125</v>
      </c>
      <c r="X44" s="65">
        <f t="shared" si="4"/>
        <v>36536011</v>
      </c>
      <c r="Y44" s="65">
        <f t="shared" si="4"/>
        <v>-12008886</v>
      </c>
      <c r="Z44" s="66">
        <f>+IF(X44&lt;&gt;0,+(Y44/X44)*100,0)</f>
        <v>-32.86862925457297</v>
      </c>
      <c r="AA44" s="63">
        <f>+AA42-AA43</f>
        <v>2412089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-2709223</v>
      </c>
      <c r="D46" s="55">
        <f>SUM(D44:D45)</f>
        <v>0</v>
      </c>
      <c r="E46" s="56">
        <f t="shared" si="5"/>
        <v>2412089</v>
      </c>
      <c r="F46" s="57">
        <f t="shared" si="5"/>
        <v>2412089</v>
      </c>
      <c r="G46" s="57">
        <f t="shared" si="5"/>
        <v>30723415</v>
      </c>
      <c r="H46" s="57">
        <f t="shared" si="5"/>
        <v>-6205648</v>
      </c>
      <c r="I46" s="57">
        <f t="shared" si="5"/>
        <v>-7650652</v>
      </c>
      <c r="J46" s="57">
        <f t="shared" si="5"/>
        <v>16867115</v>
      </c>
      <c r="K46" s="57">
        <f t="shared" si="5"/>
        <v>-9518705</v>
      </c>
      <c r="L46" s="57">
        <f t="shared" si="5"/>
        <v>-7417230</v>
      </c>
      <c r="M46" s="57">
        <f t="shared" si="5"/>
        <v>24595945</v>
      </c>
      <c r="N46" s="57">
        <f t="shared" si="5"/>
        <v>7660010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24527125</v>
      </c>
      <c r="X46" s="57">
        <f t="shared" si="5"/>
        <v>36536011</v>
      </c>
      <c r="Y46" s="57">
        <f t="shared" si="5"/>
        <v>-12008886</v>
      </c>
      <c r="Z46" s="58">
        <f>+IF(X46&lt;&gt;0,+(Y46/X46)*100,0)</f>
        <v>-32.86862925457297</v>
      </c>
      <c r="AA46" s="55">
        <f>SUM(AA44:AA45)</f>
        <v>2412089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-2709223</v>
      </c>
      <c r="D48" s="71">
        <f>SUM(D46:D47)</f>
        <v>0</v>
      </c>
      <c r="E48" s="72">
        <f t="shared" si="6"/>
        <v>2412089</v>
      </c>
      <c r="F48" s="73">
        <f t="shared" si="6"/>
        <v>2412089</v>
      </c>
      <c r="G48" s="73">
        <f t="shared" si="6"/>
        <v>30723415</v>
      </c>
      <c r="H48" s="74">
        <f t="shared" si="6"/>
        <v>-6205648</v>
      </c>
      <c r="I48" s="74">
        <f t="shared" si="6"/>
        <v>-7650652</v>
      </c>
      <c r="J48" s="74">
        <f t="shared" si="6"/>
        <v>16867115</v>
      </c>
      <c r="K48" s="74">
        <f t="shared" si="6"/>
        <v>-9518705</v>
      </c>
      <c r="L48" s="74">
        <f t="shared" si="6"/>
        <v>-7417230</v>
      </c>
      <c r="M48" s="73">
        <f t="shared" si="6"/>
        <v>24595945</v>
      </c>
      <c r="N48" s="73">
        <f t="shared" si="6"/>
        <v>7660010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24527125</v>
      </c>
      <c r="X48" s="74">
        <f t="shared" si="6"/>
        <v>36536011</v>
      </c>
      <c r="Y48" s="74">
        <f t="shared" si="6"/>
        <v>-12008886</v>
      </c>
      <c r="Z48" s="75">
        <f>+IF(X48&lt;&gt;0,+(Y48/X48)*100,0)</f>
        <v>-32.86862925457297</v>
      </c>
      <c r="AA48" s="76">
        <f>SUM(AA46:AA47)</f>
        <v>2412089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1009751519</v>
      </c>
      <c r="F5" s="8">
        <v>1009751519</v>
      </c>
      <c r="G5" s="8">
        <v>79666050</v>
      </c>
      <c r="H5" s="8">
        <v>121959505</v>
      </c>
      <c r="I5" s="8">
        <v>89896548</v>
      </c>
      <c r="J5" s="8">
        <v>291522103</v>
      </c>
      <c r="K5" s="8">
        <v>78646842</v>
      </c>
      <c r="L5" s="8">
        <v>82094620</v>
      </c>
      <c r="M5" s="8">
        <v>81185142</v>
      </c>
      <c r="N5" s="8">
        <v>241926604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533448707</v>
      </c>
      <c r="X5" s="8">
        <v>504875760</v>
      </c>
      <c r="Y5" s="8">
        <v>28572947</v>
      </c>
      <c r="Z5" s="2">
        <v>5.66</v>
      </c>
      <c r="AA5" s="6">
        <v>1009751519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2467426385</v>
      </c>
      <c r="F7" s="8">
        <v>2467426385</v>
      </c>
      <c r="G7" s="8">
        <v>254112240</v>
      </c>
      <c r="H7" s="8">
        <v>227105962</v>
      </c>
      <c r="I7" s="8">
        <v>232300839</v>
      </c>
      <c r="J7" s="8">
        <v>713519041</v>
      </c>
      <c r="K7" s="8">
        <v>158976616</v>
      </c>
      <c r="L7" s="8">
        <v>163169555</v>
      </c>
      <c r="M7" s="8">
        <v>169325961</v>
      </c>
      <c r="N7" s="8">
        <v>491472132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1204991173</v>
      </c>
      <c r="X7" s="8">
        <v>1207371914</v>
      </c>
      <c r="Y7" s="8">
        <v>-2380741</v>
      </c>
      <c r="Z7" s="2">
        <v>-0.2</v>
      </c>
      <c r="AA7" s="6">
        <v>2467426385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715698295</v>
      </c>
      <c r="F8" s="8">
        <v>715698295</v>
      </c>
      <c r="G8" s="8">
        <v>46664361</v>
      </c>
      <c r="H8" s="8">
        <v>54097432</v>
      </c>
      <c r="I8" s="8">
        <v>53401774</v>
      </c>
      <c r="J8" s="8">
        <v>154163567</v>
      </c>
      <c r="K8" s="8">
        <v>83833043</v>
      </c>
      <c r="L8" s="8">
        <v>62012868</v>
      </c>
      <c r="M8" s="8">
        <v>52178173</v>
      </c>
      <c r="N8" s="8">
        <v>198024084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352187651</v>
      </c>
      <c r="X8" s="8">
        <v>363082197</v>
      </c>
      <c r="Y8" s="8">
        <v>-10894546</v>
      </c>
      <c r="Z8" s="2">
        <v>-3</v>
      </c>
      <c r="AA8" s="6">
        <v>715698295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244712028</v>
      </c>
      <c r="F9" s="8">
        <v>244712028</v>
      </c>
      <c r="G9" s="8">
        <v>19739519</v>
      </c>
      <c r="H9" s="8">
        <v>20842894</v>
      </c>
      <c r="I9" s="8">
        <v>20659531</v>
      </c>
      <c r="J9" s="8">
        <v>61241944</v>
      </c>
      <c r="K9" s="8">
        <v>19371340</v>
      </c>
      <c r="L9" s="8">
        <v>20241839</v>
      </c>
      <c r="M9" s="8">
        <v>-2494337</v>
      </c>
      <c r="N9" s="8">
        <v>37118842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98360786</v>
      </c>
      <c r="X9" s="8">
        <v>122356014</v>
      </c>
      <c r="Y9" s="8">
        <v>-23995228</v>
      </c>
      <c r="Z9" s="2">
        <v>-19.61</v>
      </c>
      <c r="AA9" s="6">
        <v>244712028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100096536</v>
      </c>
      <c r="F10" s="26">
        <v>100096536</v>
      </c>
      <c r="G10" s="26">
        <v>7631532</v>
      </c>
      <c r="H10" s="26">
        <v>7581801</v>
      </c>
      <c r="I10" s="26">
        <v>8084290</v>
      </c>
      <c r="J10" s="26">
        <v>23297623</v>
      </c>
      <c r="K10" s="26">
        <v>7452954</v>
      </c>
      <c r="L10" s="26">
        <v>7700383</v>
      </c>
      <c r="M10" s="26">
        <v>13508096</v>
      </c>
      <c r="N10" s="26">
        <v>28661433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51959056</v>
      </c>
      <c r="X10" s="26">
        <v>50048268</v>
      </c>
      <c r="Y10" s="26">
        <v>1910788</v>
      </c>
      <c r="Z10" s="27">
        <v>3.82</v>
      </c>
      <c r="AA10" s="28">
        <v>100096536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24215</v>
      </c>
      <c r="H11" s="8">
        <v>27687</v>
      </c>
      <c r="I11" s="8">
        <v>54124</v>
      </c>
      <c r="J11" s="8">
        <v>106026</v>
      </c>
      <c r="K11" s="8">
        <v>50713</v>
      </c>
      <c r="L11" s="8">
        <v>62505</v>
      </c>
      <c r="M11" s="8">
        <v>0</v>
      </c>
      <c r="N11" s="8">
        <v>113218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219244</v>
      </c>
      <c r="X11" s="8"/>
      <c r="Y11" s="8">
        <v>219244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34606658</v>
      </c>
      <c r="F12" s="8">
        <v>34606658</v>
      </c>
      <c r="G12" s="8">
        <v>1726351</v>
      </c>
      <c r="H12" s="8">
        <v>2201021</v>
      </c>
      <c r="I12" s="8">
        <v>2052620</v>
      </c>
      <c r="J12" s="8">
        <v>5979992</v>
      </c>
      <c r="K12" s="8">
        <v>1850956</v>
      </c>
      <c r="L12" s="8">
        <v>2203183</v>
      </c>
      <c r="M12" s="8">
        <v>1663635</v>
      </c>
      <c r="N12" s="8">
        <v>5717774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11697766</v>
      </c>
      <c r="X12" s="8">
        <v>17303328</v>
      </c>
      <c r="Y12" s="8">
        <v>-5605562</v>
      </c>
      <c r="Z12" s="2">
        <v>-32.4</v>
      </c>
      <c r="AA12" s="6">
        <v>34606658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66123600</v>
      </c>
      <c r="F13" s="8">
        <v>66449960</v>
      </c>
      <c r="G13" s="8">
        <v>2618937</v>
      </c>
      <c r="H13" s="8">
        <v>2266358</v>
      </c>
      <c r="I13" s="8">
        <v>2530130</v>
      </c>
      <c r="J13" s="8">
        <v>7415425</v>
      </c>
      <c r="K13" s="8">
        <v>2104785</v>
      </c>
      <c r="L13" s="8">
        <v>2182075</v>
      </c>
      <c r="M13" s="8">
        <v>1755570</v>
      </c>
      <c r="N13" s="8">
        <v>6042430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13457855</v>
      </c>
      <c r="X13" s="8">
        <v>33061800</v>
      </c>
      <c r="Y13" s="8">
        <v>-19603945</v>
      </c>
      <c r="Z13" s="2">
        <v>-59.29</v>
      </c>
      <c r="AA13" s="6">
        <v>66449960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187740673</v>
      </c>
      <c r="F14" s="8">
        <v>187414313</v>
      </c>
      <c r="G14" s="8">
        <v>19074449</v>
      </c>
      <c r="H14" s="8">
        <v>18717377</v>
      </c>
      <c r="I14" s="8">
        <v>18063727</v>
      </c>
      <c r="J14" s="8">
        <v>55855553</v>
      </c>
      <c r="K14" s="8">
        <v>20462663</v>
      </c>
      <c r="L14" s="8">
        <v>20295050</v>
      </c>
      <c r="M14" s="8">
        <v>20252471</v>
      </c>
      <c r="N14" s="8">
        <v>61010184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116865737</v>
      </c>
      <c r="X14" s="8">
        <v>93870336</v>
      </c>
      <c r="Y14" s="8">
        <v>22995401</v>
      </c>
      <c r="Z14" s="2">
        <v>24.5</v>
      </c>
      <c r="AA14" s="6">
        <v>187414313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98342652</v>
      </c>
      <c r="F16" s="8">
        <v>98366652</v>
      </c>
      <c r="G16" s="8">
        <v>658667</v>
      </c>
      <c r="H16" s="8">
        <v>711875</v>
      </c>
      <c r="I16" s="8">
        <v>574380</v>
      </c>
      <c r="J16" s="8">
        <v>1944922</v>
      </c>
      <c r="K16" s="8">
        <v>541773</v>
      </c>
      <c r="L16" s="8">
        <v>687227</v>
      </c>
      <c r="M16" s="8">
        <v>667751</v>
      </c>
      <c r="N16" s="8">
        <v>1896751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3841673</v>
      </c>
      <c r="X16" s="8">
        <v>49171326</v>
      </c>
      <c r="Y16" s="8">
        <v>-45329653</v>
      </c>
      <c r="Z16" s="2">
        <v>-92.19</v>
      </c>
      <c r="AA16" s="6">
        <v>98366652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814000</v>
      </c>
      <c r="F17" s="8">
        <v>814000</v>
      </c>
      <c r="G17" s="8">
        <v>23629</v>
      </c>
      <c r="H17" s="8">
        <v>34691</v>
      </c>
      <c r="I17" s="8">
        <v>23979</v>
      </c>
      <c r="J17" s="8">
        <v>82299</v>
      </c>
      <c r="K17" s="8">
        <v>4792</v>
      </c>
      <c r="L17" s="8">
        <v>15303</v>
      </c>
      <c r="M17" s="8">
        <v>15990</v>
      </c>
      <c r="N17" s="8">
        <v>36085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118384</v>
      </c>
      <c r="X17" s="8">
        <v>406998</v>
      </c>
      <c r="Y17" s="8">
        <v>-288614</v>
      </c>
      <c r="Z17" s="2">
        <v>-70.91</v>
      </c>
      <c r="AA17" s="6">
        <v>814000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1212506974</v>
      </c>
      <c r="F19" s="8">
        <v>1212506974</v>
      </c>
      <c r="G19" s="8">
        <v>100898000</v>
      </c>
      <c r="H19" s="8">
        <v>249618000</v>
      </c>
      <c r="I19" s="8">
        <v>0</v>
      </c>
      <c r="J19" s="8">
        <v>350516000</v>
      </c>
      <c r="K19" s="8">
        <v>0</v>
      </c>
      <c r="L19" s="8">
        <v>0</v>
      </c>
      <c r="M19" s="8">
        <v>308365001</v>
      </c>
      <c r="N19" s="8">
        <v>308365001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658881001</v>
      </c>
      <c r="X19" s="8">
        <v>606253488</v>
      </c>
      <c r="Y19" s="8">
        <v>52627513</v>
      </c>
      <c r="Z19" s="2">
        <v>8.68</v>
      </c>
      <c r="AA19" s="6">
        <v>1212506974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384847853</v>
      </c>
      <c r="F20" s="26">
        <v>384426744</v>
      </c>
      <c r="G20" s="26">
        <v>21741592</v>
      </c>
      <c r="H20" s="26">
        <v>95023160</v>
      </c>
      <c r="I20" s="26">
        <v>24610331</v>
      </c>
      <c r="J20" s="26">
        <v>141375083</v>
      </c>
      <c r="K20" s="26">
        <v>77226556</v>
      </c>
      <c r="L20" s="26">
        <v>42722347</v>
      </c>
      <c r="M20" s="26">
        <v>-295436662</v>
      </c>
      <c r="N20" s="26">
        <v>-175487759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-34112676</v>
      </c>
      <c r="X20" s="26">
        <v>192423924</v>
      </c>
      <c r="Y20" s="26">
        <v>-226536600</v>
      </c>
      <c r="Z20" s="27">
        <v>-117.73</v>
      </c>
      <c r="AA20" s="28">
        <v>384426744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118959375</v>
      </c>
      <c r="F21" s="8">
        <v>118959375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59479686</v>
      </c>
      <c r="Y21" s="8">
        <v>-59479686</v>
      </c>
      <c r="Z21" s="2">
        <v>-100</v>
      </c>
      <c r="AA21" s="6">
        <v>118959375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6641626548</v>
      </c>
      <c r="F22" s="35">
        <f t="shared" si="0"/>
        <v>6641229439</v>
      </c>
      <c r="G22" s="35">
        <f t="shared" si="0"/>
        <v>554579542</v>
      </c>
      <c r="H22" s="35">
        <f t="shared" si="0"/>
        <v>800187763</v>
      </c>
      <c r="I22" s="35">
        <f t="shared" si="0"/>
        <v>452252273</v>
      </c>
      <c r="J22" s="35">
        <f t="shared" si="0"/>
        <v>1807019578</v>
      </c>
      <c r="K22" s="35">
        <f t="shared" si="0"/>
        <v>450523033</v>
      </c>
      <c r="L22" s="35">
        <f t="shared" si="0"/>
        <v>403386955</v>
      </c>
      <c r="M22" s="35">
        <f t="shared" si="0"/>
        <v>350986791</v>
      </c>
      <c r="N22" s="35">
        <f t="shared" si="0"/>
        <v>1204896779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3011916357</v>
      </c>
      <c r="X22" s="35">
        <f t="shared" si="0"/>
        <v>3299705039</v>
      </c>
      <c r="Y22" s="35">
        <f t="shared" si="0"/>
        <v>-287788682</v>
      </c>
      <c r="Z22" s="36">
        <f>+IF(X22&lt;&gt;0,+(Y22/X22)*100,0)</f>
        <v>-8.721648710977407</v>
      </c>
      <c r="AA22" s="33">
        <f>SUM(AA5:AA21)</f>
        <v>6641229439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1780159964</v>
      </c>
      <c r="F25" s="8">
        <v>1778970993</v>
      </c>
      <c r="G25" s="8">
        <v>112132942</v>
      </c>
      <c r="H25" s="8">
        <v>148418018</v>
      </c>
      <c r="I25" s="8">
        <v>176000534</v>
      </c>
      <c r="J25" s="8">
        <v>436551494</v>
      </c>
      <c r="K25" s="8">
        <v>135797882</v>
      </c>
      <c r="L25" s="8">
        <v>132156877</v>
      </c>
      <c r="M25" s="8">
        <v>132465343</v>
      </c>
      <c r="N25" s="8">
        <v>400420102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836971596</v>
      </c>
      <c r="X25" s="8">
        <v>890079984</v>
      </c>
      <c r="Y25" s="8">
        <v>-53108388</v>
      </c>
      <c r="Z25" s="2">
        <v>-5.97</v>
      </c>
      <c r="AA25" s="6">
        <v>1778970993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57580007</v>
      </c>
      <c r="F26" s="8">
        <v>58176930</v>
      </c>
      <c r="G26" s="8">
        <v>3637476</v>
      </c>
      <c r="H26" s="8">
        <v>3906426</v>
      </c>
      <c r="I26" s="8">
        <v>5197464</v>
      </c>
      <c r="J26" s="8">
        <v>12741366</v>
      </c>
      <c r="K26" s="8">
        <v>4736552</v>
      </c>
      <c r="L26" s="8">
        <v>5165661</v>
      </c>
      <c r="M26" s="8">
        <v>4719420</v>
      </c>
      <c r="N26" s="8">
        <v>14621633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27362999</v>
      </c>
      <c r="X26" s="8">
        <v>28790004</v>
      </c>
      <c r="Y26" s="8">
        <v>-1427005</v>
      </c>
      <c r="Z26" s="2">
        <v>-4.96</v>
      </c>
      <c r="AA26" s="6">
        <v>58176930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297507538</v>
      </c>
      <c r="F27" s="8">
        <v>297507538</v>
      </c>
      <c r="G27" s="8">
        <v>20881235</v>
      </c>
      <c r="H27" s="8">
        <v>28436671</v>
      </c>
      <c r="I27" s="8">
        <v>24658953</v>
      </c>
      <c r="J27" s="8">
        <v>73976859</v>
      </c>
      <c r="K27" s="8">
        <v>24658953</v>
      </c>
      <c r="L27" s="8">
        <v>24658953</v>
      </c>
      <c r="M27" s="8">
        <v>25325662</v>
      </c>
      <c r="N27" s="8">
        <v>74643568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148620427</v>
      </c>
      <c r="X27" s="8">
        <v>148753770</v>
      </c>
      <c r="Y27" s="8">
        <v>-133343</v>
      </c>
      <c r="Z27" s="2">
        <v>-0.09</v>
      </c>
      <c r="AA27" s="6">
        <v>297507538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621796556</v>
      </c>
      <c r="F28" s="8">
        <v>621796556</v>
      </c>
      <c r="G28" s="8">
        <v>7054367</v>
      </c>
      <c r="H28" s="8">
        <v>7086985</v>
      </c>
      <c r="I28" s="8">
        <v>138807423</v>
      </c>
      <c r="J28" s="8">
        <v>152948775</v>
      </c>
      <c r="K28" s="8">
        <v>7058807</v>
      </c>
      <c r="L28" s="8">
        <v>94870413</v>
      </c>
      <c r="M28" s="8">
        <v>50966438</v>
      </c>
      <c r="N28" s="8">
        <v>152895658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305844433</v>
      </c>
      <c r="X28" s="8">
        <v>310898280</v>
      </c>
      <c r="Y28" s="8">
        <v>-5053847</v>
      </c>
      <c r="Z28" s="2">
        <v>-1.63</v>
      </c>
      <c r="AA28" s="6">
        <v>621796556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169409577</v>
      </c>
      <c r="F29" s="8">
        <v>148632040</v>
      </c>
      <c r="G29" s="8">
        <v>777531</v>
      </c>
      <c r="H29" s="8">
        <v>10777166</v>
      </c>
      <c r="I29" s="8">
        <v>4401631</v>
      </c>
      <c r="J29" s="8">
        <v>15956328</v>
      </c>
      <c r="K29" s="8">
        <v>1779026</v>
      </c>
      <c r="L29" s="8">
        <v>8473427</v>
      </c>
      <c r="M29" s="8">
        <v>2056213</v>
      </c>
      <c r="N29" s="8">
        <v>12308666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28264994</v>
      </c>
      <c r="X29" s="8">
        <v>84704790</v>
      </c>
      <c r="Y29" s="8">
        <v>-56439796</v>
      </c>
      <c r="Z29" s="2">
        <v>-66.63</v>
      </c>
      <c r="AA29" s="6">
        <v>148632040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1847140224</v>
      </c>
      <c r="F30" s="8">
        <v>1847140224</v>
      </c>
      <c r="G30" s="8">
        <v>187775764</v>
      </c>
      <c r="H30" s="8">
        <v>238214383</v>
      </c>
      <c r="I30" s="8">
        <v>127263832</v>
      </c>
      <c r="J30" s="8">
        <v>553253979</v>
      </c>
      <c r="K30" s="8">
        <v>97998720</v>
      </c>
      <c r="L30" s="8">
        <v>194366302</v>
      </c>
      <c r="M30" s="8">
        <v>89514205</v>
      </c>
      <c r="N30" s="8">
        <v>381879227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935133206</v>
      </c>
      <c r="X30" s="8">
        <v>894159156</v>
      </c>
      <c r="Y30" s="8">
        <v>40974050</v>
      </c>
      <c r="Z30" s="2">
        <v>4.58</v>
      </c>
      <c r="AA30" s="6">
        <v>1847140224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124612918</v>
      </c>
      <c r="F31" s="8">
        <v>145759463</v>
      </c>
      <c r="G31" s="8">
        <v>3994858</v>
      </c>
      <c r="H31" s="8">
        <v>8573810</v>
      </c>
      <c r="I31" s="8">
        <v>6022573</v>
      </c>
      <c r="J31" s="8">
        <v>18591241</v>
      </c>
      <c r="K31" s="8">
        <v>7584537</v>
      </c>
      <c r="L31" s="8">
        <v>20075934</v>
      </c>
      <c r="M31" s="8">
        <v>15594571</v>
      </c>
      <c r="N31" s="8">
        <v>43255042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61846283</v>
      </c>
      <c r="X31" s="8">
        <v>62306460</v>
      </c>
      <c r="Y31" s="8">
        <v>-460177</v>
      </c>
      <c r="Z31" s="2">
        <v>-0.74</v>
      </c>
      <c r="AA31" s="6">
        <v>145759463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937388453</v>
      </c>
      <c r="F32" s="8">
        <v>936032113</v>
      </c>
      <c r="G32" s="8">
        <v>11581405</v>
      </c>
      <c r="H32" s="8">
        <v>63877805</v>
      </c>
      <c r="I32" s="8">
        <v>70266975</v>
      </c>
      <c r="J32" s="8">
        <v>145726185</v>
      </c>
      <c r="K32" s="8">
        <v>80190842</v>
      </c>
      <c r="L32" s="8">
        <v>57525739</v>
      </c>
      <c r="M32" s="8">
        <v>77589261</v>
      </c>
      <c r="N32" s="8">
        <v>215305842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361032027</v>
      </c>
      <c r="X32" s="8">
        <v>468694224</v>
      </c>
      <c r="Y32" s="8">
        <v>-107662197</v>
      </c>
      <c r="Z32" s="2">
        <v>-22.97</v>
      </c>
      <c r="AA32" s="6">
        <v>936032113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32445628</v>
      </c>
      <c r="F33" s="8">
        <v>19560942</v>
      </c>
      <c r="G33" s="8">
        <v>228458</v>
      </c>
      <c r="H33" s="8">
        <v>667050</v>
      </c>
      <c r="I33" s="8">
        <v>162532</v>
      </c>
      <c r="J33" s="8">
        <v>1058040</v>
      </c>
      <c r="K33" s="8">
        <v>8580</v>
      </c>
      <c r="L33" s="8">
        <v>99680</v>
      </c>
      <c r="M33" s="8">
        <v>161758</v>
      </c>
      <c r="N33" s="8">
        <v>270018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1328058</v>
      </c>
      <c r="X33" s="8">
        <v>16222812</v>
      </c>
      <c r="Y33" s="8">
        <v>-14894754</v>
      </c>
      <c r="Z33" s="2">
        <v>-91.81</v>
      </c>
      <c r="AA33" s="6">
        <v>19560942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730128589</v>
      </c>
      <c r="F34" s="8">
        <v>744891701</v>
      </c>
      <c r="G34" s="8">
        <v>41216714</v>
      </c>
      <c r="H34" s="8">
        <v>36175930</v>
      </c>
      <c r="I34" s="8">
        <v>46342650</v>
      </c>
      <c r="J34" s="8">
        <v>123735294</v>
      </c>
      <c r="K34" s="8">
        <v>45158382</v>
      </c>
      <c r="L34" s="8">
        <v>61292931</v>
      </c>
      <c r="M34" s="8">
        <v>41668570</v>
      </c>
      <c r="N34" s="8">
        <v>148119883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271855177</v>
      </c>
      <c r="X34" s="8">
        <v>386896263</v>
      </c>
      <c r="Y34" s="8">
        <v>-115041086</v>
      </c>
      <c r="Z34" s="2">
        <v>-29.73</v>
      </c>
      <c r="AA34" s="6">
        <v>744891701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298820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149412</v>
      </c>
      <c r="Y35" s="8">
        <v>-149412</v>
      </c>
      <c r="Z35" s="2">
        <v>-100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6598468274</v>
      </c>
      <c r="F36" s="35">
        <f t="shared" si="1"/>
        <v>6598468500</v>
      </c>
      <c r="G36" s="35">
        <f t="shared" si="1"/>
        <v>389280750</v>
      </c>
      <c r="H36" s="35">
        <f t="shared" si="1"/>
        <v>546134244</v>
      </c>
      <c r="I36" s="35">
        <f t="shared" si="1"/>
        <v>599124567</v>
      </c>
      <c r="J36" s="35">
        <f t="shared" si="1"/>
        <v>1534539561</v>
      </c>
      <c r="K36" s="35">
        <f t="shared" si="1"/>
        <v>404972281</v>
      </c>
      <c r="L36" s="35">
        <f t="shared" si="1"/>
        <v>598685917</v>
      </c>
      <c r="M36" s="35">
        <f t="shared" si="1"/>
        <v>440061441</v>
      </c>
      <c r="N36" s="35">
        <f t="shared" si="1"/>
        <v>1443719639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2978259200</v>
      </c>
      <c r="X36" s="35">
        <f t="shared" si="1"/>
        <v>3291655155</v>
      </c>
      <c r="Y36" s="35">
        <f t="shared" si="1"/>
        <v>-313395955</v>
      </c>
      <c r="Z36" s="36">
        <f>+IF(X36&lt;&gt;0,+(Y36/X36)*100,0)</f>
        <v>-9.520923068868676</v>
      </c>
      <c r="AA36" s="33">
        <f>SUM(AA25:AA35)</f>
        <v>6598468500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43158274</v>
      </c>
      <c r="F38" s="48">
        <f t="shared" si="2"/>
        <v>42760939</v>
      </c>
      <c r="G38" s="48">
        <f t="shared" si="2"/>
        <v>165298792</v>
      </c>
      <c r="H38" s="48">
        <f t="shared" si="2"/>
        <v>254053519</v>
      </c>
      <c r="I38" s="48">
        <f t="shared" si="2"/>
        <v>-146872294</v>
      </c>
      <c r="J38" s="48">
        <f t="shared" si="2"/>
        <v>272480017</v>
      </c>
      <c r="K38" s="48">
        <f t="shared" si="2"/>
        <v>45550752</v>
      </c>
      <c r="L38" s="48">
        <f t="shared" si="2"/>
        <v>-195298962</v>
      </c>
      <c r="M38" s="48">
        <f t="shared" si="2"/>
        <v>-89074650</v>
      </c>
      <c r="N38" s="48">
        <f t="shared" si="2"/>
        <v>-238822860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33657157</v>
      </c>
      <c r="X38" s="48">
        <f>IF(F22=F36,0,X22-X36)</f>
        <v>8049884</v>
      </c>
      <c r="Y38" s="48">
        <f t="shared" si="2"/>
        <v>25607273</v>
      </c>
      <c r="Z38" s="49">
        <f>+IF(X38&lt;&gt;0,+(Y38/X38)*100,0)</f>
        <v>318.1073540935497</v>
      </c>
      <c r="AA38" s="46">
        <f>+AA22-AA36</f>
        <v>42760939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950527686</v>
      </c>
      <c r="F39" s="8">
        <v>950925021</v>
      </c>
      <c r="G39" s="8">
        <v>0</v>
      </c>
      <c r="H39" s="8">
        <v>0</v>
      </c>
      <c r="I39" s="8">
        <v>161790</v>
      </c>
      <c r="J39" s="8">
        <v>161790</v>
      </c>
      <c r="K39" s="8">
        <v>-78097</v>
      </c>
      <c r="L39" s="8">
        <v>324716174</v>
      </c>
      <c r="M39" s="8">
        <v>20080145</v>
      </c>
      <c r="N39" s="8">
        <v>344718222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344880012</v>
      </c>
      <c r="X39" s="8">
        <v>472529861</v>
      </c>
      <c r="Y39" s="8">
        <v>-127649849</v>
      </c>
      <c r="Z39" s="2">
        <v>-27.01</v>
      </c>
      <c r="AA39" s="6">
        <v>950925021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15570846</v>
      </c>
      <c r="Y40" s="26">
        <v>-15570846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993685960</v>
      </c>
      <c r="F42" s="57">
        <f t="shared" si="3"/>
        <v>993685960</v>
      </c>
      <c r="G42" s="57">
        <f t="shared" si="3"/>
        <v>165298792</v>
      </c>
      <c r="H42" s="57">
        <f t="shared" si="3"/>
        <v>254053519</v>
      </c>
      <c r="I42" s="57">
        <f t="shared" si="3"/>
        <v>-146710504</v>
      </c>
      <c r="J42" s="57">
        <f t="shared" si="3"/>
        <v>272641807</v>
      </c>
      <c r="K42" s="57">
        <f t="shared" si="3"/>
        <v>45472655</v>
      </c>
      <c r="L42" s="57">
        <f t="shared" si="3"/>
        <v>129417212</v>
      </c>
      <c r="M42" s="57">
        <f t="shared" si="3"/>
        <v>-68994505</v>
      </c>
      <c r="N42" s="57">
        <f t="shared" si="3"/>
        <v>105895362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378537169</v>
      </c>
      <c r="X42" s="57">
        <f t="shared" si="3"/>
        <v>496150591</v>
      </c>
      <c r="Y42" s="57">
        <f t="shared" si="3"/>
        <v>-117613422</v>
      </c>
      <c r="Z42" s="58">
        <f>+IF(X42&lt;&gt;0,+(Y42/X42)*100,0)</f>
        <v>-23.705186315096014</v>
      </c>
      <c r="AA42" s="55">
        <f>SUM(AA38:AA41)</f>
        <v>993685960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993685960</v>
      </c>
      <c r="F44" s="65">
        <f t="shared" si="4"/>
        <v>993685960</v>
      </c>
      <c r="G44" s="65">
        <f t="shared" si="4"/>
        <v>165298792</v>
      </c>
      <c r="H44" s="65">
        <f t="shared" si="4"/>
        <v>254053519</v>
      </c>
      <c r="I44" s="65">
        <f t="shared" si="4"/>
        <v>-146710504</v>
      </c>
      <c r="J44" s="65">
        <f t="shared" si="4"/>
        <v>272641807</v>
      </c>
      <c r="K44" s="65">
        <f t="shared" si="4"/>
        <v>45472655</v>
      </c>
      <c r="L44" s="65">
        <f t="shared" si="4"/>
        <v>129417212</v>
      </c>
      <c r="M44" s="65">
        <f t="shared" si="4"/>
        <v>-68994505</v>
      </c>
      <c r="N44" s="65">
        <f t="shared" si="4"/>
        <v>105895362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378537169</v>
      </c>
      <c r="X44" s="65">
        <f t="shared" si="4"/>
        <v>496150591</v>
      </c>
      <c r="Y44" s="65">
        <f t="shared" si="4"/>
        <v>-117613422</v>
      </c>
      <c r="Z44" s="66">
        <f>+IF(X44&lt;&gt;0,+(Y44/X44)*100,0)</f>
        <v>-23.705186315096014</v>
      </c>
      <c r="AA44" s="63">
        <f>+AA42-AA43</f>
        <v>993685960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993685960</v>
      </c>
      <c r="F46" s="57">
        <f t="shared" si="5"/>
        <v>993685960</v>
      </c>
      <c r="G46" s="57">
        <f t="shared" si="5"/>
        <v>165298792</v>
      </c>
      <c r="H46" s="57">
        <f t="shared" si="5"/>
        <v>254053519</v>
      </c>
      <c r="I46" s="57">
        <f t="shared" si="5"/>
        <v>-146710504</v>
      </c>
      <c r="J46" s="57">
        <f t="shared" si="5"/>
        <v>272641807</v>
      </c>
      <c r="K46" s="57">
        <f t="shared" si="5"/>
        <v>45472655</v>
      </c>
      <c r="L46" s="57">
        <f t="shared" si="5"/>
        <v>129417212</v>
      </c>
      <c r="M46" s="57">
        <f t="shared" si="5"/>
        <v>-68994505</v>
      </c>
      <c r="N46" s="57">
        <f t="shared" si="5"/>
        <v>105895362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378537169</v>
      </c>
      <c r="X46" s="57">
        <f t="shared" si="5"/>
        <v>496150591</v>
      </c>
      <c r="Y46" s="57">
        <f t="shared" si="5"/>
        <v>-117613422</v>
      </c>
      <c r="Z46" s="58">
        <f>+IF(X46&lt;&gt;0,+(Y46/X46)*100,0)</f>
        <v>-23.705186315096014</v>
      </c>
      <c r="AA46" s="55">
        <f>SUM(AA44:AA45)</f>
        <v>993685960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993685960</v>
      </c>
      <c r="F48" s="73">
        <f t="shared" si="6"/>
        <v>993685960</v>
      </c>
      <c r="G48" s="73">
        <f t="shared" si="6"/>
        <v>165298792</v>
      </c>
      <c r="H48" s="74">
        <f t="shared" si="6"/>
        <v>254053519</v>
      </c>
      <c r="I48" s="74">
        <f t="shared" si="6"/>
        <v>-146710504</v>
      </c>
      <c r="J48" s="74">
        <f t="shared" si="6"/>
        <v>272641807</v>
      </c>
      <c r="K48" s="74">
        <f t="shared" si="6"/>
        <v>45472655</v>
      </c>
      <c r="L48" s="74">
        <f t="shared" si="6"/>
        <v>129417212</v>
      </c>
      <c r="M48" s="73">
        <f t="shared" si="6"/>
        <v>-68994505</v>
      </c>
      <c r="N48" s="73">
        <f t="shared" si="6"/>
        <v>105895362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378537169</v>
      </c>
      <c r="X48" s="74">
        <f t="shared" si="6"/>
        <v>496150591</v>
      </c>
      <c r="Y48" s="74">
        <f t="shared" si="6"/>
        <v>-117613422</v>
      </c>
      <c r="Z48" s="75">
        <f>+IF(X48&lt;&gt;0,+(Y48/X48)*100,0)</f>
        <v>-23.705186315096014</v>
      </c>
      <c r="AA48" s="76">
        <f>SUM(AA46:AA47)</f>
        <v>993685960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48467154</v>
      </c>
      <c r="D5" s="6">
        <v>0</v>
      </c>
      <c r="E5" s="7">
        <v>65709288</v>
      </c>
      <c r="F5" s="8">
        <v>65709288</v>
      </c>
      <c r="G5" s="8">
        <v>8739607</v>
      </c>
      <c r="H5" s="8">
        <v>4115845</v>
      </c>
      <c r="I5" s="8">
        <v>4119984</v>
      </c>
      <c r="J5" s="8">
        <v>16975436</v>
      </c>
      <c r="K5" s="8">
        <v>4011870</v>
      </c>
      <c r="L5" s="8">
        <v>4095208</v>
      </c>
      <c r="M5" s="8">
        <v>4103332</v>
      </c>
      <c r="N5" s="8">
        <v>12210410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29185846</v>
      </c>
      <c r="X5" s="8">
        <v>32856000</v>
      </c>
      <c r="Y5" s="8">
        <v>-3670154</v>
      </c>
      <c r="Z5" s="2">
        <v>-11.17</v>
      </c>
      <c r="AA5" s="6">
        <v>65709288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246400472</v>
      </c>
      <c r="D7" s="6">
        <v>0</v>
      </c>
      <c r="E7" s="7">
        <v>310081374</v>
      </c>
      <c r="F7" s="8">
        <v>310081374</v>
      </c>
      <c r="G7" s="8">
        <v>23035887</v>
      </c>
      <c r="H7" s="8">
        <v>23778431</v>
      </c>
      <c r="I7" s="8">
        <v>24337263</v>
      </c>
      <c r="J7" s="8">
        <v>71151581</v>
      </c>
      <c r="K7" s="8">
        <v>20687855</v>
      </c>
      <c r="L7" s="8">
        <v>22134219</v>
      </c>
      <c r="M7" s="8">
        <v>21885742</v>
      </c>
      <c r="N7" s="8">
        <v>64707816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135859397</v>
      </c>
      <c r="X7" s="8">
        <v>154974000</v>
      </c>
      <c r="Y7" s="8">
        <v>-19114603</v>
      </c>
      <c r="Z7" s="2">
        <v>-12.33</v>
      </c>
      <c r="AA7" s="6">
        <v>310081374</v>
      </c>
    </row>
    <row r="8" spans="1:27" ht="13.5">
      <c r="A8" s="25" t="s">
        <v>35</v>
      </c>
      <c r="B8" s="24"/>
      <c r="C8" s="6">
        <v>72731937</v>
      </c>
      <c r="D8" s="6">
        <v>0</v>
      </c>
      <c r="E8" s="7">
        <v>95883639</v>
      </c>
      <c r="F8" s="8">
        <v>95883639</v>
      </c>
      <c r="G8" s="8">
        <v>6710548</v>
      </c>
      <c r="H8" s="8">
        <v>4000415</v>
      </c>
      <c r="I8" s="8">
        <v>5922041</v>
      </c>
      <c r="J8" s="8">
        <v>16633004</v>
      </c>
      <c r="K8" s="8">
        <v>7361984</v>
      </c>
      <c r="L8" s="8">
        <v>8291537</v>
      </c>
      <c r="M8" s="8">
        <v>8296091</v>
      </c>
      <c r="N8" s="8">
        <v>23949612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40582616</v>
      </c>
      <c r="X8" s="8">
        <v>47940000</v>
      </c>
      <c r="Y8" s="8">
        <v>-7357384</v>
      </c>
      <c r="Z8" s="2">
        <v>-15.35</v>
      </c>
      <c r="AA8" s="6">
        <v>95883639</v>
      </c>
    </row>
    <row r="9" spans="1:27" ht="13.5">
      <c r="A9" s="25" t="s">
        <v>36</v>
      </c>
      <c r="B9" s="24"/>
      <c r="C9" s="6">
        <v>21018614</v>
      </c>
      <c r="D9" s="6">
        <v>0</v>
      </c>
      <c r="E9" s="7">
        <v>33709682</v>
      </c>
      <c r="F9" s="8">
        <v>33709682</v>
      </c>
      <c r="G9" s="8">
        <v>3551859</v>
      </c>
      <c r="H9" s="8">
        <v>3508299</v>
      </c>
      <c r="I9" s="8">
        <v>3509203</v>
      </c>
      <c r="J9" s="8">
        <v>10569361</v>
      </c>
      <c r="K9" s="8">
        <v>3517339</v>
      </c>
      <c r="L9" s="8">
        <v>3523254</v>
      </c>
      <c r="M9" s="8">
        <v>3523226</v>
      </c>
      <c r="N9" s="8">
        <v>10563819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21133180</v>
      </c>
      <c r="X9" s="8">
        <v>15108000</v>
      </c>
      <c r="Y9" s="8">
        <v>6025180</v>
      </c>
      <c r="Z9" s="2">
        <v>39.88</v>
      </c>
      <c r="AA9" s="6">
        <v>33709682</v>
      </c>
    </row>
    <row r="10" spans="1:27" ht="13.5">
      <c r="A10" s="25" t="s">
        <v>37</v>
      </c>
      <c r="B10" s="24"/>
      <c r="C10" s="6">
        <v>16628287</v>
      </c>
      <c r="D10" s="6">
        <v>0</v>
      </c>
      <c r="E10" s="7">
        <v>27801037</v>
      </c>
      <c r="F10" s="26">
        <v>27801037</v>
      </c>
      <c r="G10" s="26">
        <v>2368021</v>
      </c>
      <c r="H10" s="26">
        <v>2379983</v>
      </c>
      <c r="I10" s="26">
        <v>2369974</v>
      </c>
      <c r="J10" s="26">
        <v>7117978</v>
      </c>
      <c r="K10" s="26">
        <v>2369439</v>
      </c>
      <c r="L10" s="26">
        <v>2371391</v>
      </c>
      <c r="M10" s="26">
        <v>2370461</v>
      </c>
      <c r="N10" s="26">
        <v>7111291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14229269</v>
      </c>
      <c r="X10" s="26">
        <v>13902000</v>
      </c>
      <c r="Y10" s="26">
        <v>327269</v>
      </c>
      <c r="Z10" s="27">
        <v>2.35</v>
      </c>
      <c r="AA10" s="28">
        <v>27801037</v>
      </c>
    </row>
    <row r="11" spans="1:27" ht="13.5">
      <c r="A11" s="25" t="s">
        <v>38</v>
      </c>
      <c r="B11" s="29"/>
      <c r="C11" s="6">
        <v>-82102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5998754</v>
      </c>
      <c r="D12" s="6">
        <v>0</v>
      </c>
      <c r="E12" s="7">
        <v>8336514</v>
      </c>
      <c r="F12" s="8">
        <v>8336514</v>
      </c>
      <c r="G12" s="8">
        <v>39676</v>
      </c>
      <c r="H12" s="8">
        <v>17954</v>
      </c>
      <c r="I12" s="8">
        <v>9673</v>
      </c>
      <c r="J12" s="8">
        <v>67303</v>
      </c>
      <c r="K12" s="8">
        <v>54020</v>
      </c>
      <c r="L12" s="8">
        <v>36289</v>
      </c>
      <c r="M12" s="8">
        <v>4465356</v>
      </c>
      <c r="N12" s="8">
        <v>4555665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4622968</v>
      </c>
      <c r="X12" s="8">
        <v>3822000</v>
      </c>
      <c r="Y12" s="8">
        <v>800968</v>
      </c>
      <c r="Z12" s="2">
        <v>20.96</v>
      </c>
      <c r="AA12" s="6">
        <v>8336514</v>
      </c>
    </row>
    <row r="13" spans="1:27" ht="13.5">
      <c r="A13" s="23" t="s">
        <v>40</v>
      </c>
      <c r="B13" s="29"/>
      <c r="C13" s="6">
        <v>2271188</v>
      </c>
      <c r="D13" s="6">
        <v>0</v>
      </c>
      <c r="E13" s="7">
        <v>872041</v>
      </c>
      <c r="F13" s="8">
        <v>872041</v>
      </c>
      <c r="G13" s="8">
        <v>16971</v>
      </c>
      <c r="H13" s="8">
        <v>46936</v>
      </c>
      <c r="I13" s="8">
        <v>250509</v>
      </c>
      <c r="J13" s="8">
        <v>314416</v>
      </c>
      <c r="K13" s="8">
        <v>117994</v>
      </c>
      <c r="L13" s="8">
        <v>115222</v>
      </c>
      <c r="M13" s="8">
        <v>23106</v>
      </c>
      <c r="N13" s="8">
        <v>256322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570738</v>
      </c>
      <c r="X13" s="8"/>
      <c r="Y13" s="8">
        <v>570738</v>
      </c>
      <c r="Z13" s="2">
        <v>0</v>
      </c>
      <c r="AA13" s="6">
        <v>872041</v>
      </c>
    </row>
    <row r="14" spans="1:27" ht="13.5">
      <c r="A14" s="23" t="s">
        <v>41</v>
      </c>
      <c r="B14" s="29"/>
      <c r="C14" s="6">
        <v>15452989</v>
      </c>
      <c r="D14" s="6">
        <v>0</v>
      </c>
      <c r="E14" s="7">
        <v>16112000</v>
      </c>
      <c r="F14" s="8">
        <v>16112000</v>
      </c>
      <c r="G14" s="8">
        <v>1492609</v>
      </c>
      <c r="H14" s="8">
        <v>1523145</v>
      </c>
      <c r="I14" s="8">
        <v>1576849</v>
      </c>
      <c r="J14" s="8">
        <v>4592603</v>
      </c>
      <c r="K14" s="8">
        <v>1591706</v>
      </c>
      <c r="L14" s="8">
        <v>1572062</v>
      </c>
      <c r="M14" s="8">
        <v>1623149</v>
      </c>
      <c r="N14" s="8">
        <v>4786917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9379520</v>
      </c>
      <c r="X14" s="8">
        <v>8058000</v>
      </c>
      <c r="Y14" s="8">
        <v>1321520</v>
      </c>
      <c r="Z14" s="2">
        <v>16.4</v>
      </c>
      <c r="AA14" s="6">
        <v>16112000</v>
      </c>
    </row>
    <row r="15" spans="1:27" ht="13.5">
      <c r="A15" s="23" t="s">
        <v>42</v>
      </c>
      <c r="B15" s="29"/>
      <c r="C15" s="6">
        <v>11831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2634920</v>
      </c>
      <c r="D16" s="6">
        <v>0</v>
      </c>
      <c r="E16" s="7">
        <v>4718663</v>
      </c>
      <c r="F16" s="8">
        <v>4718663</v>
      </c>
      <c r="G16" s="8">
        <v>54908</v>
      </c>
      <c r="H16" s="8">
        <v>44417</v>
      </c>
      <c r="I16" s="8">
        <v>62707</v>
      </c>
      <c r="J16" s="8">
        <v>162032</v>
      </c>
      <c r="K16" s="8">
        <v>61330</v>
      </c>
      <c r="L16" s="8">
        <v>42168</v>
      </c>
      <c r="M16" s="8">
        <v>27728</v>
      </c>
      <c r="N16" s="8">
        <v>131226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293258</v>
      </c>
      <c r="X16" s="8">
        <v>660000</v>
      </c>
      <c r="Y16" s="8">
        <v>-366742</v>
      </c>
      <c r="Z16" s="2">
        <v>-55.57</v>
      </c>
      <c r="AA16" s="6">
        <v>4718663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165267780</v>
      </c>
      <c r="D19" s="6">
        <v>0</v>
      </c>
      <c r="E19" s="7">
        <v>160968000</v>
      </c>
      <c r="F19" s="8">
        <v>160968000</v>
      </c>
      <c r="G19" s="8">
        <v>66049000</v>
      </c>
      <c r="H19" s="8">
        <v>4749643</v>
      </c>
      <c r="I19" s="8">
        <v>0</v>
      </c>
      <c r="J19" s="8">
        <v>70798643</v>
      </c>
      <c r="K19" s="8">
        <v>0</v>
      </c>
      <c r="L19" s="8">
        <v>0</v>
      </c>
      <c r="M19" s="8">
        <v>52840000</v>
      </c>
      <c r="N19" s="8">
        <v>52840000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123638643</v>
      </c>
      <c r="X19" s="8"/>
      <c r="Y19" s="8">
        <v>123638643</v>
      </c>
      <c r="Z19" s="2">
        <v>0</v>
      </c>
      <c r="AA19" s="6">
        <v>160968000</v>
      </c>
    </row>
    <row r="20" spans="1:27" ht="13.5">
      <c r="A20" s="23" t="s">
        <v>47</v>
      </c>
      <c r="B20" s="29"/>
      <c r="C20" s="6">
        <v>11529529</v>
      </c>
      <c r="D20" s="6">
        <v>0</v>
      </c>
      <c r="E20" s="7">
        <v>12379836</v>
      </c>
      <c r="F20" s="26">
        <v>12379836</v>
      </c>
      <c r="G20" s="26">
        <v>1172031</v>
      </c>
      <c r="H20" s="26">
        <v>461338</v>
      </c>
      <c r="I20" s="26">
        <v>532481</v>
      </c>
      <c r="J20" s="26">
        <v>2165850</v>
      </c>
      <c r="K20" s="26">
        <v>468615</v>
      </c>
      <c r="L20" s="26">
        <v>312728</v>
      </c>
      <c r="M20" s="26">
        <v>3101676</v>
      </c>
      <c r="N20" s="26">
        <v>3883019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6048869</v>
      </c>
      <c r="X20" s="26">
        <v>107221000</v>
      </c>
      <c r="Y20" s="26">
        <v>-101172131</v>
      </c>
      <c r="Z20" s="27">
        <v>-94.36</v>
      </c>
      <c r="AA20" s="28">
        <v>12379836</v>
      </c>
    </row>
    <row r="21" spans="1:27" ht="13.5">
      <c r="A21" s="23" t="s">
        <v>48</v>
      </c>
      <c r="B21" s="29"/>
      <c r="C21" s="6">
        <v>3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608331356</v>
      </c>
      <c r="D22" s="33">
        <f>SUM(D5:D21)</f>
        <v>0</v>
      </c>
      <c r="E22" s="34">
        <f t="shared" si="0"/>
        <v>736572074</v>
      </c>
      <c r="F22" s="35">
        <f t="shared" si="0"/>
        <v>736572074</v>
      </c>
      <c r="G22" s="35">
        <f t="shared" si="0"/>
        <v>113231117</v>
      </c>
      <c r="H22" s="35">
        <f t="shared" si="0"/>
        <v>44626406</v>
      </c>
      <c r="I22" s="35">
        <f t="shared" si="0"/>
        <v>42690684</v>
      </c>
      <c r="J22" s="35">
        <f t="shared" si="0"/>
        <v>200548207</v>
      </c>
      <c r="K22" s="35">
        <f t="shared" si="0"/>
        <v>40242152</v>
      </c>
      <c r="L22" s="35">
        <f t="shared" si="0"/>
        <v>42494078</v>
      </c>
      <c r="M22" s="35">
        <f t="shared" si="0"/>
        <v>102259867</v>
      </c>
      <c r="N22" s="35">
        <f t="shared" si="0"/>
        <v>184996097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385544304</v>
      </c>
      <c r="X22" s="35">
        <f t="shared" si="0"/>
        <v>384541000</v>
      </c>
      <c r="Y22" s="35">
        <f t="shared" si="0"/>
        <v>1003304</v>
      </c>
      <c r="Z22" s="36">
        <f>+IF(X22&lt;&gt;0,+(Y22/X22)*100,0)</f>
        <v>0.26090949989728013</v>
      </c>
      <c r="AA22" s="33">
        <f>SUM(AA5:AA21)</f>
        <v>736572074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209760410</v>
      </c>
      <c r="D25" s="6">
        <v>0</v>
      </c>
      <c r="E25" s="7">
        <v>214458000</v>
      </c>
      <c r="F25" s="8">
        <v>214458000</v>
      </c>
      <c r="G25" s="8">
        <v>17819073</v>
      </c>
      <c r="H25" s="8">
        <v>16211306</v>
      </c>
      <c r="I25" s="8">
        <v>15886014</v>
      </c>
      <c r="J25" s="8">
        <v>49916393</v>
      </c>
      <c r="K25" s="8">
        <v>16451978</v>
      </c>
      <c r="L25" s="8">
        <v>16853960</v>
      </c>
      <c r="M25" s="8">
        <v>27006813</v>
      </c>
      <c r="N25" s="8">
        <v>60312751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110229144</v>
      </c>
      <c r="X25" s="8">
        <v>107430000</v>
      </c>
      <c r="Y25" s="8">
        <v>2799144</v>
      </c>
      <c r="Z25" s="2">
        <v>2.61</v>
      </c>
      <c r="AA25" s="6">
        <v>214458000</v>
      </c>
    </row>
    <row r="26" spans="1:27" ht="13.5">
      <c r="A26" s="25" t="s">
        <v>52</v>
      </c>
      <c r="B26" s="24"/>
      <c r="C26" s="6">
        <v>17824721</v>
      </c>
      <c r="D26" s="6">
        <v>0</v>
      </c>
      <c r="E26" s="7">
        <v>18543429</v>
      </c>
      <c r="F26" s="8">
        <v>18543429</v>
      </c>
      <c r="G26" s="8">
        <v>1474517</v>
      </c>
      <c r="H26" s="8">
        <v>1165447</v>
      </c>
      <c r="I26" s="8">
        <v>1290561</v>
      </c>
      <c r="J26" s="8">
        <v>3930525</v>
      </c>
      <c r="K26" s="8">
        <v>1366043</v>
      </c>
      <c r="L26" s="8">
        <v>1370330</v>
      </c>
      <c r="M26" s="8">
        <v>1366409</v>
      </c>
      <c r="N26" s="8">
        <v>4102782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8033307</v>
      </c>
      <c r="X26" s="8">
        <v>8868000</v>
      </c>
      <c r="Y26" s="8">
        <v>-834693</v>
      </c>
      <c r="Z26" s="2">
        <v>-9.41</v>
      </c>
      <c r="AA26" s="6">
        <v>18543429</v>
      </c>
    </row>
    <row r="27" spans="1:27" ht="13.5">
      <c r="A27" s="25" t="s">
        <v>53</v>
      </c>
      <c r="B27" s="24"/>
      <c r="C27" s="6">
        <v>66683498</v>
      </c>
      <c r="D27" s="6">
        <v>0</v>
      </c>
      <c r="E27" s="7">
        <v>5897840</v>
      </c>
      <c r="F27" s="8">
        <v>5897840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5897840</v>
      </c>
    </row>
    <row r="28" spans="1:27" ht="13.5">
      <c r="A28" s="25" t="s">
        <v>54</v>
      </c>
      <c r="B28" s="24"/>
      <c r="C28" s="6">
        <v>110481092</v>
      </c>
      <c r="D28" s="6">
        <v>0</v>
      </c>
      <c r="E28" s="7">
        <v>8712000</v>
      </c>
      <c r="F28" s="8">
        <v>8712000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8712000</v>
      </c>
    </row>
    <row r="29" spans="1:27" ht="13.5">
      <c r="A29" s="25" t="s">
        <v>55</v>
      </c>
      <c r="B29" s="24"/>
      <c r="C29" s="6">
        <v>8562250</v>
      </c>
      <c r="D29" s="6">
        <v>0</v>
      </c>
      <c r="E29" s="7">
        <v>2699000</v>
      </c>
      <c r="F29" s="8">
        <v>2699000</v>
      </c>
      <c r="G29" s="8">
        <v>539144</v>
      </c>
      <c r="H29" s="8">
        <v>0</v>
      </c>
      <c r="I29" s="8">
        <v>0</v>
      </c>
      <c r="J29" s="8">
        <v>539144</v>
      </c>
      <c r="K29" s="8">
        <v>0</v>
      </c>
      <c r="L29" s="8">
        <v>523740</v>
      </c>
      <c r="M29" s="8">
        <v>0</v>
      </c>
      <c r="N29" s="8">
        <v>523740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1062884</v>
      </c>
      <c r="X29" s="8">
        <v>1350000</v>
      </c>
      <c r="Y29" s="8">
        <v>-287116</v>
      </c>
      <c r="Z29" s="2">
        <v>-21.27</v>
      </c>
      <c r="AA29" s="6">
        <v>2699000</v>
      </c>
    </row>
    <row r="30" spans="1:27" ht="13.5">
      <c r="A30" s="25" t="s">
        <v>56</v>
      </c>
      <c r="B30" s="24"/>
      <c r="C30" s="6">
        <v>211953085</v>
      </c>
      <c r="D30" s="6">
        <v>0</v>
      </c>
      <c r="E30" s="7">
        <v>234531398</v>
      </c>
      <c r="F30" s="8">
        <v>234531398</v>
      </c>
      <c r="G30" s="8">
        <v>36436</v>
      </c>
      <c r="H30" s="8">
        <v>28075033</v>
      </c>
      <c r="I30" s="8">
        <v>549180</v>
      </c>
      <c r="J30" s="8">
        <v>28660649</v>
      </c>
      <c r="K30" s="8">
        <v>348657</v>
      </c>
      <c r="L30" s="8">
        <v>252374</v>
      </c>
      <c r="M30" s="8">
        <v>326092</v>
      </c>
      <c r="N30" s="8">
        <v>927123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29587772</v>
      </c>
      <c r="X30" s="8">
        <v>117264000</v>
      </c>
      <c r="Y30" s="8">
        <v>-87676228</v>
      </c>
      <c r="Z30" s="2">
        <v>-74.77</v>
      </c>
      <c r="AA30" s="6">
        <v>234531398</v>
      </c>
    </row>
    <row r="31" spans="1:27" ht="13.5">
      <c r="A31" s="25" t="s">
        <v>57</v>
      </c>
      <c r="B31" s="24"/>
      <c r="C31" s="6">
        <v>58889678</v>
      </c>
      <c r="D31" s="6">
        <v>0</v>
      </c>
      <c r="E31" s="7">
        <v>0</v>
      </c>
      <c r="F31" s="8">
        <v>0</v>
      </c>
      <c r="G31" s="8">
        <v>1850529</v>
      </c>
      <c r="H31" s="8">
        <v>3401716</v>
      </c>
      <c r="I31" s="8">
        <v>4992580</v>
      </c>
      <c r="J31" s="8">
        <v>10244825</v>
      </c>
      <c r="K31" s="8">
        <v>4786291</v>
      </c>
      <c r="L31" s="8">
        <v>4352416</v>
      </c>
      <c r="M31" s="8">
        <v>5782037</v>
      </c>
      <c r="N31" s="8">
        <v>14920744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25165569</v>
      </c>
      <c r="X31" s="8"/>
      <c r="Y31" s="8">
        <v>25165569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27431000</v>
      </c>
      <c r="D32" s="6">
        <v>0</v>
      </c>
      <c r="E32" s="7">
        <v>29773803</v>
      </c>
      <c r="F32" s="8">
        <v>29773803</v>
      </c>
      <c r="G32" s="8">
        <v>102295</v>
      </c>
      <c r="H32" s="8">
        <v>2173552</v>
      </c>
      <c r="I32" s="8">
        <v>2604404</v>
      </c>
      <c r="J32" s="8">
        <v>4880251</v>
      </c>
      <c r="K32" s="8">
        <v>2364524</v>
      </c>
      <c r="L32" s="8">
        <v>812547</v>
      </c>
      <c r="M32" s="8">
        <v>4691698</v>
      </c>
      <c r="N32" s="8">
        <v>7868769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12749020</v>
      </c>
      <c r="X32" s="8">
        <v>15036000</v>
      </c>
      <c r="Y32" s="8">
        <v>-2286980</v>
      </c>
      <c r="Z32" s="2">
        <v>-15.21</v>
      </c>
      <c r="AA32" s="6">
        <v>29773803</v>
      </c>
    </row>
    <row r="33" spans="1:27" ht="13.5">
      <c r="A33" s="25" t="s">
        <v>59</v>
      </c>
      <c r="B33" s="24"/>
      <c r="C33" s="6">
        <v>3346719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87040142</v>
      </c>
      <c r="D34" s="6">
        <v>0</v>
      </c>
      <c r="E34" s="7">
        <v>205492400</v>
      </c>
      <c r="F34" s="8">
        <v>205492400</v>
      </c>
      <c r="G34" s="8">
        <v>5681783</v>
      </c>
      <c r="H34" s="8">
        <v>9478125</v>
      </c>
      <c r="I34" s="8">
        <v>9932016</v>
      </c>
      <c r="J34" s="8">
        <v>25091924</v>
      </c>
      <c r="K34" s="8">
        <v>9072798</v>
      </c>
      <c r="L34" s="8">
        <v>8300118</v>
      </c>
      <c r="M34" s="8">
        <v>19515154</v>
      </c>
      <c r="N34" s="8">
        <v>36888070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61979994</v>
      </c>
      <c r="X34" s="8">
        <v>98328000</v>
      </c>
      <c r="Y34" s="8">
        <v>-36348006</v>
      </c>
      <c r="Z34" s="2">
        <v>-36.97</v>
      </c>
      <c r="AA34" s="6">
        <v>205492400</v>
      </c>
    </row>
    <row r="35" spans="1:27" ht="13.5">
      <c r="A35" s="23" t="s">
        <v>61</v>
      </c>
      <c r="B35" s="29"/>
      <c r="C35" s="6">
        <v>2228931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804201526</v>
      </c>
      <c r="D36" s="33">
        <f>SUM(D25:D35)</f>
        <v>0</v>
      </c>
      <c r="E36" s="34">
        <f t="shared" si="1"/>
        <v>720107870</v>
      </c>
      <c r="F36" s="35">
        <f t="shared" si="1"/>
        <v>720107870</v>
      </c>
      <c r="G36" s="35">
        <f t="shared" si="1"/>
        <v>27503777</v>
      </c>
      <c r="H36" s="35">
        <f t="shared" si="1"/>
        <v>60505179</v>
      </c>
      <c r="I36" s="35">
        <f t="shared" si="1"/>
        <v>35254755</v>
      </c>
      <c r="J36" s="35">
        <f t="shared" si="1"/>
        <v>123263711</v>
      </c>
      <c r="K36" s="35">
        <f t="shared" si="1"/>
        <v>34390291</v>
      </c>
      <c r="L36" s="35">
        <f t="shared" si="1"/>
        <v>32465485</v>
      </c>
      <c r="M36" s="35">
        <f t="shared" si="1"/>
        <v>58688203</v>
      </c>
      <c r="N36" s="35">
        <f t="shared" si="1"/>
        <v>125543979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248807690</v>
      </c>
      <c r="X36" s="35">
        <f t="shared" si="1"/>
        <v>348276000</v>
      </c>
      <c r="Y36" s="35">
        <f t="shared" si="1"/>
        <v>-99468310</v>
      </c>
      <c r="Z36" s="36">
        <f>+IF(X36&lt;&gt;0,+(Y36/X36)*100,0)</f>
        <v>-28.560196510813263</v>
      </c>
      <c r="AA36" s="33">
        <f>SUM(AA25:AA35)</f>
        <v>720107870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-195870170</v>
      </c>
      <c r="D38" s="46">
        <f>+D22-D36</f>
        <v>0</v>
      </c>
      <c r="E38" s="47">
        <f t="shared" si="2"/>
        <v>16464204</v>
      </c>
      <c r="F38" s="48">
        <f t="shared" si="2"/>
        <v>16464204</v>
      </c>
      <c r="G38" s="48">
        <f t="shared" si="2"/>
        <v>85727340</v>
      </c>
      <c r="H38" s="48">
        <f t="shared" si="2"/>
        <v>-15878773</v>
      </c>
      <c r="I38" s="48">
        <f t="shared" si="2"/>
        <v>7435929</v>
      </c>
      <c r="J38" s="48">
        <f t="shared" si="2"/>
        <v>77284496</v>
      </c>
      <c r="K38" s="48">
        <f t="shared" si="2"/>
        <v>5851861</v>
      </c>
      <c r="L38" s="48">
        <f t="shared" si="2"/>
        <v>10028593</v>
      </c>
      <c r="M38" s="48">
        <f t="shared" si="2"/>
        <v>43571664</v>
      </c>
      <c r="N38" s="48">
        <f t="shared" si="2"/>
        <v>59452118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136736614</v>
      </c>
      <c r="X38" s="48">
        <f>IF(F22=F36,0,X22-X36)</f>
        <v>36265000</v>
      </c>
      <c r="Y38" s="48">
        <f t="shared" si="2"/>
        <v>100471614</v>
      </c>
      <c r="Z38" s="49">
        <f>+IF(X38&lt;&gt;0,+(Y38/X38)*100,0)</f>
        <v>277.04843237281125</v>
      </c>
      <c r="AA38" s="46">
        <f>+AA22-AA36</f>
        <v>16464204</v>
      </c>
    </row>
    <row r="39" spans="1:27" ht="13.5">
      <c r="A39" s="23" t="s">
        <v>64</v>
      </c>
      <c r="B39" s="29"/>
      <c r="C39" s="6">
        <v>99811863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-96058307</v>
      </c>
      <c r="D42" s="55">
        <f>SUM(D38:D41)</f>
        <v>0</v>
      </c>
      <c r="E42" s="56">
        <f t="shared" si="3"/>
        <v>16464204</v>
      </c>
      <c r="F42" s="57">
        <f t="shared" si="3"/>
        <v>16464204</v>
      </c>
      <c r="G42" s="57">
        <f t="shared" si="3"/>
        <v>85727340</v>
      </c>
      <c r="H42" s="57">
        <f t="shared" si="3"/>
        <v>-15878773</v>
      </c>
      <c r="I42" s="57">
        <f t="shared" si="3"/>
        <v>7435929</v>
      </c>
      <c r="J42" s="57">
        <f t="shared" si="3"/>
        <v>77284496</v>
      </c>
      <c r="K42" s="57">
        <f t="shared" si="3"/>
        <v>5851861</v>
      </c>
      <c r="L42" s="57">
        <f t="shared" si="3"/>
        <v>10028593</v>
      </c>
      <c r="M42" s="57">
        <f t="shared" si="3"/>
        <v>43571664</v>
      </c>
      <c r="N42" s="57">
        <f t="shared" si="3"/>
        <v>59452118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136736614</v>
      </c>
      <c r="X42" s="57">
        <f t="shared" si="3"/>
        <v>36265000</v>
      </c>
      <c r="Y42" s="57">
        <f t="shared" si="3"/>
        <v>100471614</v>
      </c>
      <c r="Z42" s="58">
        <f>+IF(X42&lt;&gt;0,+(Y42/X42)*100,0)</f>
        <v>277.04843237281125</v>
      </c>
      <c r="AA42" s="55">
        <f>SUM(AA38:AA41)</f>
        <v>16464204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-96058307</v>
      </c>
      <c r="D44" s="63">
        <f>+D42-D43</f>
        <v>0</v>
      </c>
      <c r="E44" s="64">
        <f t="shared" si="4"/>
        <v>16464204</v>
      </c>
      <c r="F44" s="65">
        <f t="shared" si="4"/>
        <v>16464204</v>
      </c>
      <c r="G44" s="65">
        <f t="shared" si="4"/>
        <v>85727340</v>
      </c>
      <c r="H44" s="65">
        <f t="shared" si="4"/>
        <v>-15878773</v>
      </c>
      <c r="I44" s="65">
        <f t="shared" si="4"/>
        <v>7435929</v>
      </c>
      <c r="J44" s="65">
        <f t="shared" si="4"/>
        <v>77284496</v>
      </c>
      <c r="K44" s="65">
        <f t="shared" si="4"/>
        <v>5851861</v>
      </c>
      <c r="L44" s="65">
        <f t="shared" si="4"/>
        <v>10028593</v>
      </c>
      <c r="M44" s="65">
        <f t="shared" si="4"/>
        <v>43571664</v>
      </c>
      <c r="N44" s="65">
        <f t="shared" si="4"/>
        <v>59452118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136736614</v>
      </c>
      <c r="X44" s="65">
        <f t="shared" si="4"/>
        <v>36265000</v>
      </c>
      <c r="Y44" s="65">
        <f t="shared" si="4"/>
        <v>100471614</v>
      </c>
      <c r="Z44" s="66">
        <f>+IF(X44&lt;&gt;0,+(Y44/X44)*100,0)</f>
        <v>277.04843237281125</v>
      </c>
      <c r="AA44" s="63">
        <f>+AA42-AA43</f>
        <v>16464204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-96058307</v>
      </c>
      <c r="D46" s="55">
        <f>SUM(D44:D45)</f>
        <v>0</v>
      </c>
      <c r="E46" s="56">
        <f t="shared" si="5"/>
        <v>16464204</v>
      </c>
      <c r="F46" s="57">
        <f t="shared" si="5"/>
        <v>16464204</v>
      </c>
      <c r="G46" s="57">
        <f t="shared" si="5"/>
        <v>85727340</v>
      </c>
      <c r="H46" s="57">
        <f t="shared" si="5"/>
        <v>-15878773</v>
      </c>
      <c r="I46" s="57">
        <f t="shared" si="5"/>
        <v>7435929</v>
      </c>
      <c r="J46" s="57">
        <f t="shared" si="5"/>
        <v>77284496</v>
      </c>
      <c r="K46" s="57">
        <f t="shared" si="5"/>
        <v>5851861</v>
      </c>
      <c r="L46" s="57">
        <f t="shared" si="5"/>
        <v>10028593</v>
      </c>
      <c r="M46" s="57">
        <f t="shared" si="5"/>
        <v>43571664</v>
      </c>
      <c r="N46" s="57">
        <f t="shared" si="5"/>
        <v>59452118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136736614</v>
      </c>
      <c r="X46" s="57">
        <f t="shared" si="5"/>
        <v>36265000</v>
      </c>
      <c r="Y46" s="57">
        <f t="shared" si="5"/>
        <v>100471614</v>
      </c>
      <c r="Z46" s="58">
        <f>+IF(X46&lt;&gt;0,+(Y46/X46)*100,0)</f>
        <v>277.04843237281125</v>
      </c>
      <c r="AA46" s="55">
        <f>SUM(AA44:AA45)</f>
        <v>16464204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-96058307</v>
      </c>
      <c r="D48" s="71">
        <f>SUM(D46:D47)</f>
        <v>0</v>
      </c>
      <c r="E48" s="72">
        <f t="shared" si="6"/>
        <v>16464204</v>
      </c>
      <c r="F48" s="73">
        <f t="shared" si="6"/>
        <v>16464204</v>
      </c>
      <c r="G48" s="73">
        <f t="shared" si="6"/>
        <v>85727340</v>
      </c>
      <c r="H48" s="74">
        <f t="shared" si="6"/>
        <v>-15878773</v>
      </c>
      <c r="I48" s="74">
        <f t="shared" si="6"/>
        <v>7435929</v>
      </c>
      <c r="J48" s="74">
        <f t="shared" si="6"/>
        <v>77284496</v>
      </c>
      <c r="K48" s="74">
        <f t="shared" si="6"/>
        <v>5851861</v>
      </c>
      <c r="L48" s="74">
        <f t="shared" si="6"/>
        <v>10028593</v>
      </c>
      <c r="M48" s="73">
        <f t="shared" si="6"/>
        <v>43571664</v>
      </c>
      <c r="N48" s="73">
        <f t="shared" si="6"/>
        <v>59452118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136736614</v>
      </c>
      <c r="X48" s="74">
        <f t="shared" si="6"/>
        <v>36265000</v>
      </c>
      <c r="Y48" s="74">
        <f t="shared" si="6"/>
        <v>100471614</v>
      </c>
      <c r="Z48" s="75">
        <f>+IF(X48&lt;&gt;0,+(Y48/X48)*100,0)</f>
        <v>277.04843237281125</v>
      </c>
      <c r="AA48" s="76">
        <f>SUM(AA46:AA47)</f>
        <v>16464204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66390000</v>
      </c>
      <c r="F5" s="8">
        <v>66390000</v>
      </c>
      <c r="G5" s="8">
        <v>7060782</v>
      </c>
      <c r="H5" s="8">
        <v>5795050</v>
      </c>
      <c r="I5" s="8">
        <v>6106504</v>
      </c>
      <c r="J5" s="8">
        <v>18962336</v>
      </c>
      <c r="K5" s="8">
        <v>6110530</v>
      </c>
      <c r="L5" s="8">
        <v>5377932</v>
      </c>
      <c r="M5" s="8">
        <v>6052074</v>
      </c>
      <c r="N5" s="8">
        <v>17540536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36502872</v>
      </c>
      <c r="X5" s="8">
        <v>33195060</v>
      </c>
      <c r="Y5" s="8">
        <v>3307812</v>
      </c>
      <c r="Z5" s="2">
        <v>9.96</v>
      </c>
      <c r="AA5" s="6">
        <v>66390000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85824504</v>
      </c>
      <c r="F6" s="8">
        <v>85824504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40400000</v>
      </c>
      <c r="Y6" s="8">
        <v>-40400000</v>
      </c>
      <c r="Z6" s="2">
        <v>-100</v>
      </c>
      <c r="AA6" s="6">
        <v>85824504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175543720</v>
      </c>
      <c r="F7" s="8">
        <v>175543720</v>
      </c>
      <c r="G7" s="8">
        <v>14210140</v>
      </c>
      <c r="H7" s="8">
        <v>15921986</v>
      </c>
      <c r="I7" s="8">
        <v>13211485</v>
      </c>
      <c r="J7" s="8">
        <v>43343611</v>
      </c>
      <c r="K7" s="8">
        <v>12809202</v>
      </c>
      <c r="L7" s="8">
        <v>6785206</v>
      </c>
      <c r="M7" s="8">
        <v>12865262</v>
      </c>
      <c r="N7" s="8">
        <v>32459670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75803281</v>
      </c>
      <c r="X7" s="8">
        <v>87771858</v>
      </c>
      <c r="Y7" s="8">
        <v>-11968577</v>
      </c>
      <c r="Z7" s="2">
        <v>-13.64</v>
      </c>
      <c r="AA7" s="6">
        <v>175543720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33629609</v>
      </c>
      <c r="F8" s="8">
        <v>33629609</v>
      </c>
      <c r="G8" s="8">
        <v>5466185</v>
      </c>
      <c r="H8" s="8">
        <v>5758480</v>
      </c>
      <c r="I8" s="8">
        <v>6289046</v>
      </c>
      <c r="J8" s="8">
        <v>17513711</v>
      </c>
      <c r="K8" s="8">
        <v>4333954</v>
      </c>
      <c r="L8" s="8">
        <v>6080373</v>
      </c>
      <c r="M8" s="8">
        <v>5675742</v>
      </c>
      <c r="N8" s="8">
        <v>16090069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33603780</v>
      </c>
      <c r="X8" s="8">
        <v>16814802</v>
      </c>
      <c r="Y8" s="8">
        <v>16788978</v>
      </c>
      <c r="Z8" s="2">
        <v>99.85</v>
      </c>
      <c r="AA8" s="6">
        <v>33629609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32691565</v>
      </c>
      <c r="F9" s="8">
        <v>32691565</v>
      </c>
      <c r="G9" s="8">
        <v>3316339</v>
      </c>
      <c r="H9" s="8">
        <v>3308468</v>
      </c>
      <c r="I9" s="8">
        <v>3248297</v>
      </c>
      <c r="J9" s="8">
        <v>9873104</v>
      </c>
      <c r="K9" s="8">
        <v>3275865</v>
      </c>
      <c r="L9" s="8">
        <v>3279340</v>
      </c>
      <c r="M9" s="8">
        <v>3287963</v>
      </c>
      <c r="N9" s="8">
        <v>9843168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19716272</v>
      </c>
      <c r="X9" s="8">
        <v>16345782</v>
      </c>
      <c r="Y9" s="8">
        <v>3370490</v>
      </c>
      <c r="Z9" s="2">
        <v>20.62</v>
      </c>
      <c r="AA9" s="6">
        <v>32691565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29479385</v>
      </c>
      <c r="F10" s="26">
        <v>29479385</v>
      </c>
      <c r="G10" s="26">
        <v>3076164</v>
      </c>
      <c r="H10" s="26">
        <v>3070549</v>
      </c>
      <c r="I10" s="26">
        <v>3057313</v>
      </c>
      <c r="J10" s="26">
        <v>9204026</v>
      </c>
      <c r="K10" s="26">
        <v>3061735</v>
      </c>
      <c r="L10" s="26">
        <v>2972873</v>
      </c>
      <c r="M10" s="26">
        <v>3070789</v>
      </c>
      <c r="N10" s="26">
        <v>9105397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18309423</v>
      </c>
      <c r="X10" s="26">
        <v>14739690</v>
      </c>
      <c r="Y10" s="26">
        <v>3569733</v>
      </c>
      <c r="Z10" s="27">
        <v>24.22</v>
      </c>
      <c r="AA10" s="28">
        <v>29479385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3500000</v>
      </c>
      <c r="F12" s="8">
        <v>3500000</v>
      </c>
      <c r="G12" s="8">
        <v>311696</v>
      </c>
      <c r="H12" s="8">
        <v>24649</v>
      </c>
      <c r="I12" s="8">
        <v>120854</v>
      </c>
      <c r="J12" s="8">
        <v>457199</v>
      </c>
      <c r="K12" s="8">
        <v>195464</v>
      </c>
      <c r="L12" s="8">
        <v>190525</v>
      </c>
      <c r="M12" s="8">
        <v>26348</v>
      </c>
      <c r="N12" s="8">
        <v>412337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869536</v>
      </c>
      <c r="X12" s="8">
        <v>1750002</v>
      </c>
      <c r="Y12" s="8">
        <v>-880466</v>
      </c>
      <c r="Z12" s="2">
        <v>-50.31</v>
      </c>
      <c r="AA12" s="6">
        <v>3500000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2000000</v>
      </c>
      <c r="F13" s="8">
        <v>2000000</v>
      </c>
      <c r="G13" s="8">
        <v>134805</v>
      </c>
      <c r="H13" s="8">
        <v>390208</v>
      </c>
      <c r="I13" s="8">
        <v>203187</v>
      </c>
      <c r="J13" s="8">
        <v>728200</v>
      </c>
      <c r="K13" s="8">
        <v>115943</v>
      </c>
      <c r="L13" s="8">
        <v>127705</v>
      </c>
      <c r="M13" s="8">
        <v>163110</v>
      </c>
      <c r="N13" s="8">
        <v>406758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1134958</v>
      </c>
      <c r="X13" s="8">
        <v>1000002</v>
      </c>
      <c r="Y13" s="8">
        <v>134956</v>
      </c>
      <c r="Z13" s="2">
        <v>13.5</v>
      </c>
      <c r="AA13" s="6">
        <v>2000000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10000000</v>
      </c>
      <c r="F14" s="8">
        <v>10000000</v>
      </c>
      <c r="G14" s="8">
        <v>3629923</v>
      </c>
      <c r="H14" s="8">
        <v>3702126</v>
      </c>
      <c r="I14" s="8">
        <v>2790094</v>
      </c>
      <c r="J14" s="8">
        <v>10122143</v>
      </c>
      <c r="K14" s="8">
        <v>3022724</v>
      </c>
      <c r="L14" s="8">
        <v>3118911</v>
      </c>
      <c r="M14" s="8">
        <v>2618595</v>
      </c>
      <c r="N14" s="8">
        <v>8760230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18882373</v>
      </c>
      <c r="X14" s="8">
        <v>4999998</v>
      </c>
      <c r="Y14" s="8">
        <v>13882375</v>
      </c>
      <c r="Z14" s="2">
        <v>277.65</v>
      </c>
      <c r="AA14" s="6">
        <v>10000000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8000</v>
      </c>
      <c r="F15" s="8">
        <v>8000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4002</v>
      </c>
      <c r="Y15" s="8">
        <v>-4002</v>
      </c>
      <c r="Z15" s="2">
        <v>-100</v>
      </c>
      <c r="AA15" s="6">
        <v>8000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1200000</v>
      </c>
      <c r="F16" s="8">
        <v>1200000</v>
      </c>
      <c r="G16" s="8">
        <v>50865</v>
      </c>
      <c r="H16" s="8">
        <v>65018</v>
      </c>
      <c r="I16" s="8">
        <v>58651</v>
      </c>
      <c r="J16" s="8">
        <v>174534</v>
      </c>
      <c r="K16" s="8">
        <v>125711</v>
      </c>
      <c r="L16" s="8">
        <v>269532</v>
      </c>
      <c r="M16" s="8">
        <v>35557</v>
      </c>
      <c r="N16" s="8">
        <v>430800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605334</v>
      </c>
      <c r="X16" s="8">
        <v>600000</v>
      </c>
      <c r="Y16" s="8">
        <v>5334</v>
      </c>
      <c r="Z16" s="2">
        <v>0.89</v>
      </c>
      <c r="AA16" s="6">
        <v>1200000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500</v>
      </c>
      <c r="F17" s="8">
        <v>500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252</v>
      </c>
      <c r="Y17" s="8">
        <v>-252</v>
      </c>
      <c r="Z17" s="2">
        <v>-100</v>
      </c>
      <c r="AA17" s="6">
        <v>500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161827000</v>
      </c>
      <c r="F19" s="8">
        <v>161827000</v>
      </c>
      <c r="G19" s="8">
        <v>65683000</v>
      </c>
      <c r="H19" s="8">
        <v>139565</v>
      </c>
      <c r="I19" s="8">
        <v>1252429</v>
      </c>
      <c r="J19" s="8">
        <v>67074994</v>
      </c>
      <c r="K19" s="8">
        <v>76</v>
      </c>
      <c r="L19" s="8">
        <v>69508</v>
      </c>
      <c r="M19" s="8">
        <v>52210970</v>
      </c>
      <c r="N19" s="8">
        <v>52280554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119355548</v>
      </c>
      <c r="X19" s="8">
        <v>80913498</v>
      </c>
      <c r="Y19" s="8">
        <v>38442050</v>
      </c>
      <c r="Z19" s="2">
        <v>47.51</v>
      </c>
      <c r="AA19" s="6">
        <v>161827000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10865192</v>
      </c>
      <c r="F20" s="26">
        <v>10865192</v>
      </c>
      <c r="G20" s="26">
        <v>134742</v>
      </c>
      <c r="H20" s="26">
        <v>90295</v>
      </c>
      <c r="I20" s="26">
        <v>121318</v>
      </c>
      <c r="J20" s="26">
        <v>346355</v>
      </c>
      <c r="K20" s="26">
        <v>138383</v>
      </c>
      <c r="L20" s="26">
        <v>137790</v>
      </c>
      <c r="M20" s="26">
        <v>112085</v>
      </c>
      <c r="N20" s="26">
        <v>388258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734613</v>
      </c>
      <c r="X20" s="26">
        <v>4182594</v>
      </c>
      <c r="Y20" s="26">
        <v>-3447981</v>
      </c>
      <c r="Z20" s="27">
        <v>-82.44</v>
      </c>
      <c r="AA20" s="28">
        <v>10865192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612959475</v>
      </c>
      <c r="F22" s="35">
        <f t="shared" si="0"/>
        <v>612959475</v>
      </c>
      <c r="G22" s="35">
        <f t="shared" si="0"/>
        <v>103074641</v>
      </c>
      <c r="H22" s="35">
        <f t="shared" si="0"/>
        <v>38266394</v>
      </c>
      <c r="I22" s="35">
        <f t="shared" si="0"/>
        <v>36459178</v>
      </c>
      <c r="J22" s="35">
        <f t="shared" si="0"/>
        <v>177800213</v>
      </c>
      <c r="K22" s="35">
        <f t="shared" si="0"/>
        <v>33189587</v>
      </c>
      <c r="L22" s="35">
        <f t="shared" si="0"/>
        <v>28409695</v>
      </c>
      <c r="M22" s="35">
        <f t="shared" si="0"/>
        <v>86118495</v>
      </c>
      <c r="N22" s="35">
        <f t="shared" si="0"/>
        <v>147717777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325517990</v>
      </c>
      <c r="X22" s="35">
        <f t="shared" si="0"/>
        <v>302717540</v>
      </c>
      <c r="Y22" s="35">
        <f t="shared" si="0"/>
        <v>22800450</v>
      </c>
      <c r="Z22" s="36">
        <f>+IF(X22&lt;&gt;0,+(Y22/X22)*100,0)</f>
        <v>7.5319223326140925</v>
      </c>
      <c r="AA22" s="33">
        <f>SUM(AA5:AA21)</f>
        <v>612959475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159559418</v>
      </c>
      <c r="F25" s="8">
        <v>159559418</v>
      </c>
      <c r="G25" s="8">
        <v>15740526</v>
      </c>
      <c r="H25" s="8">
        <v>16127655</v>
      </c>
      <c r="I25" s="8">
        <v>15710534</v>
      </c>
      <c r="J25" s="8">
        <v>47578715</v>
      </c>
      <c r="K25" s="8">
        <v>15124380</v>
      </c>
      <c r="L25" s="8">
        <v>15465351</v>
      </c>
      <c r="M25" s="8">
        <v>15189874</v>
      </c>
      <c r="N25" s="8">
        <v>45779605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93358320</v>
      </c>
      <c r="X25" s="8">
        <v>82122924</v>
      </c>
      <c r="Y25" s="8">
        <v>11235396</v>
      </c>
      <c r="Z25" s="2">
        <v>13.68</v>
      </c>
      <c r="AA25" s="6">
        <v>159559418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11500000</v>
      </c>
      <c r="F26" s="8">
        <v>11500000</v>
      </c>
      <c r="G26" s="8">
        <v>927693</v>
      </c>
      <c r="H26" s="8">
        <v>985807</v>
      </c>
      <c r="I26" s="8">
        <v>859826</v>
      </c>
      <c r="J26" s="8">
        <v>2773326</v>
      </c>
      <c r="K26" s="8">
        <v>860943</v>
      </c>
      <c r="L26" s="8">
        <v>864497</v>
      </c>
      <c r="M26" s="8">
        <v>864497</v>
      </c>
      <c r="N26" s="8">
        <v>2589937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5363263</v>
      </c>
      <c r="X26" s="8">
        <v>5749998</v>
      </c>
      <c r="Y26" s="8">
        <v>-386735</v>
      </c>
      <c r="Z26" s="2">
        <v>-6.73</v>
      </c>
      <c r="AA26" s="6">
        <v>11500000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86512123</v>
      </c>
      <c r="F27" s="8">
        <v>86512123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43256064</v>
      </c>
      <c r="Y27" s="8">
        <v>-43256064</v>
      </c>
      <c r="Z27" s="2">
        <v>-100</v>
      </c>
      <c r="AA27" s="6">
        <v>86512123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90000000</v>
      </c>
      <c r="F28" s="8">
        <v>90000000</v>
      </c>
      <c r="G28" s="8">
        <v>659759</v>
      </c>
      <c r="H28" s="8">
        <v>-585000</v>
      </c>
      <c r="I28" s="8">
        <v>133722</v>
      </c>
      <c r="J28" s="8">
        <v>208481</v>
      </c>
      <c r="K28" s="8">
        <v>54252</v>
      </c>
      <c r="L28" s="8">
        <v>-53963</v>
      </c>
      <c r="M28" s="8">
        <v>6015587</v>
      </c>
      <c r="N28" s="8">
        <v>6015876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6224357</v>
      </c>
      <c r="X28" s="8">
        <v>45000000</v>
      </c>
      <c r="Y28" s="8">
        <v>-38775643</v>
      </c>
      <c r="Z28" s="2">
        <v>-86.17</v>
      </c>
      <c r="AA28" s="6">
        <v>90000000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72000000</v>
      </c>
      <c r="F29" s="8">
        <v>72000000</v>
      </c>
      <c r="G29" s="8">
        <v>0</v>
      </c>
      <c r="H29" s="8">
        <v>66220</v>
      </c>
      <c r="I29" s="8">
        <v>0</v>
      </c>
      <c r="J29" s="8">
        <v>66220</v>
      </c>
      <c r="K29" s="8">
        <v>32042</v>
      </c>
      <c r="L29" s="8">
        <v>27897</v>
      </c>
      <c r="M29" s="8">
        <v>26997</v>
      </c>
      <c r="N29" s="8">
        <v>86936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153156</v>
      </c>
      <c r="X29" s="8">
        <v>36000000</v>
      </c>
      <c r="Y29" s="8">
        <v>-35846844</v>
      </c>
      <c r="Z29" s="2">
        <v>-99.57</v>
      </c>
      <c r="AA29" s="6">
        <v>72000000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204667107</v>
      </c>
      <c r="F30" s="8">
        <v>204667107</v>
      </c>
      <c r="G30" s="8">
        <v>4016193</v>
      </c>
      <c r="H30" s="8">
        <v>3950782</v>
      </c>
      <c r="I30" s="8">
        <v>2741223</v>
      </c>
      <c r="J30" s="8">
        <v>10708198</v>
      </c>
      <c r="K30" s="8">
        <v>2179393</v>
      </c>
      <c r="L30" s="8">
        <v>2656080</v>
      </c>
      <c r="M30" s="8">
        <v>21218921</v>
      </c>
      <c r="N30" s="8">
        <v>26054394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36762592</v>
      </c>
      <c r="X30" s="8">
        <v>102333552</v>
      </c>
      <c r="Y30" s="8">
        <v>-65570960</v>
      </c>
      <c r="Z30" s="2">
        <v>-64.08</v>
      </c>
      <c r="AA30" s="6">
        <v>204667107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12000000</v>
      </c>
      <c r="F31" s="8">
        <v>12000000</v>
      </c>
      <c r="G31" s="8">
        <v>2634885</v>
      </c>
      <c r="H31" s="8">
        <v>280897</v>
      </c>
      <c r="I31" s="8">
        <v>1604500</v>
      </c>
      <c r="J31" s="8">
        <v>4520282</v>
      </c>
      <c r="K31" s="8">
        <v>295304</v>
      </c>
      <c r="L31" s="8">
        <v>121957</v>
      </c>
      <c r="M31" s="8">
        <v>1067007</v>
      </c>
      <c r="N31" s="8">
        <v>1484268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6004550</v>
      </c>
      <c r="X31" s="8">
        <v>6000000</v>
      </c>
      <c r="Y31" s="8">
        <v>4550</v>
      </c>
      <c r="Z31" s="2">
        <v>0.08</v>
      </c>
      <c r="AA31" s="6">
        <v>12000000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26045000</v>
      </c>
      <c r="F32" s="8">
        <v>26045000</v>
      </c>
      <c r="G32" s="8">
        <v>1448992</v>
      </c>
      <c r="H32" s="8">
        <v>4464568</v>
      </c>
      <c r="I32" s="8">
        <v>2197597</v>
      </c>
      <c r="J32" s="8">
        <v>8111157</v>
      </c>
      <c r="K32" s="8">
        <v>2655217</v>
      </c>
      <c r="L32" s="8">
        <v>2294964</v>
      </c>
      <c r="M32" s="8">
        <v>1430668</v>
      </c>
      <c r="N32" s="8">
        <v>6380849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14492006</v>
      </c>
      <c r="X32" s="8">
        <v>12372498</v>
      </c>
      <c r="Y32" s="8">
        <v>2119508</v>
      </c>
      <c r="Z32" s="2">
        <v>17.13</v>
      </c>
      <c r="AA32" s="6">
        <v>26045000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76126950</v>
      </c>
      <c r="F34" s="8">
        <v>76126950</v>
      </c>
      <c r="G34" s="8">
        <v>5404997</v>
      </c>
      <c r="H34" s="8">
        <v>4653297</v>
      </c>
      <c r="I34" s="8">
        <v>124907777</v>
      </c>
      <c r="J34" s="8">
        <v>134966071</v>
      </c>
      <c r="K34" s="8">
        <v>13447474</v>
      </c>
      <c r="L34" s="8">
        <v>12647916</v>
      </c>
      <c r="M34" s="8">
        <v>7907547</v>
      </c>
      <c r="N34" s="8">
        <v>34002937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168969008</v>
      </c>
      <c r="X34" s="8">
        <v>36213474</v>
      </c>
      <c r="Y34" s="8">
        <v>132755534</v>
      </c>
      <c r="Z34" s="2">
        <v>366.59</v>
      </c>
      <c r="AA34" s="6">
        <v>76126950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738410598</v>
      </c>
      <c r="F36" s="35">
        <f t="shared" si="1"/>
        <v>738410598</v>
      </c>
      <c r="G36" s="35">
        <f t="shared" si="1"/>
        <v>30833045</v>
      </c>
      <c r="H36" s="35">
        <f t="shared" si="1"/>
        <v>29944226</v>
      </c>
      <c r="I36" s="35">
        <f t="shared" si="1"/>
        <v>148155179</v>
      </c>
      <c r="J36" s="35">
        <f t="shared" si="1"/>
        <v>208932450</v>
      </c>
      <c r="K36" s="35">
        <f t="shared" si="1"/>
        <v>34649005</v>
      </c>
      <c r="L36" s="35">
        <f t="shared" si="1"/>
        <v>34024699</v>
      </c>
      <c r="M36" s="35">
        <f t="shared" si="1"/>
        <v>53721098</v>
      </c>
      <c r="N36" s="35">
        <f t="shared" si="1"/>
        <v>122394802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331327252</v>
      </c>
      <c r="X36" s="35">
        <f t="shared" si="1"/>
        <v>369048510</v>
      </c>
      <c r="Y36" s="35">
        <f t="shared" si="1"/>
        <v>-37721258</v>
      </c>
      <c r="Z36" s="36">
        <f>+IF(X36&lt;&gt;0,+(Y36/X36)*100,0)</f>
        <v>-10.221219427223808</v>
      </c>
      <c r="AA36" s="33">
        <f>SUM(AA25:AA35)</f>
        <v>738410598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-125451123</v>
      </c>
      <c r="F38" s="48">
        <f t="shared" si="2"/>
        <v>-125451123</v>
      </c>
      <c r="G38" s="48">
        <f t="shared" si="2"/>
        <v>72241596</v>
      </c>
      <c r="H38" s="48">
        <f t="shared" si="2"/>
        <v>8322168</v>
      </c>
      <c r="I38" s="48">
        <f t="shared" si="2"/>
        <v>-111696001</v>
      </c>
      <c r="J38" s="48">
        <f t="shared" si="2"/>
        <v>-31132237</v>
      </c>
      <c r="K38" s="48">
        <f t="shared" si="2"/>
        <v>-1459418</v>
      </c>
      <c r="L38" s="48">
        <f t="shared" si="2"/>
        <v>-5615004</v>
      </c>
      <c r="M38" s="48">
        <f t="shared" si="2"/>
        <v>32397397</v>
      </c>
      <c r="N38" s="48">
        <f t="shared" si="2"/>
        <v>25322975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-5809262</v>
      </c>
      <c r="X38" s="48">
        <f>IF(F22=F36,0,X22-X36)</f>
        <v>-66330970</v>
      </c>
      <c r="Y38" s="48">
        <f t="shared" si="2"/>
        <v>60521708</v>
      </c>
      <c r="Z38" s="49">
        <f>+IF(X38&lt;&gt;0,+(Y38/X38)*100,0)</f>
        <v>-91.24200656194233</v>
      </c>
      <c r="AA38" s="46">
        <f>+AA22-AA36</f>
        <v>-125451123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64920000</v>
      </c>
      <c r="F39" s="8">
        <v>64920000</v>
      </c>
      <c r="G39" s="8">
        <v>0</v>
      </c>
      <c r="H39" s="8">
        <v>897635</v>
      </c>
      <c r="I39" s="8">
        <v>3219918</v>
      </c>
      <c r="J39" s="8">
        <v>4117553</v>
      </c>
      <c r="K39" s="8">
        <v>0</v>
      </c>
      <c r="L39" s="8">
        <v>6558333</v>
      </c>
      <c r="M39" s="8">
        <v>3139020</v>
      </c>
      <c r="N39" s="8">
        <v>9697353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13814906</v>
      </c>
      <c r="X39" s="8">
        <v>32460000</v>
      </c>
      <c r="Y39" s="8">
        <v>-18645094</v>
      </c>
      <c r="Z39" s="2">
        <v>-57.44</v>
      </c>
      <c r="AA39" s="6">
        <v>64920000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-60531123</v>
      </c>
      <c r="F42" s="57">
        <f t="shared" si="3"/>
        <v>-60531123</v>
      </c>
      <c r="G42" s="57">
        <f t="shared" si="3"/>
        <v>72241596</v>
      </c>
      <c r="H42" s="57">
        <f t="shared" si="3"/>
        <v>9219803</v>
      </c>
      <c r="I42" s="57">
        <f t="shared" si="3"/>
        <v>-108476083</v>
      </c>
      <c r="J42" s="57">
        <f t="shared" si="3"/>
        <v>-27014684</v>
      </c>
      <c r="K42" s="57">
        <f t="shared" si="3"/>
        <v>-1459418</v>
      </c>
      <c r="L42" s="57">
        <f t="shared" si="3"/>
        <v>943329</v>
      </c>
      <c r="M42" s="57">
        <f t="shared" si="3"/>
        <v>35536417</v>
      </c>
      <c r="N42" s="57">
        <f t="shared" si="3"/>
        <v>35020328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8005644</v>
      </c>
      <c r="X42" s="57">
        <f t="shared" si="3"/>
        <v>-33870970</v>
      </c>
      <c r="Y42" s="57">
        <f t="shared" si="3"/>
        <v>41876614</v>
      </c>
      <c r="Z42" s="58">
        <f>+IF(X42&lt;&gt;0,+(Y42/X42)*100,0)</f>
        <v>-123.6357092814289</v>
      </c>
      <c r="AA42" s="55">
        <f>SUM(AA38:AA41)</f>
        <v>-60531123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-60531123</v>
      </c>
      <c r="F44" s="65">
        <f t="shared" si="4"/>
        <v>-60531123</v>
      </c>
      <c r="G44" s="65">
        <f t="shared" si="4"/>
        <v>72241596</v>
      </c>
      <c r="H44" s="65">
        <f t="shared" si="4"/>
        <v>9219803</v>
      </c>
      <c r="I44" s="65">
        <f t="shared" si="4"/>
        <v>-108476083</v>
      </c>
      <c r="J44" s="65">
        <f t="shared" si="4"/>
        <v>-27014684</v>
      </c>
      <c r="K44" s="65">
        <f t="shared" si="4"/>
        <v>-1459418</v>
      </c>
      <c r="L44" s="65">
        <f t="shared" si="4"/>
        <v>943329</v>
      </c>
      <c r="M44" s="65">
        <f t="shared" si="4"/>
        <v>35536417</v>
      </c>
      <c r="N44" s="65">
        <f t="shared" si="4"/>
        <v>35020328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8005644</v>
      </c>
      <c r="X44" s="65">
        <f t="shared" si="4"/>
        <v>-33870970</v>
      </c>
      <c r="Y44" s="65">
        <f t="shared" si="4"/>
        <v>41876614</v>
      </c>
      <c r="Z44" s="66">
        <f>+IF(X44&lt;&gt;0,+(Y44/X44)*100,0)</f>
        <v>-123.6357092814289</v>
      </c>
      <c r="AA44" s="63">
        <f>+AA42-AA43</f>
        <v>-60531123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-60531123</v>
      </c>
      <c r="F46" s="57">
        <f t="shared" si="5"/>
        <v>-60531123</v>
      </c>
      <c r="G46" s="57">
        <f t="shared" si="5"/>
        <v>72241596</v>
      </c>
      <c r="H46" s="57">
        <f t="shared" si="5"/>
        <v>9219803</v>
      </c>
      <c r="I46" s="57">
        <f t="shared" si="5"/>
        <v>-108476083</v>
      </c>
      <c r="J46" s="57">
        <f t="shared" si="5"/>
        <v>-27014684</v>
      </c>
      <c r="K46" s="57">
        <f t="shared" si="5"/>
        <v>-1459418</v>
      </c>
      <c r="L46" s="57">
        <f t="shared" si="5"/>
        <v>943329</v>
      </c>
      <c r="M46" s="57">
        <f t="shared" si="5"/>
        <v>35536417</v>
      </c>
      <c r="N46" s="57">
        <f t="shared" si="5"/>
        <v>35020328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8005644</v>
      </c>
      <c r="X46" s="57">
        <f t="shared" si="5"/>
        <v>-33870970</v>
      </c>
      <c r="Y46" s="57">
        <f t="shared" si="5"/>
        <v>41876614</v>
      </c>
      <c r="Z46" s="58">
        <f>+IF(X46&lt;&gt;0,+(Y46/X46)*100,0)</f>
        <v>-123.6357092814289</v>
      </c>
      <c r="AA46" s="55">
        <f>SUM(AA44:AA45)</f>
        <v>-60531123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-60531123</v>
      </c>
      <c r="F48" s="73">
        <f t="shared" si="6"/>
        <v>-60531123</v>
      </c>
      <c r="G48" s="73">
        <f t="shared" si="6"/>
        <v>72241596</v>
      </c>
      <c r="H48" s="74">
        <f t="shared" si="6"/>
        <v>9219803</v>
      </c>
      <c r="I48" s="74">
        <f t="shared" si="6"/>
        <v>-108476083</v>
      </c>
      <c r="J48" s="74">
        <f t="shared" si="6"/>
        <v>-27014684</v>
      </c>
      <c r="K48" s="74">
        <f t="shared" si="6"/>
        <v>-1459418</v>
      </c>
      <c r="L48" s="74">
        <f t="shared" si="6"/>
        <v>943329</v>
      </c>
      <c r="M48" s="73">
        <f t="shared" si="6"/>
        <v>35536417</v>
      </c>
      <c r="N48" s="73">
        <f t="shared" si="6"/>
        <v>35020328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8005644</v>
      </c>
      <c r="X48" s="74">
        <f t="shared" si="6"/>
        <v>-33870970</v>
      </c>
      <c r="Y48" s="74">
        <f t="shared" si="6"/>
        <v>41876614</v>
      </c>
      <c r="Z48" s="75">
        <f>+IF(X48&lt;&gt;0,+(Y48/X48)*100,0)</f>
        <v>-123.6357092814289</v>
      </c>
      <c r="AA48" s="76">
        <f>SUM(AA46:AA47)</f>
        <v>-60531123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114445494</v>
      </c>
      <c r="D5" s="6">
        <v>0</v>
      </c>
      <c r="E5" s="7">
        <v>113366430</v>
      </c>
      <c r="F5" s="8">
        <v>113366430</v>
      </c>
      <c r="G5" s="8">
        <v>20542050</v>
      </c>
      <c r="H5" s="8">
        <v>10084359</v>
      </c>
      <c r="I5" s="8">
        <v>10002433</v>
      </c>
      <c r="J5" s="8">
        <v>40628842</v>
      </c>
      <c r="K5" s="8">
        <v>10145538</v>
      </c>
      <c r="L5" s="8">
        <v>9895196</v>
      </c>
      <c r="M5" s="8">
        <v>10006291</v>
      </c>
      <c r="N5" s="8">
        <v>30047025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70675867</v>
      </c>
      <c r="X5" s="8">
        <v>58317000</v>
      </c>
      <c r="Y5" s="8">
        <v>12358867</v>
      </c>
      <c r="Z5" s="2">
        <v>21.19</v>
      </c>
      <c r="AA5" s="6">
        <v>113366430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208625631</v>
      </c>
      <c r="D7" s="6">
        <v>0</v>
      </c>
      <c r="E7" s="7">
        <v>284053100</v>
      </c>
      <c r="F7" s="8">
        <v>284053100</v>
      </c>
      <c r="G7" s="8">
        <v>18730876</v>
      </c>
      <c r="H7" s="8">
        <v>22525601</v>
      </c>
      <c r="I7" s="8">
        <v>17755340</v>
      </c>
      <c r="J7" s="8">
        <v>59011817</v>
      </c>
      <c r="K7" s="8">
        <v>28042555</v>
      </c>
      <c r="L7" s="8">
        <v>12658670</v>
      </c>
      <c r="M7" s="8">
        <v>18190222</v>
      </c>
      <c r="N7" s="8">
        <v>58891447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117903264</v>
      </c>
      <c r="X7" s="8">
        <v>127174000</v>
      </c>
      <c r="Y7" s="8">
        <v>-9270736</v>
      </c>
      <c r="Z7" s="2">
        <v>-7.29</v>
      </c>
      <c r="AA7" s="6">
        <v>284053100</v>
      </c>
    </row>
    <row r="8" spans="1:27" ht="13.5">
      <c r="A8" s="25" t="s">
        <v>35</v>
      </c>
      <c r="B8" s="24"/>
      <c r="C8" s="6">
        <v>258841883</v>
      </c>
      <c r="D8" s="6">
        <v>0</v>
      </c>
      <c r="E8" s="7">
        <v>349547080</v>
      </c>
      <c r="F8" s="8">
        <v>349547080</v>
      </c>
      <c r="G8" s="8">
        <v>29173205</v>
      </c>
      <c r="H8" s="8">
        <v>24173732</v>
      </c>
      <c r="I8" s="8">
        <v>20457810</v>
      </c>
      <c r="J8" s="8">
        <v>73804747</v>
      </c>
      <c r="K8" s="8">
        <v>22109295</v>
      </c>
      <c r="L8" s="8">
        <v>21403926</v>
      </c>
      <c r="M8" s="8">
        <v>21595260</v>
      </c>
      <c r="N8" s="8">
        <v>65108481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138913228</v>
      </c>
      <c r="X8" s="8">
        <v>178000000</v>
      </c>
      <c r="Y8" s="8">
        <v>-39086772</v>
      </c>
      <c r="Z8" s="2">
        <v>-21.96</v>
      </c>
      <c r="AA8" s="6">
        <v>349547080</v>
      </c>
    </row>
    <row r="9" spans="1:27" ht="13.5">
      <c r="A9" s="25" t="s">
        <v>36</v>
      </c>
      <c r="B9" s="24"/>
      <c r="C9" s="6">
        <v>19713892</v>
      </c>
      <c r="D9" s="6">
        <v>0</v>
      </c>
      <c r="E9" s="7">
        <v>21544680</v>
      </c>
      <c r="F9" s="8">
        <v>21544680</v>
      </c>
      <c r="G9" s="8">
        <v>2098688</v>
      </c>
      <c r="H9" s="8">
        <v>1801558</v>
      </c>
      <c r="I9" s="8">
        <v>1840499</v>
      </c>
      <c r="J9" s="8">
        <v>5740745</v>
      </c>
      <c r="K9" s="8">
        <v>1836097</v>
      </c>
      <c r="L9" s="8">
        <v>1823894</v>
      </c>
      <c r="M9" s="8">
        <v>1830421</v>
      </c>
      <c r="N9" s="8">
        <v>5490412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11231157</v>
      </c>
      <c r="X9" s="8">
        <v>10770000</v>
      </c>
      <c r="Y9" s="8">
        <v>461157</v>
      </c>
      <c r="Z9" s="2">
        <v>4.28</v>
      </c>
      <c r="AA9" s="6">
        <v>21544680</v>
      </c>
    </row>
    <row r="10" spans="1:27" ht="13.5">
      <c r="A10" s="25" t="s">
        <v>37</v>
      </c>
      <c r="B10" s="24"/>
      <c r="C10" s="6">
        <v>25954706</v>
      </c>
      <c r="D10" s="6">
        <v>0</v>
      </c>
      <c r="E10" s="7">
        <v>27807190</v>
      </c>
      <c r="F10" s="26">
        <v>27807190</v>
      </c>
      <c r="G10" s="26">
        <v>2380709</v>
      </c>
      <c r="H10" s="26">
        <v>2390362</v>
      </c>
      <c r="I10" s="26">
        <v>2394803</v>
      </c>
      <c r="J10" s="26">
        <v>7165874</v>
      </c>
      <c r="K10" s="26">
        <v>2291820</v>
      </c>
      <c r="L10" s="26">
        <v>2366967</v>
      </c>
      <c r="M10" s="26">
        <v>2368730</v>
      </c>
      <c r="N10" s="26">
        <v>7027517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14193391</v>
      </c>
      <c r="X10" s="26">
        <v>13902000</v>
      </c>
      <c r="Y10" s="26">
        <v>291391</v>
      </c>
      <c r="Z10" s="27">
        <v>2.1</v>
      </c>
      <c r="AA10" s="28">
        <v>27807190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6714480</v>
      </c>
      <c r="Y11" s="8">
        <v>-6714480</v>
      </c>
      <c r="Z11" s="2">
        <v>-100</v>
      </c>
      <c r="AA11" s="6">
        <v>0</v>
      </c>
    </row>
    <row r="12" spans="1:27" ht="13.5">
      <c r="A12" s="25" t="s">
        <v>39</v>
      </c>
      <c r="B12" s="29"/>
      <c r="C12" s="6">
        <v>4641920</v>
      </c>
      <c r="D12" s="6">
        <v>0</v>
      </c>
      <c r="E12" s="7">
        <v>5780030</v>
      </c>
      <c r="F12" s="8">
        <v>5780030</v>
      </c>
      <c r="G12" s="8">
        <v>414309</v>
      </c>
      <c r="H12" s="8">
        <v>385680</v>
      </c>
      <c r="I12" s="8">
        <v>420797</v>
      </c>
      <c r="J12" s="8">
        <v>1220786</v>
      </c>
      <c r="K12" s="8">
        <v>385382</v>
      </c>
      <c r="L12" s="8">
        <v>492704</v>
      </c>
      <c r="M12" s="8">
        <v>393715</v>
      </c>
      <c r="N12" s="8">
        <v>1271801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2492587</v>
      </c>
      <c r="X12" s="8">
        <v>2890020</v>
      </c>
      <c r="Y12" s="8">
        <v>-397433</v>
      </c>
      <c r="Z12" s="2">
        <v>-13.75</v>
      </c>
      <c r="AA12" s="6">
        <v>5780030</v>
      </c>
    </row>
    <row r="13" spans="1:27" ht="13.5">
      <c r="A13" s="23" t="s">
        <v>40</v>
      </c>
      <c r="B13" s="29"/>
      <c r="C13" s="6">
        <v>2797837</v>
      </c>
      <c r="D13" s="6">
        <v>0</v>
      </c>
      <c r="E13" s="7">
        <v>2600000</v>
      </c>
      <c r="F13" s="8">
        <v>2600000</v>
      </c>
      <c r="G13" s="8">
        <v>54263</v>
      </c>
      <c r="H13" s="8">
        <v>127988</v>
      </c>
      <c r="I13" s="8">
        <v>0</v>
      </c>
      <c r="J13" s="8">
        <v>182251</v>
      </c>
      <c r="K13" s="8">
        <v>314416</v>
      </c>
      <c r="L13" s="8">
        <v>30216</v>
      </c>
      <c r="M13" s="8">
        <v>61204</v>
      </c>
      <c r="N13" s="8">
        <v>405836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588087</v>
      </c>
      <c r="X13" s="8">
        <v>1300020</v>
      </c>
      <c r="Y13" s="8">
        <v>-711933</v>
      </c>
      <c r="Z13" s="2">
        <v>-54.76</v>
      </c>
      <c r="AA13" s="6">
        <v>2600000</v>
      </c>
    </row>
    <row r="14" spans="1:27" ht="13.5">
      <c r="A14" s="23" t="s">
        <v>41</v>
      </c>
      <c r="B14" s="29"/>
      <c r="C14" s="6">
        <v>16449002</v>
      </c>
      <c r="D14" s="6">
        <v>0</v>
      </c>
      <c r="E14" s="7">
        <v>18940170</v>
      </c>
      <c r="F14" s="8">
        <v>18940170</v>
      </c>
      <c r="G14" s="8">
        <v>1829001</v>
      </c>
      <c r="H14" s="8">
        <v>1850463</v>
      </c>
      <c r="I14" s="8">
        <v>1966590</v>
      </c>
      <c r="J14" s="8">
        <v>5646054</v>
      </c>
      <c r="K14" s="8">
        <v>1993945</v>
      </c>
      <c r="L14" s="8">
        <v>2123697</v>
      </c>
      <c r="M14" s="8">
        <v>2140399</v>
      </c>
      <c r="N14" s="8">
        <v>6258041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11904095</v>
      </c>
      <c r="X14" s="8">
        <v>9469980</v>
      </c>
      <c r="Y14" s="8">
        <v>2434115</v>
      </c>
      <c r="Z14" s="2">
        <v>25.7</v>
      </c>
      <c r="AA14" s="6">
        <v>18940170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18506723</v>
      </c>
      <c r="D16" s="6">
        <v>0</v>
      </c>
      <c r="E16" s="7">
        <v>3025020</v>
      </c>
      <c r="F16" s="8">
        <v>3025020</v>
      </c>
      <c r="G16" s="8">
        <v>49070</v>
      </c>
      <c r="H16" s="8">
        <v>242007</v>
      </c>
      <c r="I16" s="8">
        <v>216672</v>
      </c>
      <c r="J16" s="8">
        <v>507749</v>
      </c>
      <c r="K16" s="8">
        <v>236629</v>
      </c>
      <c r="L16" s="8">
        <v>123376</v>
      </c>
      <c r="M16" s="8">
        <v>251555</v>
      </c>
      <c r="N16" s="8">
        <v>611560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1119309</v>
      </c>
      <c r="X16" s="8">
        <v>1512480</v>
      </c>
      <c r="Y16" s="8">
        <v>-393171</v>
      </c>
      <c r="Z16" s="2">
        <v>-26</v>
      </c>
      <c r="AA16" s="6">
        <v>3025020</v>
      </c>
    </row>
    <row r="17" spans="1:27" ht="13.5">
      <c r="A17" s="23" t="s">
        <v>44</v>
      </c>
      <c r="B17" s="29"/>
      <c r="C17" s="6">
        <v>159061</v>
      </c>
      <c r="D17" s="6">
        <v>0</v>
      </c>
      <c r="E17" s="7">
        <v>190600</v>
      </c>
      <c r="F17" s="8">
        <v>190600</v>
      </c>
      <c r="G17" s="8">
        <v>514</v>
      </c>
      <c r="H17" s="8">
        <v>15010</v>
      </c>
      <c r="I17" s="8">
        <v>12555</v>
      </c>
      <c r="J17" s="8">
        <v>28079</v>
      </c>
      <c r="K17" s="8">
        <v>12170</v>
      </c>
      <c r="L17" s="8">
        <v>8220</v>
      </c>
      <c r="M17" s="8">
        <v>5510</v>
      </c>
      <c r="N17" s="8">
        <v>25900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53979</v>
      </c>
      <c r="X17" s="8">
        <v>95520</v>
      </c>
      <c r="Y17" s="8">
        <v>-41541</v>
      </c>
      <c r="Z17" s="2">
        <v>-43.49</v>
      </c>
      <c r="AA17" s="6">
        <v>190600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124686709</v>
      </c>
      <c r="D19" s="6">
        <v>0</v>
      </c>
      <c r="E19" s="7">
        <v>131694150</v>
      </c>
      <c r="F19" s="8">
        <v>131694150</v>
      </c>
      <c r="G19" s="8">
        <v>69180075</v>
      </c>
      <c r="H19" s="8">
        <v>-14414492</v>
      </c>
      <c r="I19" s="8">
        <v>0</v>
      </c>
      <c r="J19" s="8">
        <v>54765583</v>
      </c>
      <c r="K19" s="8">
        <v>351522</v>
      </c>
      <c r="L19" s="8">
        <v>6623784</v>
      </c>
      <c r="M19" s="8">
        <v>42601305</v>
      </c>
      <c r="N19" s="8">
        <v>49576611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104342194</v>
      </c>
      <c r="X19" s="8">
        <v>87796000</v>
      </c>
      <c r="Y19" s="8">
        <v>16546194</v>
      </c>
      <c r="Z19" s="2">
        <v>18.85</v>
      </c>
      <c r="AA19" s="6">
        <v>131694150</v>
      </c>
    </row>
    <row r="20" spans="1:27" ht="13.5">
      <c r="A20" s="23" t="s">
        <v>47</v>
      </c>
      <c r="B20" s="29"/>
      <c r="C20" s="6">
        <v>18299327</v>
      </c>
      <c r="D20" s="6">
        <v>0</v>
      </c>
      <c r="E20" s="7">
        <v>20756940</v>
      </c>
      <c r="F20" s="26">
        <v>20756940</v>
      </c>
      <c r="G20" s="26">
        <v>481800</v>
      </c>
      <c r="H20" s="26">
        <v>1364039</v>
      </c>
      <c r="I20" s="26">
        <v>1130471</v>
      </c>
      <c r="J20" s="26">
        <v>2976310</v>
      </c>
      <c r="K20" s="26">
        <v>1762718</v>
      </c>
      <c r="L20" s="26">
        <v>851158</v>
      </c>
      <c r="M20" s="26">
        <v>1629345</v>
      </c>
      <c r="N20" s="26">
        <v>4243221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7219531</v>
      </c>
      <c r="X20" s="26">
        <v>3664500</v>
      </c>
      <c r="Y20" s="26">
        <v>3555031</v>
      </c>
      <c r="Z20" s="27">
        <v>97.01</v>
      </c>
      <c r="AA20" s="28">
        <v>20756940</v>
      </c>
    </row>
    <row r="21" spans="1:27" ht="13.5">
      <c r="A21" s="23" t="s">
        <v>48</v>
      </c>
      <c r="B21" s="29"/>
      <c r="C21" s="6">
        <v>12601106</v>
      </c>
      <c r="D21" s="6">
        <v>0</v>
      </c>
      <c r="E21" s="7">
        <v>1001000</v>
      </c>
      <c r="F21" s="8">
        <v>1001000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500520</v>
      </c>
      <c r="Y21" s="8">
        <v>-500520</v>
      </c>
      <c r="Z21" s="2">
        <v>-100</v>
      </c>
      <c r="AA21" s="6">
        <v>1001000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825723291</v>
      </c>
      <c r="D22" s="33">
        <f>SUM(D5:D21)</f>
        <v>0</v>
      </c>
      <c r="E22" s="34">
        <f t="shared" si="0"/>
        <v>980306390</v>
      </c>
      <c r="F22" s="35">
        <f t="shared" si="0"/>
        <v>980306390</v>
      </c>
      <c r="G22" s="35">
        <f t="shared" si="0"/>
        <v>144934560</v>
      </c>
      <c r="H22" s="35">
        <f t="shared" si="0"/>
        <v>50546307</v>
      </c>
      <c r="I22" s="35">
        <f t="shared" si="0"/>
        <v>56197970</v>
      </c>
      <c r="J22" s="35">
        <f t="shared" si="0"/>
        <v>251678837</v>
      </c>
      <c r="K22" s="35">
        <f t="shared" si="0"/>
        <v>69482087</v>
      </c>
      <c r="L22" s="35">
        <f t="shared" si="0"/>
        <v>58401808</v>
      </c>
      <c r="M22" s="35">
        <f t="shared" si="0"/>
        <v>101073957</v>
      </c>
      <c r="N22" s="35">
        <f t="shared" si="0"/>
        <v>228957852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480636689</v>
      </c>
      <c r="X22" s="35">
        <f t="shared" si="0"/>
        <v>502106520</v>
      </c>
      <c r="Y22" s="35">
        <f t="shared" si="0"/>
        <v>-21469831</v>
      </c>
      <c r="Z22" s="36">
        <f>+IF(X22&lt;&gt;0,+(Y22/X22)*100,0)</f>
        <v>-4.275951445521958</v>
      </c>
      <c r="AA22" s="33">
        <f>SUM(AA5:AA21)</f>
        <v>980306390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230381661</v>
      </c>
      <c r="D25" s="6">
        <v>0</v>
      </c>
      <c r="E25" s="7">
        <v>249435520</v>
      </c>
      <c r="F25" s="8">
        <v>249435520</v>
      </c>
      <c r="G25" s="8">
        <v>20328829</v>
      </c>
      <c r="H25" s="8">
        <v>19904267</v>
      </c>
      <c r="I25" s="8">
        <v>20568415</v>
      </c>
      <c r="J25" s="8">
        <v>60801511</v>
      </c>
      <c r="K25" s="8">
        <v>19126679</v>
      </c>
      <c r="L25" s="8">
        <v>20189079</v>
      </c>
      <c r="M25" s="8">
        <v>20476449</v>
      </c>
      <c r="N25" s="8">
        <v>59792207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120593718</v>
      </c>
      <c r="X25" s="8">
        <v>124717500</v>
      </c>
      <c r="Y25" s="8">
        <v>-4123782</v>
      </c>
      <c r="Z25" s="2">
        <v>-3.31</v>
      </c>
      <c r="AA25" s="6">
        <v>249435520</v>
      </c>
    </row>
    <row r="26" spans="1:27" ht="13.5">
      <c r="A26" s="25" t="s">
        <v>52</v>
      </c>
      <c r="B26" s="24"/>
      <c r="C26" s="6">
        <v>15246934</v>
      </c>
      <c r="D26" s="6">
        <v>0</v>
      </c>
      <c r="E26" s="7">
        <v>16343070</v>
      </c>
      <c r="F26" s="8">
        <v>16343070</v>
      </c>
      <c r="G26" s="8">
        <v>1199783</v>
      </c>
      <c r="H26" s="8">
        <v>1302084</v>
      </c>
      <c r="I26" s="8">
        <v>1246679</v>
      </c>
      <c r="J26" s="8">
        <v>3748546</v>
      </c>
      <c r="K26" s="8">
        <v>1257277</v>
      </c>
      <c r="L26" s="8">
        <v>1330043</v>
      </c>
      <c r="M26" s="8">
        <v>1277454</v>
      </c>
      <c r="N26" s="8">
        <v>3864774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7613320</v>
      </c>
      <c r="X26" s="8">
        <v>8171520</v>
      </c>
      <c r="Y26" s="8">
        <v>-558200</v>
      </c>
      <c r="Z26" s="2">
        <v>-6.83</v>
      </c>
      <c r="AA26" s="6">
        <v>16343070</v>
      </c>
    </row>
    <row r="27" spans="1:27" ht="13.5">
      <c r="A27" s="25" t="s">
        <v>53</v>
      </c>
      <c r="B27" s="24"/>
      <c r="C27" s="6">
        <v>127716421</v>
      </c>
      <c r="D27" s="6">
        <v>0</v>
      </c>
      <c r="E27" s="7">
        <v>84441070</v>
      </c>
      <c r="F27" s="8">
        <v>84441070</v>
      </c>
      <c r="G27" s="8">
        <v>7036756</v>
      </c>
      <c r="H27" s="8">
        <v>7036756</v>
      </c>
      <c r="I27" s="8">
        <v>7036756</v>
      </c>
      <c r="J27" s="8">
        <v>21110268</v>
      </c>
      <c r="K27" s="8">
        <v>7036756</v>
      </c>
      <c r="L27" s="8">
        <v>7036756</v>
      </c>
      <c r="M27" s="8">
        <v>7036756</v>
      </c>
      <c r="N27" s="8">
        <v>21110268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42220536</v>
      </c>
      <c r="X27" s="8">
        <v>42220500</v>
      </c>
      <c r="Y27" s="8">
        <v>36</v>
      </c>
      <c r="Z27" s="2">
        <v>0</v>
      </c>
      <c r="AA27" s="6">
        <v>84441070</v>
      </c>
    </row>
    <row r="28" spans="1:27" ht="13.5">
      <c r="A28" s="25" t="s">
        <v>54</v>
      </c>
      <c r="B28" s="24"/>
      <c r="C28" s="6">
        <v>42930417</v>
      </c>
      <c r="D28" s="6">
        <v>0</v>
      </c>
      <c r="E28" s="7">
        <v>73535340</v>
      </c>
      <c r="F28" s="8">
        <v>73535340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27732995</v>
      </c>
      <c r="N28" s="8">
        <v>27732995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27732995</v>
      </c>
      <c r="X28" s="8">
        <v>36768000</v>
      </c>
      <c r="Y28" s="8">
        <v>-9035005</v>
      </c>
      <c r="Z28" s="2">
        <v>-24.57</v>
      </c>
      <c r="AA28" s="6">
        <v>73535340</v>
      </c>
    </row>
    <row r="29" spans="1:27" ht="13.5">
      <c r="A29" s="25" t="s">
        <v>55</v>
      </c>
      <c r="B29" s="24"/>
      <c r="C29" s="6">
        <v>991346</v>
      </c>
      <c r="D29" s="6">
        <v>0</v>
      </c>
      <c r="E29" s="7">
        <v>2241000</v>
      </c>
      <c r="F29" s="8">
        <v>2241000</v>
      </c>
      <c r="G29" s="8">
        <v>43096</v>
      </c>
      <c r="H29" s="8">
        <v>137967</v>
      </c>
      <c r="I29" s="8">
        <v>5118</v>
      </c>
      <c r="J29" s="8">
        <v>186181</v>
      </c>
      <c r="K29" s="8">
        <v>114604</v>
      </c>
      <c r="L29" s="8">
        <v>114100</v>
      </c>
      <c r="M29" s="8">
        <v>371027</v>
      </c>
      <c r="N29" s="8">
        <v>599731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785912</v>
      </c>
      <c r="X29" s="8">
        <v>1122000</v>
      </c>
      <c r="Y29" s="8">
        <v>-336088</v>
      </c>
      <c r="Z29" s="2">
        <v>-29.95</v>
      </c>
      <c r="AA29" s="6">
        <v>2241000</v>
      </c>
    </row>
    <row r="30" spans="1:27" ht="13.5">
      <c r="A30" s="25" t="s">
        <v>56</v>
      </c>
      <c r="B30" s="24"/>
      <c r="C30" s="6">
        <v>317736666</v>
      </c>
      <c r="D30" s="6">
        <v>0</v>
      </c>
      <c r="E30" s="7">
        <v>371654250</v>
      </c>
      <c r="F30" s="8">
        <v>371654250</v>
      </c>
      <c r="G30" s="8">
        <v>0</v>
      </c>
      <c r="H30" s="8">
        <v>36141364</v>
      </c>
      <c r="I30" s="8">
        <v>54532096</v>
      </c>
      <c r="J30" s="8">
        <v>90673460</v>
      </c>
      <c r="K30" s="8">
        <v>34451011</v>
      </c>
      <c r="L30" s="8">
        <v>24718653</v>
      </c>
      <c r="M30" s="8">
        <v>24315272</v>
      </c>
      <c r="N30" s="8">
        <v>83484936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174158396</v>
      </c>
      <c r="X30" s="8">
        <v>185826960</v>
      </c>
      <c r="Y30" s="8">
        <v>-11668564</v>
      </c>
      <c r="Z30" s="2">
        <v>-6.28</v>
      </c>
      <c r="AA30" s="6">
        <v>371654250</v>
      </c>
    </row>
    <row r="31" spans="1:27" ht="13.5">
      <c r="A31" s="25" t="s">
        <v>57</v>
      </c>
      <c r="B31" s="24"/>
      <c r="C31" s="6">
        <v>18941730</v>
      </c>
      <c r="D31" s="6">
        <v>0</v>
      </c>
      <c r="E31" s="7">
        <v>38199230</v>
      </c>
      <c r="F31" s="8">
        <v>38199230</v>
      </c>
      <c r="G31" s="8">
        <v>72533</v>
      </c>
      <c r="H31" s="8">
        <v>699123</v>
      </c>
      <c r="I31" s="8">
        <v>390959</v>
      </c>
      <c r="J31" s="8">
        <v>1162615</v>
      </c>
      <c r="K31" s="8">
        <v>1460198</v>
      </c>
      <c r="L31" s="8">
        <v>870773</v>
      </c>
      <c r="M31" s="8">
        <v>636081</v>
      </c>
      <c r="N31" s="8">
        <v>2967052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4129667</v>
      </c>
      <c r="X31" s="8">
        <v>19099500</v>
      </c>
      <c r="Y31" s="8">
        <v>-14969833</v>
      </c>
      <c r="Z31" s="2">
        <v>-78.38</v>
      </c>
      <c r="AA31" s="6">
        <v>38199230</v>
      </c>
    </row>
    <row r="32" spans="1:27" ht="13.5">
      <c r="A32" s="25" t="s">
        <v>58</v>
      </c>
      <c r="B32" s="24"/>
      <c r="C32" s="6">
        <v>30976177</v>
      </c>
      <c r="D32" s="6">
        <v>0</v>
      </c>
      <c r="E32" s="7">
        <v>36532200</v>
      </c>
      <c r="F32" s="8">
        <v>36532200</v>
      </c>
      <c r="G32" s="8">
        <v>493560</v>
      </c>
      <c r="H32" s="8">
        <v>1523090</v>
      </c>
      <c r="I32" s="8">
        <v>3381784</v>
      </c>
      <c r="J32" s="8">
        <v>5398434</v>
      </c>
      <c r="K32" s="8">
        <v>999654</v>
      </c>
      <c r="L32" s="8">
        <v>2850836</v>
      </c>
      <c r="M32" s="8">
        <v>2284741</v>
      </c>
      <c r="N32" s="8">
        <v>6135231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11533665</v>
      </c>
      <c r="X32" s="8">
        <v>18265980</v>
      </c>
      <c r="Y32" s="8">
        <v>-6732315</v>
      </c>
      <c r="Z32" s="2">
        <v>-36.86</v>
      </c>
      <c r="AA32" s="6">
        <v>36532200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13999</v>
      </c>
      <c r="H33" s="8">
        <v>14360</v>
      </c>
      <c r="I33" s="8">
        <v>14400</v>
      </c>
      <c r="J33" s="8">
        <v>42759</v>
      </c>
      <c r="K33" s="8">
        <v>14890</v>
      </c>
      <c r="L33" s="8">
        <v>17102</v>
      </c>
      <c r="M33" s="8">
        <v>358696</v>
      </c>
      <c r="N33" s="8">
        <v>390688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433447</v>
      </c>
      <c r="X33" s="8"/>
      <c r="Y33" s="8">
        <v>433447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95305317</v>
      </c>
      <c r="D34" s="6">
        <v>0</v>
      </c>
      <c r="E34" s="7">
        <v>126454810</v>
      </c>
      <c r="F34" s="8">
        <v>126454810</v>
      </c>
      <c r="G34" s="8">
        <v>1110449</v>
      </c>
      <c r="H34" s="8">
        <v>4759141</v>
      </c>
      <c r="I34" s="8">
        <v>3845239</v>
      </c>
      <c r="J34" s="8">
        <v>9714829</v>
      </c>
      <c r="K34" s="8">
        <v>4187151</v>
      </c>
      <c r="L34" s="8">
        <v>3785405</v>
      </c>
      <c r="M34" s="8">
        <v>6466174</v>
      </c>
      <c r="N34" s="8">
        <v>14438730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24153559</v>
      </c>
      <c r="X34" s="8">
        <v>63228000</v>
      </c>
      <c r="Y34" s="8">
        <v>-39074441</v>
      </c>
      <c r="Z34" s="2">
        <v>-61.8</v>
      </c>
      <c r="AA34" s="6">
        <v>126454810</v>
      </c>
    </row>
    <row r="35" spans="1:27" ht="13.5">
      <c r="A35" s="23" t="s">
        <v>61</v>
      </c>
      <c r="B35" s="29"/>
      <c r="C35" s="6">
        <v>2023125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882249794</v>
      </c>
      <c r="D36" s="33">
        <f>SUM(D25:D35)</f>
        <v>0</v>
      </c>
      <c r="E36" s="34">
        <f t="shared" si="1"/>
        <v>998836490</v>
      </c>
      <c r="F36" s="35">
        <f t="shared" si="1"/>
        <v>998836490</v>
      </c>
      <c r="G36" s="35">
        <f t="shared" si="1"/>
        <v>30299005</v>
      </c>
      <c r="H36" s="35">
        <f t="shared" si="1"/>
        <v>71518152</v>
      </c>
      <c r="I36" s="35">
        <f t="shared" si="1"/>
        <v>91021446</v>
      </c>
      <c r="J36" s="35">
        <f t="shared" si="1"/>
        <v>192838603</v>
      </c>
      <c r="K36" s="35">
        <f t="shared" si="1"/>
        <v>68648220</v>
      </c>
      <c r="L36" s="35">
        <f t="shared" si="1"/>
        <v>60912747</v>
      </c>
      <c r="M36" s="35">
        <f t="shared" si="1"/>
        <v>90955645</v>
      </c>
      <c r="N36" s="35">
        <f t="shared" si="1"/>
        <v>220516612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413355215</v>
      </c>
      <c r="X36" s="35">
        <f t="shared" si="1"/>
        <v>499419960</v>
      </c>
      <c r="Y36" s="35">
        <f t="shared" si="1"/>
        <v>-86064745</v>
      </c>
      <c r="Z36" s="36">
        <f>+IF(X36&lt;&gt;0,+(Y36/X36)*100,0)</f>
        <v>-17.232940589719323</v>
      </c>
      <c r="AA36" s="33">
        <f>SUM(AA25:AA35)</f>
        <v>998836490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-56526503</v>
      </c>
      <c r="D38" s="46">
        <f>+D22-D36</f>
        <v>0</v>
      </c>
      <c r="E38" s="47">
        <f t="shared" si="2"/>
        <v>-18530100</v>
      </c>
      <c r="F38" s="48">
        <f t="shared" si="2"/>
        <v>-18530100</v>
      </c>
      <c r="G38" s="48">
        <f t="shared" si="2"/>
        <v>114635555</v>
      </c>
      <c r="H38" s="48">
        <f t="shared" si="2"/>
        <v>-20971845</v>
      </c>
      <c r="I38" s="48">
        <f t="shared" si="2"/>
        <v>-34823476</v>
      </c>
      <c r="J38" s="48">
        <f t="shared" si="2"/>
        <v>58840234</v>
      </c>
      <c r="K38" s="48">
        <f t="shared" si="2"/>
        <v>833867</v>
      </c>
      <c r="L38" s="48">
        <f t="shared" si="2"/>
        <v>-2510939</v>
      </c>
      <c r="M38" s="48">
        <f t="shared" si="2"/>
        <v>10118312</v>
      </c>
      <c r="N38" s="48">
        <f t="shared" si="2"/>
        <v>8441240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67281474</v>
      </c>
      <c r="X38" s="48">
        <f>IF(F22=F36,0,X22-X36)</f>
        <v>2686560</v>
      </c>
      <c r="Y38" s="48">
        <f t="shared" si="2"/>
        <v>64594914</v>
      </c>
      <c r="Z38" s="49">
        <f>+IF(X38&lt;&gt;0,+(Y38/X38)*100,0)</f>
        <v>2404.372654993747</v>
      </c>
      <c r="AA38" s="46">
        <f>+AA22-AA36</f>
        <v>-18530100</v>
      </c>
    </row>
    <row r="39" spans="1:27" ht="13.5">
      <c r="A39" s="23" t="s">
        <v>64</v>
      </c>
      <c r="B39" s="29"/>
      <c r="C39" s="6">
        <v>93949464</v>
      </c>
      <c r="D39" s="6">
        <v>0</v>
      </c>
      <c r="E39" s="7">
        <v>67091850</v>
      </c>
      <c r="F39" s="8">
        <v>67091850</v>
      </c>
      <c r="G39" s="8">
        <v>0</v>
      </c>
      <c r="H39" s="8">
        <v>0</v>
      </c>
      <c r="I39" s="8">
        <v>0</v>
      </c>
      <c r="J39" s="8">
        <v>0</v>
      </c>
      <c r="K39" s="8">
        <v>583250</v>
      </c>
      <c r="L39" s="8">
        <v>0</v>
      </c>
      <c r="M39" s="8">
        <v>0</v>
      </c>
      <c r="N39" s="8">
        <v>583250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583250</v>
      </c>
      <c r="X39" s="8">
        <v>33546000</v>
      </c>
      <c r="Y39" s="8">
        <v>-32962750</v>
      </c>
      <c r="Z39" s="2">
        <v>-98.26</v>
      </c>
      <c r="AA39" s="6">
        <v>67091850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37422961</v>
      </c>
      <c r="D42" s="55">
        <f>SUM(D38:D41)</f>
        <v>0</v>
      </c>
      <c r="E42" s="56">
        <f t="shared" si="3"/>
        <v>48561750</v>
      </c>
      <c r="F42" s="57">
        <f t="shared" si="3"/>
        <v>48561750</v>
      </c>
      <c r="G42" s="57">
        <f t="shared" si="3"/>
        <v>114635555</v>
      </c>
      <c r="H42" s="57">
        <f t="shared" si="3"/>
        <v>-20971845</v>
      </c>
      <c r="I42" s="57">
        <f t="shared" si="3"/>
        <v>-34823476</v>
      </c>
      <c r="J42" s="57">
        <f t="shared" si="3"/>
        <v>58840234</v>
      </c>
      <c r="K42" s="57">
        <f t="shared" si="3"/>
        <v>1417117</v>
      </c>
      <c r="L42" s="57">
        <f t="shared" si="3"/>
        <v>-2510939</v>
      </c>
      <c r="M42" s="57">
        <f t="shared" si="3"/>
        <v>10118312</v>
      </c>
      <c r="N42" s="57">
        <f t="shared" si="3"/>
        <v>9024490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67864724</v>
      </c>
      <c r="X42" s="57">
        <f t="shared" si="3"/>
        <v>36232560</v>
      </c>
      <c r="Y42" s="57">
        <f t="shared" si="3"/>
        <v>31632164</v>
      </c>
      <c r="Z42" s="58">
        <f>+IF(X42&lt;&gt;0,+(Y42/X42)*100,0)</f>
        <v>87.30314391254717</v>
      </c>
      <c r="AA42" s="55">
        <f>SUM(AA38:AA41)</f>
        <v>48561750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37422961</v>
      </c>
      <c r="D44" s="63">
        <f>+D42-D43</f>
        <v>0</v>
      </c>
      <c r="E44" s="64">
        <f t="shared" si="4"/>
        <v>48561750</v>
      </c>
      <c r="F44" s="65">
        <f t="shared" si="4"/>
        <v>48561750</v>
      </c>
      <c r="G44" s="65">
        <f t="shared" si="4"/>
        <v>114635555</v>
      </c>
      <c r="H44" s="65">
        <f t="shared" si="4"/>
        <v>-20971845</v>
      </c>
      <c r="I44" s="65">
        <f t="shared" si="4"/>
        <v>-34823476</v>
      </c>
      <c r="J44" s="65">
        <f t="shared" si="4"/>
        <v>58840234</v>
      </c>
      <c r="K44" s="65">
        <f t="shared" si="4"/>
        <v>1417117</v>
      </c>
      <c r="L44" s="65">
        <f t="shared" si="4"/>
        <v>-2510939</v>
      </c>
      <c r="M44" s="65">
        <f t="shared" si="4"/>
        <v>10118312</v>
      </c>
      <c r="N44" s="65">
        <f t="shared" si="4"/>
        <v>9024490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67864724</v>
      </c>
      <c r="X44" s="65">
        <f t="shared" si="4"/>
        <v>36232560</v>
      </c>
      <c r="Y44" s="65">
        <f t="shared" si="4"/>
        <v>31632164</v>
      </c>
      <c r="Z44" s="66">
        <f>+IF(X44&lt;&gt;0,+(Y44/X44)*100,0)</f>
        <v>87.30314391254717</v>
      </c>
      <c r="AA44" s="63">
        <f>+AA42-AA43</f>
        <v>48561750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37422961</v>
      </c>
      <c r="D46" s="55">
        <f>SUM(D44:D45)</f>
        <v>0</v>
      </c>
      <c r="E46" s="56">
        <f t="shared" si="5"/>
        <v>48561750</v>
      </c>
      <c r="F46" s="57">
        <f t="shared" si="5"/>
        <v>48561750</v>
      </c>
      <c r="G46" s="57">
        <f t="shared" si="5"/>
        <v>114635555</v>
      </c>
      <c r="H46" s="57">
        <f t="shared" si="5"/>
        <v>-20971845</v>
      </c>
      <c r="I46" s="57">
        <f t="shared" si="5"/>
        <v>-34823476</v>
      </c>
      <c r="J46" s="57">
        <f t="shared" si="5"/>
        <v>58840234</v>
      </c>
      <c r="K46" s="57">
        <f t="shared" si="5"/>
        <v>1417117</v>
      </c>
      <c r="L46" s="57">
        <f t="shared" si="5"/>
        <v>-2510939</v>
      </c>
      <c r="M46" s="57">
        <f t="shared" si="5"/>
        <v>10118312</v>
      </c>
      <c r="N46" s="57">
        <f t="shared" si="5"/>
        <v>9024490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67864724</v>
      </c>
      <c r="X46" s="57">
        <f t="shared" si="5"/>
        <v>36232560</v>
      </c>
      <c r="Y46" s="57">
        <f t="shared" si="5"/>
        <v>31632164</v>
      </c>
      <c r="Z46" s="58">
        <f>+IF(X46&lt;&gt;0,+(Y46/X46)*100,0)</f>
        <v>87.30314391254717</v>
      </c>
      <c r="AA46" s="55">
        <f>SUM(AA44:AA45)</f>
        <v>48561750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37422961</v>
      </c>
      <c r="D48" s="71">
        <f>SUM(D46:D47)</f>
        <v>0</v>
      </c>
      <c r="E48" s="72">
        <f t="shared" si="6"/>
        <v>48561750</v>
      </c>
      <c r="F48" s="73">
        <f t="shared" si="6"/>
        <v>48561750</v>
      </c>
      <c r="G48" s="73">
        <f t="shared" si="6"/>
        <v>114635555</v>
      </c>
      <c r="H48" s="74">
        <f t="shared" si="6"/>
        <v>-20971845</v>
      </c>
      <c r="I48" s="74">
        <f t="shared" si="6"/>
        <v>-34823476</v>
      </c>
      <c r="J48" s="74">
        <f t="shared" si="6"/>
        <v>58840234</v>
      </c>
      <c r="K48" s="74">
        <f t="shared" si="6"/>
        <v>1417117</v>
      </c>
      <c r="L48" s="74">
        <f t="shared" si="6"/>
        <v>-2510939</v>
      </c>
      <c r="M48" s="73">
        <f t="shared" si="6"/>
        <v>10118312</v>
      </c>
      <c r="N48" s="73">
        <f t="shared" si="6"/>
        <v>9024490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67864724</v>
      </c>
      <c r="X48" s="74">
        <f t="shared" si="6"/>
        <v>36232560</v>
      </c>
      <c r="Y48" s="74">
        <f t="shared" si="6"/>
        <v>31632164</v>
      </c>
      <c r="Z48" s="75">
        <f>+IF(X48&lt;&gt;0,+(Y48/X48)*100,0)</f>
        <v>87.30314391254717</v>
      </c>
      <c r="AA48" s="76">
        <f>SUM(AA46:AA47)</f>
        <v>48561750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22693193</v>
      </c>
      <c r="D5" s="6">
        <v>0</v>
      </c>
      <c r="E5" s="7">
        <v>27148891</v>
      </c>
      <c r="F5" s="8">
        <v>27148891</v>
      </c>
      <c r="G5" s="8">
        <v>2049543</v>
      </c>
      <c r="H5" s="8">
        <v>2364536</v>
      </c>
      <c r="I5" s="8">
        <v>2635475</v>
      </c>
      <c r="J5" s="8">
        <v>7049554</v>
      </c>
      <c r="K5" s="8">
        <v>1978697</v>
      </c>
      <c r="L5" s="8">
        <v>1786978</v>
      </c>
      <c r="M5" s="8">
        <v>2574758</v>
      </c>
      <c r="N5" s="8">
        <v>6340433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13389987</v>
      </c>
      <c r="X5" s="8">
        <v>13389987</v>
      </c>
      <c r="Y5" s="8">
        <v>0</v>
      </c>
      <c r="Z5" s="2">
        <v>0</v>
      </c>
      <c r="AA5" s="6">
        <v>27148891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-1376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33858861</v>
      </c>
      <c r="D8" s="6">
        <v>0</v>
      </c>
      <c r="E8" s="7">
        <v>23098760</v>
      </c>
      <c r="F8" s="8">
        <v>23098760</v>
      </c>
      <c r="G8" s="8">
        <v>866203</v>
      </c>
      <c r="H8" s="8">
        <v>866203</v>
      </c>
      <c r="I8" s="8">
        <v>866203</v>
      </c>
      <c r="J8" s="8">
        <v>2598609</v>
      </c>
      <c r="K8" s="8">
        <v>866203</v>
      </c>
      <c r="L8" s="8">
        <v>866203</v>
      </c>
      <c r="M8" s="8">
        <v>866203</v>
      </c>
      <c r="N8" s="8">
        <v>2598609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5197218</v>
      </c>
      <c r="X8" s="8">
        <v>10449500</v>
      </c>
      <c r="Y8" s="8">
        <v>-5252282</v>
      </c>
      <c r="Z8" s="2">
        <v>-50.26</v>
      </c>
      <c r="AA8" s="6">
        <v>23098760</v>
      </c>
    </row>
    <row r="9" spans="1:27" ht="13.5">
      <c r="A9" s="25" t="s">
        <v>36</v>
      </c>
      <c r="B9" s="24"/>
      <c r="C9" s="6">
        <v>17305717</v>
      </c>
      <c r="D9" s="6">
        <v>0</v>
      </c>
      <c r="E9" s="7">
        <v>17776153</v>
      </c>
      <c r="F9" s="8">
        <v>17776153</v>
      </c>
      <c r="G9" s="8">
        <v>666605</v>
      </c>
      <c r="H9" s="8">
        <v>666605</v>
      </c>
      <c r="I9" s="8">
        <v>666605</v>
      </c>
      <c r="J9" s="8">
        <v>1999815</v>
      </c>
      <c r="K9" s="8">
        <v>666605</v>
      </c>
      <c r="L9" s="8">
        <v>666605</v>
      </c>
      <c r="M9" s="8">
        <v>666605</v>
      </c>
      <c r="N9" s="8">
        <v>1999815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3999630</v>
      </c>
      <c r="X9" s="8">
        <v>9028893</v>
      </c>
      <c r="Y9" s="8">
        <v>-5029263</v>
      </c>
      <c r="Z9" s="2">
        <v>-55.7</v>
      </c>
      <c r="AA9" s="6">
        <v>17776153</v>
      </c>
    </row>
    <row r="10" spans="1:27" ht="13.5">
      <c r="A10" s="25" t="s">
        <v>37</v>
      </c>
      <c r="B10" s="24"/>
      <c r="C10" s="6">
        <v>12583451</v>
      </c>
      <c r="D10" s="6">
        <v>0</v>
      </c>
      <c r="E10" s="7">
        <v>12906827</v>
      </c>
      <c r="F10" s="26">
        <v>12906827</v>
      </c>
      <c r="G10" s="26">
        <v>484006</v>
      </c>
      <c r="H10" s="26">
        <v>484006</v>
      </c>
      <c r="I10" s="26">
        <v>484006</v>
      </c>
      <c r="J10" s="26">
        <v>1452018</v>
      </c>
      <c r="K10" s="26">
        <v>484006</v>
      </c>
      <c r="L10" s="26">
        <v>484006</v>
      </c>
      <c r="M10" s="26">
        <v>484006</v>
      </c>
      <c r="N10" s="26">
        <v>1452018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2904036</v>
      </c>
      <c r="X10" s="26">
        <v>5537376</v>
      </c>
      <c r="Y10" s="26">
        <v>-2633340</v>
      </c>
      <c r="Z10" s="27">
        <v>-47.56</v>
      </c>
      <c r="AA10" s="28">
        <v>12906827</v>
      </c>
    </row>
    <row r="11" spans="1:27" ht="13.5">
      <c r="A11" s="25" t="s">
        <v>38</v>
      </c>
      <c r="B11" s="29"/>
      <c r="C11" s="6">
        <v>1392086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136418</v>
      </c>
      <c r="D12" s="6">
        <v>0</v>
      </c>
      <c r="E12" s="7">
        <v>291440</v>
      </c>
      <c r="F12" s="8">
        <v>291440</v>
      </c>
      <c r="G12" s="8">
        <v>1584</v>
      </c>
      <c r="H12" s="8">
        <v>5434</v>
      </c>
      <c r="I12" s="8">
        <v>3454</v>
      </c>
      <c r="J12" s="8">
        <v>10472</v>
      </c>
      <c r="K12" s="8">
        <v>8796</v>
      </c>
      <c r="L12" s="8">
        <v>100</v>
      </c>
      <c r="M12" s="8">
        <v>33404</v>
      </c>
      <c r="N12" s="8">
        <v>42300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52772</v>
      </c>
      <c r="X12" s="8">
        <v>52772</v>
      </c>
      <c r="Y12" s="8">
        <v>0</v>
      </c>
      <c r="Z12" s="2">
        <v>0</v>
      </c>
      <c r="AA12" s="6">
        <v>291440</v>
      </c>
    </row>
    <row r="13" spans="1:27" ht="13.5">
      <c r="A13" s="23" t="s">
        <v>40</v>
      </c>
      <c r="B13" s="29"/>
      <c r="C13" s="6">
        <v>236187</v>
      </c>
      <c r="D13" s="6">
        <v>0</v>
      </c>
      <c r="E13" s="7">
        <v>613295</v>
      </c>
      <c r="F13" s="8">
        <v>613295</v>
      </c>
      <c r="G13" s="8">
        <v>48250</v>
      </c>
      <c r="H13" s="8">
        <v>48250</v>
      </c>
      <c r="I13" s="8">
        <v>48250</v>
      </c>
      <c r="J13" s="8">
        <v>144750</v>
      </c>
      <c r="K13" s="8">
        <v>48250</v>
      </c>
      <c r="L13" s="8">
        <v>48250</v>
      </c>
      <c r="M13" s="8">
        <v>48250</v>
      </c>
      <c r="N13" s="8">
        <v>144750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289500</v>
      </c>
      <c r="X13" s="8">
        <v>289500</v>
      </c>
      <c r="Y13" s="8">
        <v>0</v>
      </c>
      <c r="Z13" s="2">
        <v>0</v>
      </c>
      <c r="AA13" s="6">
        <v>613295</v>
      </c>
    </row>
    <row r="14" spans="1:27" ht="13.5">
      <c r="A14" s="23" t="s">
        <v>41</v>
      </c>
      <c r="B14" s="29"/>
      <c r="C14" s="6">
        <v>25817220</v>
      </c>
      <c r="D14" s="6">
        <v>0</v>
      </c>
      <c r="E14" s="7">
        <v>25861206</v>
      </c>
      <c r="F14" s="8">
        <v>25861206</v>
      </c>
      <c r="G14" s="8">
        <v>1978695</v>
      </c>
      <c r="H14" s="8">
        <v>1869785</v>
      </c>
      <c r="I14" s="8">
        <v>1968594</v>
      </c>
      <c r="J14" s="8">
        <v>5817074</v>
      </c>
      <c r="K14" s="8">
        <v>1867585</v>
      </c>
      <c r="L14" s="8">
        <v>1079786</v>
      </c>
      <c r="M14" s="8">
        <v>1089708</v>
      </c>
      <c r="N14" s="8">
        <v>4037079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9854153</v>
      </c>
      <c r="X14" s="8">
        <v>9854153</v>
      </c>
      <c r="Y14" s="8">
        <v>0</v>
      </c>
      <c r="Z14" s="2">
        <v>0</v>
      </c>
      <c r="AA14" s="6">
        <v>25861206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3342298</v>
      </c>
      <c r="F15" s="8">
        <v>3342298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3342298</v>
      </c>
    </row>
    <row r="16" spans="1:27" ht="13.5">
      <c r="A16" s="23" t="s">
        <v>43</v>
      </c>
      <c r="B16" s="29"/>
      <c r="C16" s="6">
        <v>75970</v>
      </c>
      <c r="D16" s="6">
        <v>0</v>
      </c>
      <c r="E16" s="7">
        <v>750000</v>
      </c>
      <c r="F16" s="8">
        <v>750000</v>
      </c>
      <c r="G16" s="8">
        <v>62500</v>
      </c>
      <c r="H16" s="8">
        <v>62500</v>
      </c>
      <c r="I16" s="8">
        <v>62500</v>
      </c>
      <c r="J16" s="8">
        <v>187500</v>
      </c>
      <c r="K16" s="8">
        <v>62500</v>
      </c>
      <c r="L16" s="8">
        <v>62500</v>
      </c>
      <c r="M16" s="8">
        <v>62500</v>
      </c>
      <c r="N16" s="8">
        <v>187500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375000</v>
      </c>
      <c r="X16" s="8">
        <v>1573200</v>
      </c>
      <c r="Y16" s="8">
        <v>-1198200</v>
      </c>
      <c r="Z16" s="2">
        <v>-76.16</v>
      </c>
      <c r="AA16" s="6">
        <v>750000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96317704</v>
      </c>
      <c r="D19" s="6">
        <v>0</v>
      </c>
      <c r="E19" s="7">
        <v>81524000</v>
      </c>
      <c r="F19" s="8">
        <v>81524000</v>
      </c>
      <c r="G19" s="8">
        <v>32978697</v>
      </c>
      <c r="H19" s="8">
        <v>1875000</v>
      </c>
      <c r="I19" s="8">
        <v>0</v>
      </c>
      <c r="J19" s="8">
        <v>34853697</v>
      </c>
      <c r="K19" s="8">
        <v>0</v>
      </c>
      <c r="L19" s="8">
        <v>24079607</v>
      </c>
      <c r="M19" s="8">
        <v>0</v>
      </c>
      <c r="N19" s="8">
        <v>24079607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58933304</v>
      </c>
      <c r="X19" s="8">
        <v>59863304</v>
      </c>
      <c r="Y19" s="8">
        <v>-930000</v>
      </c>
      <c r="Z19" s="2">
        <v>-1.55</v>
      </c>
      <c r="AA19" s="6">
        <v>81524000</v>
      </c>
    </row>
    <row r="20" spans="1:27" ht="13.5">
      <c r="A20" s="23" t="s">
        <v>47</v>
      </c>
      <c r="B20" s="29"/>
      <c r="C20" s="6">
        <v>3033381</v>
      </c>
      <c r="D20" s="6">
        <v>0</v>
      </c>
      <c r="E20" s="7">
        <v>2480126</v>
      </c>
      <c r="F20" s="26">
        <v>2480126</v>
      </c>
      <c r="G20" s="26">
        <v>176758</v>
      </c>
      <c r="H20" s="26">
        <v>176758</v>
      </c>
      <c r="I20" s="26">
        <v>493059</v>
      </c>
      <c r="J20" s="26">
        <v>846575</v>
      </c>
      <c r="K20" s="26">
        <v>176758</v>
      </c>
      <c r="L20" s="26">
        <v>160800</v>
      </c>
      <c r="M20" s="26">
        <v>176758</v>
      </c>
      <c r="N20" s="26">
        <v>514316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1360891</v>
      </c>
      <c r="X20" s="26">
        <v>2884795</v>
      </c>
      <c r="Y20" s="26">
        <v>-1523904</v>
      </c>
      <c r="Z20" s="27">
        <v>-52.83</v>
      </c>
      <c r="AA20" s="28">
        <v>2480126</v>
      </c>
    </row>
    <row r="21" spans="1:27" ht="13.5">
      <c r="A21" s="23" t="s">
        <v>48</v>
      </c>
      <c r="B21" s="29"/>
      <c r="C21" s="6">
        <v>-20045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213428767</v>
      </c>
      <c r="D22" s="33">
        <f>SUM(D5:D21)</f>
        <v>0</v>
      </c>
      <c r="E22" s="34">
        <f t="shared" si="0"/>
        <v>195792996</v>
      </c>
      <c r="F22" s="35">
        <f t="shared" si="0"/>
        <v>195792996</v>
      </c>
      <c r="G22" s="35">
        <f t="shared" si="0"/>
        <v>39312841</v>
      </c>
      <c r="H22" s="35">
        <f t="shared" si="0"/>
        <v>8419077</v>
      </c>
      <c r="I22" s="35">
        <f t="shared" si="0"/>
        <v>7228146</v>
      </c>
      <c r="J22" s="35">
        <f t="shared" si="0"/>
        <v>54960064</v>
      </c>
      <c r="K22" s="35">
        <f t="shared" si="0"/>
        <v>6159400</v>
      </c>
      <c r="L22" s="35">
        <f t="shared" si="0"/>
        <v>29234835</v>
      </c>
      <c r="M22" s="35">
        <f t="shared" si="0"/>
        <v>6002192</v>
      </c>
      <c r="N22" s="35">
        <f t="shared" si="0"/>
        <v>41396427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96356491</v>
      </c>
      <c r="X22" s="35">
        <f t="shared" si="0"/>
        <v>112923480</v>
      </c>
      <c r="Y22" s="35">
        <f t="shared" si="0"/>
        <v>-16566989</v>
      </c>
      <c r="Z22" s="36">
        <f>+IF(X22&lt;&gt;0,+(Y22/X22)*100,0)</f>
        <v>-14.67098693734908</v>
      </c>
      <c r="AA22" s="33">
        <f>SUM(AA5:AA21)</f>
        <v>195792996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77102233</v>
      </c>
      <c r="D25" s="6">
        <v>0</v>
      </c>
      <c r="E25" s="7">
        <v>87529879</v>
      </c>
      <c r="F25" s="8">
        <v>87529879</v>
      </c>
      <c r="G25" s="8">
        <v>6449707</v>
      </c>
      <c r="H25" s="8">
        <v>6449707</v>
      </c>
      <c r="I25" s="8">
        <v>6449707</v>
      </c>
      <c r="J25" s="8">
        <v>19349121</v>
      </c>
      <c r="K25" s="8">
        <v>6449707</v>
      </c>
      <c r="L25" s="8">
        <v>6449707</v>
      </c>
      <c r="M25" s="8">
        <v>6449707</v>
      </c>
      <c r="N25" s="8">
        <v>19349121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38698242</v>
      </c>
      <c r="X25" s="8">
        <v>38698242</v>
      </c>
      <c r="Y25" s="8">
        <v>0</v>
      </c>
      <c r="Z25" s="2">
        <v>0</v>
      </c>
      <c r="AA25" s="6">
        <v>87529879</v>
      </c>
    </row>
    <row r="26" spans="1:27" ht="13.5">
      <c r="A26" s="25" t="s">
        <v>52</v>
      </c>
      <c r="B26" s="24"/>
      <c r="C26" s="6">
        <v>5613522</v>
      </c>
      <c r="D26" s="6">
        <v>0</v>
      </c>
      <c r="E26" s="7">
        <v>5926016</v>
      </c>
      <c r="F26" s="8">
        <v>5926016</v>
      </c>
      <c r="G26" s="8">
        <v>428574</v>
      </c>
      <c r="H26" s="8">
        <v>428574</v>
      </c>
      <c r="I26" s="8">
        <v>428574</v>
      </c>
      <c r="J26" s="8">
        <v>1285722</v>
      </c>
      <c r="K26" s="8">
        <v>428574</v>
      </c>
      <c r="L26" s="8">
        <v>428574</v>
      </c>
      <c r="M26" s="8">
        <v>428574</v>
      </c>
      <c r="N26" s="8">
        <v>1285722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2571444</v>
      </c>
      <c r="X26" s="8">
        <v>2571444</v>
      </c>
      <c r="Y26" s="8">
        <v>0</v>
      </c>
      <c r="Z26" s="2">
        <v>0</v>
      </c>
      <c r="AA26" s="6">
        <v>5926016</v>
      </c>
    </row>
    <row r="27" spans="1:27" ht="13.5">
      <c r="A27" s="25" t="s">
        <v>53</v>
      </c>
      <c r="B27" s="24"/>
      <c r="C27" s="6">
        <v>6569356</v>
      </c>
      <c r="D27" s="6">
        <v>0</v>
      </c>
      <c r="E27" s="7">
        <v>1900000</v>
      </c>
      <c r="F27" s="8">
        <v>1900000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1900000</v>
      </c>
    </row>
    <row r="28" spans="1:27" ht="13.5">
      <c r="A28" s="25" t="s">
        <v>54</v>
      </c>
      <c r="B28" s="24"/>
      <c r="C28" s="6">
        <v>38259177</v>
      </c>
      <c r="D28" s="6">
        <v>0</v>
      </c>
      <c r="E28" s="7">
        <v>1500000</v>
      </c>
      <c r="F28" s="8">
        <v>1500000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1500000</v>
      </c>
    </row>
    <row r="29" spans="1:27" ht="13.5">
      <c r="A29" s="25" t="s">
        <v>55</v>
      </c>
      <c r="B29" s="24"/>
      <c r="C29" s="6">
        <v>21271001</v>
      </c>
      <c r="D29" s="6">
        <v>0</v>
      </c>
      <c r="E29" s="7">
        <v>3211126</v>
      </c>
      <c r="F29" s="8">
        <v>3211126</v>
      </c>
      <c r="G29" s="8">
        <v>95000</v>
      </c>
      <c r="H29" s="8">
        <v>95000</v>
      </c>
      <c r="I29" s="8">
        <v>95000</v>
      </c>
      <c r="J29" s="8">
        <v>285000</v>
      </c>
      <c r="K29" s="8">
        <v>95000</v>
      </c>
      <c r="L29" s="8">
        <v>95000</v>
      </c>
      <c r="M29" s="8">
        <v>95000</v>
      </c>
      <c r="N29" s="8">
        <v>285000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570000</v>
      </c>
      <c r="X29" s="8">
        <v>570000</v>
      </c>
      <c r="Y29" s="8">
        <v>0</v>
      </c>
      <c r="Z29" s="2">
        <v>0</v>
      </c>
      <c r="AA29" s="6">
        <v>3211126</v>
      </c>
    </row>
    <row r="30" spans="1:27" ht="13.5">
      <c r="A30" s="25" t="s">
        <v>56</v>
      </c>
      <c r="B30" s="24"/>
      <c r="C30" s="6">
        <v>45946294</v>
      </c>
      <c r="D30" s="6">
        <v>0</v>
      </c>
      <c r="E30" s="7">
        <v>6000000</v>
      </c>
      <c r="F30" s="8">
        <v>6000000</v>
      </c>
      <c r="G30" s="8">
        <v>1800000</v>
      </c>
      <c r="H30" s="8">
        <v>0</v>
      </c>
      <c r="I30" s="8">
        <v>0</v>
      </c>
      <c r="J30" s="8">
        <v>1800000</v>
      </c>
      <c r="K30" s="8">
        <v>0</v>
      </c>
      <c r="L30" s="8">
        <v>1000000</v>
      </c>
      <c r="M30" s="8">
        <v>0</v>
      </c>
      <c r="N30" s="8">
        <v>1000000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2800000</v>
      </c>
      <c r="X30" s="8">
        <v>2800000</v>
      </c>
      <c r="Y30" s="8">
        <v>0</v>
      </c>
      <c r="Z30" s="2">
        <v>0</v>
      </c>
      <c r="AA30" s="6">
        <v>6000000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9595124</v>
      </c>
      <c r="D33" s="6">
        <v>0</v>
      </c>
      <c r="E33" s="7">
        <v>5252545</v>
      </c>
      <c r="F33" s="8">
        <v>5252545</v>
      </c>
      <c r="G33" s="8">
        <v>437712</v>
      </c>
      <c r="H33" s="8">
        <v>437712</v>
      </c>
      <c r="I33" s="8">
        <v>437712</v>
      </c>
      <c r="J33" s="8">
        <v>1313136</v>
      </c>
      <c r="K33" s="8">
        <v>437712</v>
      </c>
      <c r="L33" s="8">
        <v>437712</v>
      </c>
      <c r="M33" s="8">
        <v>437712</v>
      </c>
      <c r="N33" s="8">
        <v>1313136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2626272</v>
      </c>
      <c r="X33" s="8">
        <v>2626272</v>
      </c>
      <c r="Y33" s="8">
        <v>0</v>
      </c>
      <c r="Z33" s="2">
        <v>0</v>
      </c>
      <c r="AA33" s="6">
        <v>5252545</v>
      </c>
    </row>
    <row r="34" spans="1:27" ht="13.5">
      <c r="A34" s="25" t="s">
        <v>60</v>
      </c>
      <c r="B34" s="24"/>
      <c r="C34" s="6">
        <v>63534366</v>
      </c>
      <c r="D34" s="6">
        <v>0</v>
      </c>
      <c r="E34" s="7">
        <v>74939664</v>
      </c>
      <c r="F34" s="8">
        <v>74939664</v>
      </c>
      <c r="G34" s="8">
        <v>9898888</v>
      </c>
      <c r="H34" s="8">
        <v>1504950</v>
      </c>
      <c r="I34" s="8">
        <v>2049392</v>
      </c>
      <c r="J34" s="8">
        <v>13453230</v>
      </c>
      <c r="K34" s="8">
        <v>1069594</v>
      </c>
      <c r="L34" s="8">
        <v>4343222</v>
      </c>
      <c r="M34" s="8">
        <v>3645363</v>
      </c>
      <c r="N34" s="8">
        <v>9058179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22511409</v>
      </c>
      <c r="X34" s="8">
        <v>22511409</v>
      </c>
      <c r="Y34" s="8">
        <v>0</v>
      </c>
      <c r="Z34" s="2">
        <v>0</v>
      </c>
      <c r="AA34" s="6">
        <v>74939664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267891073</v>
      </c>
      <c r="D36" s="33">
        <f>SUM(D25:D35)</f>
        <v>0</v>
      </c>
      <c r="E36" s="34">
        <f t="shared" si="1"/>
        <v>186259230</v>
      </c>
      <c r="F36" s="35">
        <f t="shared" si="1"/>
        <v>186259230</v>
      </c>
      <c r="G36" s="35">
        <f t="shared" si="1"/>
        <v>19109881</v>
      </c>
      <c r="H36" s="35">
        <f t="shared" si="1"/>
        <v>8915943</v>
      </c>
      <c r="I36" s="35">
        <f t="shared" si="1"/>
        <v>9460385</v>
      </c>
      <c r="J36" s="35">
        <f t="shared" si="1"/>
        <v>37486209</v>
      </c>
      <c r="K36" s="35">
        <f t="shared" si="1"/>
        <v>8480587</v>
      </c>
      <c r="L36" s="35">
        <f t="shared" si="1"/>
        <v>12754215</v>
      </c>
      <c r="M36" s="35">
        <f t="shared" si="1"/>
        <v>11056356</v>
      </c>
      <c r="N36" s="35">
        <f t="shared" si="1"/>
        <v>32291158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69777367</v>
      </c>
      <c r="X36" s="35">
        <f t="shared" si="1"/>
        <v>69777367</v>
      </c>
      <c r="Y36" s="35">
        <f t="shared" si="1"/>
        <v>0</v>
      </c>
      <c r="Z36" s="36">
        <f>+IF(X36&lt;&gt;0,+(Y36/X36)*100,0)</f>
        <v>0</v>
      </c>
      <c r="AA36" s="33">
        <f>SUM(AA25:AA35)</f>
        <v>186259230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-54462306</v>
      </c>
      <c r="D38" s="46">
        <f>+D22-D36</f>
        <v>0</v>
      </c>
      <c r="E38" s="47">
        <f t="shared" si="2"/>
        <v>9533766</v>
      </c>
      <c r="F38" s="48">
        <f t="shared" si="2"/>
        <v>9533766</v>
      </c>
      <c r="G38" s="48">
        <f t="shared" si="2"/>
        <v>20202960</v>
      </c>
      <c r="H38" s="48">
        <f t="shared" si="2"/>
        <v>-496866</v>
      </c>
      <c r="I38" s="48">
        <f t="shared" si="2"/>
        <v>-2232239</v>
      </c>
      <c r="J38" s="48">
        <f t="shared" si="2"/>
        <v>17473855</v>
      </c>
      <c r="K38" s="48">
        <f t="shared" si="2"/>
        <v>-2321187</v>
      </c>
      <c r="L38" s="48">
        <f t="shared" si="2"/>
        <v>16480620</v>
      </c>
      <c r="M38" s="48">
        <f t="shared" si="2"/>
        <v>-5054164</v>
      </c>
      <c r="N38" s="48">
        <f t="shared" si="2"/>
        <v>9105269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26579124</v>
      </c>
      <c r="X38" s="48">
        <f>IF(F22=F36,0,X22-X36)</f>
        <v>43146113</v>
      </c>
      <c r="Y38" s="48">
        <f t="shared" si="2"/>
        <v>-16566989</v>
      </c>
      <c r="Z38" s="49">
        <f>+IF(X38&lt;&gt;0,+(Y38/X38)*100,0)</f>
        <v>-38.39740789628025</v>
      </c>
      <c r="AA38" s="46">
        <f>+AA22-AA36</f>
        <v>9533766</v>
      </c>
    </row>
    <row r="39" spans="1:27" ht="13.5">
      <c r="A39" s="23" t="s">
        <v>64</v>
      </c>
      <c r="B39" s="29"/>
      <c r="C39" s="6">
        <v>3266880</v>
      </c>
      <c r="D39" s="6">
        <v>0</v>
      </c>
      <c r="E39" s="7">
        <v>32422000</v>
      </c>
      <c r="F39" s="8">
        <v>32422000</v>
      </c>
      <c r="G39" s="8">
        <v>0</v>
      </c>
      <c r="H39" s="8">
        <v>10231312</v>
      </c>
      <c r="I39" s="8">
        <v>333333</v>
      </c>
      <c r="J39" s="8">
        <v>10564645</v>
      </c>
      <c r="K39" s="8">
        <v>0</v>
      </c>
      <c r="L39" s="8">
        <v>8201991</v>
      </c>
      <c r="M39" s="8">
        <v>333333</v>
      </c>
      <c r="N39" s="8">
        <v>8535324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19099969</v>
      </c>
      <c r="X39" s="8">
        <v>19766635</v>
      </c>
      <c r="Y39" s="8">
        <v>-666666</v>
      </c>
      <c r="Z39" s="2">
        <v>-3.37</v>
      </c>
      <c r="AA39" s="6">
        <v>32422000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-51195426</v>
      </c>
      <c r="D42" s="55">
        <f>SUM(D38:D41)</f>
        <v>0</v>
      </c>
      <c r="E42" s="56">
        <f t="shared" si="3"/>
        <v>41955766</v>
      </c>
      <c r="F42" s="57">
        <f t="shared" si="3"/>
        <v>41955766</v>
      </c>
      <c r="G42" s="57">
        <f t="shared" si="3"/>
        <v>20202960</v>
      </c>
      <c r="H42" s="57">
        <f t="shared" si="3"/>
        <v>9734446</v>
      </c>
      <c r="I42" s="57">
        <f t="shared" si="3"/>
        <v>-1898906</v>
      </c>
      <c r="J42" s="57">
        <f t="shared" si="3"/>
        <v>28038500</v>
      </c>
      <c r="K42" s="57">
        <f t="shared" si="3"/>
        <v>-2321187</v>
      </c>
      <c r="L42" s="57">
        <f t="shared" si="3"/>
        <v>24682611</v>
      </c>
      <c r="M42" s="57">
        <f t="shared" si="3"/>
        <v>-4720831</v>
      </c>
      <c r="N42" s="57">
        <f t="shared" si="3"/>
        <v>17640593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45679093</v>
      </c>
      <c r="X42" s="57">
        <f t="shared" si="3"/>
        <v>62912748</v>
      </c>
      <c r="Y42" s="57">
        <f t="shared" si="3"/>
        <v>-17233655</v>
      </c>
      <c r="Z42" s="58">
        <f>+IF(X42&lt;&gt;0,+(Y42/X42)*100,0)</f>
        <v>-27.392945862100955</v>
      </c>
      <c r="AA42" s="55">
        <f>SUM(AA38:AA41)</f>
        <v>41955766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-51195426</v>
      </c>
      <c r="D44" s="63">
        <f>+D42-D43</f>
        <v>0</v>
      </c>
      <c r="E44" s="64">
        <f t="shared" si="4"/>
        <v>41955766</v>
      </c>
      <c r="F44" s="65">
        <f t="shared" si="4"/>
        <v>41955766</v>
      </c>
      <c r="G44" s="65">
        <f t="shared" si="4"/>
        <v>20202960</v>
      </c>
      <c r="H44" s="65">
        <f t="shared" si="4"/>
        <v>9734446</v>
      </c>
      <c r="I44" s="65">
        <f t="shared" si="4"/>
        <v>-1898906</v>
      </c>
      <c r="J44" s="65">
        <f t="shared" si="4"/>
        <v>28038500</v>
      </c>
      <c r="K44" s="65">
        <f t="shared" si="4"/>
        <v>-2321187</v>
      </c>
      <c r="L44" s="65">
        <f t="shared" si="4"/>
        <v>24682611</v>
      </c>
      <c r="M44" s="65">
        <f t="shared" si="4"/>
        <v>-4720831</v>
      </c>
      <c r="N44" s="65">
        <f t="shared" si="4"/>
        <v>17640593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45679093</v>
      </c>
      <c r="X44" s="65">
        <f t="shared" si="4"/>
        <v>62912748</v>
      </c>
      <c r="Y44" s="65">
        <f t="shared" si="4"/>
        <v>-17233655</v>
      </c>
      <c r="Z44" s="66">
        <f>+IF(X44&lt;&gt;0,+(Y44/X44)*100,0)</f>
        <v>-27.392945862100955</v>
      </c>
      <c r="AA44" s="63">
        <f>+AA42-AA43</f>
        <v>41955766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-51195426</v>
      </c>
      <c r="D46" s="55">
        <f>SUM(D44:D45)</f>
        <v>0</v>
      </c>
      <c r="E46" s="56">
        <f t="shared" si="5"/>
        <v>41955766</v>
      </c>
      <c r="F46" s="57">
        <f t="shared" si="5"/>
        <v>41955766</v>
      </c>
      <c r="G46" s="57">
        <f t="shared" si="5"/>
        <v>20202960</v>
      </c>
      <c r="H46" s="57">
        <f t="shared" si="5"/>
        <v>9734446</v>
      </c>
      <c r="I46" s="57">
        <f t="shared" si="5"/>
        <v>-1898906</v>
      </c>
      <c r="J46" s="57">
        <f t="shared" si="5"/>
        <v>28038500</v>
      </c>
      <c r="K46" s="57">
        <f t="shared" si="5"/>
        <v>-2321187</v>
      </c>
      <c r="L46" s="57">
        <f t="shared" si="5"/>
        <v>24682611</v>
      </c>
      <c r="M46" s="57">
        <f t="shared" si="5"/>
        <v>-4720831</v>
      </c>
      <c r="N46" s="57">
        <f t="shared" si="5"/>
        <v>17640593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45679093</v>
      </c>
      <c r="X46" s="57">
        <f t="shared" si="5"/>
        <v>62912748</v>
      </c>
      <c r="Y46" s="57">
        <f t="shared" si="5"/>
        <v>-17233655</v>
      </c>
      <c r="Z46" s="58">
        <f>+IF(X46&lt;&gt;0,+(Y46/X46)*100,0)</f>
        <v>-27.392945862100955</v>
      </c>
      <c r="AA46" s="55">
        <f>SUM(AA44:AA45)</f>
        <v>41955766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-51195426</v>
      </c>
      <c r="D48" s="71">
        <f>SUM(D46:D47)</f>
        <v>0</v>
      </c>
      <c r="E48" s="72">
        <f t="shared" si="6"/>
        <v>41955766</v>
      </c>
      <c r="F48" s="73">
        <f t="shared" si="6"/>
        <v>41955766</v>
      </c>
      <c r="G48" s="73">
        <f t="shared" si="6"/>
        <v>20202960</v>
      </c>
      <c r="H48" s="74">
        <f t="shared" si="6"/>
        <v>9734446</v>
      </c>
      <c r="I48" s="74">
        <f t="shared" si="6"/>
        <v>-1898906</v>
      </c>
      <c r="J48" s="74">
        <f t="shared" si="6"/>
        <v>28038500</v>
      </c>
      <c r="K48" s="74">
        <f t="shared" si="6"/>
        <v>-2321187</v>
      </c>
      <c r="L48" s="74">
        <f t="shared" si="6"/>
        <v>24682611</v>
      </c>
      <c r="M48" s="73">
        <f t="shared" si="6"/>
        <v>-4720831</v>
      </c>
      <c r="N48" s="73">
        <f t="shared" si="6"/>
        <v>17640593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45679093</v>
      </c>
      <c r="X48" s="74">
        <f t="shared" si="6"/>
        <v>62912748</v>
      </c>
      <c r="Y48" s="74">
        <f t="shared" si="6"/>
        <v>-17233655</v>
      </c>
      <c r="Z48" s="75">
        <f>+IF(X48&lt;&gt;0,+(Y48/X48)*100,0)</f>
        <v>-27.392945862100955</v>
      </c>
      <c r="AA48" s="76">
        <f>SUM(AA46:AA47)</f>
        <v>41955766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7989415</v>
      </c>
      <c r="D13" s="6">
        <v>0</v>
      </c>
      <c r="E13" s="7">
        <v>3700000</v>
      </c>
      <c r="F13" s="8">
        <v>3700000</v>
      </c>
      <c r="G13" s="8">
        <v>257116</v>
      </c>
      <c r="H13" s="8">
        <v>201099</v>
      </c>
      <c r="I13" s="8">
        <v>138361</v>
      </c>
      <c r="J13" s="8">
        <v>596576</v>
      </c>
      <c r="K13" s="8">
        <v>80368</v>
      </c>
      <c r="L13" s="8">
        <v>21152</v>
      </c>
      <c r="M13" s="8">
        <v>130352</v>
      </c>
      <c r="N13" s="8">
        <v>231872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828448</v>
      </c>
      <c r="X13" s="8">
        <v>1849998</v>
      </c>
      <c r="Y13" s="8">
        <v>-1021550</v>
      </c>
      <c r="Z13" s="2">
        <v>-55.22</v>
      </c>
      <c r="AA13" s="6">
        <v>3700000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145367031</v>
      </c>
      <c r="D19" s="6">
        <v>0</v>
      </c>
      <c r="E19" s="7">
        <v>145547000</v>
      </c>
      <c r="F19" s="8">
        <v>145547000</v>
      </c>
      <c r="G19" s="8">
        <v>59240000</v>
      </c>
      <c r="H19" s="8">
        <v>1250000</v>
      </c>
      <c r="I19" s="8">
        <v>1119000</v>
      </c>
      <c r="J19" s="8">
        <v>61609000</v>
      </c>
      <c r="K19" s="8">
        <v>0</v>
      </c>
      <c r="L19" s="8">
        <v>0</v>
      </c>
      <c r="M19" s="8">
        <v>38042000</v>
      </c>
      <c r="N19" s="8">
        <v>38042000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99651000</v>
      </c>
      <c r="X19" s="8">
        <v>77449002</v>
      </c>
      <c r="Y19" s="8">
        <v>22201998</v>
      </c>
      <c r="Z19" s="2">
        <v>28.67</v>
      </c>
      <c r="AA19" s="6">
        <v>145547000</v>
      </c>
    </row>
    <row r="20" spans="1:27" ht="13.5">
      <c r="A20" s="23" t="s">
        <v>47</v>
      </c>
      <c r="B20" s="29"/>
      <c r="C20" s="6">
        <v>1437645</v>
      </c>
      <c r="D20" s="6">
        <v>0</v>
      </c>
      <c r="E20" s="7">
        <v>300000</v>
      </c>
      <c r="F20" s="26">
        <v>300000</v>
      </c>
      <c r="G20" s="26">
        <v>62529</v>
      </c>
      <c r="H20" s="26">
        <v>98450</v>
      </c>
      <c r="I20" s="26">
        <v>61717</v>
      </c>
      <c r="J20" s="26">
        <v>222696</v>
      </c>
      <c r="K20" s="26">
        <v>79714</v>
      </c>
      <c r="L20" s="26">
        <v>265328</v>
      </c>
      <c r="M20" s="26">
        <v>55811</v>
      </c>
      <c r="N20" s="26">
        <v>400853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623549</v>
      </c>
      <c r="X20" s="26">
        <v>150000</v>
      </c>
      <c r="Y20" s="26">
        <v>473549</v>
      </c>
      <c r="Z20" s="27">
        <v>315.7</v>
      </c>
      <c r="AA20" s="28">
        <v>300000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154794091</v>
      </c>
      <c r="D22" s="33">
        <f>SUM(D5:D21)</f>
        <v>0</v>
      </c>
      <c r="E22" s="34">
        <f t="shared" si="0"/>
        <v>149547000</v>
      </c>
      <c r="F22" s="35">
        <f t="shared" si="0"/>
        <v>149547000</v>
      </c>
      <c r="G22" s="35">
        <f t="shared" si="0"/>
        <v>59559645</v>
      </c>
      <c r="H22" s="35">
        <f t="shared" si="0"/>
        <v>1549549</v>
      </c>
      <c r="I22" s="35">
        <f t="shared" si="0"/>
        <v>1319078</v>
      </c>
      <c r="J22" s="35">
        <f t="shared" si="0"/>
        <v>62428272</v>
      </c>
      <c r="K22" s="35">
        <f t="shared" si="0"/>
        <v>160082</v>
      </c>
      <c r="L22" s="35">
        <f t="shared" si="0"/>
        <v>286480</v>
      </c>
      <c r="M22" s="35">
        <f t="shared" si="0"/>
        <v>38228163</v>
      </c>
      <c r="N22" s="35">
        <f t="shared" si="0"/>
        <v>38674725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101102997</v>
      </c>
      <c r="X22" s="35">
        <f t="shared" si="0"/>
        <v>79449000</v>
      </c>
      <c r="Y22" s="35">
        <f t="shared" si="0"/>
        <v>21653997</v>
      </c>
      <c r="Z22" s="36">
        <f>+IF(X22&lt;&gt;0,+(Y22/X22)*100,0)</f>
        <v>27.25521655401578</v>
      </c>
      <c r="AA22" s="33">
        <f>SUM(AA5:AA21)</f>
        <v>149547000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88361310</v>
      </c>
      <c r="D25" s="6">
        <v>0</v>
      </c>
      <c r="E25" s="7">
        <v>89066000</v>
      </c>
      <c r="F25" s="8">
        <v>89066000</v>
      </c>
      <c r="G25" s="8">
        <v>7419552</v>
      </c>
      <c r="H25" s="8">
        <v>6807097</v>
      </c>
      <c r="I25" s="8">
        <v>6861798</v>
      </c>
      <c r="J25" s="8">
        <v>21088447</v>
      </c>
      <c r="K25" s="8">
        <v>7023319</v>
      </c>
      <c r="L25" s="8">
        <v>7291601</v>
      </c>
      <c r="M25" s="8">
        <v>7094661</v>
      </c>
      <c r="N25" s="8">
        <v>21409581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42498028</v>
      </c>
      <c r="X25" s="8">
        <v>44532000</v>
      </c>
      <c r="Y25" s="8">
        <v>-2033972</v>
      </c>
      <c r="Z25" s="2">
        <v>-4.57</v>
      </c>
      <c r="AA25" s="6">
        <v>89066000</v>
      </c>
    </row>
    <row r="26" spans="1:27" ht="13.5">
      <c r="A26" s="25" t="s">
        <v>52</v>
      </c>
      <c r="B26" s="24"/>
      <c r="C26" s="6">
        <v>6894723</v>
      </c>
      <c r="D26" s="6">
        <v>0</v>
      </c>
      <c r="E26" s="7">
        <v>7541000</v>
      </c>
      <c r="F26" s="8">
        <v>7541000</v>
      </c>
      <c r="G26" s="8">
        <v>542940</v>
      </c>
      <c r="H26" s="8">
        <v>160651</v>
      </c>
      <c r="I26" s="8">
        <v>371600</v>
      </c>
      <c r="J26" s="8">
        <v>1075191</v>
      </c>
      <c r="K26" s="8">
        <v>544618</v>
      </c>
      <c r="L26" s="8">
        <v>530450</v>
      </c>
      <c r="M26" s="8">
        <v>553539</v>
      </c>
      <c r="N26" s="8">
        <v>1628607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2703798</v>
      </c>
      <c r="X26" s="8">
        <v>3770502</v>
      </c>
      <c r="Y26" s="8">
        <v>-1066704</v>
      </c>
      <c r="Z26" s="2">
        <v>-28.29</v>
      </c>
      <c r="AA26" s="6">
        <v>7541000</v>
      </c>
    </row>
    <row r="27" spans="1:27" ht="13.5">
      <c r="A27" s="25" t="s">
        <v>53</v>
      </c>
      <c r="B27" s="24"/>
      <c r="C27" s="6">
        <v>-100000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3590419</v>
      </c>
      <c r="D28" s="6">
        <v>0</v>
      </c>
      <c r="E28" s="7">
        <v>5500000</v>
      </c>
      <c r="F28" s="8">
        <v>5500000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2749998</v>
      </c>
      <c r="Y28" s="8">
        <v>-2749998</v>
      </c>
      <c r="Z28" s="2">
        <v>-100</v>
      </c>
      <c r="AA28" s="6">
        <v>5500000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1512178</v>
      </c>
      <c r="D31" s="6">
        <v>0</v>
      </c>
      <c r="E31" s="7">
        <v>1996000</v>
      </c>
      <c r="F31" s="8">
        <v>1996000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997800</v>
      </c>
      <c r="Y31" s="8">
        <v>-997800</v>
      </c>
      <c r="Z31" s="2">
        <v>-100</v>
      </c>
      <c r="AA31" s="6">
        <v>1996000</v>
      </c>
    </row>
    <row r="32" spans="1:27" ht="13.5">
      <c r="A32" s="25" t="s">
        <v>58</v>
      </c>
      <c r="B32" s="24"/>
      <c r="C32" s="6">
        <v>13195176</v>
      </c>
      <c r="D32" s="6">
        <v>0</v>
      </c>
      <c r="E32" s="7">
        <v>5150000</v>
      </c>
      <c r="F32" s="8">
        <v>5150000</v>
      </c>
      <c r="G32" s="8">
        <v>1557983</v>
      </c>
      <c r="H32" s="8">
        <v>94340</v>
      </c>
      <c r="I32" s="8">
        <v>496089</v>
      </c>
      <c r="J32" s="8">
        <v>2148412</v>
      </c>
      <c r="K32" s="8">
        <v>288730</v>
      </c>
      <c r="L32" s="8">
        <v>888624</v>
      </c>
      <c r="M32" s="8">
        <v>420181</v>
      </c>
      <c r="N32" s="8">
        <v>1597535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3745947</v>
      </c>
      <c r="X32" s="8">
        <v>2575002</v>
      </c>
      <c r="Y32" s="8">
        <v>1170945</v>
      </c>
      <c r="Z32" s="2">
        <v>45.47</v>
      </c>
      <c r="AA32" s="6">
        <v>5150000</v>
      </c>
    </row>
    <row r="33" spans="1:27" ht="13.5">
      <c r="A33" s="25" t="s">
        <v>59</v>
      </c>
      <c r="B33" s="24"/>
      <c r="C33" s="6">
        <v>13933191</v>
      </c>
      <c r="D33" s="6">
        <v>0</v>
      </c>
      <c r="E33" s="7">
        <v>2119000</v>
      </c>
      <c r="F33" s="8">
        <v>2119000</v>
      </c>
      <c r="G33" s="8">
        <v>0</v>
      </c>
      <c r="H33" s="8">
        <v>0</v>
      </c>
      <c r="I33" s="8">
        <v>0</v>
      </c>
      <c r="J33" s="8">
        <v>0</v>
      </c>
      <c r="K33" s="8">
        <v>305000</v>
      </c>
      <c r="L33" s="8">
        <v>364675</v>
      </c>
      <c r="M33" s="8">
        <v>0</v>
      </c>
      <c r="N33" s="8">
        <v>669675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669675</v>
      </c>
      <c r="X33" s="8">
        <v>1059498</v>
      </c>
      <c r="Y33" s="8">
        <v>-389823</v>
      </c>
      <c r="Z33" s="2">
        <v>-36.79</v>
      </c>
      <c r="AA33" s="6">
        <v>2119000</v>
      </c>
    </row>
    <row r="34" spans="1:27" ht="13.5">
      <c r="A34" s="25" t="s">
        <v>60</v>
      </c>
      <c r="B34" s="24"/>
      <c r="C34" s="6">
        <v>49011080</v>
      </c>
      <c r="D34" s="6">
        <v>0</v>
      </c>
      <c r="E34" s="7">
        <v>40244000</v>
      </c>
      <c r="F34" s="8">
        <v>40244000</v>
      </c>
      <c r="G34" s="8">
        <v>3489632</v>
      </c>
      <c r="H34" s="8">
        <v>2542247</v>
      </c>
      <c r="I34" s="8">
        <v>5053536</v>
      </c>
      <c r="J34" s="8">
        <v>11085415</v>
      </c>
      <c r="K34" s="8">
        <v>4229010</v>
      </c>
      <c r="L34" s="8">
        <v>5926759</v>
      </c>
      <c r="M34" s="8">
        <v>6647452</v>
      </c>
      <c r="N34" s="8">
        <v>16803221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27888636</v>
      </c>
      <c r="X34" s="8">
        <v>20121983</v>
      </c>
      <c r="Y34" s="8">
        <v>7766653</v>
      </c>
      <c r="Z34" s="2">
        <v>38.6</v>
      </c>
      <c r="AA34" s="6">
        <v>40244000</v>
      </c>
    </row>
    <row r="35" spans="1:27" ht="13.5">
      <c r="A35" s="23" t="s">
        <v>61</v>
      </c>
      <c r="B35" s="29"/>
      <c r="C35" s="6">
        <v>109093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176507170</v>
      </c>
      <c r="D36" s="33">
        <f>SUM(D25:D35)</f>
        <v>0</v>
      </c>
      <c r="E36" s="34">
        <f t="shared" si="1"/>
        <v>151616000</v>
      </c>
      <c r="F36" s="35">
        <f t="shared" si="1"/>
        <v>151616000</v>
      </c>
      <c r="G36" s="35">
        <f t="shared" si="1"/>
        <v>13010107</v>
      </c>
      <c r="H36" s="35">
        <f t="shared" si="1"/>
        <v>9604335</v>
      </c>
      <c r="I36" s="35">
        <f t="shared" si="1"/>
        <v>12783023</v>
      </c>
      <c r="J36" s="35">
        <f t="shared" si="1"/>
        <v>35397465</v>
      </c>
      <c r="K36" s="35">
        <f t="shared" si="1"/>
        <v>12390677</v>
      </c>
      <c r="L36" s="35">
        <f t="shared" si="1"/>
        <v>15002109</v>
      </c>
      <c r="M36" s="35">
        <f t="shared" si="1"/>
        <v>14715833</v>
      </c>
      <c r="N36" s="35">
        <f t="shared" si="1"/>
        <v>42108619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77506084</v>
      </c>
      <c r="X36" s="35">
        <f t="shared" si="1"/>
        <v>75806783</v>
      </c>
      <c r="Y36" s="35">
        <f t="shared" si="1"/>
        <v>1699301</v>
      </c>
      <c r="Z36" s="36">
        <f>+IF(X36&lt;&gt;0,+(Y36/X36)*100,0)</f>
        <v>2.2416213071592814</v>
      </c>
      <c r="AA36" s="33">
        <f>SUM(AA25:AA35)</f>
        <v>151616000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-21713079</v>
      </c>
      <c r="D38" s="46">
        <f>+D22-D36</f>
        <v>0</v>
      </c>
      <c r="E38" s="47">
        <f t="shared" si="2"/>
        <v>-2069000</v>
      </c>
      <c r="F38" s="48">
        <f t="shared" si="2"/>
        <v>-2069000</v>
      </c>
      <c r="G38" s="48">
        <f t="shared" si="2"/>
        <v>46549538</v>
      </c>
      <c r="H38" s="48">
        <f t="shared" si="2"/>
        <v>-8054786</v>
      </c>
      <c r="I38" s="48">
        <f t="shared" si="2"/>
        <v>-11463945</v>
      </c>
      <c r="J38" s="48">
        <f t="shared" si="2"/>
        <v>27030807</v>
      </c>
      <c r="K38" s="48">
        <f t="shared" si="2"/>
        <v>-12230595</v>
      </c>
      <c r="L38" s="48">
        <f t="shared" si="2"/>
        <v>-14715629</v>
      </c>
      <c r="M38" s="48">
        <f t="shared" si="2"/>
        <v>23512330</v>
      </c>
      <c r="N38" s="48">
        <f t="shared" si="2"/>
        <v>-3433894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23596913</v>
      </c>
      <c r="X38" s="48">
        <f>IF(F22=F36,0,X22-X36)</f>
        <v>3642217</v>
      </c>
      <c r="Y38" s="48">
        <f t="shared" si="2"/>
        <v>19954696</v>
      </c>
      <c r="Z38" s="49">
        <f>+IF(X38&lt;&gt;0,+(Y38/X38)*100,0)</f>
        <v>547.8722437460481</v>
      </c>
      <c r="AA38" s="46">
        <f>+AA22-AA36</f>
        <v>-2069000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21421000</v>
      </c>
      <c r="F39" s="8">
        <v>21421000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10710276</v>
      </c>
      <c r="Y39" s="8">
        <v>-10710276</v>
      </c>
      <c r="Z39" s="2">
        <v>-100</v>
      </c>
      <c r="AA39" s="6">
        <v>21421000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-21713079</v>
      </c>
      <c r="D42" s="55">
        <f>SUM(D38:D41)</f>
        <v>0</v>
      </c>
      <c r="E42" s="56">
        <f t="shared" si="3"/>
        <v>19352000</v>
      </c>
      <c r="F42" s="57">
        <f t="shared" si="3"/>
        <v>19352000</v>
      </c>
      <c r="G42" s="57">
        <f t="shared" si="3"/>
        <v>46549538</v>
      </c>
      <c r="H42" s="57">
        <f t="shared" si="3"/>
        <v>-8054786</v>
      </c>
      <c r="I42" s="57">
        <f t="shared" si="3"/>
        <v>-11463945</v>
      </c>
      <c r="J42" s="57">
        <f t="shared" si="3"/>
        <v>27030807</v>
      </c>
      <c r="K42" s="57">
        <f t="shared" si="3"/>
        <v>-12230595</v>
      </c>
      <c r="L42" s="57">
        <f t="shared" si="3"/>
        <v>-14715629</v>
      </c>
      <c r="M42" s="57">
        <f t="shared" si="3"/>
        <v>23512330</v>
      </c>
      <c r="N42" s="57">
        <f t="shared" si="3"/>
        <v>-3433894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23596913</v>
      </c>
      <c r="X42" s="57">
        <f t="shared" si="3"/>
        <v>14352493</v>
      </c>
      <c r="Y42" s="57">
        <f t="shared" si="3"/>
        <v>9244420</v>
      </c>
      <c r="Z42" s="58">
        <f>+IF(X42&lt;&gt;0,+(Y42/X42)*100,0)</f>
        <v>64.40985548643012</v>
      </c>
      <c r="AA42" s="55">
        <f>SUM(AA38:AA41)</f>
        <v>19352000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-21713079</v>
      </c>
      <c r="D44" s="63">
        <f>+D42-D43</f>
        <v>0</v>
      </c>
      <c r="E44" s="64">
        <f t="shared" si="4"/>
        <v>19352000</v>
      </c>
      <c r="F44" s="65">
        <f t="shared" si="4"/>
        <v>19352000</v>
      </c>
      <c r="G44" s="65">
        <f t="shared" si="4"/>
        <v>46549538</v>
      </c>
      <c r="H44" s="65">
        <f t="shared" si="4"/>
        <v>-8054786</v>
      </c>
      <c r="I44" s="65">
        <f t="shared" si="4"/>
        <v>-11463945</v>
      </c>
      <c r="J44" s="65">
        <f t="shared" si="4"/>
        <v>27030807</v>
      </c>
      <c r="K44" s="65">
        <f t="shared" si="4"/>
        <v>-12230595</v>
      </c>
      <c r="L44" s="65">
        <f t="shared" si="4"/>
        <v>-14715629</v>
      </c>
      <c r="M44" s="65">
        <f t="shared" si="4"/>
        <v>23512330</v>
      </c>
      <c r="N44" s="65">
        <f t="shared" si="4"/>
        <v>-3433894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23596913</v>
      </c>
      <c r="X44" s="65">
        <f t="shared" si="4"/>
        <v>14352493</v>
      </c>
      <c r="Y44" s="65">
        <f t="shared" si="4"/>
        <v>9244420</v>
      </c>
      <c r="Z44" s="66">
        <f>+IF(X44&lt;&gt;0,+(Y44/X44)*100,0)</f>
        <v>64.40985548643012</v>
      </c>
      <c r="AA44" s="63">
        <f>+AA42-AA43</f>
        <v>19352000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-21713079</v>
      </c>
      <c r="D46" s="55">
        <f>SUM(D44:D45)</f>
        <v>0</v>
      </c>
      <c r="E46" s="56">
        <f t="shared" si="5"/>
        <v>19352000</v>
      </c>
      <c r="F46" s="57">
        <f t="shared" si="5"/>
        <v>19352000</v>
      </c>
      <c r="G46" s="57">
        <f t="shared" si="5"/>
        <v>46549538</v>
      </c>
      <c r="H46" s="57">
        <f t="shared" si="5"/>
        <v>-8054786</v>
      </c>
      <c r="I46" s="57">
        <f t="shared" si="5"/>
        <v>-11463945</v>
      </c>
      <c r="J46" s="57">
        <f t="shared" si="5"/>
        <v>27030807</v>
      </c>
      <c r="K46" s="57">
        <f t="shared" si="5"/>
        <v>-12230595</v>
      </c>
      <c r="L46" s="57">
        <f t="shared" si="5"/>
        <v>-14715629</v>
      </c>
      <c r="M46" s="57">
        <f t="shared" si="5"/>
        <v>23512330</v>
      </c>
      <c r="N46" s="57">
        <f t="shared" si="5"/>
        <v>-3433894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23596913</v>
      </c>
      <c r="X46" s="57">
        <f t="shared" si="5"/>
        <v>14352493</v>
      </c>
      <c r="Y46" s="57">
        <f t="shared" si="5"/>
        <v>9244420</v>
      </c>
      <c r="Z46" s="58">
        <f>+IF(X46&lt;&gt;0,+(Y46/X46)*100,0)</f>
        <v>64.40985548643012</v>
      </c>
      <c r="AA46" s="55">
        <f>SUM(AA44:AA45)</f>
        <v>19352000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-21713079</v>
      </c>
      <c r="D48" s="71">
        <f>SUM(D46:D47)</f>
        <v>0</v>
      </c>
      <c r="E48" s="72">
        <f t="shared" si="6"/>
        <v>19352000</v>
      </c>
      <c r="F48" s="73">
        <f t="shared" si="6"/>
        <v>19352000</v>
      </c>
      <c r="G48" s="73">
        <f t="shared" si="6"/>
        <v>46549538</v>
      </c>
      <c r="H48" s="74">
        <f t="shared" si="6"/>
        <v>-8054786</v>
      </c>
      <c r="I48" s="74">
        <f t="shared" si="6"/>
        <v>-11463945</v>
      </c>
      <c r="J48" s="74">
        <f t="shared" si="6"/>
        <v>27030807</v>
      </c>
      <c r="K48" s="74">
        <f t="shared" si="6"/>
        <v>-12230595</v>
      </c>
      <c r="L48" s="74">
        <f t="shared" si="6"/>
        <v>-14715629</v>
      </c>
      <c r="M48" s="73">
        <f t="shared" si="6"/>
        <v>23512330</v>
      </c>
      <c r="N48" s="73">
        <f t="shared" si="6"/>
        <v>-3433894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23596913</v>
      </c>
      <c r="X48" s="74">
        <f t="shared" si="6"/>
        <v>14352493</v>
      </c>
      <c r="Y48" s="74">
        <f t="shared" si="6"/>
        <v>9244420</v>
      </c>
      <c r="Z48" s="75">
        <f>+IF(X48&lt;&gt;0,+(Y48/X48)*100,0)</f>
        <v>64.40985548643012</v>
      </c>
      <c r="AA48" s="76">
        <f>SUM(AA46:AA47)</f>
        <v>19352000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15112134</v>
      </c>
      <c r="D5" s="6">
        <v>0</v>
      </c>
      <c r="E5" s="7">
        <v>17128977</v>
      </c>
      <c r="F5" s="8">
        <v>17128977</v>
      </c>
      <c r="G5" s="8">
        <v>1317994</v>
      </c>
      <c r="H5" s="8">
        <v>1312695</v>
      </c>
      <c r="I5" s="8">
        <v>1303100</v>
      </c>
      <c r="J5" s="8">
        <v>3933789</v>
      </c>
      <c r="K5" s="8">
        <v>1285489</v>
      </c>
      <c r="L5" s="8">
        <v>1276215</v>
      </c>
      <c r="M5" s="8">
        <v>1254214</v>
      </c>
      <c r="N5" s="8">
        <v>3815918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7749707</v>
      </c>
      <c r="X5" s="8">
        <v>7905669</v>
      </c>
      <c r="Y5" s="8">
        <v>-155962</v>
      </c>
      <c r="Z5" s="2">
        <v>-1.97</v>
      </c>
      <c r="AA5" s="6">
        <v>17128977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15106640</v>
      </c>
      <c r="D7" s="6">
        <v>0</v>
      </c>
      <c r="E7" s="7">
        <v>18827000</v>
      </c>
      <c r="F7" s="8">
        <v>18827000</v>
      </c>
      <c r="G7" s="8">
        <v>2831895</v>
      </c>
      <c r="H7" s="8">
        <v>2278920</v>
      </c>
      <c r="I7" s="8">
        <v>1368977</v>
      </c>
      <c r="J7" s="8">
        <v>6479792</v>
      </c>
      <c r="K7" s="8">
        <v>2059807</v>
      </c>
      <c r="L7" s="8">
        <v>1327714</v>
      </c>
      <c r="M7" s="8">
        <v>972115</v>
      </c>
      <c r="N7" s="8">
        <v>4359636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10839428</v>
      </c>
      <c r="X7" s="8">
        <v>8700613</v>
      </c>
      <c r="Y7" s="8">
        <v>2138815</v>
      </c>
      <c r="Z7" s="2">
        <v>24.58</v>
      </c>
      <c r="AA7" s="6">
        <v>18827000</v>
      </c>
    </row>
    <row r="8" spans="1:27" ht="13.5">
      <c r="A8" s="25" t="s">
        <v>35</v>
      </c>
      <c r="B8" s="24"/>
      <c r="C8" s="6">
        <v>8107101</v>
      </c>
      <c r="D8" s="6">
        <v>0</v>
      </c>
      <c r="E8" s="7">
        <v>8089000</v>
      </c>
      <c r="F8" s="8">
        <v>8089000</v>
      </c>
      <c r="G8" s="8">
        <v>720711</v>
      </c>
      <c r="H8" s="8">
        <v>674829</v>
      </c>
      <c r="I8" s="8">
        <v>728814</v>
      </c>
      <c r="J8" s="8">
        <v>2124354</v>
      </c>
      <c r="K8" s="8">
        <v>727714</v>
      </c>
      <c r="L8" s="8">
        <v>730524</v>
      </c>
      <c r="M8" s="8">
        <v>708626</v>
      </c>
      <c r="N8" s="8">
        <v>2166864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4291218</v>
      </c>
      <c r="X8" s="8">
        <v>1624897</v>
      </c>
      <c r="Y8" s="8">
        <v>2666321</v>
      </c>
      <c r="Z8" s="2">
        <v>164.09</v>
      </c>
      <c r="AA8" s="6">
        <v>8089000</v>
      </c>
    </row>
    <row r="9" spans="1:27" ht="13.5">
      <c r="A9" s="25" t="s">
        <v>36</v>
      </c>
      <c r="B9" s="24"/>
      <c r="C9" s="6">
        <v>8637349</v>
      </c>
      <c r="D9" s="6">
        <v>0</v>
      </c>
      <c r="E9" s="7">
        <v>8632000</v>
      </c>
      <c r="F9" s="8">
        <v>8632000</v>
      </c>
      <c r="G9" s="8">
        <v>843815</v>
      </c>
      <c r="H9" s="8">
        <v>843875</v>
      </c>
      <c r="I9" s="8">
        <v>818230</v>
      </c>
      <c r="J9" s="8">
        <v>2505920</v>
      </c>
      <c r="K9" s="8">
        <v>840022</v>
      </c>
      <c r="L9" s="8">
        <v>845091</v>
      </c>
      <c r="M9" s="8">
        <v>845092</v>
      </c>
      <c r="N9" s="8">
        <v>2530205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5036125</v>
      </c>
      <c r="X9" s="8">
        <v>1394798</v>
      </c>
      <c r="Y9" s="8">
        <v>3641327</v>
      </c>
      <c r="Z9" s="2">
        <v>261.06</v>
      </c>
      <c r="AA9" s="6">
        <v>8632000</v>
      </c>
    </row>
    <row r="10" spans="1:27" ht="13.5">
      <c r="A10" s="25" t="s">
        <v>37</v>
      </c>
      <c r="B10" s="24"/>
      <c r="C10" s="6">
        <v>8496822</v>
      </c>
      <c r="D10" s="6">
        <v>0</v>
      </c>
      <c r="E10" s="7">
        <v>2187000</v>
      </c>
      <c r="F10" s="26">
        <v>2187000</v>
      </c>
      <c r="G10" s="26">
        <v>794362</v>
      </c>
      <c r="H10" s="26">
        <v>794422</v>
      </c>
      <c r="I10" s="26">
        <v>769763</v>
      </c>
      <c r="J10" s="26">
        <v>2358547</v>
      </c>
      <c r="K10" s="26">
        <v>794976</v>
      </c>
      <c r="L10" s="26">
        <v>795560</v>
      </c>
      <c r="M10" s="26">
        <v>795558</v>
      </c>
      <c r="N10" s="26">
        <v>2386094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4744641</v>
      </c>
      <c r="X10" s="26">
        <v>1218920</v>
      </c>
      <c r="Y10" s="26">
        <v>3525721</v>
      </c>
      <c r="Z10" s="27">
        <v>289.25</v>
      </c>
      <c r="AA10" s="28">
        <v>2187000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504953</v>
      </c>
      <c r="D12" s="6">
        <v>0</v>
      </c>
      <c r="E12" s="7">
        <v>510000</v>
      </c>
      <c r="F12" s="8">
        <v>510000</v>
      </c>
      <c r="G12" s="8">
        <v>235952</v>
      </c>
      <c r="H12" s="8">
        <v>236092</v>
      </c>
      <c r="I12" s="8">
        <v>236022</v>
      </c>
      <c r="J12" s="8">
        <v>708066</v>
      </c>
      <c r="K12" s="8">
        <v>240512</v>
      </c>
      <c r="L12" s="8">
        <v>235572</v>
      </c>
      <c r="M12" s="8">
        <v>13132</v>
      </c>
      <c r="N12" s="8">
        <v>489216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1197282</v>
      </c>
      <c r="X12" s="8">
        <v>129257</v>
      </c>
      <c r="Y12" s="8">
        <v>1068025</v>
      </c>
      <c r="Z12" s="2">
        <v>826.28</v>
      </c>
      <c r="AA12" s="6">
        <v>510000</v>
      </c>
    </row>
    <row r="13" spans="1:27" ht="13.5">
      <c r="A13" s="23" t="s">
        <v>40</v>
      </c>
      <c r="B13" s="29"/>
      <c r="C13" s="6">
        <v>231731</v>
      </c>
      <c r="D13" s="6">
        <v>0</v>
      </c>
      <c r="E13" s="7">
        <v>936000</v>
      </c>
      <c r="F13" s="8">
        <v>936000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/>
      <c r="Y13" s="8">
        <v>0</v>
      </c>
      <c r="Z13" s="2">
        <v>0</v>
      </c>
      <c r="AA13" s="6">
        <v>936000</v>
      </c>
    </row>
    <row r="14" spans="1:27" ht="13.5">
      <c r="A14" s="23" t="s">
        <v>41</v>
      </c>
      <c r="B14" s="29"/>
      <c r="C14" s="6">
        <v>7471356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6866</v>
      </c>
      <c r="D15" s="6">
        <v>0</v>
      </c>
      <c r="E15" s="7">
        <v>4000</v>
      </c>
      <c r="F15" s="8">
        <v>4000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4000</v>
      </c>
    </row>
    <row r="16" spans="1:27" ht="13.5">
      <c r="A16" s="23" t="s">
        <v>43</v>
      </c>
      <c r="B16" s="29"/>
      <c r="C16" s="6">
        <v>89214</v>
      </c>
      <c r="D16" s="6">
        <v>0</v>
      </c>
      <c r="E16" s="7">
        <v>56000</v>
      </c>
      <c r="F16" s="8">
        <v>56000</v>
      </c>
      <c r="G16" s="8">
        <v>0</v>
      </c>
      <c r="H16" s="8">
        <v>0</v>
      </c>
      <c r="I16" s="8">
        <v>0</v>
      </c>
      <c r="J16" s="8">
        <v>0</v>
      </c>
      <c r="K16" s="8">
        <v>700</v>
      </c>
      <c r="L16" s="8">
        <v>0</v>
      </c>
      <c r="M16" s="8">
        <v>0</v>
      </c>
      <c r="N16" s="8">
        <v>700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700</v>
      </c>
      <c r="X16" s="8"/>
      <c r="Y16" s="8">
        <v>700</v>
      </c>
      <c r="Z16" s="2">
        <v>0</v>
      </c>
      <c r="AA16" s="6">
        <v>56000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7000</v>
      </c>
      <c r="F17" s="8">
        <v>7000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7000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53514000</v>
      </c>
      <c r="D19" s="6">
        <v>0</v>
      </c>
      <c r="E19" s="7">
        <v>50227000</v>
      </c>
      <c r="F19" s="8">
        <v>50227000</v>
      </c>
      <c r="G19" s="8">
        <v>19750000</v>
      </c>
      <c r="H19" s="8">
        <v>2075000</v>
      </c>
      <c r="I19" s="8">
        <v>0</v>
      </c>
      <c r="J19" s="8">
        <v>21825000</v>
      </c>
      <c r="K19" s="8">
        <v>0</v>
      </c>
      <c r="L19" s="8">
        <v>11005000</v>
      </c>
      <c r="M19" s="8">
        <v>10555000</v>
      </c>
      <c r="N19" s="8">
        <v>21560000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43385000</v>
      </c>
      <c r="X19" s="8">
        <v>24602000</v>
      </c>
      <c r="Y19" s="8">
        <v>18783000</v>
      </c>
      <c r="Z19" s="2">
        <v>76.35</v>
      </c>
      <c r="AA19" s="6">
        <v>50227000</v>
      </c>
    </row>
    <row r="20" spans="1:27" ht="13.5">
      <c r="A20" s="23" t="s">
        <v>47</v>
      </c>
      <c r="B20" s="29"/>
      <c r="C20" s="6">
        <v>730083</v>
      </c>
      <c r="D20" s="6">
        <v>0</v>
      </c>
      <c r="E20" s="7">
        <v>3971023</v>
      </c>
      <c r="F20" s="26">
        <v>3971023</v>
      </c>
      <c r="G20" s="26">
        <v>0</v>
      </c>
      <c r="H20" s="26">
        <v>0</v>
      </c>
      <c r="I20" s="26">
        <v>9326</v>
      </c>
      <c r="J20" s="26">
        <v>9326</v>
      </c>
      <c r="K20" s="26">
        <v>16148</v>
      </c>
      <c r="L20" s="26">
        <v>0</v>
      </c>
      <c r="M20" s="26">
        <v>0</v>
      </c>
      <c r="N20" s="26">
        <v>16148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25474</v>
      </c>
      <c r="X20" s="26"/>
      <c r="Y20" s="26">
        <v>25474</v>
      </c>
      <c r="Z20" s="27">
        <v>0</v>
      </c>
      <c r="AA20" s="28">
        <v>3971023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118008249</v>
      </c>
      <c r="D22" s="33">
        <f>SUM(D5:D21)</f>
        <v>0</v>
      </c>
      <c r="E22" s="34">
        <f t="shared" si="0"/>
        <v>110575000</v>
      </c>
      <c r="F22" s="35">
        <f t="shared" si="0"/>
        <v>110575000</v>
      </c>
      <c r="G22" s="35">
        <f t="shared" si="0"/>
        <v>26494729</v>
      </c>
      <c r="H22" s="35">
        <f t="shared" si="0"/>
        <v>8215833</v>
      </c>
      <c r="I22" s="35">
        <f t="shared" si="0"/>
        <v>5234232</v>
      </c>
      <c r="J22" s="35">
        <f t="shared" si="0"/>
        <v>39944794</v>
      </c>
      <c r="K22" s="35">
        <f t="shared" si="0"/>
        <v>5965368</v>
      </c>
      <c r="L22" s="35">
        <f t="shared" si="0"/>
        <v>16215676</v>
      </c>
      <c r="M22" s="35">
        <f t="shared" si="0"/>
        <v>15143737</v>
      </c>
      <c r="N22" s="35">
        <f t="shared" si="0"/>
        <v>37324781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77269575</v>
      </c>
      <c r="X22" s="35">
        <f t="shared" si="0"/>
        <v>45576154</v>
      </c>
      <c r="Y22" s="35">
        <f t="shared" si="0"/>
        <v>31693421</v>
      </c>
      <c r="Z22" s="36">
        <f>+IF(X22&lt;&gt;0,+(Y22/X22)*100,0)</f>
        <v>69.53948110672086</v>
      </c>
      <c r="AA22" s="33">
        <f>SUM(AA5:AA21)</f>
        <v>110575000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40897555</v>
      </c>
      <c r="D25" s="6">
        <v>0</v>
      </c>
      <c r="E25" s="7">
        <v>44929000</v>
      </c>
      <c r="F25" s="8">
        <v>44929000</v>
      </c>
      <c r="G25" s="8">
        <v>3692107</v>
      </c>
      <c r="H25" s="8">
        <v>3637750</v>
      </c>
      <c r="I25" s="8">
        <v>3685346</v>
      </c>
      <c r="J25" s="8">
        <v>11015203</v>
      </c>
      <c r="K25" s="8">
        <v>3719327</v>
      </c>
      <c r="L25" s="8">
        <v>3657092</v>
      </c>
      <c r="M25" s="8">
        <v>3514881</v>
      </c>
      <c r="N25" s="8">
        <v>10891300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21906503</v>
      </c>
      <c r="X25" s="8">
        <v>21247845</v>
      </c>
      <c r="Y25" s="8">
        <v>658658</v>
      </c>
      <c r="Z25" s="2">
        <v>3.1</v>
      </c>
      <c r="AA25" s="6">
        <v>44929000</v>
      </c>
    </row>
    <row r="26" spans="1:27" ht="13.5">
      <c r="A26" s="25" t="s">
        <v>52</v>
      </c>
      <c r="B26" s="24"/>
      <c r="C26" s="6">
        <v>3395189</v>
      </c>
      <c r="D26" s="6">
        <v>0</v>
      </c>
      <c r="E26" s="7">
        <v>3378000</v>
      </c>
      <c r="F26" s="8">
        <v>3378000</v>
      </c>
      <c r="G26" s="8">
        <v>282626</v>
      </c>
      <c r="H26" s="8">
        <v>266650</v>
      </c>
      <c r="I26" s="8">
        <v>238167</v>
      </c>
      <c r="J26" s="8">
        <v>787443</v>
      </c>
      <c r="K26" s="8">
        <v>238167</v>
      </c>
      <c r="L26" s="8">
        <v>237629</v>
      </c>
      <c r="M26" s="8">
        <v>382309</v>
      </c>
      <c r="N26" s="8">
        <v>858105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1645548</v>
      </c>
      <c r="X26" s="8">
        <v>1680625</v>
      </c>
      <c r="Y26" s="8">
        <v>-35077</v>
      </c>
      <c r="Z26" s="2">
        <v>-2.09</v>
      </c>
      <c r="AA26" s="6">
        <v>3378000</v>
      </c>
    </row>
    <row r="27" spans="1:27" ht="13.5">
      <c r="A27" s="25" t="s">
        <v>53</v>
      </c>
      <c r="B27" s="24"/>
      <c r="C27" s="6">
        <v>22087705</v>
      </c>
      <c r="D27" s="6">
        <v>0</v>
      </c>
      <c r="E27" s="7">
        <v>15000000</v>
      </c>
      <c r="F27" s="8">
        <v>15000000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15000000</v>
      </c>
    </row>
    <row r="28" spans="1:27" ht="13.5">
      <c r="A28" s="25" t="s">
        <v>54</v>
      </c>
      <c r="B28" s="24"/>
      <c r="C28" s="6">
        <v>27863386</v>
      </c>
      <c r="D28" s="6">
        <v>0</v>
      </c>
      <c r="E28" s="7">
        <v>30000000</v>
      </c>
      <c r="F28" s="8">
        <v>30000000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30000000</v>
      </c>
    </row>
    <row r="29" spans="1:27" ht="13.5">
      <c r="A29" s="25" t="s">
        <v>55</v>
      </c>
      <c r="B29" s="24"/>
      <c r="C29" s="6">
        <v>1521945</v>
      </c>
      <c r="D29" s="6">
        <v>0</v>
      </c>
      <c r="E29" s="7">
        <v>53000</v>
      </c>
      <c r="F29" s="8">
        <v>53000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30740</v>
      </c>
      <c r="Y29" s="8">
        <v>-30740</v>
      </c>
      <c r="Z29" s="2">
        <v>-100</v>
      </c>
      <c r="AA29" s="6">
        <v>53000</v>
      </c>
    </row>
    <row r="30" spans="1:27" ht="13.5">
      <c r="A30" s="25" t="s">
        <v>56</v>
      </c>
      <c r="B30" s="24"/>
      <c r="C30" s="6">
        <v>20854196</v>
      </c>
      <c r="D30" s="6">
        <v>0</v>
      </c>
      <c r="E30" s="7">
        <v>26991412</v>
      </c>
      <c r="F30" s="8">
        <v>26991412</v>
      </c>
      <c r="G30" s="8">
        <v>3958636</v>
      </c>
      <c r="H30" s="8">
        <v>0</v>
      </c>
      <c r="I30" s="8">
        <v>22105</v>
      </c>
      <c r="J30" s="8">
        <v>3980741</v>
      </c>
      <c r="K30" s="8">
        <v>380345</v>
      </c>
      <c r="L30" s="8">
        <v>2434126</v>
      </c>
      <c r="M30" s="8">
        <v>3389551</v>
      </c>
      <c r="N30" s="8">
        <v>6204022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10184763</v>
      </c>
      <c r="X30" s="8">
        <v>14100663</v>
      </c>
      <c r="Y30" s="8">
        <v>-3915900</v>
      </c>
      <c r="Z30" s="2">
        <v>-27.77</v>
      </c>
      <c r="AA30" s="6">
        <v>26991412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4050000</v>
      </c>
      <c r="F32" s="8">
        <v>4050000</v>
      </c>
      <c r="G32" s="8">
        <v>374165</v>
      </c>
      <c r="H32" s="8">
        <v>0</v>
      </c>
      <c r="I32" s="8">
        <v>81958</v>
      </c>
      <c r="J32" s="8">
        <v>456123</v>
      </c>
      <c r="K32" s="8">
        <v>47798</v>
      </c>
      <c r="L32" s="8">
        <v>1756022</v>
      </c>
      <c r="M32" s="8">
        <v>500616</v>
      </c>
      <c r="N32" s="8">
        <v>2304436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2760559</v>
      </c>
      <c r="X32" s="8">
        <v>1300000</v>
      </c>
      <c r="Y32" s="8">
        <v>1460559</v>
      </c>
      <c r="Z32" s="2">
        <v>112.35</v>
      </c>
      <c r="AA32" s="6">
        <v>4050000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35403469</v>
      </c>
      <c r="D34" s="6">
        <v>0</v>
      </c>
      <c r="E34" s="7">
        <v>23487000</v>
      </c>
      <c r="F34" s="8">
        <v>23487000</v>
      </c>
      <c r="G34" s="8">
        <v>1427143</v>
      </c>
      <c r="H34" s="8">
        <v>12097</v>
      </c>
      <c r="I34" s="8">
        <v>1534350</v>
      </c>
      <c r="J34" s="8">
        <v>2973590</v>
      </c>
      <c r="K34" s="8">
        <v>2330623</v>
      </c>
      <c r="L34" s="8">
        <v>2780675</v>
      </c>
      <c r="M34" s="8">
        <v>3720014</v>
      </c>
      <c r="N34" s="8">
        <v>8831312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11804902</v>
      </c>
      <c r="X34" s="8">
        <v>7217220</v>
      </c>
      <c r="Y34" s="8">
        <v>4587682</v>
      </c>
      <c r="Z34" s="2">
        <v>63.57</v>
      </c>
      <c r="AA34" s="6">
        <v>23487000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152023445</v>
      </c>
      <c r="D36" s="33">
        <f>SUM(D25:D35)</f>
        <v>0</v>
      </c>
      <c r="E36" s="34">
        <f t="shared" si="1"/>
        <v>147888412</v>
      </c>
      <c r="F36" s="35">
        <f t="shared" si="1"/>
        <v>147888412</v>
      </c>
      <c r="G36" s="35">
        <f t="shared" si="1"/>
        <v>9734677</v>
      </c>
      <c r="H36" s="35">
        <f t="shared" si="1"/>
        <v>3916497</v>
      </c>
      <c r="I36" s="35">
        <f t="shared" si="1"/>
        <v>5561926</v>
      </c>
      <c r="J36" s="35">
        <f t="shared" si="1"/>
        <v>19213100</v>
      </c>
      <c r="K36" s="35">
        <f t="shared" si="1"/>
        <v>6716260</v>
      </c>
      <c r="L36" s="35">
        <f t="shared" si="1"/>
        <v>10865544</v>
      </c>
      <c r="M36" s="35">
        <f t="shared" si="1"/>
        <v>11507371</v>
      </c>
      <c r="N36" s="35">
        <f t="shared" si="1"/>
        <v>29089175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48302275</v>
      </c>
      <c r="X36" s="35">
        <f t="shared" si="1"/>
        <v>45577093</v>
      </c>
      <c r="Y36" s="35">
        <f t="shared" si="1"/>
        <v>2725182</v>
      </c>
      <c r="Z36" s="36">
        <f>+IF(X36&lt;&gt;0,+(Y36/X36)*100,0)</f>
        <v>5.9792799861105665</v>
      </c>
      <c r="AA36" s="33">
        <f>SUM(AA25:AA35)</f>
        <v>147888412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-34015196</v>
      </c>
      <c r="D38" s="46">
        <f>+D22-D36</f>
        <v>0</v>
      </c>
      <c r="E38" s="47">
        <f t="shared" si="2"/>
        <v>-37313412</v>
      </c>
      <c r="F38" s="48">
        <f t="shared" si="2"/>
        <v>-37313412</v>
      </c>
      <c r="G38" s="48">
        <f t="shared" si="2"/>
        <v>16760052</v>
      </c>
      <c r="H38" s="48">
        <f t="shared" si="2"/>
        <v>4299336</v>
      </c>
      <c r="I38" s="48">
        <f t="shared" si="2"/>
        <v>-327694</v>
      </c>
      <c r="J38" s="48">
        <f t="shared" si="2"/>
        <v>20731694</v>
      </c>
      <c r="K38" s="48">
        <f t="shared" si="2"/>
        <v>-750892</v>
      </c>
      <c r="L38" s="48">
        <f t="shared" si="2"/>
        <v>5350132</v>
      </c>
      <c r="M38" s="48">
        <f t="shared" si="2"/>
        <v>3636366</v>
      </c>
      <c r="N38" s="48">
        <f t="shared" si="2"/>
        <v>8235606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28967300</v>
      </c>
      <c r="X38" s="48">
        <f>IF(F22=F36,0,X22-X36)</f>
        <v>-939</v>
      </c>
      <c r="Y38" s="48">
        <f t="shared" si="2"/>
        <v>28968239</v>
      </c>
      <c r="Z38" s="49">
        <f>+IF(X38&lt;&gt;0,+(Y38/X38)*100,0)</f>
        <v>-3085009.478168264</v>
      </c>
      <c r="AA38" s="46">
        <f>+AA22-AA36</f>
        <v>-37313412</v>
      </c>
    </row>
    <row r="39" spans="1:27" ht="13.5">
      <c r="A39" s="23" t="s">
        <v>64</v>
      </c>
      <c r="B39" s="29"/>
      <c r="C39" s="6">
        <v>15301168</v>
      </c>
      <c r="D39" s="6">
        <v>0</v>
      </c>
      <c r="E39" s="7">
        <v>71635000</v>
      </c>
      <c r="F39" s="8">
        <v>71635000</v>
      </c>
      <c r="G39" s="8">
        <v>5161000</v>
      </c>
      <c r="H39" s="8">
        <v>27500000</v>
      </c>
      <c r="I39" s="8">
        <v>0</v>
      </c>
      <c r="J39" s="8">
        <v>32661000</v>
      </c>
      <c r="K39" s="8">
        <v>16500000</v>
      </c>
      <c r="L39" s="8">
        <v>0</v>
      </c>
      <c r="M39" s="8">
        <v>11474000</v>
      </c>
      <c r="N39" s="8">
        <v>27974000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60635000</v>
      </c>
      <c r="X39" s="8">
        <v>35818002</v>
      </c>
      <c r="Y39" s="8">
        <v>24816998</v>
      </c>
      <c r="Z39" s="2">
        <v>69.29</v>
      </c>
      <c r="AA39" s="6">
        <v>71635000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-18714028</v>
      </c>
      <c r="D42" s="55">
        <f>SUM(D38:D41)</f>
        <v>0</v>
      </c>
      <c r="E42" s="56">
        <f t="shared" si="3"/>
        <v>34321588</v>
      </c>
      <c r="F42" s="57">
        <f t="shared" si="3"/>
        <v>34321588</v>
      </c>
      <c r="G42" s="57">
        <f t="shared" si="3"/>
        <v>21921052</v>
      </c>
      <c r="H42" s="57">
        <f t="shared" si="3"/>
        <v>31799336</v>
      </c>
      <c r="I42" s="57">
        <f t="shared" si="3"/>
        <v>-327694</v>
      </c>
      <c r="J42" s="57">
        <f t="shared" si="3"/>
        <v>53392694</v>
      </c>
      <c r="K42" s="57">
        <f t="shared" si="3"/>
        <v>15749108</v>
      </c>
      <c r="L42" s="57">
        <f t="shared" si="3"/>
        <v>5350132</v>
      </c>
      <c r="M42" s="57">
        <f t="shared" si="3"/>
        <v>15110366</v>
      </c>
      <c r="N42" s="57">
        <f t="shared" si="3"/>
        <v>36209606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89602300</v>
      </c>
      <c r="X42" s="57">
        <f t="shared" si="3"/>
        <v>35817063</v>
      </c>
      <c r="Y42" s="57">
        <f t="shared" si="3"/>
        <v>53785237</v>
      </c>
      <c r="Z42" s="58">
        <f>+IF(X42&lt;&gt;0,+(Y42/X42)*100,0)</f>
        <v>150.1665197953277</v>
      </c>
      <c r="AA42" s="55">
        <f>SUM(AA38:AA41)</f>
        <v>34321588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-18714028</v>
      </c>
      <c r="D44" s="63">
        <f>+D42-D43</f>
        <v>0</v>
      </c>
      <c r="E44" s="64">
        <f t="shared" si="4"/>
        <v>34321588</v>
      </c>
      <c r="F44" s="65">
        <f t="shared" si="4"/>
        <v>34321588</v>
      </c>
      <c r="G44" s="65">
        <f t="shared" si="4"/>
        <v>21921052</v>
      </c>
      <c r="H44" s="65">
        <f t="shared" si="4"/>
        <v>31799336</v>
      </c>
      <c r="I44" s="65">
        <f t="shared" si="4"/>
        <v>-327694</v>
      </c>
      <c r="J44" s="65">
        <f t="shared" si="4"/>
        <v>53392694</v>
      </c>
      <c r="K44" s="65">
        <f t="shared" si="4"/>
        <v>15749108</v>
      </c>
      <c r="L44" s="65">
        <f t="shared" si="4"/>
        <v>5350132</v>
      </c>
      <c r="M44" s="65">
        <f t="shared" si="4"/>
        <v>15110366</v>
      </c>
      <c r="N44" s="65">
        <f t="shared" si="4"/>
        <v>36209606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89602300</v>
      </c>
      <c r="X44" s="65">
        <f t="shared" si="4"/>
        <v>35817063</v>
      </c>
      <c r="Y44" s="65">
        <f t="shared" si="4"/>
        <v>53785237</v>
      </c>
      <c r="Z44" s="66">
        <f>+IF(X44&lt;&gt;0,+(Y44/X44)*100,0)</f>
        <v>150.1665197953277</v>
      </c>
      <c r="AA44" s="63">
        <f>+AA42-AA43</f>
        <v>34321588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-18714028</v>
      </c>
      <c r="D46" s="55">
        <f>SUM(D44:D45)</f>
        <v>0</v>
      </c>
      <c r="E46" s="56">
        <f t="shared" si="5"/>
        <v>34321588</v>
      </c>
      <c r="F46" s="57">
        <f t="shared" si="5"/>
        <v>34321588</v>
      </c>
      <c r="G46" s="57">
        <f t="shared" si="5"/>
        <v>21921052</v>
      </c>
      <c r="H46" s="57">
        <f t="shared" si="5"/>
        <v>31799336</v>
      </c>
      <c r="I46" s="57">
        <f t="shared" si="5"/>
        <v>-327694</v>
      </c>
      <c r="J46" s="57">
        <f t="shared" si="5"/>
        <v>53392694</v>
      </c>
      <c r="K46" s="57">
        <f t="shared" si="5"/>
        <v>15749108</v>
      </c>
      <c r="L46" s="57">
        <f t="shared" si="5"/>
        <v>5350132</v>
      </c>
      <c r="M46" s="57">
        <f t="shared" si="5"/>
        <v>15110366</v>
      </c>
      <c r="N46" s="57">
        <f t="shared" si="5"/>
        <v>36209606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89602300</v>
      </c>
      <c r="X46" s="57">
        <f t="shared" si="5"/>
        <v>35817063</v>
      </c>
      <c r="Y46" s="57">
        <f t="shared" si="5"/>
        <v>53785237</v>
      </c>
      <c r="Z46" s="58">
        <f>+IF(X46&lt;&gt;0,+(Y46/X46)*100,0)</f>
        <v>150.1665197953277</v>
      </c>
      <c r="AA46" s="55">
        <f>SUM(AA44:AA45)</f>
        <v>34321588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-18714028</v>
      </c>
      <c r="D48" s="71">
        <f>SUM(D46:D47)</f>
        <v>0</v>
      </c>
      <c r="E48" s="72">
        <f t="shared" si="6"/>
        <v>34321588</v>
      </c>
      <c r="F48" s="73">
        <f t="shared" si="6"/>
        <v>34321588</v>
      </c>
      <c r="G48" s="73">
        <f t="shared" si="6"/>
        <v>21921052</v>
      </c>
      <c r="H48" s="74">
        <f t="shared" si="6"/>
        <v>31799336</v>
      </c>
      <c r="I48" s="74">
        <f t="shared" si="6"/>
        <v>-327694</v>
      </c>
      <c r="J48" s="74">
        <f t="shared" si="6"/>
        <v>53392694</v>
      </c>
      <c r="K48" s="74">
        <f t="shared" si="6"/>
        <v>15749108</v>
      </c>
      <c r="L48" s="74">
        <f t="shared" si="6"/>
        <v>5350132</v>
      </c>
      <c r="M48" s="73">
        <f t="shared" si="6"/>
        <v>15110366</v>
      </c>
      <c r="N48" s="73">
        <f t="shared" si="6"/>
        <v>36209606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89602300</v>
      </c>
      <c r="X48" s="74">
        <f t="shared" si="6"/>
        <v>35817063</v>
      </c>
      <c r="Y48" s="74">
        <f t="shared" si="6"/>
        <v>53785237</v>
      </c>
      <c r="Z48" s="75">
        <f>+IF(X48&lt;&gt;0,+(Y48/X48)*100,0)</f>
        <v>150.1665197953277</v>
      </c>
      <c r="AA48" s="76">
        <f>SUM(AA46:AA47)</f>
        <v>34321588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13952417</v>
      </c>
      <c r="D5" s="6">
        <v>0</v>
      </c>
      <c r="E5" s="7">
        <v>22319226</v>
      </c>
      <c r="F5" s="8">
        <v>22319226</v>
      </c>
      <c r="G5" s="8">
        <v>12783</v>
      </c>
      <c r="H5" s="8">
        <v>16203419</v>
      </c>
      <c r="I5" s="8">
        <v>2956</v>
      </c>
      <c r="J5" s="8">
        <v>16219158</v>
      </c>
      <c r="K5" s="8">
        <v>260</v>
      </c>
      <c r="L5" s="8">
        <v>260</v>
      </c>
      <c r="M5" s="8">
        <v>0</v>
      </c>
      <c r="N5" s="8">
        <v>520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16219678</v>
      </c>
      <c r="X5" s="8">
        <v>11159616</v>
      </c>
      <c r="Y5" s="8">
        <v>5060062</v>
      </c>
      <c r="Z5" s="2">
        <v>45.34</v>
      </c>
      <c r="AA5" s="6">
        <v>22319226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54678682</v>
      </c>
      <c r="D7" s="6">
        <v>0</v>
      </c>
      <c r="E7" s="7">
        <v>60709957</v>
      </c>
      <c r="F7" s="8">
        <v>60709957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30354978</v>
      </c>
      <c r="Y7" s="8">
        <v>-30354978</v>
      </c>
      <c r="Z7" s="2">
        <v>-100</v>
      </c>
      <c r="AA7" s="6">
        <v>60709957</v>
      </c>
    </row>
    <row r="8" spans="1:27" ht="13.5">
      <c r="A8" s="25" t="s">
        <v>35</v>
      </c>
      <c r="B8" s="24"/>
      <c r="C8" s="6">
        <v>26664723</v>
      </c>
      <c r="D8" s="6">
        <v>0</v>
      </c>
      <c r="E8" s="7">
        <v>31959157</v>
      </c>
      <c r="F8" s="8">
        <v>31959157</v>
      </c>
      <c r="G8" s="8">
        <v>2561434</v>
      </c>
      <c r="H8" s="8">
        <v>2915503</v>
      </c>
      <c r="I8" s="8">
        <v>2683331</v>
      </c>
      <c r="J8" s="8">
        <v>8160268</v>
      </c>
      <c r="K8" s="8">
        <v>2443068</v>
      </c>
      <c r="L8" s="8">
        <v>2443068</v>
      </c>
      <c r="M8" s="8">
        <v>4105863</v>
      </c>
      <c r="N8" s="8">
        <v>8991999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17152267</v>
      </c>
      <c r="X8" s="8">
        <v>15979578</v>
      </c>
      <c r="Y8" s="8">
        <v>1172689</v>
      </c>
      <c r="Z8" s="2">
        <v>7.34</v>
      </c>
      <c r="AA8" s="6">
        <v>31959157</v>
      </c>
    </row>
    <row r="9" spans="1:27" ht="13.5">
      <c r="A9" s="25" t="s">
        <v>36</v>
      </c>
      <c r="B9" s="24"/>
      <c r="C9" s="6">
        <v>12960052</v>
      </c>
      <c r="D9" s="6">
        <v>0</v>
      </c>
      <c r="E9" s="7">
        <v>13870515</v>
      </c>
      <c r="F9" s="8">
        <v>13870515</v>
      </c>
      <c r="G9" s="8">
        <v>1453072</v>
      </c>
      <c r="H9" s="8">
        <v>1253636</v>
      </c>
      <c r="I9" s="8">
        <v>1121971</v>
      </c>
      <c r="J9" s="8">
        <v>3828679</v>
      </c>
      <c r="K9" s="8">
        <v>1071238</v>
      </c>
      <c r="L9" s="8">
        <v>1071238</v>
      </c>
      <c r="M9" s="8">
        <v>2745224</v>
      </c>
      <c r="N9" s="8">
        <v>4887700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8716379</v>
      </c>
      <c r="X9" s="8">
        <v>6935256</v>
      </c>
      <c r="Y9" s="8">
        <v>1781123</v>
      </c>
      <c r="Z9" s="2">
        <v>25.68</v>
      </c>
      <c r="AA9" s="6">
        <v>13870515</v>
      </c>
    </row>
    <row r="10" spans="1:27" ht="13.5">
      <c r="A10" s="25" t="s">
        <v>37</v>
      </c>
      <c r="B10" s="24"/>
      <c r="C10" s="6">
        <v>9306383</v>
      </c>
      <c r="D10" s="6">
        <v>0</v>
      </c>
      <c r="E10" s="7">
        <v>10054850</v>
      </c>
      <c r="F10" s="26">
        <v>10054850</v>
      </c>
      <c r="G10" s="26">
        <v>1106938</v>
      </c>
      <c r="H10" s="26">
        <v>920834</v>
      </c>
      <c r="I10" s="26">
        <v>811485</v>
      </c>
      <c r="J10" s="26">
        <v>2839257</v>
      </c>
      <c r="K10" s="26">
        <v>777093</v>
      </c>
      <c r="L10" s="26">
        <v>777093</v>
      </c>
      <c r="M10" s="26">
        <v>1857971</v>
      </c>
      <c r="N10" s="26">
        <v>3412157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6251414</v>
      </c>
      <c r="X10" s="26">
        <v>5027424</v>
      </c>
      <c r="Y10" s="26">
        <v>1223990</v>
      </c>
      <c r="Z10" s="27">
        <v>24.35</v>
      </c>
      <c r="AA10" s="28">
        <v>10054850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1140055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102810</v>
      </c>
      <c r="J12" s="8">
        <v>102810</v>
      </c>
      <c r="K12" s="8">
        <v>66755</v>
      </c>
      <c r="L12" s="8">
        <v>66755</v>
      </c>
      <c r="M12" s="8">
        <v>0</v>
      </c>
      <c r="N12" s="8">
        <v>133510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236320</v>
      </c>
      <c r="X12" s="8"/>
      <c r="Y12" s="8">
        <v>236320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730345</v>
      </c>
      <c r="D13" s="6">
        <v>0</v>
      </c>
      <c r="E13" s="7">
        <v>0</v>
      </c>
      <c r="F13" s="8">
        <v>0</v>
      </c>
      <c r="G13" s="8">
        <v>0</v>
      </c>
      <c r="H13" s="8">
        <v>225533</v>
      </c>
      <c r="I13" s="8">
        <v>127781</v>
      </c>
      <c r="J13" s="8">
        <v>353314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353314</v>
      </c>
      <c r="X13" s="8"/>
      <c r="Y13" s="8">
        <v>353314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8983499</v>
      </c>
      <c r="D14" s="6">
        <v>0</v>
      </c>
      <c r="E14" s="7">
        <v>0</v>
      </c>
      <c r="F14" s="8">
        <v>0</v>
      </c>
      <c r="G14" s="8">
        <v>836909</v>
      </c>
      <c r="H14" s="8">
        <v>872158</v>
      </c>
      <c r="I14" s="8">
        <v>905559</v>
      </c>
      <c r="J14" s="8">
        <v>2614626</v>
      </c>
      <c r="K14" s="8">
        <v>683162</v>
      </c>
      <c r="L14" s="8">
        <v>683162</v>
      </c>
      <c r="M14" s="8">
        <v>0</v>
      </c>
      <c r="N14" s="8">
        <v>1366324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3980950</v>
      </c>
      <c r="X14" s="8"/>
      <c r="Y14" s="8">
        <v>3980950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82263000</v>
      </c>
      <c r="D19" s="6">
        <v>0</v>
      </c>
      <c r="E19" s="7">
        <v>76726648</v>
      </c>
      <c r="F19" s="8">
        <v>76726648</v>
      </c>
      <c r="G19" s="8">
        <v>29437000</v>
      </c>
      <c r="H19" s="8">
        <v>1850049</v>
      </c>
      <c r="I19" s="8">
        <v>0</v>
      </c>
      <c r="J19" s="8">
        <v>31287049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31287049</v>
      </c>
      <c r="X19" s="8">
        <v>55767500</v>
      </c>
      <c r="Y19" s="8">
        <v>-24480451</v>
      </c>
      <c r="Z19" s="2">
        <v>-43.9</v>
      </c>
      <c r="AA19" s="6">
        <v>76726648</v>
      </c>
    </row>
    <row r="20" spans="1:27" ht="13.5">
      <c r="A20" s="23" t="s">
        <v>47</v>
      </c>
      <c r="B20" s="29"/>
      <c r="C20" s="6">
        <v>10561269</v>
      </c>
      <c r="D20" s="6">
        <v>0</v>
      </c>
      <c r="E20" s="7">
        <v>19579145</v>
      </c>
      <c r="F20" s="26">
        <v>19579145</v>
      </c>
      <c r="G20" s="26">
        <v>452327</v>
      </c>
      <c r="H20" s="26">
        <v>864387</v>
      </c>
      <c r="I20" s="26">
        <v>77654</v>
      </c>
      <c r="J20" s="26">
        <v>1394368</v>
      </c>
      <c r="K20" s="26">
        <v>32720</v>
      </c>
      <c r="L20" s="26">
        <v>32720</v>
      </c>
      <c r="M20" s="26">
        <v>3152328</v>
      </c>
      <c r="N20" s="26">
        <v>3217768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4612136</v>
      </c>
      <c r="X20" s="26">
        <v>11437734</v>
      </c>
      <c r="Y20" s="26">
        <v>-6825598</v>
      </c>
      <c r="Z20" s="27">
        <v>-59.68</v>
      </c>
      <c r="AA20" s="28">
        <v>19579145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221240425</v>
      </c>
      <c r="D22" s="33">
        <f>SUM(D5:D21)</f>
        <v>0</v>
      </c>
      <c r="E22" s="34">
        <f t="shared" si="0"/>
        <v>235219498</v>
      </c>
      <c r="F22" s="35">
        <f t="shared" si="0"/>
        <v>235219498</v>
      </c>
      <c r="G22" s="35">
        <f t="shared" si="0"/>
        <v>35860463</v>
      </c>
      <c r="H22" s="35">
        <f t="shared" si="0"/>
        <v>25105519</v>
      </c>
      <c r="I22" s="35">
        <f t="shared" si="0"/>
        <v>5833547</v>
      </c>
      <c r="J22" s="35">
        <f t="shared" si="0"/>
        <v>66799529</v>
      </c>
      <c r="K22" s="35">
        <f t="shared" si="0"/>
        <v>5074296</v>
      </c>
      <c r="L22" s="35">
        <f t="shared" si="0"/>
        <v>5074296</v>
      </c>
      <c r="M22" s="35">
        <f t="shared" si="0"/>
        <v>11861386</v>
      </c>
      <c r="N22" s="35">
        <f t="shared" si="0"/>
        <v>22009978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88809507</v>
      </c>
      <c r="X22" s="35">
        <f t="shared" si="0"/>
        <v>136662086</v>
      </c>
      <c r="Y22" s="35">
        <f t="shared" si="0"/>
        <v>-47852579</v>
      </c>
      <c r="Z22" s="36">
        <f>+IF(X22&lt;&gt;0,+(Y22/X22)*100,0)</f>
        <v>-35.015255804012824</v>
      </c>
      <c r="AA22" s="33">
        <f>SUM(AA5:AA21)</f>
        <v>235219498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96195239</v>
      </c>
      <c r="D25" s="6">
        <v>0</v>
      </c>
      <c r="E25" s="7">
        <v>90357812</v>
      </c>
      <c r="F25" s="8">
        <v>90357812</v>
      </c>
      <c r="G25" s="8">
        <v>8261367</v>
      </c>
      <c r="H25" s="8">
        <v>8289562</v>
      </c>
      <c r="I25" s="8">
        <v>7965602</v>
      </c>
      <c r="J25" s="8">
        <v>24516531</v>
      </c>
      <c r="K25" s="8">
        <v>7875883</v>
      </c>
      <c r="L25" s="8">
        <v>7875883</v>
      </c>
      <c r="M25" s="8">
        <v>8081257</v>
      </c>
      <c r="N25" s="8">
        <v>23833023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48349554</v>
      </c>
      <c r="X25" s="8">
        <v>45178908</v>
      </c>
      <c r="Y25" s="8">
        <v>3170646</v>
      </c>
      <c r="Z25" s="2">
        <v>7.02</v>
      </c>
      <c r="AA25" s="6">
        <v>90357812</v>
      </c>
    </row>
    <row r="26" spans="1:27" ht="13.5">
      <c r="A26" s="25" t="s">
        <v>52</v>
      </c>
      <c r="B26" s="24"/>
      <c r="C26" s="6">
        <v>3854538</v>
      </c>
      <c r="D26" s="6">
        <v>0</v>
      </c>
      <c r="E26" s="7">
        <v>4200000</v>
      </c>
      <c r="F26" s="8">
        <v>4200000</v>
      </c>
      <c r="G26" s="8">
        <v>317423</v>
      </c>
      <c r="H26" s="8">
        <v>0</v>
      </c>
      <c r="I26" s="8">
        <v>323201</v>
      </c>
      <c r="J26" s="8">
        <v>640624</v>
      </c>
      <c r="K26" s="8">
        <v>298464</v>
      </c>
      <c r="L26" s="8">
        <v>298464</v>
      </c>
      <c r="M26" s="8">
        <v>329015</v>
      </c>
      <c r="N26" s="8">
        <v>925943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1566567</v>
      </c>
      <c r="X26" s="8">
        <v>2100000</v>
      </c>
      <c r="Y26" s="8">
        <v>-533433</v>
      </c>
      <c r="Z26" s="2">
        <v>-25.4</v>
      </c>
      <c r="AA26" s="6">
        <v>4200000</v>
      </c>
    </row>
    <row r="27" spans="1:27" ht="13.5">
      <c r="A27" s="25" t="s">
        <v>53</v>
      </c>
      <c r="B27" s="24"/>
      <c r="C27" s="6">
        <v>66934171</v>
      </c>
      <c r="D27" s="6">
        <v>0</v>
      </c>
      <c r="E27" s="7">
        <v>23726951</v>
      </c>
      <c r="F27" s="8">
        <v>23726951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11863476</v>
      </c>
      <c r="Y27" s="8">
        <v>-11863476</v>
      </c>
      <c r="Z27" s="2">
        <v>-100</v>
      </c>
      <c r="AA27" s="6">
        <v>23726951</v>
      </c>
    </row>
    <row r="28" spans="1:27" ht="13.5">
      <c r="A28" s="25" t="s">
        <v>54</v>
      </c>
      <c r="B28" s="24"/>
      <c r="C28" s="6">
        <v>54966940</v>
      </c>
      <c r="D28" s="6">
        <v>0</v>
      </c>
      <c r="E28" s="7">
        <v>72312000</v>
      </c>
      <c r="F28" s="8">
        <v>72312000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36156000</v>
      </c>
      <c r="Y28" s="8">
        <v>-36156000</v>
      </c>
      <c r="Z28" s="2">
        <v>-100</v>
      </c>
      <c r="AA28" s="6">
        <v>72312000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78512654</v>
      </c>
      <c r="D30" s="6">
        <v>0</v>
      </c>
      <c r="E30" s="7">
        <v>62063989</v>
      </c>
      <c r="F30" s="8">
        <v>62063989</v>
      </c>
      <c r="G30" s="8">
        <v>0</v>
      </c>
      <c r="H30" s="8">
        <v>0</v>
      </c>
      <c r="I30" s="8">
        <v>4035239</v>
      </c>
      <c r="J30" s="8">
        <v>4035239</v>
      </c>
      <c r="K30" s="8">
        <v>2710102</v>
      </c>
      <c r="L30" s="8">
        <v>2710102</v>
      </c>
      <c r="M30" s="8">
        <v>0</v>
      </c>
      <c r="N30" s="8">
        <v>5420204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9455443</v>
      </c>
      <c r="X30" s="8">
        <v>31031994</v>
      </c>
      <c r="Y30" s="8">
        <v>-21576551</v>
      </c>
      <c r="Z30" s="2">
        <v>-69.53</v>
      </c>
      <c r="AA30" s="6">
        <v>62063989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54815380</v>
      </c>
      <c r="D34" s="6">
        <v>0</v>
      </c>
      <c r="E34" s="7">
        <v>54869331</v>
      </c>
      <c r="F34" s="8">
        <v>54869331</v>
      </c>
      <c r="G34" s="8">
        <v>911679</v>
      </c>
      <c r="H34" s="8">
        <v>4225667</v>
      </c>
      <c r="I34" s="8">
        <v>3499953</v>
      </c>
      <c r="J34" s="8">
        <v>8637299</v>
      </c>
      <c r="K34" s="8">
        <v>3920492</v>
      </c>
      <c r="L34" s="8">
        <v>3920492</v>
      </c>
      <c r="M34" s="8">
        <v>3759718</v>
      </c>
      <c r="N34" s="8">
        <v>11600702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20238001</v>
      </c>
      <c r="X34" s="8">
        <v>27434664</v>
      </c>
      <c r="Y34" s="8">
        <v>-7196663</v>
      </c>
      <c r="Z34" s="2">
        <v>-26.23</v>
      </c>
      <c r="AA34" s="6">
        <v>54869331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355278922</v>
      </c>
      <c r="D36" s="33">
        <f>SUM(D25:D35)</f>
        <v>0</v>
      </c>
      <c r="E36" s="34">
        <f t="shared" si="1"/>
        <v>307530083</v>
      </c>
      <c r="F36" s="35">
        <f t="shared" si="1"/>
        <v>307530083</v>
      </c>
      <c r="G36" s="35">
        <f t="shared" si="1"/>
        <v>9490469</v>
      </c>
      <c r="H36" s="35">
        <f t="shared" si="1"/>
        <v>12515229</v>
      </c>
      <c r="I36" s="35">
        <f t="shared" si="1"/>
        <v>15823995</v>
      </c>
      <c r="J36" s="35">
        <f t="shared" si="1"/>
        <v>37829693</v>
      </c>
      <c r="K36" s="35">
        <f t="shared" si="1"/>
        <v>14804941</v>
      </c>
      <c r="L36" s="35">
        <f t="shared" si="1"/>
        <v>14804941</v>
      </c>
      <c r="M36" s="35">
        <f t="shared" si="1"/>
        <v>12169990</v>
      </c>
      <c r="N36" s="35">
        <f t="shared" si="1"/>
        <v>41779872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79609565</v>
      </c>
      <c r="X36" s="35">
        <f t="shared" si="1"/>
        <v>153765042</v>
      </c>
      <c r="Y36" s="35">
        <f t="shared" si="1"/>
        <v>-74155477</v>
      </c>
      <c r="Z36" s="36">
        <f>+IF(X36&lt;&gt;0,+(Y36/X36)*100,0)</f>
        <v>-48.22648635572187</v>
      </c>
      <c r="AA36" s="33">
        <f>SUM(AA25:AA35)</f>
        <v>307530083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-134038497</v>
      </c>
      <c r="D38" s="46">
        <f>+D22-D36</f>
        <v>0</v>
      </c>
      <c r="E38" s="47">
        <f t="shared" si="2"/>
        <v>-72310585</v>
      </c>
      <c r="F38" s="48">
        <f t="shared" si="2"/>
        <v>-72310585</v>
      </c>
      <c r="G38" s="48">
        <f t="shared" si="2"/>
        <v>26369994</v>
      </c>
      <c r="H38" s="48">
        <f t="shared" si="2"/>
        <v>12590290</v>
      </c>
      <c r="I38" s="48">
        <f t="shared" si="2"/>
        <v>-9990448</v>
      </c>
      <c r="J38" s="48">
        <f t="shared" si="2"/>
        <v>28969836</v>
      </c>
      <c r="K38" s="48">
        <f t="shared" si="2"/>
        <v>-9730645</v>
      </c>
      <c r="L38" s="48">
        <f t="shared" si="2"/>
        <v>-9730645</v>
      </c>
      <c r="M38" s="48">
        <f t="shared" si="2"/>
        <v>-308604</v>
      </c>
      <c r="N38" s="48">
        <f t="shared" si="2"/>
        <v>-19769894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9199942</v>
      </c>
      <c r="X38" s="48">
        <f>IF(F22=F36,0,X22-X36)</f>
        <v>-17102956</v>
      </c>
      <c r="Y38" s="48">
        <f t="shared" si="2"/>
        <v>26302898</v>
      </c>
      <c r="Z38" s="49">
        <f>+IF(X38&lt;&gt;0,+(Y38/X38)*100,0)</f>
        <v>-153.7915317094893</v>
      </c>
      <c r="AA38" s="46">
        <f>+AA22-AA36</f>
        <v>-72310585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66378995</v>
      </c>
      <c r="F39" s="8">
        <v>66378995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66378995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-134038497</v>
      </c>
      <c r="D42" s="55">
        <f>SUM(D38:D41)</f>
        <v>0</v>
      </c>
      <c r="E42" s="56">
        <f t="shared" si="3"/>
        <v>-5931590</v>
      </c>
      <c r="F42" s="57">
        <f t="shared" si="3"/>
        <v>-5931590</v>
      </c>
      <c r="G42" s="57">
        <f t="shared" si="3"/>
        <v>26369994</v>
      </c>
      <c r="H42" s="57">
        <f t="shared" si="3"/>
        <v>12590290</v>
      </c>
      <c r="I42" s="57">
        <f t="shared" si="3"/>
        <v>-9990448</v>
      </c>
      <c r="J42" s="57">
        <f t="shared" si="3"/>
        <v>28969836</v>
      </c>
      <c r="K42" s="57">
        <f t="shared" si="3"/>
        <v>-9730645</v>
      </c>
      <c r="L42" s="57">
        <f t="shared" si="3"/>
        <v>-9730645</v>
      </c>
      <c r="M42" s="57">
        <f t="shared" si="3"/>
        <v>-308604</v>
      </c>
      <c r="N42" s="57">
        <f t="shared" si="3"/>
        <v>-19769894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9199942</v>
      </c>
      <c r="X42" s="57">
        <f t="shared" si="3"/>
        <v>-17102956</v>
      </c>
      <c r="Y42" s="57">
        <f t="shared" si="3"/>
        <v>26302898</v>
      </c>
      <c r="Z42" s="58">
        <f>+IF(X42&lt;&gt;0,+(Y42/X42)*100,0)</f>
        <v>-153.7915317094893</v>
      </c>
      <c r="AA42" s="55">
        <f>SUM(AA38:AA41)</f>
        <v>-5931590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-134038497</v>
      </c>
      <c r="D44" s="63">
        <f>+D42-D43</f>
        <v>0</v>
      </c>
      <c r="E44" s="64">
        <f t="shared" si="4"/>
        <v>-5931590</v>
      </c>
      <c r="F44" s="65">
        <f t="shared" si="4"/>
        <v>-5931590</v>
      </c>
      <c r="G44" s="65">
        <f t="shared" si="4"/>
        <v>26369994</v>
      </c>
      <c r="H44" s="65">
        <f t="shared" si="4"/>
        <v>12590290</v>
      </c>
      <c r="I44" s="65">
        <f t="shared" si="4"/>
        <v>-9990448</v>
      </c>
      <c r="J44" s="65">
        <f t="shared" si="4"/>
        <v>28969836</v>
      </c>
      <c r="K44" s="65">
        <f t="shared" si="4"/>
        <v>-9730645</v>
      </c>
      <c r="L44" s="65">
        <f t="shared" si="4"/>
        <v>-9730645</v>
      </c>
      <c r="M44" s="65">
        <f t="shared" si="4"/>
        <v>-308604</v>
      </c>
      <c r="N44" s="65">
        <f t="shared" si="4"/>
        <v>-19769894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9199942</v>
      </c>
      <c r="X44" s="65">
        <f t="shared" si="4"/>
        <v>-17102956</v>
      </c>
      <c r="Y44" s="65">
        <f t="shared" si="4"/>
        <v>26302898</v>
      </c>
      <c r="Z44" s="66">
        <f>+IF(X44&lt;&gt;0,+(Y44/X44)*100,0)</f>
        <v>-153.7915317094893</v>
      </c>
      <c r="AA44" s="63">
        <f>+AA42-AA43</f>
        <v>-5931590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-134038497</v>
      </c>
      <c r="D46" s="55">
        <f>SUM(D44:D45)</f>
        <v>0</v>
      </c>
      <c r="E46" s="56">
        <f t="shared" si="5"/>
        <v>-5931590</v>
      </c>
      <c r="F46" s="57">
        <f t="shared" si="5"/>
        <v>-5931590</v>
      </c>
      <c r="G46" s="57">
        <f t="shared" si="5"/>
        <v>26369994</v>
      </c>
      <c r="H46" s="57">
        <f t="shared" si="5"/>
        <v>12590290</v>
      </c>
      <c r="I46" s="57">
        <f t="shared" si="5"/>
        <v>-9990448</v>
      </c>
      <c r="J46" s="57">
        <f t="shared" si="5"/>
        <v>28969836</v>
      </c>
      <c r="K46" s="57">
        <f t="shared" si="5"/>
        <v>-9730645</v>
      </c>
      <c r="L46" s="57">
        <f t="shared" si="5"/>
        <v>-9730645</v>
      </c>
      <c r="M46" s="57">
        <f t="shared" si="5"/>
        <v>-308604</v>
      </c>
      <c r="N46" s="57">
        <f t="shared" si="5"/>
        <v>-19769894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9199942</v>
      </c>
      <c r="X46" s="57">
        <f t="shared" si="5"/>
        <v>-17102956</v>
      </c>
      <c r="Y46" s="57">
        <f t="shared" si="5"/>
        <v>26302898</v>
      </c>
      <c r="Z46" s="58">
        <f>+IF(X46&lt;&gt;0,+(Y46/X46)*100,0)</f>
        <v>-153.7915317094893</v>
      </c>
      <c r="AA46" s="55">
        <f>SUM(AA44:AA45)</f>
        <v>-5931590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-134038497</v>
      </c>
      <c r="D48" s="71">
        <f>SUM(D46:D47)</f>
        <v>0</v>
      </c>
      <c r="E48" s="72">
        <f t="shared" si="6"/>
        <v>-5931590</v>
      </c>
      <c r="F48" s="73">
        <f t="shared" si="6"/>
        <v>-5931590</v>
      </c>
      <c r="G48" s="73">
        <f t="shared" si="6"/>
        <v>26369994</v>
      </c>
      <c r="H48" s="74">
        <f t="shared" si="6"/>
        <v>12590290</v>
      </c>
      <c r="I48" s="74">
        <f t="shared" si="6"/>
        <v>-9990448</v>
      </c>
      <c r="J48" s="74">
        <f t="shared" si="6"/>
        <v>28969836</v>
      </c>
      <c r="K48" s="74">
        <f t="shared" si="6"/>
        <v>-9730645</v>
      </c>
      <c r="L48" s="74">
        <f t="shared" si="6"/>
        <v>-9730645</v>
      </c>
      <c r="M48" s="73">
        <f t="shared" si="6"/>
        <v>-308604</v>
      </c>
      <c r="N48" s="73">
        <f t="shared" si="6"/>
        <v>-19769894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9199942</v>
      </c>
      <c r="X48" s="74">
        <f t="shared" si="6"/>
        <v>-17102956</v>
      </c>
      <c r="Y48" s="74">
        <f t="shared" si="6"/>
        <v>26302898</v>
      </c>
      <c r="Z48" s="75">
        <f>+IF(X48&lt;&gt;0,+(Y48/X48)*100,0)</f>
        <v>-153.7915317094893</v>
      </c>
      <c r="AA48" s="76">
        <f>SUM(AA46:AA47)</f>
        <v>-5931590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6902912</v>
      </c>
      <c r="D5" s="6">
        <v>0</v>
      </c>
      <c r="E5" s="7">
        <v>7032990</v>
      </c>
      <c r="F5" s="8">
        <v>7032990</v>
      </c>
      <c r="G5" s="8">
        <v>0</v>
      </c>
      <c r="H5" s="8">
        <v>0</v>
      </c>
      <c r="I5" s="8">
        <v>0</v>
      </c>
      <c r="J5" s="8">
        <v>0</v>
      </c>
      <c r="K5" s="8">
        <v>1186016</v>
      </c>
      <c r="L5" s="8">
        <v>780332</v>
      </c>
      <c r="M5" s="8">
        <v>810894</v>
      </c>
      <c r="N5" s="8">
        <v>2777242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2777242</v>
      </c>
      <c r="X5" s="8">
        <v>5086276</v>
      </c>
      <c r="Y5" s="8">
        <v>-2309034</v>
      </c>
      <c r="Z5" s="2">
        <v>-45.4</v>
      </c>
      <c r="AA5" s="6">
        <v>7032990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24907466</v>
      </c>
      <c r="D7" s="6">
        <v>0</v>
      </c>
      <c r="E7" s="7">
        <v>33532249</v>
      </c>
      <c r="F7" s="8">
        <v>33532249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18228903</v>
      </c>
      <c r="Y7" s="8">
        <v>-18228903</v>
      </c>
      <c r="Z7" s="2">
        <v>-100</v>
      </c>
      <c r="AA7" s="6">
        <v>33532249</v>
      </c>
    </row>
    <row r="8" spans="1:27" ht="13.5">
      <c r="A8" s="25" t="s">
        <v>35</v>
      </c>
      <c r="B8" s="24"/>
      <c r="C8" s="6">
        <v>13975994</v>
      </c>
      <c r="D8" s="6">
        <v>0</v>
      </c>
      <c r="E8" s="7">
        <v>9749534</v>
      </c>
      <c r="F8" s="8">
        <v>9749534</v>
      </c>
      <c r="G8" s="8">
        <v>1291353</v>
      </c>
      <c r="H8" s="8">
        <v>1995767</v>
      </c>
      <c r="I8" s="8">
        <v>1899074</v>
      </c>
      <c r="J8" s="8">
        <v>5186194</v>
      </c>
      <c r="K8" s="8">
        <v>3648647</v>
      </c>
      <c r="L8" s="8">
        <v>1494348</v>
      </c>
      <c r="M8" s="8">
        <v>2284522</v>
      </c>
      <c r="N8" s="8">
        <v>7427517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12613711</v>
      </c>
      <c r="X8" s="8">
        <v>7050889</v>
      </c>
      <c r="Y8" s="8">
        <v>5562822</v>
      </c>
      <c r="Z8" s="2">
        <v>78.9</v>
      </c>
      <c r="AA8" s="6">
        <v>9749534</v>
      </c>
    </row>
    <row r="9" spans="1:27" ht="13.5">
      <c r="A9" s="25" t="s">
        <v>36</v>
      </c>
      <c r="B9" s="24"/>
      <c r="C9" s="6">
        <v>6579003</v>
      </c>
      <c r="D9" s="6">
        <v>0</v>
      </c>
      <c r="E9" s="7">
        <v>8982669</v>
      </c>
      <c r="F9" s="8">
        <v>8982669</v>
      </c>
      <c r="G9" s="8">
        <v>723627</v>
      </c>
      <c r="H9" s="8">
        <v>724944</v>
      </c>
      <c r="I9" s="8">
        <v>725000</v>
      </c>
      <c r="J9" s="8">
        <v>2173571</v>
      </c>
      <c r="K9" s="8">
        <v>818668</v>
      </c>
      <c r="L9" s="8">
        <v>818703</v>
      </c>
      <c r="M9" s="8">
        <v>818703</v>
      </c>
      <c r="N9" s="8">
        <v>2456074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4629645</v>
      </c>
      <c r="X9" s="8">
        <v>4491336</v>
      </c>
      <c r="Y9" s="8">
        <v>138309</v>
      </c>
      <c r="Z9" s="2">
        <v>3.08</v>
      </c>
      <c r="AA9" s="6">
        <v>8982669</v>
      </c>
    </row>
    <row r="10" spans="1:27" ht="13.5">
      <c r="A10" s="25" t="s">
        <v>37</v>
      </c>
      <c r="B10" s="24"/>
      <c r="C10" s="6">
        <v>4175795</v>
      </c>
      <c r="D10" s="6">
        <v>0</v>
      </c>
      <c r="E10" s="7">
        <v>5727824</v>
      </c>
      <c r="F10" s="26">
        <v>5727824</v>
      </c>
      <c r="G10" s="26">
        <v>440809</v>
      </c>
      <c r="H10" s="26">
        <v>440914</v>
      </c>
      <c r="I10" s="26">
        <v>441252</v>
      </c>
      <c r="J10" s="26">
        <v>1322975</v>
      </c>
      <c r="K10" s="26">
        <v>508083</v>
      </c>
      <c r="L10" s="26">
        <v>508121</v>
      </c>
      <c r="M10" s="26">
        <v>508121</v>
      </c>
      <c r="N10" s="26">
        <v>1524325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2847300</v>
      </c>
      <c r="X10" s="26">
        <v>2863914</v>
      </c>
      <c r="Y10" s="26">
        <v>-16614</v>
      </c>
      <c r="Z10" s="27">
        <v>-0.58</v>
      </c>
      <c r="AA10" s="28">
        <v>5727824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251856</v>
      </c>
      <c r="F11" s="8">
        <v>251856</v>
      </c>
      <c r="G11" s="8">
        <v>20986</v>
      </c>
      <c r="H11" s="8">
        <v>20986</v>
      </c>
      <c r="I11" s="8">
        <v>20986</v>
      </c>
      <c r="J11" s="8">
        <v>62958</v>
      </c>
      <c r="K11" s="8">
        <v>13730</v>
      </c>
      <c r="L11" s="8">
        <v>13730</v>
      </c>
      <c r="M11" s="8">
        <v>13730</v>
      </c>
      <c r="N11" s="8">
        <v>41190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104148</v>
      </c>
      <c r="X11" s="8">
        <v>125928</v>
      </c>
      <c r="Y11" s="8">
        <v>-21780</v>
      </c>
      <c r="Z11" s="2">
        <v>-17.3</v>
      </c>
      <c r="AA11" s="6">
        <v>251856</v>
      </c>
    </row>
    <row r="12" spans="1:27" ht="13.5">
      <c r="A12" s="25" t="s">
        <v>39</v>
      </c>
      <c r="B12" s="29"/>
      <c r="C12" s="6">
        <v>1071800</v>
      </c>
      <c r="D12" s="6">
        <v>0</v>
      </c>
      <c r="E12" s="7">
        <v>851980</v>
      </c>
      <c r="F12" s="8">
        <v>851980</v>
      </c>
      <c r="G12" s="8">
        <v>68846</v>
      </c>
      <c r="H12" s="8">
        <v>71531</v>
      </c>
      <c r="I12" s="8">
        <v>69829</v>
      </c>
      <c r="J12" s="8">
        <v>210206</v>
      </c>
      <c r="K12" s="8">
        <v>75240</v>
      </c>
      <c r="L12" s="8">
        <v>71766</v>
      </c>
      <c r="M12" s="8">
        <v>144957</v>
      </c>
      <c r="N12" s="8">
        <v>291963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502169</v>
      </c>
      <c r="X12" s="8">
        <v>425988</v>
      </c>
      <c r="Y12" s="8">
        <v>76181</v>
      </c>
      <c r="Z12" s="2">
        <v>17.88</v>
      </c>
      <c r="AA12" s="6">
        <v>851980</v>
      </c>
    </row>
    <row r="13" spans="1:27" ht="13.5">
      <c r="A13" s="23" t="s">
        <v>40</v>
      </c>
      <c r="B13" s="29"/>
      <c r="C13" s="6">
        <v>524724</v>
      </c>
      <c r="D13" s="6">
        <v>0</v>
      </c>
      <c r="E13" s="7">
        <v>93500</v>
      </c>
      <c r="F13" s="8">
        <v>93500</v>
      </c>
      <c r="G13" s="8">
        <v>6384</v>
      </c>
      <c r="H13" s="8">
        <v>13087</v>
      </c>
      <c r="I13" s="8">
        <v>5981</v>
      </c>
      <c r="J13" s="8">
        <v>25452</v>
      </c>
      <c r="K13" s="8">
        <v>2681</v>
      </c>
      <c r="L13" s="8">
        <v>32539</v>
      </c>
      <c r="M13" s="8">
        <v>16504</v>
      </c>
      <c r="N13" s="8">
        <v>51724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77176</v>
      </c>
      <c r="X13" s="8">
        <v>46752</v>
      </c>
      <c r="Y13" s="8">
        <v>30424</v>
      </c>
      <c r="Z13" s="2">
        <v>65.08</v>
      </c>
      <c r="AA13" s="6">
        <v>93500</v>
      </c>
    </row>
    <row r="14" spans="1:27" ht="13.5">
      <c r="A14" s="23" t="s">
        <v>41</v>
      </c>
      <c r="B14" s="29"/>
      <c r="C14" s="6">
        <v>7856956</v>
      </c>
      <c r="D14" s="6">
        <v>0</v>
      </c>
      <c r="E14" s="7">
        <v>6102988</v>
      </c>
      <c r="F14" s="8">
        <v>6102988</v>
      </c>
      <c r="G14" s="8">
        <v>796057</v>
      </c>
      <c r="H14" s="8">
        <v>804989</v>
      </c>
      <c r="I14" s="8">
        <v>826197</v>
      </c>
      <c r="J14" s="8">
        <v>2427243</v>
      </c>
      <c r="K14" s="8">
        <v>63076</v>
      </c>
      <c r="L14" s="8">
        <v>67477</v>
      </c>
      <c r="M14" s="8">
        <v>70004</v>
      </c>
      <c r="N14" s="8">
        <v>200557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2627800</v>
      </c>
      <c r="X14" s="8">
        <v>2441196</v>
      </c>
      <c r="Y14" s="8">
        <v>186604</v>
      </c>
      <c r="Z14" s="2">
        <v>7.64</v>
      </c>
      <c r="AA14" s="6">
        <v>6102988</v>
      </c>
    </row>
    <row r="15" spans="1:27" ht="13.5">
      <c r="A15" s="23" t="s">
        <v>42</v>
      </c>
      <c r="B15" s="29"/>
      <c r="C15" s="6">
        <v>9955</v>
      </c>
      <c r="D15" s="6">
        <v>0</v>
      </c>
      <c r="E15" s="7">
        <v>10942</v>
      </c>
      <c r="F15" s="8">
        <v>10942</v>
      </c>
      <c r="G15" s="8">
        <v>0</v>
      </c>
      <c r="H15" s="8">
        <v>9505</v>
      </c>
      <c r="I15" s="8">
        <v>0</v>
      </c>
      <c r="J15" s="8">
        <v>9505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9505</v>
      </c>
      <c r="X15" s="8">
        <v>7914</v>
      </c>
      <c r="Y15" s="8">
        <v>1591</v>
      </c>
      <c r="Z15" s="2">
        <v>20.1</v>
      </c>
      <c r="AA15" s="6">
        <v>10942</v>
      </c>
    </row>
    <row r="16" spans="1:27" ht="13.5">
      <c r="A16" s="23" t="s">
        <v>43</v>
      </c>
      <c r="B16" s="29"/>
      <c r="C16" s="6">
        <v>12194485</v>
      </c>
      <c r="D16" s="6">
        <v>0</v>
      </c>
      <c r="E16" s="7">
        <v>4500000</v>
      </c>
      <c r="F16" s="8">
        <v>4500000</v>
      </c>
      <c r="G16" s="8">
        <v>335455</v>
      </c>
      <c r="H16" s="8">
        <v>359613</v>
      </c>
      <c r="I16" s="8">
        <v>201015</v>
      </c>
      <c r="J16" s="8">
        <v>896083</v>
      </c>
      <c r="K16" s="8">
        <v>263745</v>
      </c>
      <c r="L16" s="8">
        <v>141033</v>
      </c>
      <c r="M16" s="8">
        <v>70683</v>
      </c>
      <c r="N16" s="8">
        <v>475461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1371544</v>
      </c>
      <c r="X16" s="8">
        <v>3254412</v>
      </c>
      <c r="Y16" s="8">
        <v>-1882868</v>
      </c>
      <c r="Z16" s="2">
        <v>-57.86</v>
      </c>
      <c r="AA16" s="6">
        <v>4500000</v>
      </c>
    </row>
    <row r="17" spans="1:27" ht="13.5">
      <c r="A17" s="23" t="s">
        <v>44</v>
      </c>
      <c r="B17" s="29"/>
      <c r="C17" s="6">
        <v>2168</v>
      </c>
      <c r="D17" s="6">
        <v>0</v>
      </c>
      <c r="E17" s="7">
        <v>0</v>
      </c>
      <c r="F17" s="8">
        <v>0</v>
      </c>
      <c r="G17" s="8">
        <v>637</v>
      </c>
      <c r="H17" s="8">
        <v>74</v>
      </c>
      <c r="I17" s="8">
        <v>44</v>
      </c>
      <c r="J17" s="8">
        <v>755</v>
      </c>
      <c r="K17" s="8">
        <v>728</v>
      </c>
      <c r="L17" s="8">
        <v>0</v>
      </c>
      <c r="M17" s="8">
        <v>0</v>
      </c>
      <c r="N17" s="8">
        <v>728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1483</v>
      </c>
      <c r="X17" s="8"/>
      <c r="Y17" s="8">
        <v>1483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58762493</v>
      </c>
      <c r="D19" s="6">
        <v>0</v>
      </c>
      <c r="E19" s="7">
        <v>57297001</v>
      </c>
      <c r="F19" s="8">
        <v>57297001</v>
      </c>
      <c r="G19" s="8">
        <v>22697000</v>
      </c>
      <c r="H19" s="8">
        <v>2075000</v>
      </c>
      <c r="I19" s="8">
        <v>0</v>
      </c>
      <c r="J19" s="8">
        <v>24772000</v>
      </c>
      <c r="K19" s="8">
        <v>0</v>
      </c>
      <c r="L19" s="8">
        <v>0</v>
      </c>
      <c r="M19" s="8">
        <v>17157000</v>
      </c>
      <c r="N19" s="8">
        <v>17157000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41929000</v>
      </c>
      <c r="X19" s="8">
        <v>35752920</v>
      </c>
      <c r="Y19" s="8">
        <v>6176080</v>
      </c>
      <c r="Z19" s="2">
        <v>17.27</v>
      </c>
      <c r="AA19" s="6">
        <v>57297001</v>
      </c>
    </row>
    <row r="20" spans="1:27" ht="13.5">
      <c r="A20" s="23" t="s">
        <v>47</v>
      </c>
      <c r="B20" s="29"/>
      <c r="C20" s="6">
        <v>5045484</v>
      </c>
      <c r="D20" s="6">
        <v>0</v>
      </c>
      <c r="E20" s="7">
        <v>15876833</v>
      </c>
      <c r="F20" s="26">
        <v>15876833</v>
      </c>
      <c r="G20" s="26">
        <v>1500983</v>
      </c>
      <c r="H20" s="26">
        <v>32299</v>
      </c>
      <c r="I20" s="26">
        <v>71292</v>
      </c>
      <c r="J20" s="26">
        <v>1604574</v>
      </c>
      <c r="K20" s="26">
        <v>14044</v>
      </c>
      <c r="L20" s="26">
        <v>2292773</v>
      </c>
      <c r="M20" s="26">
        <v>4540</v>
      </c>
      <c r="N20" s="26">
        <v>2311357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3915931</v>
      </c>
      <c r="X20" s="26">
        <v>7327770</v>
      </c>
      <c r="Y20" s="26">
        <v>-3411839</v>
      </c>
      <c r="Z20" s="27">
        <v>-46.56</v>
      </c>
      <c r="AA20" s="28">
        <v>15876833</v>
      </c>
    </row>
    <row r="21" spans="1:27" ht="13.5">
      <c r="A21" s="23" t="s">
        <v>48</v>
      </c>
      <c r="B21" s="29"/>
      <c r="C21" s="6">
        <v>23720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142032955</v>
      </c>
      <c r="D22" s="33">
        <f>SUM(D5:D21)</f>
        <v>0</v>
      </c>
      <c r="E22" s="34">
        <f t="shared" si="0"/>
        <v>150010366</v>
      </c>
      <c r="F22" s="35">
        <f t="shared" si="0"/>
        <v>150010366</v>
      </c>
      <c r="G22" s="35">
        <f t="shared" si="0"/>
        <v>27882137</v>
      </c>
      <c r="H22" s="35">
        <f t="shared" si="0"/>
        <v>6548709</v>
      </c>
      <c r="I22" s="35">
        <f t="shared" si="0"/>
        <v>4260670</v>
      </c>
      <c r="J22" s="35">
        <f t="shared" si="0"/>
        <v>38691516</v>
      </c>
      <c r="K22" s="35">
        <f t="shared" si="0"/>
        <v>6594658</v>
      </c>
      <c r="L22" s="35">
        <f t="shared" si="0"/>
        <v>6220822</v>
      </c>
      <c r="M22" s="35">
        <f t="shared" si="0"/>
        <v>21899658</v>
      </c>
      <c r="N22" s="35">
        <f t="shared" si="0"/>
        <v>34715138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73406654</v>
      </c>
      <c r="X22" s="35">
        <f t="shared" si="0"/>
        <v>87104198</v>
      </c>
      <c r="Y22" s="35">
        <f t="shared" si="0"/>
        <v>-13697544</v>
      </c>
      <c r="Z22" s="36">
        <f>+IF(X22&lt;&gt;0,+(Y22/X22)*100,0)</f>
        <v>-15.725469397008856</v>
      </c>
      <c r="AA22" s="33">
        <f>SUM(AA5:AA21)</f>
        <v>150010366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58693305</v>
      </c>
      <c r="D25" s="6">
        <v>0</v>
      </c>
      <c r="E25" s="7">
        <v>60873631</v>
      </c>
      <c r="F25" s="8">
        <v>60873631</v>
      </c>
      <c r="G25" s="8">
        <v>5410182</v>
      </c>
      <c r="H25" s="8">
        <v>5028864</v>
      </c>
      <c r="I25" s="8">
        <v>5127638</v>
      </c>
      <c r="J25" s="8">
        <v>15566684</v>
      </c>
      <c r="K25" s="8">
        <v>5216007</v>
      </c>
      <c r="L25" s="8">
        <v>4845149</v>
      </c>
      <c r="M25" s="8">
        <v>5295819</v>
      </c>
      <c r="N25" s="8">
        <v>15356975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30923659</v>
      </c>
      <c r="X25" s="8">
        <v>30255147</v>
      </c>
      <c r="Y25" s="8">
        <v>668512</v>
      </c>
      <c r="Z25" s="2">
        <v>2.21</v>
      </c>
      <c r="AA25" s="6">
        <v>60873631</v>
      </c>
    </row>
    <row r="26" spans="1:27" ht="13.5">
      <c r="A26" s="25" t="s">
        <v>52</v>
      </c>
      <c r="B26" s="24"/>
      <c r="C26" s="6">
        <v>3412176</v>
      </c>
      <c r="D26" s="6">
        <v>0</v>
      </c>
      <c r="E26" s="7">
        <v>3850261</v>
      </c>
      <c r="F26" s="8">
        <v>3850261</v>
      </c>
      <c r="G26" s="8">
        <v>284307</v>
      </c>
      <c r="H26" s="8">
        <v>217868</v>
      </c>
      <c r="I26" s="8">
        <v>270462</v>
      </c>
      <c r="J26" s="8">
        <v>772637</v>
      </c>
      <c r="K26" s="8">
        <v>305443</v>
      </c>
      <c r="L26" s="8">
        <v>288959</v>
      </c>
      <c r="M26" s="8">
        <v>294067</v>
      </c>
      <c r="N26" s="8">
        <v>888469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1661106</v>
      </c>
      <c r="X26" s="8">
        <v>1913641</v>
      </c>
      <c r="Y26" s="8">
        <v>-252535</v>
      </c>
      <c r="Z26" s="2">
        <v>-13.2</v>
      </c>
      <c r="AA26" s="6">
        <v>3850261</v>
      </c>
    </row>
    <row r="27" spans="1:27" ht="13.5">
      <c r="A27" s="25" t="s">
        <v>53</v>
      </c>
      <c r="B27" s="24"/>
      <c r="C27" s="6">
        <v>36340468</v>
      </c>
      <c r="D27" s="6">
        <v>0</v>
      </c>
      <c r="E27" s="7">
        <v>14699763</v>
      </c>
      <c r="F27" s="8">
        <v>14699763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7306022</v>
      </c>
      <c r="Y27" s="8">
        <v>-7306022</v>
      </c>
      <c r="Z27" s="2">
        <v>-100</v>
      </c>
      <c r="AA27" s="6">
        <v>14699763</v>
      </c>
    </row>
    <row r="28" spans="1:27" ht="13.5">
      <c r="A28" s="25" t="s">
        <v>54</v>
      </c>
      <c r="B28" s="24"/>
      <c r="C28" s="6">
        <v>26821187</v>
      </c>
      <c r="D28" s="6">
        <v>0</v>
      </c>
      <c r="E28" s="7">
        <v>29848544</v>
      </c>
      <c r="F28" s="8">
        <v>29848544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14835215</v>
      </c>
      <c r="Y28" s="8">
        <v>-14835215</v>
      </c>
      <c r="Z28" s="2">
        <v>-100</v>
      </c>
      <c r="AA28" s="6">
        <v>29848544</v>
      </c>
    </row>
    <row r="29" spans="1:27" ht="13.5">
      <c r="A29" s="25" t="s">
        <v>55</v>
      </c>
      <c r="B29" s="24"/>
      <c r="C29" s="6">
        <v>9129556</v>
      </c>
      <c r="D29" s="6">
        <v>0</v>
      </c>
      <c r="E29" s="7">
        <v>2212000</v>
      </c>
      <c r="F29" s="8">
        <v>2212000</v>
      </c>
      <c r="G29" s="8">
        <v>62044</v>
      </c>
      <c r="H29" s="8">
        <v>77688</v>
      </c>
      <c r="I29" s="8">
        <v>23435</v>
      </c>
      <c r="J29" s="8">
        <v>163167</v>
      </c>
      <c r="K29" s="8">
        <v>49673</v>
      </c>
      <c r="L29" s="8">
        <v>163382</v>
      </c>
      <c r="M29" s="8">
        <v>47927</v>
      </c>
      <c r="N29" s="8">
        <v>260982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424149</v>
      </c>
      <c r="X29" s="8">
        <v>1099499</v>
      </c>
      <c r="Y29" s="8">
        <v>-675350</v>
      </c>
      <c r="Z29" s="2">
        <v>-61.42</v>
      </c>
      <c r="AA29" s="6">
        <v>2212000</v>
      </c>
    </row>
    <row r="30" spans="1:27" ht="13.5">
      <c r="A30" s="25" t="s">
        <v>56</v>
      </c>
      <c r="B30" s="24"/>
      <c r="C30" s="6">
        <v>24198425</v>
      </c>
      <c r="D30" s="6">
        <v>0</v>
      </c>
      <c r="E30" s="7">
        <v>22208256</v>
      </c>
      <c r="F30" s="8">
        <v>22208256</v>
      </c>
      <c r="G30" s="8">
        <v>201842</v>
      </c>
      <c r="H30" s="8">
        <v>409162</v>
      </c>
      <c r="I30" s="8">
        <v>63384</v>
      </c>
      <c r="J30" s="8">
        <v>674388</v>
      </c>
      <c r="K30" s="8">
        <v>185052</v>
      </c>
      <c r="L30" s="8">
        <v>213539</v>
      </c>
      <c r="M30" s="8">
        <v>197123</v>
      </c>
      <c r="N30" s="8">
        <v>595714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1270102</v>
      </c>
      <c r="X30" s="8">
        <v>11037866</v>
      </c>
      <c r="Y30" s="8">
        <v>-9767764</v>
      </c>
      <c r="Z30" s="2">
        <v>-88.49</v>
      </c>
      <c r="AA30" s="6">
        <v>22208256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2640595</v>
      </c>
      <c r="D32" s="6">
        <v>0</v>
      </c>
      <c r="E32" s="7">
        <v>595000</v>
      </c>
      <c r="F32" s="8">
        <v>595000</v>
      </c>
      <c r="G32" s="8">
        <v>1154</v>
      </c>
      <c r="H32" s="8">
        <v>0</v>
      </c>
      <c r="I32" s="8">
        <v>7446</v>
      </c>
      <c r="J32" s="8">
        <v>8600</v>
      </c>
      <c r="K32" s="8">
        <v>7446</v>
      </c>
      <c r="L32" s="8">
        <v>17199</v>
      </c>
      <c r="M32" s="8">
        <v>649</v>
      </c>
      <c r="N32" s="8">
        <v>25294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33894</v>
      </c>
      <c r="X32" s="8">
        <v>295725</v>
      </c>
      <c r="Y32" s="8">
        <v>-261831</v>
      </c>
      <c r="Z32" s="2">
        <v>-88.54</v>
      </c>
      <c r="AA32" s="6">
        <v>595000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27641668</v>
      </c>
      <c r="D34" s="6">
        <v>0</v>
      </c>
      <c r="E34" s="7">
        <v>32944250</v>
      </c>
      <c r="F34" s="8">
        <v>32944250</v>
      </c>
      <c r="G34" s="8">
        <v>3130923</v>
      </c>
      <c r="H34" s="8">
        <v>1329070</v>
      </c>
      <c r="I34" s="8">
        <v>1366322</v>
      </c>
      <c r="J34" s="8">
        <v>5826315</v>
      </c>
      <c r="K34" s="8">
        <v>1574453</v>
      </c>
      <c r="L34" s="8">
        <v>1232361</v>
      </c>
      <c r="M34" s="8">
        <v>2837076</v>
      </c>
      <c r="N34" s="8">
        <v>5643890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11470205</v>
      </c>
      <c r="X34" s="8">
        <v>16373876</v>
      </c>
      <c r="Y34" s="8">
        <v>-4903671</v>
      </c>
      <c r="Z34" s="2">
        <v>-29.95</v>
      </c>
      <c r="AA34" s="6">
        <v>32944250</v>
      </c>
    </row>
    <row r="35" spans="1:27" ht="13.5">
      <c r="A35" s="23" t="s">
        <v>61</v>
      </c>
      <c r="B35" s="29"/>
      <c r="C35" s="6">
        <v>1381886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190259266</v>
      </c>
      <c r="D36" s="33">
        <f>SUM(D25:D35)</f>
        <v>0</v>
      </c>
      <c r="E36" s="34">
        <f t="shared" si="1"/>
        <v>167231705</v>
      </c>
      <c r="F36" s="35">
        <f t="shared" si="1"/>
        <v>167231705</v>
      </c>
      <c r="G36" s="35">
        <f t="shared" si="1"/>
        <v>9090452</v>
      </c>
      <c r="H36" s="35">
        <f t="shared" si="1"/>
        <v>7062652</v>
      </c>
      <c r="I36" s="35">
        <f t="shared" si="1"/>
        <v>6858687</v>
      </c>
      <c r="J36" s="35">
        <f t="shared" si="1"/>
        <v>23011791</v>
      </c>
      <c r="K36" s="35">
        <f t="shared" si="1"/>
        <v>7338074</v>
      </c>
      <c r="L36" s="35">
        <f t="shared" si="1"/>
        <v>6760589</v>
      </c>
      <c r="M36" s="35">
        <f t="shared" si="1"/>
        <v>8672661</v>
      </c>
      <c r="N36" s="35">
        <f t="shared" si="1"/>
        <v>22771324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45783115</v>
      </c>
      <c r="X36" s="35">
        <f t="shared" si="1"/>
        <v>83116991</v>
      </c>
      <c r="Y36" s="35">
        <f t="shared" si="1"/>
        <v>-37333876</v>
      </c>
      <c r="Z36" s="36">
        <f>+IF(X36&lt;&gt;0,+(Y36/X36)*100,0)</f>
        <v>-44.91726126129855</v>
      </c>
      <c r="AA36" s="33">
        <f>SUM(AA25:AA35)</f>
        <v>167231705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-48226311</v>
      </c>
      <c r="D38" s="46">
        <f>+D22-D36</f>
        <v>0</v>
      </c>
      <c r="E38" s="47">
        <f t="shared" si="2"/>
        <v>-17221339</v>
      </c>
      <c r="F38" s="48">
        <f t="shared" si="2"/>
        <v>-17221339</v>
      </c>
      <c r="G38" s="48">
        <f t="shared" si="2"/>
        <v>18791685</v>
      </c>
      <c r="H38" s="48">
        <f t="shared" si="2"/>
        <v>-513943</v>
      </c>
      <c r="I38" s="48">
        <f t="shared" si="2"/>
        <v>-2598017</v>
      </c>
      <c r="J38" s="48">
        <f t="shared" si="2"/>
        <v>15679725</v>
      </c>
      <c r="K38" s="48">
        <f t="shared" si="2"/>
        <v>-743416</v>
      </c>
      <c r="L38" s="48">
        <f t="shared" si="2"/>
        <v>-539767</v>
      </c>
      <c r="M38" s="48">
        <f t="shared" si="2"/>
        <v>13226997</v>
      </c>
      <c r="N38" s="48">
        <f t="shared" si="2"/>
        <v>11943814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27623539</v>
      </c>
      <c r="X38" s="48">
        <f>IF(F22=F36,0,X22-X36)</f>
        <v>3987207</v>
      </c>
      <c r="Y38" s="48">
        <f t="shared" si="2"/>
        <v>23636332</v>
      </c>
      <c r="Z38" s="49">
        <f>+IF(X38&lt;&gt;0,+(Y38/X38)*100,0)</f>
        <v>592.8042361482611</v>
      </c>
      <c r="AA38" s="46">
        <f>+AA22-AA36</f>
        <v>-17221339</v>
      </c>
    </row>
    <row r="39" spans="1:27" ht="13.5">
      <c r="A39" s="23" t="s">
        <v>64</v>
      </c>
      <c r="B39" s="29"/>
      <c r="C39" s="6">
        <v>82613965</v>
      </c>
      <c r="D39" s="6">
        <v>0</v>
      </c>
      <c r="E39" s="7">
        <v>93694000</v>
      </c>
      <c r="F39" s="8">
        <v>93694000</v>
      </c>
      <c r="G39" s="8">
        <v>17927000</v>
      </c>
      <c r="H39" s="8">
        <v>0</v>
      </c>
      <c r="I39" s="8">
        <v>0</v>
      </c>
      <c r="J39" s="8">
        <v>17927000</v>
      </c>
      <c r="K39" s="8">
        <v>19985030</v>
      </c>
      <c r="L39" s="8">
        <v>0</v>
      </c>
      <c r="M39" s="8">
        <v>12290214</v>
      </c>
      <c r="N39" s="8">
        <v>32275244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50202244</v>
      </c>
      <c r="X39" s="8">
        <v>56763140</v>
      </c>
      <c r="Y39" s="8">
        <v>-6560896</v>
      </c>
      <c r="Z39" s="2">
        <v>-11.56</v>
      </c>
      <c r="AA39" s="6">
        <v>93694000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34387654</v>
      </c>
      <c r="D42" s="55">
        <f>SUM(D38:D41)</f>
        <v>0</v>
      </c>
      <c r="E42" s="56">
        <f t="shared" si="3"/>
        <v>76472661</v>
      </c>
      <c r="F42" s="57">
        <f t="shared" si="3"/>
        <v>76472661</v>
      </c>
      <c r="G42" s="57">
        <f t="shared" si="3"/>
        <v>36718685</v>
      </c>
      <c r="H42" s="57">
        <f t="shared" si="3"/>
        <v>-513943</v>
      </c>
      <c r="I42" s="57">
        <f t="shared" si="3"/>
        <v>-2598017</v>
      </c>
      <c r="J42" s="57">
        <f t="shared" si="3"/>
        <v>33606725</v>
      </c>
      <c r="K42" s="57">
        <f t="shared" si="3"/>
        <v>19241614</v>
      </c>
      <c r="L42" s="57">
        <f t="shared" si="3"/>
        <v>-539767</v>
      </c>
      <c r="M42" s="57">
        <f t="shared" si="3"/>
        <v>25517211</v>
      </c>
      <c r="N42" s="57">
        <f t="shared" si="3"/>
        <v>44219058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77825783</v>
      </c>
      <c r="X42" s="57">
        <f t="shared" si="3"/>
        <v>60750347</v>
      </c>
      <c r="Y42" s="57">
        <f t="shared" si="3"/>
        <v>17075436</v>
      </c>
      <c r="Z42" s="58">
        <f>+IF(X42&lt;&gt;0,+(Y42/X42)*100,0)</f>
        <v>28.1075530317547</v>
      </c>
      <c r="AA42" s="55">
        <f>SUM(AA38:AA41)</f>
        <v>76472661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34387654</v>
      </c>
      <c r="D44" s="63">
        <f>+D42-D43</f>
        <v>0</v>
      </c>
      <c r="E44" s="64">
        <f t="shared" si="4"/>
        <v>76472661</v>
      </c>
      <c r="F44" s="65">
        <f t="shared" si="4"/>
        <v>76472661</v>
      </c>
      <c r="G44" s="65">
        <f t="shared" si="4"/>
        <v>36718685</v>
      </c>
      <c r="H44" s="65">
        <f t="shared" si="4"/>
        <v>-513943</v>
      </c>
      <c r="I44" s="65">
        <f t="shared" si="4"/>
        <v>-2598017</v>
      </c>
      <c r="J44" s="65">
        <f t="shared" si="4"/>
        <v>33606725</v>
      </c>
      <c r="K44" s="65">
        <f t="shared" si="4"/>
        <v>19241614</v>
      </c>
      <c r="L44" s="65">
        <f t="shared" si="4"/>
        <v>-539767</v>
      </c>
      <c r="M44" s="65">
        <f t="shared" si="4"/>
        <v>25517211</v>
      </c>
      <c r="N44" s="65">
        <f t="shared" si="4"/>
        <v>44219058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77825783</v>
      </c>
      <c r="X44" s="65">
        <f t="shared" si="4"/>
        <v>60750347</v>
      </c>
      <c r="Y44" s="65">
        <f t="shared" si="4"/>
        <v>17075436</v>
      </c>
      <c r="Z44" s="66">
        <f>+IF(X44&lt;&gt;0,+(Y44/X44)*100,0)</f>
        <v>28.1075530317547</v>
      </c>
      <c r="AA44" s="63">
        <f>+AA42-AA43</f>
        <v>76472661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34387654</v>
      </c>
      <c r="D46" s="55">
        <f>SUM(D44:D45)</f>
        <v>0</v>
      </c>
      <c r="E46" s="56">
        <f t="shared" si="5"/>
        <v>76472661</v>
      </c>
      <c r="F46" s="57">
        <f t="shared" si="5"/>
        <v>76472661</v>
      </c>
      <c r="G46" s="57">
        <f t="shared" si="5"/>
        <v>36718685</v>
      </c>
      <c r="H46" s="57">
        <f t="shared" si="5"/>
        <v>-513943</v>
      </c>
      <c r="I46" s="57">
        <f t="shared" si="5"/>
        <v>-2598017</v>
      </c>
      <c r="J46" s="57">
        <f t="shared" si="5"/>
        <v>33606725</v>
      </c>
      <c r="K46" s="57">
        <f t="shared" si="5"/>
        <v>19241614</v>
      </c>
      <c r="L46" s="57">
        <f t="shared" si="5"/>
        <v>-539767</v>
      </c>
      <c r="M46" s="57">
        <f t="shared" si="5"/>
        <v>25517211</v>
      </c>
      <c r="N46" s="57">
        <f t="shared" si="5"/>
        <v>44219058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77825783</v>
      </c>
      <c r="X46" s="57">
        <f t="shared" si="5"/>
        <v>60750347</v>
      </c>
      <c r="Y46" s="57">
        <f t="shared" si="5"/>
        <v>17075436</v>
      </c>
      <c r="Z46" s="58">
        <f>+IF(X46&lt;&gt;0,+(Y46/X46)*100,0)</f>
        <v>28.1075530317547</v>
      </c>
      <c r="AA46" s="55">
        <f>SUM(AA44:AA45)</f>
        <v>76472661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34387654</v>
      </c>
      <c r="D48" s="71">
        <f>SUM(D46:D47)</f>
        <v>0</v>
      </c>
      <c r="E48" s="72">
        <f t="shared" si="6"/>
        <v>76472661</v>
      </c>
      <c r="F48" s="73">
        <f t="shared" si="6"/>
        <v>76472661</v>
      </c>
      <c r="G48" s="73">
        <f t="shared" si="6"/>
        <v>36718685</v>
      </c>
      <c r="H48" s="74">
        <f t="shared" si="6"/>
        <v>-513943</v>
      </c>
      <c r="I48" s="74">
        <f t="shared" si="6"/>
        <v>-2598017</v>
      </c>
      <c r="J48" s="74">
        <f t="shared" si="6"/>
        <v>33606725</v>
      </c>
      <c r="K48" s="74">
        <f t="shared" si="6"/>
        <v>19241614</v>
      </c>
      <c r="L48" s="74">
        <f t="shared" si="6"/>
        <v>-539767</v>
      </c>
      <c r="M48" s="73">
        <f t="shared" si="6"/>
        <v>25517211</v>
      </c>
      <c r="N48" s="73">
        <f t="shared" si="6"/>
        <v>44219058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77825783</v>
      </c>
      <c r="X48" s="74">
        <f t="shared" si="6"/>
        <v>60750347</v>
      </c>
      <c r="Y48" s="74">
        <f t="shared" si="6"/>
        <v>17075436</v>
      </c>
      <c r="Z48" s="75">
        <f>+IF(X48&lt;&gt;0,+(Y48/X48)*100,0)</f>
        <v>28.1075530317547</v>
      </c>
      <c r="AA48" s="76">
        <f>SUM(AA46:AA47)</f>
        <v>76472661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435684</v>
      </c>
      <c r="D12" s="6">
        <v>0</v>
      </c>
      <c r="E12" s="7">
        <v>0</v>
      </c>
      <c r="F12" s="8">
        <v>0</v>
      </c>
      <c r="G12" s="8">
        <v>35918</v>
      </c>
      <c r="H12" s="8">
        <v>35918</v>
      </c>
      <c r="I12" s="8">
        <v>35918</v>
      </c>
      <c r="J12" s="8">
        <v>107754</v>
      </c>
      <c r="K12" s="8">
        <v>35918</v>
      </c>
      <c r="L12" s="8">
        <v>35918</v>
      </c>
      <c r="M12" s="8">
        <v>35918</v>
      </c>
      <c r="N12" s="8">
        <v>107754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215508</v>
      </c>
      <c r="X12" s="8">
        <v>231702</v>
      </c>
      <c r="Y12" s="8">
        <v>-16194</v>
      </c>
      <c r="Z12" s="2">
        <v>-6.99</v>
      </c>
      <c r="AA12" s="6">
        <v>0</v>
      </c>
    </row>
    <row r="13" spans="1:27" ht="13.5">
      <c r="A13" s="23" t="s">
        <v>40</v>
      </c>
      <c r="B13" s="29"/>
      <c r="C13" s="6">
        <v>317558</v>
      </c>
      <c r="D13" s="6">
        <v>0</v>
      </c>
      <c r="E13" s="7">
        <v>0</v>
      </c>
      <c r="F13" s="8">
        <v>0</v>
      </c>
      <c r="G13" s="8">
        <v>26476</v>
      </c>
      <c r="H13" s="8">
        <v>32953</v>
      </c>
      <c r="I13" s="8">
        <v>13017</v>
      </c>
      <c r="J13" s="8">
        <v>72446</v>
      </c>
      <c r="K13" s="8">
        <v>625</v>
      </c>
      <c r="L13" s="8">
        <v>47</v>
      </c>
      <c r="M13" s="8">
        <v>13</v>
      </c>
      <c r="N13" s="8">
        <v>685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73131</v>
      </c>
      <c r="X13" s="8"/>
      <c r="Y13" s="8">
        <v>73131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19276</v>
      </c>
      <c r="I14" s="8">
        <v>20306</v>
      </c>
      <c r="J14" s="8">
        <v>39582</v>
      </c>
      <c r="K14" s="8">
        <v>21446</v>
      </c>
      <c r="L14" s="8">
        <v>22395</v>
      </c>
      <c r="M14" s="8">
        <v>25449</v>
      </c>
      <c r="N14" s="8">
        <v>69290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108872</v>
      </c>
      <c r="X14" s="8"/>
      <c r="Y14" s="8">
        <v>108872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52305670</v>
      </c>
      <c r="D19" s="6">
        <v>0</v>
      </c>
      <c r="E19" s="7">
        <v>52043996</v>
      </c>
      <c r="F19" s="8">
        <v>52043996</v>
      </c>
      <c r="G19" s="8">
        <v>9191759</v>
      </c>
      <c r="H19" s="8">
        <v>72833</v>
      </c>
      <c r="I19" s="8">
        <v>121839</v>
      </c>
      <c r="J19" s="8">
        <v>9386431</v>
      </c>
      <c r="K19" s="8">
        <v>51729</v>
      </c>
      <c r="L19" s="8">
        <v>118506</v>
      </c>
      <c r="M19" s="8">
        <v>9935961</v>
      </c>
      <c r="N19" s="8">
        <v>10106196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19492627</v>
      </c>
      <c r="X19" s="8">
        <v>26022000</v>
      </c>
      <c r="Y19" s="8">
        <v>-6529373</v>
      </c>
      <c r="Z19" s="2">
        <v>-25.09</v>
      </c>
      <c r="AA19" s="6">
        <v>52043996</v>
      </c>
    </row>
    <row r="20" spans="1:27" ht="13.5">
      <c r="A20" s="23" t="s">
        <v>47</v>
      </c>
      <c r="B20" s="29"/>
      <c r="C20" s="6">
        <v>387386</v>
      </c>
      <c r="D20" s="6">
        <v>0</v>
      </c>
      <c r="E20" s="7">
        <v>574116</v>
      </c>
      <c r="F20" s="26">
        <v>574116</v>
      </c>
      <c r="G20" s="26">
        <v>3565</v>
      </c>
      <c r="H20" s="26">
        <v>10766</v>
      </c>
      <c r="I20" s="26">
        <v>8348</v>
      </c>
      <c r="J20" s="26">
        <v>22679</v>
      </c>
      <c r="K20" s="26">
        <v>4360</v>
      </c>
      <c r="L20" s="26">
        <v>4624</v>
      </c>
      <c r="M20" s="26">
        <v>5172</v>
      </c>
      <c r="N20" s="26">
        <v>14156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36835</v>
      </c>
      <c r="X20" s="26">
        <v>55356</v>
      </c>
      <c r="Y20" s="26">
        <v>-18521</v>
      </c>
      <c r="Z20" s="27">
        <v>-33.46</v>
      </c>
      <c r="AA20" s="28">
        <v>574116</v>
      </c>
    </row>
    <row r="21" spans="1:27" ht="13.5">
      <c r="A21" s="23" t="s">
        <v>48</v>
      </c>
      <c r="B21" s="29"/>
      <c r="C21" s="6">
        <v>174882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53621180</v>
      </c>
      <c r="D22" s="33">
        <f>SUM(D5:D21)</f>
        <v>0</v>
      </c>
      <c r="E22" s="34">
        <f t="shared" si="0"/>
        <v>52618112</v>
      </c>
      <c r="F22" s="35">
        <f t="shared" si="0"/>
        <v>52618112</v>
      </c>
      <c r="G22" s="35">
        <f t="shared" si="0"/>
        <v>9257718</v>
      </c>
      <c r="H22" s="35">
        <f t="shared" si="0"/>
        <v>171746</v>
      </c>
      <c r="I22" s="35">
        <f t="shared" si="0"/>
        <v>199428</v>
      </c>
      <c r="J22" s="35">
        <f t="shared" si="0"/>
        <v>9628892</v>
      </c>
      <c r="K22" s="35">
        <f t="shared" si="0"/>
        <v>114078</v>
      </c>
      <c r="L22" s="35">
        <f t="shared" si="0"/>
        <v>181490</v>
      </c>
      <c r="M22" s="35">
        <f t="shared" si="0"/>
        <v>10002513</v>
      </c>
      <c r="N22" s="35">
        <f t="shared" si="0"/>
        <v>10298081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19926973</v>
      </c>
      <c r="X22" s="35">
        <f t="shared" si="0"/>
        <v>26309058</v>
      </c>
      <c r="Y22" s="35">
        <f t="shared" si="0"/>
        <v>-6382085</v>
      </c>
      <c r="Z22" s="36">
        <f>+IF(X22&lt;&gt;0,+(Y22/X22)*100,0)</f>
        <v>-24.25812813214369</v>
      </c>
      <c r="AA22" s="33">
        <f>SUM(AA5:AA21)</f>
        <v>52618112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34912895</v>
      </c>
      <c r="D25" s="6">
        <v>0</v>
      </c>
      <c r="E25" s="7">
        <v>37944953</v>
      </c>
      <c r="F25" s="8">
        <v>37944953</v>
      </c>
      <c r="G25" s="8">
        <v>2755166</v>
      </c>
      <c r="H25" s="8">
        <v>2775845</v>
      </c>
      <c r="I25" s="8">
        <v>3107708</v>
      </c>
      <c r="J25" s="8">
        <v>8638719</v>
      </c>
      <c r="K25" s="8">
        <v>2801333</v>
      </c>
      <c r="L25" s="8">
        <v>2792221</v>
      </c>
      <c r="M25" s="8">
        <v>2823006</v>
      </c>
      <c r="N25" s="8">
        <v>8416560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17055279</v>
      </c>
      <c r="X25" s="8">
        <v>18972474</v>
      </c>
      <c r="Y25" s="8">
        <v>-1917195</v>
      </c>
      <c r="Z25" s="2">
        <v>-10.11</v>
      </c>
      <c r="AA25" s="6">
        <v>37944953</v>
      </c>
    </row>
    <row r="26" spans="1:27" ht="13.5">
      <c r="A26" s="25" t="s">
        <v>52</v>
      </c>
      <c r="B26" s="24"/>
      <c r="C26" s="6">
        <v>4045049</v>
      </c>
      <c r="D26" s="6">
        <v>0</v>
      </c>
      <c r="E26" s="7">
        <v>3958735</v>
      </c>
      <c r="F26" s="8">
        <v>3958735</v>
      </c>
      <c r="G26" s="8">
        <v>334358</v>
      </c>
      <c r="H26" s="8">
        <v>254810</v>
      </c>
      <c r="I26" s="8">
        <v>306521</v>
      </c>
      <c r="J26" s="8">
        <v>895689</v>
      </c>
      <c r="K26" s="8">
        <v>320953</v>
      </c>
      <c r="L26" s="8">
        <v>321226</v>
      </c>
      <c r="M26" s="8">
        <v>320821</v>
      </c>
      <c r="N26" s="8">
        <v>963000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1858689</v>
      </c>
      <c r="X26" s="8">
        <v>1979370</v>
      </c>
      <c r="Y26" s="8">
        <v>-120681</v>
      </c>
      <c r="Z26" s="2">
        <v>-6.1</v>
      </c>
      <c r="AA26" s="6">
        <v>3958735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2254188</v>
      </c>
      <c r="D28" s="6">
        <v>0</v>
      </c>
      <c r="E28" s="7">
        <v>1800000</v>
      </c>
      <c r="F28" s="8">
        <v>1800000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900000</v>
      </c>
      <c r="Y28" s="8">
        <v>-900000</v>
      </c>
      <c r="Z28" s="2">
        <v>-100</v>
      </c>
      <c r="AA28" s="6">
        <v>1800000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19347029</v>
      </c>
      <c r="D34" s="6">
        <v>0</v>
      </c>
      <c r="E34" s="7">
        <v>10714424</v>
      </c>
      <c r="F34" s="8">
        <v>10714424</v>
      </c>
      <c r="G34" s="8">
        <v>675628</v>
      </c>
      <c r="H34" s="8">
        <v>554639</v>
      </c>
      <c r="I34" s="8">
        <v>1019387</v>
      </c>
      <c r="J34" s="8">
        <v>2249654</v>
      </c>
      <c r="K34" s="8">
        <v>520655</v>
      </c>
      <c r="L34" s="8">
        <v>233716</v>
      </c>
      <c r="M34" s="8">
        <v>2327131</v>
      </c>
      <c r="N34" s="8">
        <v>3081502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5331156</v>
      </c>
      <c r="X34" s="8">
        <v>5357214</v>
      </c>
      <c r="Y34" s="8">
        <v>-26058</v>
      </c>
      <c r="Z34" s="2">
        <v>-0.49</v>
      </c>
      <c r="AA34" s="6">
        <v>10714424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60559161</v>
      </c>
      <c r="D36" s="33">
        <f>SUM(D25:D35)</f>
        <v>0</v>
      </c>
      <c r="E36" s="34">
        <f t="shared" si="1"/>
        <v>54418112</v>
      </c>
      <c r="F36" s="35">
        <f t="shared" si="1"/>
        <v>54418112</v>
      </c>
      <c r="G36" s="35">
        <f t="shared" si="1"/>
        <v>3765152</v>
      </c>
      <c r="H36" s="35">
        <f t="shared" si="1"/>
        <v>3585294</v>
      </c>
      <c r="I36" s="35">
        <f t="shared" si="1"/>
        <v>4433616</v>
      </c>
      <c r="J36" s="35">
        <f t="shared" si="1"/>
        <v>11784062</v>
      </c>
      <c r="K36" s="35">
        <f t="shared" si="1"/>
        <v>3642941</v>
      </c>
      <c r="L36" s="35">
        <f t="shared" si="1"/>
        <v>3347163</v>
      </c>
      <c r="M36" s="35">
        <f t="shared" si="1"/>
        <v>5470958</v>
      </c>
      <c r="N36" s="35">
        <f t="shared" si="1"/>
        <v>12461062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24245124</v>
      </c>
      <c r="X36" s="35">
        <f t="shared" si="1"/>
        <v>27209058</v>
      </c>
      <c r="Y36" s="35">
        <f t="shared" si="1"/>
        <v>-2963934</v>
      </c>
      <c r="Z36" s="36">
        <f>+IF(X36&lt;&gt;0,+(Y36/X36)*100,0)</f>
        <v>-10.893188584478008</v>
      </c>
      <c r="AA36" s="33">
        <f>SUM(AA25:AA35)</f>
        <v>54418112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-6937981</v>
      </c>
      <c r="D38" s="46">
        <f>+D22-D36</f>
        <v>0</v>
      </c>
      <c r="E38" s="47">
        <f t="shared" si="2"/>
        <v>-1800000</v>
      </c>
      <c r="F38" s="48">
        <f t="shared" si="2"/>
        <v>-1800000</v>
      </c>
      <c r="G38" s="48">
        <f t="shared" si="2"/>
        <v>5492566</v>
      </c>
      <c r="H38" s="48">
        <f t="shared" si="2"/>
        <v>-3413548</v>
      </c>
      <c r="I38" s="48">
        <f t="shared" si="2"/>
        <v>-4234188</v>
      </c>
      <c r="J38" s="48">
        <f t="shared" si="2"/>
        <v>-2155170</v>
      </c>
      <c r="K38" s="48">
        <f t="shared" si="2"/>
        <v>-3528863</v>
      </c>
      <c r="L38" s="48">
        <f t="shared" si="2"/>
        <v>-3165673</v>
      </c>
      <c r="M38" s="48">
        <f t="shared" si="2"/>
        <v>4531555</v>
      </c>
      <c r="N38" s="48">
        <f t="shared" si="2"/>
        <v>-2162981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-4318151</v>
      </c>
      <c r="X38" s="48">
        <f>IF(F22=F36,0,X22-X36)</f>
        <v>-900000</v>
      </c>
      <c r="Y38" s="48">
        <f t="shared" si="2"/>
        <v>-3418151</v>
      </c>
      <c r="Z38" s="49">
        <f>+IF(X38&lt;&gt;0,+(Y38/X38)*100,0)</f>
        <v>379.7945555555556</v>
      </c>
      <c r="AA38" s="46">
        <f>+AA22-AA36</f>
        <v>-1800000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3261069</v>
      </c>
      <c r="H39" s="8">
        <v>0</v>
      </c>
      <c r="I39" s="8">
        <v>0</v>
      </c>
      <c r="J39" s="8">
        <v>3261069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3261069</v>
      </c>
      <c r="X39" s="8"/>
      <c r="Y39" s="8">
        <v>3261069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-6937981</v>
      </c>
      <c r="D42" s="55">
        <f>SUM(D38:D41)</f>
        <v>0</v>
      </c>
      <c r="E42" s="56">
        <f t="shared" si="3"/>
        <v>-1800000</v>
      </c>
      <c r="F42" s="57">
        <f t="shared" si="3"/>
        <v>-1800000</v>
      </c>
      <c r="G42" s="57">
        <f t="shared" si="3"/>
        <v>8753635</v>
      </c>
      <c r="H42" s="57">
        <f t="shared" si="3"/>
        <v>-3413548</v>
      </c>
      <c r="I42" s="57">
        <f t="shared" si="3"/>
        <v>-4234188</v>
      </c>
      <c r="J42" s="57">
        <f t="shared" si="3"/>
        <v>1105899</v>
      </c>
      <c r="K42" s="57">
        <f t="shared" si="3"/>
        <v>-3528863</v>
      </c>
      <c r="L42" s="57">
        <f t="shared" si="3"/>
        <v>-3165673</v>
      </c>
      <c r="M42" s="57">
        <f t="shared" si="3"/>
        <v>4531555</v>
      </c>
      <c r="N42" s="57">
        <f t="shared" si="3"/>
        <v>-2162981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-1057082</v>
      </c>
      <c r="X42" s="57">
        <f t="shared" si="3"/>
        <v>-900000</v>
      </c>
      <c r="Y42" s="57">
        <f t="shared" si="3"/>
        <v>-157082</v>
      </c>
      <c r="Z42" s="58">
        <f>+IF(X42&lt;&gt;0,+(Y42/X42)*100,0)</f>
        <v>17.453555555555557</v>
      </c>
      <c r="AA42" s="55">
        <f>SUM(AA38:AA41)</f>
        <v>-1800000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-6937981</v>
      </c>
      <c r="D44" s="63">
        <f>+D42-D43</f>
        <v>0</v>
      </c>
      <c r="E44" s="64">
        <f t="shared" si="4"/>
        <v>-1800000</v>
      </c>
      <c r="F44" s="65">
        <f t="shared" si="4"/>
        <v>-1800000</v>
      </c>
      <c r="G44" s="65">
        <f t="shared" si="4"/>
        <v>8753635</v>
      </c>
      <c r="H44" s="65">
        <f t="shared" si="4"/>
        <v>-3413548</v>
      </c>
      <c r="I44" s="65">
        <f t="shared" si="4"/>
        <v>-4234188</v>
      </c>
      <c r="J44" s="65">
        <f t="shared" si="4"/>
        <v>1105899</v>
      </c>
      <c r="K44" s="65">
        <f t="shared" si="4"/>
        <v>-3528863</v>
      </c>
      <c r="L44" s="65">
        <f t="shared" si="4"/>
        <v>-3165673</v>
      </c>
      <c r="M44" s="65">
        <f t="shared" si="4"/>
        <v>4531555</v>
      </c>
      <c r="N44" s="65">
        <f t="shared" si="4"/>
        <v>-2162981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-1057082</v>
      </c>
      <c r="X44" s="65">
        <f t="shared" si="4"/>
        <v>-900000</v>
      </c>
      <c r="Y44" s="65">
        <f t="shared" si="4"/>
        <v>-157082</v>
      </c>
      <c r="Z44" s="66">
        <f>+IF(X44&lt;&gt;0,+(Y44/X44)*100,0)</f>
        <v>17.453555555555557</v>
      </c>
      <c r="AA44" s="63">
        <f>+AA42-AA43</f>
        <v>-1800000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-6937981</v>
      </c>
      <c r="D46" s="55">
        <f>SUM(D44:D45)</f>
        <v>0</v>
      </c>
      <c r="E46" s="56">
        <f t="shared" si="5"/>
        <v>-1800000</v>
      </c>
      <c r="F46" s="57">
        <f t="shared" si="5"/>
        <v>-1800000</v>
      </c>
      <c r="G46" s="57">
        <f t="shared" si="5"/>
        <v>8753635</v>
      </c>
      <c r="H46" s="57">
        <f t="shared" si="5"/>
        <v>-3413548</v>
      </c>
      <c r="I46" s="57">
        <f t="shared" si="5"/>
        <v>-4234188</v>
      </c>
      <c r="J46" s="57">
        <f t="shared" si="5"/>
        <v>1105899</v>
      </c>
      <c r="K46" s="57">
        <f t="shared" si="5"/>
        <v>-3528863</v>
      </c>
      <c r="L46" s="57">
        <f t="shared" si="5"/>
        <v>-3165673</v>
      </c>
      <c r="M46" s="57">
        <f t="shared" si="5"/>
        <v>4531555</v>
      </c>
      <c r="N46" s="57">
        <f t="shared" si="5"/>
        <v>-2162981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-1057082</v>
      </c>
      <c r="X46" s="57">
        <f t="shared" si="5"/>
        <v>-900000</v>
      </c>
      <c r="Y46" s="57">
        <f t="shared" si="5"/>
        <v>-157082</v>
      </c>
      <c r="Z46" s="58">
        <f>+IF(X46&lt;&gt;0,+(Y46/X46)*100,0)</f>
        <v>17.453555555555557</v>
      </c>
      <c r="AA46" s="55">
        <f>SUM(AA44:AA45)</f>
        <v>-1800000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-6937981</v>
      </c>
      <c r="D48" s="71">
        <f>SUM(D46:D47)</f>
        <v>0</v>
      </c>
      <c r="E48" s="72">
        <f t="shared" si="6"/>
        <v>-1800000</v>
      </c>
      <c r="F48" s="73">
        <f t="shared" si="6"/>
        <v>-1800000</v>
      </c>
      <c r="G48" s="73">
        <f t="shared" si="6"/>
        <v>8753635</v>
      </c>
      <c r="H48" s="74">
        <f t="shared" si="6"/>
        <v>-3413548</v>
      </c>
      <c r="I48" s="74">
        <f t="shared" si="6"/>
        <v>-4234188</v>
      </c>
      <c r="J48" s="74">
        <f t="shared" si="6"/>
        <v>1105899</v>
      </c>
      <c r="K48" s="74">
        <f t="shared" si="6"/>
        <v>-3528863</v>
      </c>
      <c r="L48" s="74">
        <f t="shared" si="6"/>
        <v>-3165673</v>
      </c>
      <c r="M48" s="73">
        <f t="shared" si="6"/>
        <v>4531555</v>
      </c>
      <c r="N48" s="73">
        <f t="shared" si="6"/>
        <v>-2162981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-1057082</v>
      </c>
      <c r="X48" s="74">
        <f t="shared" si="6"/>
        <v>-900000</v>
      </c>
      <c r="Y48" s="74">
        <f t="shared" si="6"/>
        <v>-157082</v>
      </c>
      <c r="Z48" s="75">
        <f>+IF(X48&lt;&gt;0,+(Y48/X48)*100,0)</f>
        <v>17.453555555555557</v>
      </c>
      <c r="AA48" s="76">
        <f>SUM(AA46:AA47)</f>
        <v>-1800000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35491554</v>
      </c>
      <c r="D5" s="6">
        <v>0</v>
      </c>
      <c r="E5" s="7">
        <v>30313000</v>
      </c>
      <c r="F5" s="8">
        <v>30313000</v>
      </c>
      <c r="G5" s="8">
        <v>2776176</v>
      </c>
      <c r="H5" s="8">
        <v>2713298</v>
      </c>
      <c r="I5" s="8">
        <v>2710267</v>
      </c>
      <c r="J5" s="8">
        <v>8199741</v>
      </c>
      <c r="K5" s="8">
        <v>66299821</v>
      </c>
      <c r="L5" s="8">
        <v>2648882</v>
      </c>
      <c r="M5" s="8">
        <v>2528000</v>
      </c>
      <c r="N5" s="8">
        <v>71476703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79676444</v>
      </c>
      <c r="X5" s="8">
        <v>16446642</v>
      </c>
      <c r="Y5" s="8">
        <v>63229802</v>
      </c>
      <c r="Z5" s="2">
        <v>384.45</v>
      </c>
      <c r="AA5" s="6">
        <v>30313000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18771593</v>
      </c>
      <c r="D7" s="6">
        <v>0</v>
      </c>
      <c r="E7" s="7">
        <v>30825391</v>
      </c>
      <c r="F7" s="8">
        <v>30825391</v>
      </c>
      <c r="G7" s="8">
        <v>2107661</v>
      </c>
      <c r="H7" s="8">
        <v>2269946</v>
      </c>
      <c r="I7" s="8">
        <v>2037376</v>
      </c>
      <c r="J7" s="8">
        <v>6414983</v>
      </c>
      <c r="K7" s="8">
        <v>2745952</v>
      </c>
      <c r="L7" s="8">
        <v>2400668</v>
      </c>
      <c r="M7" s="8">
        <v>1860396</v>
      </c>
      <c r="N7" s="8">
        <v>7007016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13421999</v>
      </c>
      <c r="X7" s="8">
        <v>16703446</v>
      </c>
      <c r="Y7" s="8">
        <v>-3281447</v>
      </c>
      <c r="Z7" s="2">
        <v>-19.65</v>
      </c>
      <c r="AA7" s="6">
        <v>30825391</v>
      </c>
    </row>
    <row r="8" spans="1:27" ht="13.5">
      <c r="A8" s="25" t="s">
        <v>35</v>
      </c>
      <c r="B8" s="24"/>
      <c r="C8" s="6">
        <v>30119382</v>
      </c>
      <c r="D8" s="6">
        <v>0</v>
      </c>
      <c r="E8" s="7">
        <v>34757996</v>
      </c>
      <c r="F8" s="8">
        <v>34757996</v>
      </c>
      <c r="G8" s="8">
        <v>3319025</v>
      </c>
      <c r="H8" s="8">
        <v>3108284</v>
      </c>
      <c r="I8" s="8">
        <v>3107486</v>
      </c>
      <c r="J8" s="8">
        <v>9534795</v>
      </c>
      <c r="K8" s="8">
        <v>3869180</v>
      </c>
      <c r="L8" s="8">
        <v>3681900</v>
      </c>
      <c r="M8" s="8">
        <v>3705228</v>
      </c>
      <c r="N8" s="8">
        <v>11256308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20791103</v>
      </c>
      <c r="X8" s="8">
        <v>12923476</v>
      </c>
      <c r="Y8" s="8">
        <v>7867627</v>
      </c>
      <c r="Z8" s="2">
        <v>60.88</v>
      </c>
      <c r="AA8" s="6">
        <v>34757996</v>
      </c>
    </row>
    <row r="9" spans="1:27" ht="13.5">
      <c r="A9" s="25" t="s">
        <v>36</v>
      </c>
      <c r="B9" s="24"/>
      <c r="C9" s="6">
        <v>17551623</v>
      </c>
      <c r="D9" s="6">
        <v>0</v>
      </c>
      <c r="E9" s="7">
        <v>20769454</v>
      </c>
      <c r="F9" s="8">
        <v>20769454</v>
      </c>
      <c r="G9" s="8">
        <v>2228688</v>
      </c>
      <c r="H9" s="8">
        <v>1885124</v>
      </c>
      <c r="I9" s="8">
        <v>1865325</v>
      </c>
      <c r="J9" s="8">
        <v>5979137</v>
      </c>
      <c r="K9" s="8">
        <v>2300073</v>
      </c>
      <c r="L9" s="8">
        <v>2220168</v>
      </c>
      <c r="M9" s="8">
        <v>2173126</v>
      </c>
      <c r="N9" s="8">
        <v>6693367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12672504</v>
      </c>
      <c r="X9" s="8">
        <v>10474842</v>
      </c>
      <c r="Y9" s="8">
        <v>2197662</v>
      </c>
      <c r="Z9" s="2">
        <v>20.98</v>
      </c>
      <c r="AA9" s="6">
        <v>20769454</v>
      </c>
    </row>
    <row r="10" spans="1:27" ht="13.5">
      <c r="A10" s="25" t="s">
        <v>37</v>
      </c>
      <c r="B10" s="24"/>
      <c r="C10" s="6">
        <v>9385229</v>
      </c>
      <c r="D10" s="6">
        <v>0</v>
      </c>
      <c r="E10" s="7">
        <v>12784538</v>
      </c>
      <c r="F10" s="26">
        <v>12784538</v>
      </c>
      <c r="G10" s="26">
        <v>1205499</v>
      </c>
      <c r="H10" s="26">
        <v>983354</v>
      </c>
      <c r="I10" s="26">
        <v>984598</v>
      </c>
      <c r="J10" s="26">
        <v>3173451</v>
      </c>
      <c r="K10" s="26">
        <v>1247631</v>
      </c>
      <c r="L10" s="26">
        <v>1194403</v>
      </c>
      <c r="M10" s="26">
        <v>1166714</v>
      </c>
      <c r="N10" s="26">
        <v>3608748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6782199</v>
      </c>
      <c r="X10" s="26">
        <v>3817498</v>
      </c>
      <c r="Y10" s="26">
        <v>2964701</v>
      </c>
      <c r="Z10" s="27">
        <v>77.66</v>
      </c>
      <c r="AA10" s="28">
        <v>12784538</v>
      </c>
    </row>
    <row r="11" spans="1:27" ht="13.5">
      <c r="A11" s="25" t="s">
        <v>38</v>
      </c>
      <c r="B11" s="29"/>
      <c r="C11" s="6">
        <v>347927</v>
      </c>
      <c r="D11" s="6">
        <v>0</v>
      </c>
      <c r="E11" s="7">
        <v>0</v>
      </c>
      <c r="F11" s="8">
        <v>0</v>
      </c>
      <c r="G11" s="8">
        <v>20235</v>
      </c>
      <c r="H11" s="8">
        <v>20235</v>
      </c>
      <c r="I11" s="8">
        <v>20235</v>
      </c>
      <c r="J11" s="8">
        <v>60705</v>
      </c>
      <c r="K11" s="8">
        <v>20235</v>
      </c>
      <c r="L11" s="8">
        <v>21019</v>
      </c>
      <c r="M11" s="8">
        <v>20235</v>
      </c>
      <c r="N11" s="8">
        <v>61489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122194</v>
      </c>
      <c r="X11" s="8"/>
      <c r="Y11" s="8">
        <v>122194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253261</v>
      </c>
      <c r="D12" s="6">
        <v>0</v>
      </c>
      <c r="E12" s="7">
        <v>279840</v>
      </c>
      <c r="F12" s="8">
        <v>279840</v>
      </c>
      <c r="G12" s="8">
        <v>0</v>
      </c>
      <c r="H12" s="8">
        <v>4107</v>
      </c>
      <c r="I12" s="8">
        <v>6185</v>
      </c>
      <c r="J12" s="8">
        <v>10292</v>
      </c>
      <c r="K12" s="8">
        <v>0</v>
      </c>
      <c r="L12" s="8">
        <v>5354</v>
      </c>
      <c r="M12" s="8">
        <v>3550</v>
      </c>
      <c r="N12" s="8">
        <v>8904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19196</v>
      </c>
      <c r="X12" s="8">
        <v>129288</v>
      </c>
      <c r="Y12" s="8">
        <v>-110092</v>
      </c>
      <c r="Z12" s="2">
        <v>-85.15</v>
      </c>
      <c r="AA12" s="6">
        <v>279840</v>
      </c>
    </row>
    <row r="13" spans="1:27" ht="13.5">
      <c r="A13" s="23" t="s">
        <v>40</v>
      </c>
      <c r="B13" s="29"/>
      <c r="C13" s="6">
        <v>8108445</v>
      </c>
      <c r="D13" s="6">
        <v>0</v>
      </c>
      <c r="E13" s="7">
        <v>530000</v>
      </c>
      <c r="F13" s="8">
        <v>530000</v>
      </c>
      <c r="G13" s="8">
        <v>9</v>
      </c>
      <c r="H13" s="8">
        <v>0</v>
      </c>
      <c r="I13" s="8">
        <v>0</v>
      </c>
      <c r="J13" s="8">
        <v>9</v>
      </c>
      <c r="K13" s="8">
        <v>0</v>
      </c>
      <c r="L13" s="8">
        <v>152</v>
      </c>
      <c r="M13" s="8">
        <v>32741</v>
      </c>
      <c r="N13" s="8">
        <v>32893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32902</v>
      </c>
      <c r="X13" s="8">
        <v>335700</v>
      </c>
      <c r="Y13" s="8">
        <v>-302798</v>
      </c>
      <c r="Z13" s="2">
        <v>-90.2</v>
      </c>
      <c r="AA13" s="6">
        <v>530000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4563000</v>
      </c>
      <c r="F14" s="8">
        <v>4563000</v>
      </c>
      <c r="G14" s="8">
        <v>592413</v>
      </c>
      <c r="H14" s="8">
        <v>820028</v>
      </c>
      <c r="I14" s="8">
        <v>-12497</v>
      </c>
      <c r="J14" s="8">
        <v>1399944</v>
      </c>
      <c r="K14" s="8">
        <v>0</v>
      </c>
      <c r="L14" s="8">
        <v>-14100</v>
      </c>
      <c r="M14" s="8">
        <v>-259</v>
      </c>
      <c r="N14" s="8">
        <v>-14359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1385585</v>
      </c>
      <c r="X14" s="8">
        <v>2883568</v>
      </c>
      <c r="Y14" s="8">
        <v>-1497983</v>
      </c>
      <c r="Z14" s="2">
        <v>-51.95</v>
      </c>
      <c r="AA14" s="6">
        <v>4563000</v>
      </c>
    </row>
    <row r="15" spans="1:27" ht="13.5">
      <c r="A15" s="23" t="s">
        <v>42</v>
      </c>
      <c r="B15" s="29"/>
      <c r="C15" s="6">
        <v>4860</v>
      </c>
      <c r="D15" s="6">
        <v>0</v>
      </c>
      <c r="E15" s="7">
        <v>5000</v>
      </c>
      <c r="F15" s="8">
        <v>5000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5000</v>
      </c>
    </row>
    <row r="16" spans="1:27" ht="13.5">
      <c r="A16" s="23" t="s">
        <v>43</v>
      </c>
      <c r="B16" s="29"/>
      <c r="C16" s="6">
        <v>260000</v>
      </c>
      <c r="D16" s="6">
        <v>0</v>
      </c>
      <c r="E16" s="7">
        <v>875000</v>
      </c>
      <c r="F16" s="8">
        <v>875000</v>
      </c>
      <c r="G16" s="8">
        <v>29912</v>
      </c>
      <c r="H16" s="8">
        <v>27895</v>
      </c>
      <c r="I16" s="8">
        <v>9912</v>
      </c>
      <c r="J16" s="8">
        <v>67719</v>
      </c>
      <c r="K16" s="8">
        <v>18640</v>
      </c>
      <c r="L16" s="8">
        <v>7544</v>
      </c>
      <c r="M16" s="8">
        <v>54539</v>
      </c>
      <c r="N16" s="8">
        <v>80723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148442</v>
      </c>
      <c r="X16" s="8">
        <v>59908</v>
      </c>
      <c r="Y16" s="8">
        <v>88534</v>
      </c>
      <c r="Z16" s="2">
        <v>147.78</v>
      </c>
      <c r="AA16" s="6">
        <v>875000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93097869</v>
      </c>
      <c r="D19" s="6">
        <v>0</v>
      </c>
      <c r="E19" s="7">
        <v>92333998</v>
      </c>
      <c r="F19" s="8">
        <v>92333998</v>
      </c>
      <c r="G19" s="8">
        <v>34734000</v>
      </c>
      <c r="H19" s="8">
        <v>2112000</v>
      </c>
      <c r="I19" s="8">
        <v>0</v>
      </c>
      <c r="J19" s="8">
        <v>36846000</v>
      </c>
      <c r="K19" s="8">
        <v>1500000</v>
      </c>
      <c r="L19" s="8">
        <v>0</v>
      </c>
      <c r="M19" s="8">
        <v>20907000</v>
      </c>
      <c r="N19" s="8">
        <v>22407000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59253000</v>
      </c>
      <c r="X19" s="8">
        <v>64175332</v>
      </c>
      <c r="Y19" s="8">
        <v>-4922332</v>
      </c>
      <c r="Z19" s="2">
        <v>-7.67</v>
      </c>
      <c r="AA19" s="6">
        <v>92333998</v>
      </c>
    </row>
    <row r="20" spans="1:27" ht="13.5">
      <c r="A20" s="23" t="s">
        <v>47</v>
      </c>
      <c r="B20" s="29"/>
      <c r="C20" s="6">
        <v>332595</v>
      </c>
      <c r="D20" s="6">
        <v>0</v>
      </c>
      <c r="E20" s="7">
        <v>66000</v>
      </c>
      <c r="F20" s="26">
        <v>66000</v>
      </c>
      <c r="G20" s="26">
        <v>1892415</v>
      </c>
      <c r="H20" s="26">
        <v>1156604</v>
      </c>
      <c r="I20" s="26">
        <v>817434</v>
      </c>
      <c r="J20" s="26">
        <v>3866453</v>
      </c>
      <c r="K20" s="26">
        <v>23928746</v>
      </c>
      <c r="L20" s="26">
        <v>2080052</v>
      </c>
      <c r="M20" s="26">
        <v>1828499</v>
      </c>
      <c r="N20" s="26">
        <v>27837297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31703750</v>
      </c>
      <c r="X20" s="26">
        <v>51400</v>
      </c>
      <c r="Y20" s="26">
        <v>31652350</v>
      </c>
      <c r="Z20" s="27">
        <v>61580.45</v>
      </c>
      <c r="AA20" s="28">
        <v>66000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213724338</v>
      </c>
      <c r="D22" s="33">
        <f>SUM(D5:D21)</f>
        <v>0</v>
      </c>
      <c r="E22" s="34">
        <f t="shared" si="0"/>
        <v>228103217</v>
      </c>
      <c r="F22" s="35">
        <f t="shared" si="0"/>
        <v>228103217</v>
      </c>
      <c r="G22" s="35">
        <f t="shared" si="0"/>
        <v>48906033</v>
      </c>
      <c r="H22" s="35">
        <f t="shared" si="0"/>
        <v>15100875</v>
      </c>
      <c r="I22" s="35">
        <f t="shared" si="0"/>
        <v>11546321</v>
      </c>
      <c r="J22" s="35">
        <f t="shared" si="0"/>
        <v>75553229</v>
      </c>
      <c r="K22" s="35">
        <f t="shared" si="0"/>
        <v>101930278</v>
      </c>
      <c r="L22" s="35">
        <f t="shared" si="0"/>
        <v>14246042</v>
      </c>
      <c r="M22" s="35">
        <f t="shared" si="0"/>
        <v>34279769</v>
      </c>
      <c r="N22" s="35">
        <f t="shared" si="0"/>
        <v>150456089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226009318</v>
      </c>
      <c r="X22" s="35">
        <f t="shared" si="0"/>
        <v>128001100</v>
      </c>
      <c r="Y22" s="35">
        <f t="shared" si="0"/>
        <v>98008218</v>
      </c>
      <c r="Z22" s="36">
        <f>+IF(X22&lt;&gt;0,+(Y22/X22)*100,0)</f>
        <v>76.56826230399582</v>
      </c>
      <c r="AA22" s="33">
        <f>SUM(AA5:AA21)</f>
        <v>228103217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85762781</v>
      </c>
      <c r="D25" s="6">
        <v>0</v>
      </c>
      <c r="E25" s="7">
        <v>70623000</v>
      </c>
      <c r="F25" s="8">
        <v>70623000</v>
      </c>
      <c r="G25" s="8">
        <v>7895019</v>
      </c>
      <c r="H25" s="8">
        <v>7332020</v>
      </c>
      <c r="I25" s="8">
        <v>6277905</v>
      </c>
      <c r="J25" s="8">
        <v>21504944</v>
      </c>
      <c r="K25" s="8">
        <v>5599835</v>
      </c>
      <c r="L25" s="8">
        <v>7102844</v>
      </c>
      <c r="M25" s="8">
        <v>8982310</v>
      </c>
      <c r="N25" s="8">
        <v>21684989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43189933</v>
      </c>
      <c r="X25" s="8">
        <v>34541952</v>
      </c>
      <c r="Y25" s="8">
        <v>8647981</v>
      </c>
      <c r="Z25" s="2">
        <v>25.04</v>
      </c>
      <c r="AA25" s="6">
        <v>70623000</v>
      </c>
    </row>
    <row r="26" spans="1:27" ht="13.5">
      <c r="A26" s="25" t="s">
        <v>52</v>
      </c>
      <c r="B26" s="24"/>
      <c r="C26" s="6">
        <v>6252891</v>
      </c>
      <c r="D26" s="6">
        <v>0</v>
      </c>
      <c r="E26" s="7">
        <v>5092000</v>
      </c>
      <c r="F26" s="8">
        <v>5092000</v>
      </c>
      <c r="G26" s="8">
        <v>532774</v>
      </c>
      <c r="H26" s="8">
        <v>438568</v>
      </c>
      <c r="I26" s="8">
        <v>362969</v>
      </c>
      <c r="J26" s="8">
        <v>1334311</v>
      </c>
      <c r="K26" s="8">
        <v>348144</v>
      </c>
      <c r="L26" s="8">
        <v>334355</v>
      </c>
      <c r="M26" s="8">
        <v>355636</v>
      </c>
      <c r="N26" s="8">
        <v>1038135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2372446</v>
      </c>
      <c r="X26" s="8">
        <v>2507171</v>
      </c>
      <c r="Y26" s="8">
        <v>-134725</v>
      </c>
      <c r="Z26" s="2">
        <v>-5.37</v>
      </c>
      <c r="AA26" s="6">
        <v>5092000</v>
      </c>
    </row>
    <row r="27" spans="1:27" ht="13.5">
      <c r="A27" s="25" t="s">
        <v>53</v>
      </c>
      <c r="B27" s="24"/>
      <c r="C27" s="6">
        <v>52977513</v>
      </c>
      <c r="D27" s="6">
        <v>0</v>
      </c>
      <c r="E27" s="7">
        <v>32380000</v>
      </c>
      <c r="F27" s="8">
        <v>32380000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32380000</v>
      </c>
    </row>
    <row r="28" spans="1:27" ht="13.5">
      <c r="A28" s="25" t="s">
        <v>54</v>
      </c>
      <c r="B28" s="24"/>
      <c r="C28" s="6">
        <v>23656834</v>
      </c>
      <c r="D28" s="6">
        <v>0</v>
      </c>
      <c r="E28" s="7">
        <v>32286500</v>
      </c>
      <c r="F28" s="8">
        <v>32286500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32286500</v>
      </c>
    </row>
    <row r="29" spans="1:27" ht="13.5">
      <c r="A29" s="25" t="s">
        <v>55</v>
      </c>
      <c r="B29" s="24"/>
      <c r="C29" s="6">
        <v>7848457</v>
      </c>
      <c r="D29" s="6">
        <v>0</v>
      </c>
      <c r="E29" s="7">
        <v>1636000</v>
      </c>
      <c r="F29" s="8">
        <v>1636000</v>
      </c>
      <c r="G29" s="8">
        <v>0</v>
      </c>
      <c r="H29" s="8">
        <v>0</v>
      </c>
      <c r="I29" s="8">
        <v>0</v>
      </c>
      <c r="J29" s="8">
        <v>0</v>
      </c>
      <c r="K29" s="8">
        <v>481</v>
      </c>
      <c r="L29" s="8">
        <v>190135</v>
      </c>
      <c r="M29" s="8">
        <v>580110</v>
      </c>
      <c r="N29" s="8">
        <v>770726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770726</v>
      </c>
      <c r="X29" s="8">
        <v>817998</v>
      </c>
      <c r="Y29" s="8">
        <v>-47272</v>
      </c>
      <c r="Z29" s="2">
        <v>-5.78</v>
      </c>
      <c r="AA29" s="6">
        <v>1636000</v>
      </c>
    </row>
    <row r="30" spans="1:27" ht="13.5">
      <c r="A30" s="25" t="s">
        <v>56</v>
      </c>
      <c r="B30" s="24"/>
      <c r="C30" s="6">
        <v>33769606</v>
      </c>
      <c r="D30" s="6">
        <v>0</v>
      </c>
      <c r="E30" s="7">
        <v>43112500</v>
      </c>
      <c r="F30" s="8">
        <v>43112500</v>
      </c>
      <c r="G30" s="8">
        <v>5591557</v>
      </c>
      <c r="H30" s="8">
        <v>0</v>
      </c>
      <c r="I30" s="8">
        <v>0</v>
      </c>
      <c r="J30" s="8">
        <v>5591557</v>
      </c>
      <c r="K30" s="8">
        <v>82946</v>
      </c>
      <c r="L30" s="8">
        <v>0</v>
      </c>
      <c r="M30" s="8">
        <v>1500000</v>
      </c>
      <c r="N30" s="8">
        <v>1582946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7174503</v>
      </c>
      <c r="X30" s="8">
        <v>23359369</v>
      </c>
      <c r="Y30" s="8">
        <v>-16184866</v>
      </c>
      <c r="Z30" s="2">
        <v>-69.29</v>
      </c>
      <c r="AA30" s="6">
        <v>43112500</v>
      </c>
    </row>
    <row r="31" spans="1:27" ht="13.5">
      <c r="A31" s="25" t="s">
        <v>57</v>
      </c>
      <c r="B31" s="24"/>
      <c r="C31" s="6">
        <v>26228231</v>
      </c>
      <c r="D31" s="6">
        <v>0</v>
      </c>
      <c r="E31" s="7">
        <v>10394500</v>
      </c>
      <c r="F31" s="8">
        <v>10394500</v>
      </c>
      <c r="G31" s="8">
        <v>584096</v>
      </c>
      <c r="H31" s="8">
        <v>208488</v>
      </c>
      <c r="I31" s="8">
        <v>103853</v>
      </c>
      <c r="J31" s="8">
        <v>896437</v>
      </c>
      <c r="K31" s="8">
        <v>277016</v>
      </c>
      <c r="L31" s="8">
        <v>0</v>
      </c>
      <c r="M31" s="8">
        <v>1423149</v>
      </c>
      <c r="N31" s="8">
        <v>1700165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2596602</v>
      </c>
      <c r="X31" s="8">
        <v>4369719</v>
      </c>
      <c r="Y31" s="8">
        <v>-1773117</v>
      </c>
      <c r="Z31" s="2">
        <v>-40.58</v>
      </c>
      <c r="AA31" s="6">
        <v>10394500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2000000</v>
      </c>
      <c r="F32" s="8">
        <v>2000000</v>
      </c>
      <c r="G32" s="8">
        <v>0</v>
      </c>
      <c r="H32" s="8">
        <v>0</v>
      </c>
      <c r="I32" s="8">
        <v>460270</v>
      </c>
      <c r="J32" s="8">
        <v>460270</v>
      </c>
      <c r="K32" s="8">
        <v>175163</v>
      </c>
      <c r="L32" s="8">
        <v>0</v>
      </c>
      <c r="M32" s="8">
        <v>0</v>
      </c>
      <c r="N32" s="8">
        <v>175163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635433</v>
      </c>
      <c r="X32" s="8">
        <v>550000</v>
      </c>
      <c r="Y32" s="8">
        <v>85433</v>
      </c>
      <c r="Z32" s="2">
        <v>15.53</v>
      </c>
      <c r="AA32" s="6">
        <v>2000000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39558563</v>
      </c>
      <c r="D34" s="6">
        <v>0</v>
      </c>
      <c r="E34" s="7">
        <v>30578000</v>
      </c>
      <c r="F34" s="8">
        <v>30578000</v>
      </c>
      <c r="G34" s="8">
        <v>169312</v>
      </c>
      <c r="H34" s="8">
        <v>46015</v>
      </c>
      <c r="I34" s="8">
        <v>900441</v>
      </c>
      <c r="J34" s="8">
        <v>1115768</v>
      </c>
      <c r="K34" s="8">
        <v>152912</v>
      </c>
      <c r="L34" s="8">
        <v>812326</v>
      </c>
      <c r="M34" s="8">
        <v>1119801</v>
      </c>
      <c r="N34" s="8">
        <v>2085039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3200807</v>
      </c>
      <c r="X34" s="8">
        <v>9887509</v>
      </c>
      <c r="Y34" s="8">
        <v>-6686702</v>
      </c>
      <c r="Z34" s="2">
        <v>-67.63</v>
      </c>
      <c r="AA34" s="6">
        <v>30578000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276054876</v>
      </c>
      <c r="D36" s="33">
        <f>SUM(D25:D35)</f>
        <v>0</v>
      </c>
      <c r="E36" s="34">
        <f t="shared" si="1"/>
        <v>228102500</v>
      </c>
      <c r="F36" s="35">
        <f t="shared" si="1"/>
        <v>228102500</v>
      </c>
      <c r="G36" s="35">
        <f t="shared" si="1"/>
        <v>14772758</v>
      </c>
      <c r="H36" s="35">
        <f t="shared" si="1"/>
        <v>8025091</v>
      </c>
      <c r="I36" s="35">
        <f t="shared" si="1"/>
        <v>8105438</v>
      </c>
      <c r="J36" s="35">
        <f t="shared" si="1"/>
        <v>30903287</v>
      </c>
      <c r="K36" s="35">
        <f t="shared" si="1"/>
        <v>6636497</v>
      </c>
      <c r="L36" s="35">
        <f t="shared" si="1"/>
        <v>8439660</v>
      </c>
      <c r="M36" s="35">
        <f t="shared" si="1"/>
        <v>13961006</v>
      </c>
      <c r="N36" s="35">
        <f t="shared" si="1"/>
        <v>29037163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59940450</v>
      </c>
      <c r="X36" s="35">
        <f t="shared" si="1"/>
        <v>76033718</v>
      </c>
      <c r="Y36" s="35">
        <f t="shared" si="1"/>
        <v>-16093268</v>
      </c>
      <c r="Z36" s="36">
        <f>+IF(X36&lt;&gt;0,+(Y36/X36)*100,0)</f>
        <v>-21.165962185355713</v>
      </c>
      <c r="AA36" s="33">
        <f>SUM(AA25:AA35)</f>
        <v>228102500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-62330538</v>
      </c>
      <c r="D38" s="46">
        <f>+D22-D36</f>
        <v>0</v>
      </c>
      <c r="E38" s="47">
        <f t="shared" si="2"/>
        <v>717</v>
      </c>
      <c r="F38" s="48">
        <f t="shared" si="2"/>
        <v>717</v>
      </c>
      <c r="G38" s="48">
        <f t="shared" si="2"/>
        <v>34133275</v>
      </c>
      <c r="H38" s="48">
        <f t="shared" si="2"/>
        <v>7075784</v>
      </c>
      <c r="I38" s="48">
        <f t="shared" si="2"/>
        <v>3440883</v>
      </c>
      <c r="J38" s="48">
        <f t="shared" si="2"/>
        <v>44649942</v>
      </c>
      <c r="K38" s="48">
        <f t="shared" si="2"/>
        <v>95293781</v>
      </c>
      <c r="L38" s="48">
        <f t="shared" si="2"/>
        <v>5806382</v>
      </c>
      <c r="M38" s="48">
        <f t="shared" si="2"/>
        <v>20318763</v>
      </c>
      <c r="N38" s="48">
        <f t="shared" si="2"/>
        <v>121418926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166068868</v>
      </c>
      <c r="X38" s="48">
        <f>IF(F22=F36,0,X22-X36)</f>
        <v>51967382</v>
      </c>
      <c r="Y38" s="48">
        <f t="shared" si="2"/>
        <v>114101486</v>
      </c>
      <c r="Z38" s="49">
        <f>+IF(X38&lt;&gt;0,+(Y38/X38)*100,0)</f>
        <v>219.56366014358775</v>
      </c>
      <c r="AA38" s="46">
        <f>+AA22-AA36</f>
        <v>717</v>
      </c>
    </row>
    <row r="39" spans="1:27" ht="13.5">
      <c r="A39" s="23" t="s">
        <v>64</v>
      </c>
      <c r="B39" s="29"/>
      <c r="C39" s="6">
        <v>62533339</v>
      </c>
      <c r="D39" s="6">
        <v>0</v>
      </c>
      <c r="E39" s="7">
        <v>22499123</v>
      </c>
      <c r="F39" s="8">
        <v>22499123</v>
      </c>
      <c r="G39" s="8">
        <v>10754000</v>
      </c>
      <c r="H39" s="8">
        <v>776629</v>
      </c>
      <c r="I39" s="8">
        <v>0</v>
      </c>
      <c r="J39" s="8">
        <v>11530629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11530629</v>
      </c>
      <c r="X39" s="8">
        <v>15000000</v>
      </c>
      <c r="Y39" s="8">
        <v>-3469371</v>
      </c>
      <c r="Z39" s="2">
        <v>-23.13</v>
      </c>
      <c r="AA39" s="6">
        <v>22499123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202801</v>
      </c>
      <c r="D42" s="55">
        <f>SUM(D38:D41)</f>
        <v>0</v>
      </c>
      <c r="E42" s="56">
        <f t="shared" si="3"/>
        <v>22499840</v>
      </c>
      <c r="F42" s="57">
        <f t="shared" si="3"/>
        <v>22499840</v>
      </c>
      <c r="G42" s="57">
        <f t="shared" si="3"/>
        <v>44887275</v>
      </c>
      <c r="H42" s="57">
        <f t="shared" si="3"/>
        <v>7852413</v>
      </c>
      <c r="I42" s="57">
        <f t="shared" si="3"/>
        <v>3440883</v>
      </c>
      <c r="J42" s="57">
        <f t="shared" si="3"/>
        <v>56180571</v>
      </c>
      <c r="K42" s="57">
        <f t="shared" si="3"/>
        <v>95293781</v>
      </c>
      <c r="L42" s="57">
        <f t="shared" si="3"/>
        <v>5806382</v>
      </c>
      <c r="M42" s="57">
        <f t="shared" si="3"/>
        <v>20318763</v>
      </c>
      <c r="N42" s="57">
        <f t="shared" si="3"/>
        <v>121418926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177599497</v>
      </c>
      <c r="X42" s="57">
        <f t="shared" si="3"/>
        <v>66967382</v>
      </c>
      <c r="Y42" s="57">
        <f t="shared" si="3"/>
        <v>110632115</v>
      </c>
      <c r="Z42" s="58">
        <f>+IF(X42&lt;&gt;0,+(Y42/X42)*100,0)</f>
        <v>165.20298643300703</v>
      </c>
      <c r="AA42" s="55">
        <f>SUM(AA38:AA41)</f>
        <v>22499840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202801</v>
      </c>
      <c r="D44" s="63">
        <f>+D42-D43</f>
        <v>0</v>
      </c>
      <c r="E44" s="64">
        <f t="shared" si="4"/>
        <v>22499840</v>
      </c>
      <c r="F44" s="65">
        <f t="shared" si="4"/>
        <v>22499840</v>
      </c>
      <c r="G44" s="65">
        <f t="shared" si="4"/>
        <v>44887275</v>
      </c>
      <c r="H44" s="65">
        <f t="shared" si="4"/>
        <v>7852413</v>
      </c>
      <c r="I44" s="65">
        <f t="shared" si="4"/>
        <v>3440883</v>
      </c>
      <c r="J44" s="65">
        <f t="shared" si="4"/>
        <v>56180571</v>
      </c>
      <c r="K44" s="65">
        <f t="shared" si="4"/>
        <v>95293781</v>
      </c>
      <c r="L44" s="65">
        <f t="shared" si="4"/>
        <v>5806382</v>
      </c>
      <c r="M44" s="65">
        <f t="shared" si="4"/>
        <v>20318763</v>
      </c>
      <c r="N44" s="65">
        <f t="shared" si="4"/>
        <v>121418926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177599497</v>
      </c>
      <c r="X44" s="65">
        <f t="shared" si="4"/>
        <v>66967382</v>
      </c>
      <c r="Y44" s="65">
        <f t="shared" si="4"/>
        <v>110632115</v>
      </c>
      <c r="Z44" s="66">
        <f>+IF(X44&lt;&gt;0,+(Y44/X44)*100,0)</f>
        <v>165.20298643300703</v>
      </c>
      <c r="AA44" s="63">
        <f>+AA42-AA43</f>
        <v>22499840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202801</v>
      </c>
      <c r="D46" s="55">
        <f>SUM(D44:D45)</f>
        <v>0</v>
      </c>
      <c r="E46" s="56">
        <f t="shared" si="5"/>
        <v>22499840</v>
      </c>
      <c r="F46" s="57">
        <f t="shared" si="5"/>
        <v>22499840</v>
      </c>
      <c r="G46" s="57">
        <f t="shared" si="5"/>
        <v>44887275</v>
      </c>
      <c r="H46" s="57">
        <f t="shared" si="5"/>
        <v>7852413</v>
      </c>
      <c r="I46" s="57">
        <f t="shared" si="5"/>
        <v>3440883</v>
      </c>
      <c r="J46" s="57">
        <f t="shared" si="5"/>
        <v>56180571</v>
      </c>
      <c r="K46" s="57">
        <f t="shared" si="5"/>
        <v>95293781</v>
      </c>
      <c r="L46" s="57">
        <f t="shared" si="5"/>
        <v>5806382</v>
      </c>
      <c r="M46" s="57">
        <f t="shared" si="5"/>
        <v>20318763</v>
      </c>
      <c r="N46" s="57">
        <f t="shared" si="5"/>
        <v>121418926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177599497</v>
      </c>
      <c r="X46" s="57">
        <f t="shared" si="5"/>
        <v>66967382</v>
      </c>
      <c r="Y46" s="57">
        <f t="shared" si="5"/>
        <v>110632115</v>
      </c>
      <c r="Z46" s="58">
        <f>+IF(X46&lt;&gt;0,+(Y46/X46)*100,0)</f>
        <v>165.20298643300703</v>
      </c>
      <c r="AA46" s="55">
        <f>SUM(AA44:AA45)</f>
        <v>22499840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202801</v>
      </c>
      <c r="D48" s="71">
        <f>SUM(D46:D47)</f>
        <v>0</v>
      </c>
      <c r="E48" s="72">
        <f t="shared" si="6"/>
        <v>22499840</v>
      </c>
      <c r="F48" s="73">
        <f t="shared" si="6"/>
        <v>22499840</v>
      </c>
      <c r="G48" s="73">
        <f t="shared" si="6"/>
        <v>44887275</v>
      </c>
      <c r="H48" s="74">
        <f t="shared" si="6"/>
        <v>7852413</v>
      </c>
      <c r="I48" s="74">
        <f t="shared" si="6"/>
        <v>3440883</v>
      </c>
      <c r="J48" s="74">
        <f t="shared" si="6"/>
        <v>56180571</v>
      </c>
      <c r="K48" s="74">
        <f t="shared" si="6"/>
        <v>95293781</v>
      </c>
      <c r="L48" s="74">
        <f t="shared" si="6"/>
        <v>5806382</v>
      </c>
      <c r="M48" s="73">
        <f t="shared" si="6"/>
        <v>20318763</v>
      </c>
      <c r="N48" s="73">
        <f t="shared" si="6"/>
        <v>121418926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177599497</v>
      </c>
      <c r="X48" s="74">
        <f t="shared" si="6"/>
        <v>66967382</v>
      </c>
      <c r="Y48" s="74">
        <f t="shared" si="6"/>
        <v>110632115</v>
      </c>
      <c r="Z48" s="75">
        <f>+IF(X48&lt;&gt;0,+(Y48/X48)*100,0)</f>
        <v>165.20298643300703</v>
      </c>
      <c r="AA48" s="76">
        <f>SUM(AA46:AA47)</f>
        <v>22499840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3924259</v>
      </c>
      <c r="D5" s="6">
        <v>0</v>
      </c>
      <c r="E5" s="7">
        <v>3905562</v>
      </c>
      <c r="F5" s="8">
        <v>3905562</v>
      </c>
      <c r="G5" s="8">
        <v>4697737</v>
      </c>
      <c r="H5" s="8">
        <v>-12661</v>
      </c>
      <c r="I5" s="8">
        <v>-2197</v>
      </c>
      <c r="J5" s="8">
        <v>4682879</v>
      </c>
      <c r="K5" s="8">
        <v>-31618</v>
      </c>
      <c r="L5" s="8">
        <v>2583</v>
      </c>
      <c r="M5" s="8">
        <v>2494</v>
      </c>
      <c r="N5" s="8">
        <v>-26541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4656338</v>
      </c>
      <c r="X5" s="8">
        <v>1952784</v>
      </c>
      <c r="Y5" s="8">
        <v>2703554</v>
      </c>
      <c r="Z5" s="2">
        <v>138.45</v>
      </c>
      <c r="AA5" s="6">
        <v>3905562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13405433</v>
      </c>
      <c r="D7" s="6">
        <v>0</v>
      </c>
      <c r="E7" s="7">
        <v>15734669</v>
      </c>
      <c r="F7" s="8">
        <v>15734669</v>
      </c>
      <c r="G7" s="8">
        <v>1383921</v>
      </c>
      <c r="H7" s="8">
        <v>1534798</v>
      </c>
      <c r="I7" s="8">
        <v>1128751</v>
      </c>
      <c r="J7" s="8">
        <v>4047470</v>
      </c>
      <c r="K7" s="8">
        <v>1026748</v>
      </c>
      <c r="L7" s="8">
        <v>1193634</v>
      </c>
      <c r="M7" s="8">
        <v>863572</v>
      </c>
      <c r="N7" s="8">
        <v>3083954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7131424</v>
      </c>
      <c r="X7" s="8">
        <v>7821510</v>
      </c>
      <c r="Y7" s="8">
        <v>-690086</v>
      </c>
      <c r="Z7" s="2">
        <v>-8.82</v>
      </c>
      <c r="AA7" s="6">
        <v>15734669</v>
      </c>
    </row>
    <row r="8" spans="1:27" ht="13.5">
      <c r="A8" s="25" t="s">
        <v>35</v>
      </c>
      <c r="B8" s="24"/>
      <c r="C8" s="6">
        <v>2724754</v>
      </c>
      <c r="D8" s="6">
        <v>0</v>
      </c>
      <c r="E8" s="7">
        <v>2010630</v>
      </c>
      <c r="F8" s="8">
        <v>2010630</v>
      </c>
      <c r="G8" s="8">
        <v>302876</v>
      </c>
      <c r="H8" s="8">
        <v>304146</v>
      </c>
      <c r="I8" s="8">
        <v>318898</v>
      </c>
      <c r="J8" s="8">
        <v>925920</v>
      </c>
      <c r="K8" s="8">
        <v>344809</v>
      </c>
      <c r="L8" s="8">
        <v>320323</v>
      </c>
      <c r="M8" s="8">
        <v>314201</v>
      </c>
      <c r="N8" s="8">
        <v>979333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1905253</v>
      </c>
      <c r="X8" s="8">
        <v>1203216</v>
      </c>
      <c r="Y8" s="8">
        <v>702037</v>
      </c>
      <c r="Z8" s="2">
        <v>58.35</v>
      </c>
      <c r="AA8" s="6">
        <v>2010630</v>
      </c>
    </row>
    <row r="9" spans="1:27" ht="13.5">
      <c r="A9" s="25" t="s">
        <v>36</v>
      </c>
      <c r="B9" s="24"/>
      <c r="C9" s="6">
        <v>4174065</v>
      </c>
      <c r="D9" s="6">
        <v>0</v>
      </c>
      <c r="E9" s="7">
        <v>2443095</v>
      </c>
      <c r="F9" s="8">
        <v>2443095</v>
      </c>
      <c r="G9" s="8">
        <v>1207733</v>
      </c>
      <c r="H9" s="8">
        <v>1208428</v>
      </c>
      <c r="I9" s="8">
        <v>1214582</v>
      </c>
      <c r="J9" s="8">
        <v>3630743</v>
      </c>
      <c r="K9" s="8">
        <v>1216318</v>
      </c>
      <c r="L9" s="8">
        <v>1218050</v>
      </c>
      <c r="M9" s="8">
        <v>1219353</v>
      </c>
      <c r="N9" s="8">
        <v>3653721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7284464</v>
      </c>
      <c r="X9" s="8">
        <v>1420746</v>
      </c>
      <c r="Y9" s="8">
        <v>5863718</v>
      </c>
      <c r="Z9" s="2">
        <v>412.72</v>
      </c>
      <c r="AA9" s="6">
        <v>2443095</v>
      </c>
    </row>
    <row r="10" spans="1:27" ht="13.5">
      <c r="A10" s="25" t="s">
        <v>37</v>
      </c>
      <c r="B10" s="24"/>
      <c r="C10" s="6">
        <v>2735479</v>
      </c>
      <c r="D10" s="6">
        <v>0</v>
      </c>
      <c r="E10" s="7">
        <v>1763998</v>
      </c>
      <c r="F10" s="26">
        <v>1763998</v>
      </c>
      <c r="G10" s="26">
        <v>797355</v>
      </c>
      <c r="H10" s="26">
        <v>798148</v>
      </c>
      <c r="I10" s="26">
        <v>802047</v>
      </c>
      <c r="J10" s="26">
        <v>2397550</v>
      </c>
      <c r="K10" s="26">
        <v>805039</v>
      </c>
      <c r="L10" s="26">
        <v>803621</v>
      </c>
      <c r="M10" s="26">
        <v>805122</v>
      </c>
      <c r="N10" s="26">
        <v>2413782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4811332</v>
      </c>
      <c r="X10" s="26">
        <v>1002126</v>
      </c>
      <c r="Y10" s="26">
        <v>3809206</v>
      </c>
      <c r="Z10" s="27">
        <v>380.11</v>
      </c>
      <c r="AA10" s="28">
        <v>1763998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1043</v>
      </c>
      <c r="M11" s="8">
        <v>0</v>
      </c>
      <c r="N11" s="8">
        <v>1043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1043</v>
      </c>
      <c r="X11" s="8"/>
      <c r="Y11" s="8">
        <v>1043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825201</v>
      </c>
      <c r="D12" s="6">
        <v>0</v>
      </c>
      <c r="E12" s="7">
        <v>949022</v>
      </c>
      <c r="F12" s="8">
        <v>949022</v>
      </c>
      <c r="G12" s="8">
        <v>32781</v>
      </c>
      <c r="H12" s="8">
        <v>36297</v>
      </c>
      <c r="I12" s="8">
        <v>30383</v>
      </c>
      <c r="J12" s="8">
        <v>99461</v>
      </c>
      <c r="K12" s="8">
        <v>19781</v>
      </c>
      <c r="L12" s="8">
        <v>17093</v>
      </c>
      <c r="M12" s="8">
        <v>19596</v>
      </c>
      <c r="N12" s="8">
        <v>56470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155931</v>
      </c>
      <c r="X12" s="8">
        <v>474510</v>
      </c>
      <c r="Y12" s="8">
        <v>-318579</v>
      </c>
      <c r="Z12" s="2">
        <v>-67.14</v>
      </c>
      <c r="AA12" s="6">
        <v>949022</v>
      </c>
    </row>
    <row r="13" spans="1:27" ht="13.5">
      <c r="A13" s="23" t="s">
        <v>40</v>
      </c>
      <c r="B13" s="29"/>
      <c r="C13" s="6">
        <v>728758</v>
      </c>
      <c r="D13" s="6">
        <v>0</v>
      </c>
      <c r="E13" s="7">
        <v>625500</v>
      </c>
      <c r="F13" s="8">
        <v>625500</v>
      </c>
      <c r="G13" s="8">
        <v>3386</v>
      </c>
      <c r="H13" s="8">
        <v>67963</v>
      </c>
      <c r="I13" s="8">
        <v>67407</v>
      </c>
      <c r="J13" s="8">
        <v>138756</v>
      </c>
      <c r="K13" s="8">
        <v>126033</v>
      </c>
      <c r="L13" s="8">
        <v>25315</v>
      </c>
      <c r="M13" s="8">
        <v>24010</v>
      </c>
      <c r="N13" s="8">
        <v>175358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314114</v>
      </c>
      <c r="X13" s="8">
        <v>312750</v>
      </c>
      <c r="Y13" s="8">
        <v>1364</v>
      </c>
      <c r="Z13" s="2">
        <v>0.44</v>
      </c>
      <c r="AA13" s="6">
        <v>625500</v>
      </c>
    </row>
    <row r="14" spans="1:27" ht="13.5">
      <c r="A14" s="23" t="s">
        <v>41</v>
      </c>
      <c r="B14" s="29"/>
      <c r="C14" s="6">
        <v>7682164</v>
      </c>
      <c r="D14" s="6">
        <v>0</v>
      </c>
      <c r="E14" s="7">
        <v>8402744</v>
      </c>
      <c r="F14" s="8">
        <v>8402744</v>
      </c>
      <c r="G14" s="8">
        <v>717728</v>
      </c>
      <c r="H14" s="8">
        <v>762109</v>
      </c>
      <c r="I14" s="8">
        <v>783368</v>
      </c>
      <c r="J14" s="8">
        <v>2263205</v>
      </c>
      <c r="K14" s="8">
        <v>799866</v>
      </c>
      <c r="L14" s="8">
        <v>824768</v>
      </c>
      <c r="M14" s="8">
        <v>838622</v>
      </c>
      <c r="N14" s="8">
        <v>2463256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4726461</v>
      </c>
      <c r="X14" s="8">
        <v>4201374</v>
      </c>
      <c r="Y14" s="8">
        <v>525087</v>
      </c>
      <c r="Z14" s="2">
        <v>12.5</v>
      </c>
      <c r="AA14" s="6">
        <v>8402744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3000</v>
      </c>
      <c r="F15" s="8">
        <v>3000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1500</v>
      </c>
      <c r="Y15" s="8">
        <v>-1500</v>
      </c>
      <c r="Z15" s="2">
        <v>-100</v>
      </c>
      <c r="AA15" s="6">
        <v>3000</v>
      </c>
    </row>
    <row r="16" spans="1:27" ht="13.5">
      <c r="A16" s="23" t="s">
        <v>43</v>
      </c>
      <c r="B16" s="29"/>
      <c r="C16" s="6">
        <v>440580</v>
      </c>
      <c r="D16" s="6">
        <v>0</v>
      </c>
      <c r="E16" s="7">
        <v>98000</v>
      </c>
      <c r="F16" s="8">
        <v>98000</v>
      </c>
      <c r="G16" s="8">
        <v>1400</v>
      </c>
      <c r="H16" s="8">
        <v>4350</v>
      </c>
      <c r="I16" s="8">
        <v>1000</v>
      </c>
      <c r="J16" s="8">
        <v>6750</v>
      </c>
      <c r="K16" s="8">
        <v>8600</v>
      </c>
      <c r="L16" s="8">
        <v>4750</v>
      </c>
      <c r="M16" s="8">
        <v>2300</v>
      </c>
      <c r="N16" s="8">
        <v>15650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22400</v>
      </c>
      <c r="X16" s="8">
        <v>49002</v>
      </c>
      <c r="Y16" s="8">
        <v>-26602</v>
      </c>
      <c r="Z16" s="2">
        <v>-54.29</v>
      </c>
      <c r="AA16" s="6">
        <v>98000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48574808</v>
      </c>
      <c r="D19" s="6">
        <v>0</v>
      </c>
      <c r="E19" s="7">
        <v>46539110</v>
      </c>
      <c r="F19" s="8">
        <v>46539110</v>
      </c>
      <c r="G19" s="8">
        <v>18037828</v>
      </c>
      <c r="H19" s="8">
        <v>0</v>
      </c>
      <c r="I19" s="8">
        <v>11500</v>
      </c>
      <c r="J19" s="8">
        <v>18049328</v>
      </c>
      <c r="K19" s="8">
        <v>0</v>
      </c>
      <c r="L19" s="8">
        <v>14475001</v>
      </c>
      <c r="M19" s="8">
        <v>14460625</v>
      </c>
      <c r="N19" s="8">
        <v>28935626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46984954</v>
      </c>
      <c r="X19" s="8">
        <v>34904175</v>
      </c>
      <c r="Y19" s="8">
        <v>12080779</v>
      </c>
      <c r="Z19" s="2">
        <v>34.61</v>
      </c>
      <c r="AA19" s="6">
        <v>46539110</v>
      </c>
    </row>
    <row r="20" spans="1:27" ht="13.5">
      <c r="A20" s="23" t="s">
        <v>47</v>
      </c>
      <c r="B20" s="29"/>
      <c r="C20" s="6">
        <v>789924</v>
      </c>
      <c r="D20" s="6">
        <v>0</v>
      </c>
      <c r="E20" s="7">
        <v>641072</v>
      </c>
      <c r="F20" s="26">
        <v>641072</v>
      </c>
      <c r="G20" s="26">
        <v>30473</v>
      </c>
      <c r="H20" s="26">
        <v>24857</v>
      </c>
      <c r="I20" s="26">
        <v>177462</v>
      </c>
      <c r="J20" s="26">
        <v>232792</v>
      </c>
      <c r="K20" s="26">
        <v>15336</v>
      </c>
      <c r="L20" s="26">
        <v>22905</v>
      </c>
      <c r="M20" s="26">
        <v>15166</v>
      </c>
      <c r="N20" s="26">
        <v>53407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286199</v>
      </c>
      <c r="X20" s="26">
        <v>320634</v>
      </c>
      <c r="Y20" s="26">
        <v>-34435</v>
      </c>
      <c r="Z20" s="27">
        <v>-10.74</v>
      </c>
      <c r="AA20" s="28">
        <v>641072</v>
      </c>
    </row>
    <row r="21" spans="1:27" ht="13.5">
      <c r="A21" s="23" t="s">
        <v>48</v>
      </c>
      <c r="B21" s="29"/>
      <c r="C21" s="6">
        <v>314978</v>
      </c>
      <c r="D21" s="6">
        <v>0</v>
      </c>
      <c r="E21" s="7">
        <v>0</v>
      </c>
      <c r="F21" s="8">
        <v>0</v>
      </c>
      <c r="G21" s="8">
        <v>16053</v>
      </c>
      <c r="H21" s="8">
        <v>8246</v>
      </c>
      <c r="I21" s="30">
        <v>0</v>
      </c>
      <c r="J21" s="8">
        <v>24299</v>
      </c>
      <c r="K21" s="8">
        <v>0</v>
      </c>
      <c r="L21" s="8">
        <v>23246</v>
      </c>
      <c r="M21" s="8">
        <v>0</v>
      </c>
      <c r="N21" s="8">
        <v>23246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47545</v>
      </c>
      <c r="X21" s="8"/>
      <c r="Y21" s="8">
        <v>47545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86320403</v>
      </c>
      <c r="D22" s="33">
        <f>SUM(D5:D21)</f>
        <v>0</v>
      </c>
      <c r="E22" s="34">
        <f t="shared" si="0"/>
        <v>83116402</v>
      </c>
      <c r="F22" s="35">
        <f t="shared" si="0"/>
        <v>83116402</v>
      </c>
      <c r="G22" s="35">
        <f t="shared" si="0"/>
        <v>27229271</v>
      </c>
      <c r="H22" s="35">
        <f t="shared" si="0"/>
        <v>4736681</v>
      </c>
      <c r="I22" s="35">
        <f t="shared" si="0"/>
        <v>4533201</v>
      </c>
      <c r="J22" s="35">
        <f t="shared" si="0"/>
        <v>36499153</v>
      </c>
      <c r="K22" s="35">
        <f t="shared" si="0"/>
        <v>4330912</v>
      </c>
      <c r="L22" s="35">
        <f t="shared" si="0"/>
        <v>18932332</v>
      </c>
      <c r="M22" s="35">
        <f t="shared" si="0"/>
        <v>18565061</v>
      </c>
      <c r="N22" s="35">
        <f t="shared" si="0"/>
        <v>41828305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78327458</v>
      </c>
      <c r="X22" s="35">
        <f t="shared" si="0"/>
        <v>53664327</v>
      </c>
      <c r="Y22" s="35">
        <f t="shared" si="0"/>
        <v>24663131</v>
      </c>
      <c r="Z22" s="36">
        <f>+IF(X22&lt;&gt;0,+(Y22/X22)*100,0)</f>
        <v>45.95814832449124</v>
      </c>
      <c r="AA22" s="33">
        <f>SUM(AA5:AA21)</f>
        <v>83116402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35887166</v>
      </c>
      <c r="D25" s="6">
        <v>0</v>
      </c>
      <c r="E25" s="7">
        <v>35425001</v>
      </c>
      <c r="F25" s="8">
        <v>35425001</v>
      </c>
      <c r="G25" s="8">
        <v>2972738</v>
      </c>
      <c r="H25" s="8">
        <v>3016455</v>
      </c>
      <c r="I25" s="8">
        <v>2925814</v>
      </c>
      <c r="J25" s="8">
        <v>8915007</v>
      </c>
      <c r="K25" s="8">
        <v>2855589</v>
      </c>
      <c r="L25" s="8">
        <v>2795856</v>
      </c>
      <c r="M25" s="8">
        <v>3753806</v>
      </c>
      <c r="N25" s="8">
        <v>9405251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18320258</v>
      </c>
      <c r="X25" s="8">
        <v>18024492</v>
      </c>
      <c r="Y25" s="8">
        <v>295766</v>
      </c>
      <c r="Z25" s="2">
        <v>1.64</v>
      </c>
      <c r="AA25" s="6">
        <v>35425001</v>
      </c>
    </row>
    <row r="26" spans="1:27" ht="13.5">
      <c r="A26" s="25" t="s">
        <v>52</v>
      </c>
      <c r="B26" s="24"/>
      <c r="C26" s="6">
        <v>2345967</v>
      </c>
      <c r="D26" s="6">
        <v>0</v>
      </c>
      <c r="E26" s="7">
        <v>2585716</v>
      </c>
      <c r="F26" s="8">
        <v>2585716</v>
      </c>
      <c r="G26" s="8">
        <v>151871</v>
      </c>
      <c r="H26" s="8">
        <v>58139</v>
      </c>
      <c r="I26" s="8">
        <v>128018</v>
      </c>
      <c r="J26" s="8">
        <v>338028</v>
      </c>
      <c r="K26" s="8">
        <v>142118</v>
      </c>
      <c r="L26" s="8">
        <v>0</v>
      </c>
      <c r="M26" s="8">
        <v>151871</v>
      </c>
      <c r="N26" s="8">
        <v>293989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632017</v>
      </c>
      <c r="X26" s="8">
        <v>1292856</v>
      </c>
      <c r="Y26" s="8">
        <v>-660839</v>
      </c>
      <c r="Z26" s="2">
        <v>-51.11</v>
      </c>
      <c r="AA26" s="6">
        <v>2585716</v>
      </c>
    </row>
    <row r="27" spans="1:27" ht="13.5">
      <c r="A27" s="25" t="s">
        <v>53</v>
      </c>
      <c r="B27" s="24"/>
      <c r="C27" s="6">
        <v>10122196</v>
      </c>
      <c r="D27" s="6">
        <v>0</v>
      </c>
      <c r="E27" s="7">
        <v>575225</v>
      </c>
      <c r="F27" s="8">
        <v>575225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287610</v>
      </c>
      <c r="Y27" s="8">
        <v>-287610</v>
      </c>
      <c r="Z27" s="2">
        <v>-100</v>
      </c>
      <c r="AA27" s="6">
        <v>575225</v>
      </c>
    </row>
    <row r="28" spans="1:27" ht="13.5">
      <c r="A28" s="25" t="s">
        <v>54</v>
      </c>
      <c r="B28" s="24"/>
      <c r="C28" s="6">
        <v>32939860</v>
      </c>
      <c r="D28" s="6">
        <v>0</v>
      </c>
      <c r="E28" s="7">
        <v>925826</v>
      </c>
      <c r="F28" s="8">
        <v>925826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462912</v>
      </c>
      <c r="Y28" s="8">
        <v>-462912</v>
      </c>
      <c r="Z28" s="2">
        <v>-100</v>
      </c>
      <c r="AA28" s="6">
        <v>925826</v>
      </c>
    </row>
    <row r="29" spans="1:27" ht="13.5">
      <c r="A29" s="25" t="s">
        <v>55</v>
      </c>
      <c r="B29" s="24"/>
      <c r="C29" s="6">
        <v>1751032</v>
      </c>
      <c r="D29" s="6">
        <v>0</v>
      </c>
      <c r="E29" s="7">
        <v>437637</v>
      </c>
      <c r="F29" s="8">
        <v>437637</v>
      </c>
      <c r="G29" s="8">
        <v>0</v>
      </c>
      <c r="H29" s="8">
        <v>100</v>
      </c>
      <c r="I29" s="8">
        <v>522</v>
      </c>
      <c r="J29" s="8">
        <v>622</v>
      </c>
      <c r="K29" s="8">
        <v>65684</v>
      </c>
      <c r="L29" s="8">
        <v>626</v>
      </c>
      <c r="M29" s="8">
        <v>8761</v>
      </c>
      <c r="N29" s="8">
        <v>75071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75693</v>
      </c>
      <c r="X29" s="8">
        <v>218820</v>
      </c>
      <c r="Y29" s="8">
        <v>-143127</v>
      </c>
      <c r="Z29" s="2">
        <v>-65.41</v>
      </c>
      <c r="AA29" s="6">
        <v>437637</v>
      </c>
    </row>
    <row r="30" spans="1:27" ht="13.5">
      <c r="A30" s="25" t="s">
        <v>56</v>
      </c>
      <c r="B30" s="24"/>
      <c r="C30" s="6">
        <v>23097718</v>
      </c>
      <c r="D30" s="6">
        <v>0</v>
      </c>
      <c r="E30" s="7">
        <v>23730400</v>
      </c>
      <c r="F30" s="8">
        <v>23730400</v>
      </c>
      <c r="G30" s="8">
        <v>0</v>
      </c>
      <c r="H30" s="8">
        <v>384315</v>
      </c>
      <c r="I30" s="8">
        <v>7194</v>
      </c>
      <c r="J30" s="8">
        <v>391509</v>
      </c>
      <c r="K30" s="8">
        <v>679779</v>
      </c>
      <c r="L30" s="8">
        <v>37982</v>
      </c>
      <c r="M30" s="8">
        <v>200145</v>
      </c>
      <c r="N30" s="8">
        <v>917906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1309415</v>
      </c>
      <c r="X30" s="8">
        <v>11865198</v>
      </c>
      <c r="Y30" s="8">
        <v>-10555783</v>
      </c>
      <c r="Z30" s="2">
        <v>-88.96</v>
      </c>
      <c r="AA30" s="6">
        <v>23730400</v>
      </c>
    </row>
    <row r="31" spans="1:27" ht="13.5">
      <c r="A31" s="25" t="s">
        <v>57</v>
      </c>
      <c r="B31" s="24"/>
      <c r="C31" s="6">
        <v>1258498</v>
      </c>
      <c r="D31" s="6">
        <v>0</v>
      </c>
      <c r="E31" s="7">
        <v>3392000</v>
      </c>
      <c r="F31" s="8">
        <v>3392000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1695822</v>
      </c>
      <c r="Y31" s="8">
        <v>-1695822</v>
      </c>
      <c r="Z31" s="2">
        <v>-100</v>
      </c>
      <c r="AA31" s="6">
        <v>3392000</v>
      </c>
    </row>
    <row r="32" spans="1:27" ht="13.5">
      <c r="A32" s="25" t="s">
        <v>58</v>
      </c>
      <c r="B32" s="24"/>
      <c r="C32" s="6">
        <v>8666462</v>
      </c>
      <c r="D32" s="6">
        <v>0</v>
      </c>
      <c r="E32" s="7">
        <v>3496000</v>
      </c>
      <c r="F32" s="8">
        <v>3496000</v>
      </c>
      <c r="G32" s="8">
        <v>495183</v>
      </c>
      <c r="H32" s="8">
        <v>287905</v>
      </c>
      <c r="I32" s="8">
        <v>4226624</v>
      </c>
      <c r="J32" s="8">
        <v>5009712</v>
      </c>
      <c r="K32" s="8">
        <v>228766</v>
      </c>
      <c r="L32" s="8">
        <v>566471</v>
      </c>
      <c r="M32" s="8">
        <v>2100869</v>
      </c>
      <c r="N32" s="8">
        <v>2896106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7905818</v>
      </c>
      <c r="X32" s="8">
        <v>1549500</v>
      </c>
      <c r="Y32" s="8">
        <v>6356318</v>
      </c>
      <c r="Z32" s="2">
        <v>410.22</v>
      </c>
      <c r="AA32" s="6">
        <v>3496000</v>
      </c>
    </row>
    <row r="33" spans="1:27" ht="13.5">
      <c r="A33" s="25" t="s">
        <v>59</v>
      </c>
      <c r="B33" s="24"/>
      <c r="C33" s="6">
        <v>2590607</v>
      </c>
      <c r="D33" s="6">
        <v>0</v>
      </c>
      <c r="E33" s="7">
        <v>0</v>
      </c>
      <c r="F33" s="8">
        <v>0</v>
      </c>
      <c r="G33" s="8">
        <v>209099</v>
      </c>
      <c r="H33" s="8">
        <v>223342</v>
      </c>
      <c r="I33" s="8">
        <v>232500</v>
      </c>
      <c r="J33" s="8">
        <v>664941</v>
      </c>
      <c r="K33" s="8">
        <v>271150</v>
      </c>
      <c r="L33" s="8">
        <v>291160</v>
      </c>
      <c r="M33" s="8">
        <v>286008</v>
      </c>
      <c r="N33" s="8">
        <v>848318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1513259</v>
      </c>
      <c r="X33" s="8"/>
      <c r="Y33" s="8">
        <v>1513259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11801304</v>
      </c>
      <c r="D34" s="6">
        <v>0</v>
      </c>
      <c r="E34" s="7">
        <v>12534001</v>
      </c>
      <c r="F34" s="8">
        <v>12534001</v>
      </c>
      <c r="G34" s="8">
        <v>866094</v>
      </c>
      <c r="H34" s="8">
        <v>791395</v>
      </c>
      <c r="I34" s="8">
        <v>1161780</v>
      </c>
      <c r="J34" s="8">
        <v>2819269</v>
      </c>
      <c r="K34" s="8">
        <v>1309504</v>
      </c>
      <c r="L34" s="8">
        <v>1418070</v>
      </c>
      <c r="M34" s="8">
        <v>816532</v>
      </c>
      <c r="N34" s="8">
        <v>3544106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6363375</v>
      </c>
      <c r="X34" s="8">
        <v>6630132</v>
      </c>
      <c r="Y34" s="8">
        <v>-266757</v>
      </c>
      <c r="Z34" s="2">
        <v>-4.02</v>
      </c>
      <c r="AA34" s="6">
        <v>12534001</v>
      </c>
    </row>
    <row r="35" spans="1:27" ht="13.5">
      <c r="A35" s="23" t="s">
        <v>61</v>
      </c>
      <c r="B35" s="29"/>
      <c r="C35" s="6">
        <v>15843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130476653</v>
      </c>
      <c r="D36" s="33">
        <f>SUM(D25:D35)</f>
        <v>0</v>
      </c>
      <c r="E36" s="34">
        <f t="shared" si="1"/>
        <v>83101806</v>
      </c>
      <c r="F36" s="35">
        <f t="shared" si="1"/>
        <v>83101806</v>
      </c>
      <c r="G36" s="35">
        <f t="shared" si="1"/>
        <v>4694985</v>
      </c>
      <c r="H36" s="35">
        <f t="shared" si="1"/>
        <v>4761651</v>
      </c>
      <c r="I36" s="35">
        <f t="shared" si="1"/>
        <v>8682452</v>
      </c>
      <c r="J36" s="35">
        <f t="shared" si="1"/>
        <v>18139088</v>
      </c>
      <c r="K36" s="35">
        <f t="shared" si="1"/>
        <v>5552590</v>
      </c>
      <c r="L36" s="35">
        <f t="shared" si="1"/>
        <v>5110165</v>
      </c>
      <c r="M36" s="35">
        <f t="shared" si="1"/>
        <v>7317992</v>
      </c>
      <c r="N36" s="35">
        <f t="shared" si="1"/>
        <v>17980747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36119835</v>
      </c>
      <c r="X36" s="35">
        <f t="shared" si="1"/>
        <v>42027342</v>
      </c>
      <c r="Y36" s="35">
        <f t="shared" si="1"/>
        <v>-5907507</v>
      </c>
      <c r="Z36" s="36">
        <f>+IF(X36&lt;&gt;0,+(Y36/X36)*100,0)</f>
        <v>-14.056342178384728</v>
      </c>
      <c r="AA36" s="33">
        <f>SUM(AA25:AA35)</f>
        <v>83101806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-44156250</v>
      </c>
      <c r="D38" s="46">
        <f>+D22-D36</f>
        <v>0</v>
      </c>
      <c r="E38" s="47">
        <f t="shared" si="2"/>
        <v>14596</v>
      </c>
      <c r="F38" s="48">
        <f t="shared" si="2"/>
        <v>14596</v>
      </c>
      <c r="G38" s="48">
        <f t="shared" si="2"/>
        <v>22534286</v>
      </c>
      <c r="H38" s="48">
        <f t="shared" si="2"/>
        <v>-24970</v>
      </c>
      <c r="I38" s="48">
        <f t="shared" si="2"/>
        <v>-4149251</v>
      </c>
      <c r="J38" s="48">
        <f t="shared" si="2"/>
        <v>18360065</v>
      </c>
      <c r="K38" s="48">
        <f t="shared" si="2"/>
        <v>-1221678</v>
      </c>
      <c r="L38" s="48">
        <f t="shared" si="2"/>
        <v>13822167</v>
      </c>
      <c r="M38" s="48">
        <f t="shared" si="2"/>
        <v>11247069</v>
      </c>
      <c r="N38" s="48">
        <f t="shared" si="2"/>
        <v>23847558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42207623</v>
      </c>
      <c r="X38" s="48">
        <f>IF(F22=F36,0,X22-X36)</f>
        <v>11636985</v>
      </c>
      <c r="Y38" s="48">
        <f t="shared" si="2"/>
        <v>30570638</v>
      </c>
      <c r="Z38" s="49">
        <f>+IF(X38&lt;&gt;0,+(Y38/X38)*100,0)</f>
        <v>262.7023924152175</v>
      </c>
      <c r="AA38" s="46">
        <f>+AA22-AA36</f>
        <v>14596</v>
      </c>
    </row>
    <row r="39" spans="1:27" ht="13.5">
      <c r="A39" s="23" t="s">
        <v>64</v>
      </c>
      <c r="B39" s="29"/>
      <c r="C39" s="6">
        <v>54356000</v>
      </c>
      <c r="D39" s="6">
        <v>0</v>
      </c>
      <c r="E39" s="7">
        <v>75608100</v>
      </c>
      <c r="F39" s="8">
        <v>75608100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14641000</v>
      </c>
      <c r="N39" s="8">
        <v>14641000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14641000</v>
      </c>
      <c r="X39" s="8"/>
      <c r="Y39" s="8">
        <v>14641000</v>
      </c>
      <c r="Z39" s="2">
        <v>0</v>
      </c>
      <c r="AA39" s="6">
        <v>75608100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10199750</v>
      </c>
      <c r="D42" s="55">
        <f>SUM(D38:D41)</f>
        <v>0</v>
      </c>
      <c r="E42" s="56">
        <f t="shared" si="3"/>
        <v>75622696</v>
      </c>
      <c r="F42" s="57">
        <f t="shared" si="3"/>
        <v>75622696</v>
      </c>
      <c r="G42" s="57">
        <f t="shared" si="3"/>
        <v>22534286</v>
      </c>
      <c r="H42" s="57">
        <f t="shared" si="3"/>
        <v>-24970</v>
      </c>
      <c r="I42" s="57">
        <f t="shared" si="3"/>
        <v>-4149251</v>
      </c>
      <c r="J42" s="57">
        <f t="shared" si="3"/>
        <v>18360065</v>
      </c>
      <c r="K42" s="57">
        <f t="shared" si="3"/>
        <v>-1221678</v>
      </c>
      <c r="L42" s="57">
        <f t="shared" si="3"/>
        <v>13822167</v>
      </c>
      <c r="M42" s="57">
        <f t="shared" si="3"/>
        <v>25888069</v>
      </c>
      <c r="N42" s="57">
        <f t="shared" si="3"/>
        <v>38488558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56848623</v>
      </c>
      <c r="X42" s="57">
        <f t="shared" si="3"/>
        <v>11636985</v>
      </c>
      <c r="Y42" s="57">
        <f t="shared" si="3"/>
        <v>45211638</v>
      </c>
      <c r="Z42" s="58">
        <f>+IF(X42&lt;&gt;0,+(Y42/X42)*100,0)</f>
        <v>388.51676787415295</v>
      </c>
      <c r="AA42" s="55">
        <f>SUM(AA38:AA41)</f>
        <v>75622696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10199750</v>
      </c>
      <c r="D44" s="63">
        <f>+D42-D43</f>
        <v>0</v>
      </c>
      <c r="E44" s="64">
        <f t="shared" si="4"/>
        <v>75622696</v>
      </c>
      <c r="F44" s="65">
        <f t="shared" si="4"/>
        <v>75622696</v>
      </c>
      <c r="G44" s="65">
        <f t="shared" si="4"/>
        <v>22534286</v>
      </c>
      <c r="H44" s="65">
        <f t="shared" si="4"/>
        <v>-24970</v>
      </c>
      <c r="I44" s="65">
        <f t="shared" si="4"/>
        <v>-4149251</v>
      </c>
      <c r="J44" s="65">
        <f t="shared" si="4"/>
        <v>18360065</v>
      </c>
      <c r="K44" s="65">
        <f t="shared" si="4"/>
        <v>-1221678</v>
      </c>
      <c r="L44" s="65">
        <f t="shared" si="4"/>
        <v>13822167</v>
      </c>
      <c r="M44" s="65">
        <f t="shared" si="4"/>
        <v>25888069</v>
      </c>
      <c r="N44" s="65">
        <f t="shared" si="4"/>
        <v>38488558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56848623</v>
      </c>
      <c r="X44" s="65">
        <f t="shared" si="4"/>
        <v>11636985</v>
      </c>
      <c r="Y44" s="65">
        <f t="shared" si="4"/>
        <v>45211638</v>
      </c>
      <c r="Z44" s="66">
        <f>+IF(X44&lt;&gt;0,+(Y44/X44)*100,0)</f>
        <v>388.51676787415295</v>
      </c>
      <c r="AA44" s="63">
        <f>+AA42-AA43</f>
        <v>75622696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10199750</v>
      </c>
      <c r="D46" s="55">
        <f>SUM(D44:D45)</f>
        <v>0</v>
      </c>
      <c r="E46" s="56">
        <f t="shared" si="5"/>
        <v>75622696</v>
      </c>
      <c r="F46" s="57">
        <f t="shared" si="5"/>
        <v>75622696</v>
      </c>
      <c r="G46" s="57">
        <f t="shared" si="5"/>
        <v>22534286</v>
      </c>
      <c r="H46" s="57">
        <f t="shared" si="5"/>
        <v>-24970</v>
      </c>
      <c r="I46" s="57">
        <f t="shared" si="5"/>
        <v>-4149251</v>
      </c>
      <c r="J46" s="57">
        <f t="shared" si="5"/>
        <v>18360065</v>
      </c>
      <c r="K46" s="57">
        <f t="shared" si="5"/>
        <v>-1221678</v>
      </c>
      <c r="L46" s="57">
        <f t="shared" si="5"/>
        <v>13822167</v>
      </c>
      <c r="M46" s="57">
        <f t="shared" si="5"/>
        <v>25888069</v>
      </c>
      <c r="N46" s="57">
        <f t="shared" si="5"/>
        <v>38488558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56848623</v>
      </c>
      <c r="X46" s="57">
        <f t="shared" si="5"/>
        <v>11636985</v>
      </c>
      <c r="Y46" s="57">
        <f t="shared" si="5"/>
        <v>45211638</v>
      </c>
      <c r="Z46" s="58">
        <f>+IF(X46&lt;&gt;0,+(Y46/X46)*100,0)</f>
        <v>388.51676787415295</v>
      </c>
      <c r="AA46" s="55">
        <f>SUM(AA44:AA45)</f>
        <v>75622696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10199750</v>
      </c>
      <c r="D48" s="71">
        <f>SUM(D46:D47)</f>
        <v>0</v>
      </c>
      <c r="E48" s="72">
        <f t="shared" si="6"/>
        <v>75622696</v>
      </c>
      <c r="F48" s="73">
        <f t="shared" si="6"/>
        <v>75622696</v>
      </c>
      <c r="G48" s="73">
        <f t="shared" si="6"/>
        <v>22534286</v>
      </c>
      <c r="H48" s="74">
        <f t="shared" si="6"/>
        <v>-24970</v>
      </c>
      <c r="I48" s="74">
        <f t="shared" si="6"/>
        <v>-4149251</v>
      </c>
      <c r="J48" s="74">
        <f t="shared" si="6"/>
        <v>18360065</v>
      </c>
      <c r="K48" s="74">
        <f t="shared" si="6"/>
        <v>-1221678</v>
      </c>
      <c r="L48" s="74">
        <f t="shared" si="6"/>
        <v>13822167</v>
      </c>
      <c r="M48" s="73">
        <f t="shared" si="6"/>
        <v>25888069</v>
      </c>
      <c r="N48" s="73">
        <f t="shared" si="6"/>
        <v>38488558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56848623</v>
      </c>
      <c r="X48" s="74">
        <f t="shared" si="6"/>
        <v>11636985</v>
      </c>
      <c r="Y48" s="74">
        <f t="shared" si="6"/>
        <v>45211638</v>
      </c>
      <c r="Z48" s="75">
        <f>+IF(X48&lt;&gt;0,+(Y48/X48)*100,0)</f>
        <v>388.51676787415295</v>
      </c>
      <c r="AA48" s="76">
        <f>SUM(AA46:AA47)</f>
        <v>75622696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15081899</v>
      </c>
      <c r="D5" s="6">
        <v>0</v>
      </c>
      <c r="E5" s="7">
        <v>15000000</v>
      </c>
      <c r="F5" s="8">
        <v>15000000</v>
      </c>
      <c r="G5" s="8">
        <v>10427455</v>
      </c>
      <c r="H5" s="8">
        <v>522692</v>
      </c>
      <c r="I5" s="8">
        <v>493042</v>
      </c>
      <c r="J5" s="8">
        <v>11443189</v>
      </c>
      <c r="K5" s="8">
        <v>557477</v>
      </c>
      <c r="L5" s="8">
        <v>330033</v>
      </c>
      <c r="M5" s="8">
        <v>479245</v>
      </c>
      <c r="N5" s="8">
        <v>1366755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12809944</v>
      </c>
      <c r="X5" s="8">
        <v>7500000</v>
      </c>
      <c r="Y5" s="8">
        <v>5309944</v>
      </c>
      <c r="Z5" s="2">
        <v>70.8</v>
      </c>
      <c r="AA5" s="6">
        <v>15000000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750000</v>
      </c>
      <c r="F6" s="8">
        <v>750000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750000</v>
      </c>
    </row>
    <row r="7" spans="1:27" ht="13.5">
      <c r="A7" s="25" t="s">
        <v>34</v>
      </c>
      <c r="B7" s="24"/>
      <c r="C7" s="6">
        <v>26360677</v>
      </c>
      <c r="D7" s="6">
        <v>0</v>
      </c>
      <c r="E7" s="7">
        <v>33609320</v>
      </c>
      <c r="F7" s="8">
        <v>33609320</v>
      </c>
      <c r="G7" s="8">
        <v>2983175</v>
      </c>
      <c r="H7" s="8">
        <v>2987452</v>
      </c>
      <c r="I7" s="8">
        <v>3290272</v>
      </c>
      <c r="J7" s="8">
        <v>9260899</v>
      </c>
      <c r="K7" s="8">
        <v>2665739</v>
      </c>
      <c r="L7" s="8">
        <v>2275495</v>
      </c>
      <c r="M7" s="8">
        <v>2471772</v>
      </c>
      <c r="N7" s="8">
        <v>7413006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16673905</v>
      </c>
      <c r="X7" s="8">
        <v>16804500</v>
      </c>
      <c r="Y7" s="8">
        <v>-130595</v>
      </c>
      <c r="Z7" s="2">
        <v>-0.78</v>
      </c>
      <c r="AA7" s="6">
        <v>33609320</v>
      </c>
    </row>
    <row r="8" spans="1:27" ht="13.5">
      <c r="A8" s="25" t="s">
        <v>35</v>
      </c>
      <c r="B8" s="24"/>
      <c r="C8" s="6">
        <v>5672401</v>
      </c>
      <c r="D8" s="6">
        <v>0</v>
      </c>
      <c r="E8" s="7">
        <v>8154800</v>
      </c>
      <c r="F8" s="8">
        <v>8154800</v>
      </c>
      <c r="G8" s="8">
        <v>421326</v>
      </c>
      <c r="H8" s="8">
        <v>439415</v>
      </c>
      <c r="I8" s="8">
        <v>483357</v>
      </c>
      <c r="J8" s="8">
        <v>1344098</v>
      </c>
      <c r="K8" s="8">
        <v>504405</v>
      </c>
      <c r="L8" s="8">
        <v>471919</v>
      </c>
      <c r="M8" s="8">
        <v>503111</v>
      </c>
      <c r="N8" s="8">
        <v>1479435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2823533</v>
      </c>
      <c r="X8" s="8">
        <v>4077498</v>
      </c>
      <c r="Y8" s="8">
        <v>-1253965</v>
      </c>
      <c r="Z8" s="2">
        <v>-30.75</v>
      </c>
      <c r="AA8" s="6">
        <v>8154800</v>
      </c>
    </row>
    <row r="9" spans="1:27" ht="13.5">
      <c r="A9" s="25" t="s">
        <v>36</v>
      </c>
      <c r="B9" s="24"/>
      <c r="C9" s="6">
        <v>6426819</v>
      </c>
      <c r="D9" s="6">
        <v>0</v>
      </c>
      <c r="E9" s="7">
        <v>6631200</v>
      </c>
      <c r="F9" s="8">
        <v>6631200</v>
      </c>
      <c r="G9" s="8">
        <v>559058</v>
      </c>
      <c r="H9" s="8">
        <v>569650</v>
      </c>
      <c r="I9" s="8">
        <v>566501</v>
      </c>
      <c r="J9" s="8">
        <v>1695209</v>
      </c>
      <c r="K9" s="8">
        <v>571665</v>
      </c>
      <c r="L9" s="8">
        <v>570160</v>
      </c>
      <c r="M9" s="8">
        <v>570400</v>
      </c>
      <c r="N9" s="8">
        <v>1712225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3407434</v>
      </c>
      <c r="X9" s="8">
        <v>3315498</v>
      </c>
      <c r="Y9" s="8">
        <v>91936</v>
      </c>
      <c r="Z9" s="2">
        <v>2.77</v>
      </c>
      <c r="AA9" s="6">
        <v>6631200</v>
      </c>
    </row>
    <row r="10" spans="1:27" ht="13.5">
      <c r="A10" s="25" t="s">
        <v>37</v>
      </c>
      <c r="B10" s="24"/>
      <c r="C10" s="6">
        <v>4284356</v>
      </c>
      <c r="D10" s="6">
        <v>0</v>
      </c>
      <c r="E10" s="7">
        <v>3750500</v>
      </c>
      <c r="F10" s="26">
        <v>3750500</v>
      </c>
      <c r="G10" s="26">
        <v>370336</v>
      </c>
      <c r="H10" s="26">
        <v>377889</v>
      </c>
      <c r="I10" s="26">
        <v>377470</v>
      </c>
      <c r="J10" s="26">
        <v>1125695</v>
      </c>
      <c r="K10" s="26">
        <v>378417</v>
      </c>
      <c r="L10" s="26">
        <v>377739</v>
      </c>
      <c r="M10" s="26">
        <v>377927</v>
      </c>
      <c r="N10" s="26">
        <v>1134083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2259778</v>
      </c>
      <c r="X10" s="26">
        <v>1875498</v>
      </c>
      <c r="Y10" s="26">
        <v>384280</v>
      </c>
      <c r="Z10" s="27">
        <v>20.49</v>
      </c>
      <c r="AA10" s="28">
        <v>3750500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1117281</v>
      </c>
      <c r="D12" s="6">
        <v>0</v>
      </c>
      <c r="E12" s="7">
        <v>428500</v>
      </c>
      <c r="F12" s="8">
        <v>428500</v>
      </c>
      <c r="G12" s="8">
        <v>313640</v>
      </c>
      <c r="H12" s="8">
        <v>18642</v>
      </c>
      <c r="I12" s="8">
        <v>39324</v>
      </c>
      <c r="J12" s="8">
        <v>371606</v>
      </c>
      <c r="K12" s="8">
        <v>105343</v>
      </c>
      <c r="L12" s="8">
        <v>38517</v>
      </c>
      <c r="M12" s="8">
        <v>24254</v>
      </c>
      <c r="N12" s="8">
        <v>168114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539720</v>
      </c>
      <c r="X12" s="8">
        <v>218650</v>
      </c>
      <c r="Y12" s="8">
        <v>321070</v>
      </c>
      <c r="Z12" s="2">
        <v>146.84</v>
      </c>
      <c r="AA12" s="6">
        <v>428500</v>
      </c>
    </row>
    <row r="13" spans="1:27" ht="13.5">
      <c r="A13" s="23" t="s">
        <v>40</v>
      </c>
      <c r="B13" s="29"/>
      <c r="C13" s="6">
        <v>1131461</v>
      </c>
      <c r="D13" s="6">
        <v>0</v>
      </c>
      <c r="E13" s="7">
        <v>760000</v>
      </c>
      <c r="F13" s="8">
        <v>760000</v>
      </c>
      <c r="G13" s="8">
        <v>9296</v>
      </c>
      <c r="H13" s="8">
        <v>40784</v>
      </c>
      <c r="I13" s="8">
        <v>15820</v>
      </c>
      <c r="J13" s="8">
        <v>65900</v>
      </c>
      <c r="K13" s="8">
        <v>10461</v>
      </c>
      <c r="L13" s="8">
        <v>11106</v>
      </c>
      <c r="M13" s="8">
        <v>7295</v>
      </c>
      <c r="N13" s="8">
        <v>28862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94762</v>
      </c>
      <c r="X13" s="8">
        <v>522000</v>
      </c>
      <c r="Y13" s="8">
        <v>-427238</v>
      </c>
      <c r="Z13" s="2">
        <v>-81.85</v>
      </c>
      <c r="AA13" s="6">
        <v>760000</v>
      </c>
    </row>
    <row r="14" spans="1:27" ht="13.5">
      <c r="A14" s="23" t="s">
        <v>41</v>
      </c>
      <c r="B14" s="29"/>
      <c r="C14" s="6">
        <v>1605796</v>
      </c>
      <c r="D14" s="6">
        <v>0</v>
      </c>
      <c r="E14" s="7">
        <v>0</v>
      </c>
      <c r="F14" s="8">
        <v>0</v>
      </c>
      <c r="G14" s="8">
        <v>97436</v>
      </c>
      <c r="H14" s="8">
        <v>145687</v>
      </c>
      <c r="I14" s="8">
        <v>121914</v>
      </c>
      <c r="J14" s="8">
        <v>365037</v>
      </c>
      <c r="K14" s="8">
        <v>115227</v>
      </c>
      <c r="L14" s="8">
        <v>111882</v>
      </c>
      <c r="M14" s="8">
        <v>110291</v>
      </c>
      <c r="N14" s="8">
        <v>337400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702437</v>
      </c>
      <c r="X14" s="8"/>
      <c r="Y14" s="8">
        <v>702437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49420</v>
      </c>
      <c r="D15" s="6">
        <v>0</v>
      </c>
      <c r="E15" s="7">
        <v>100000</v>
      </c>
      <c r="F15" s="8">
        <v>100000</v>
      </c>
      <c r="G15" s="8">
        <v>0</v>
      </c>
      <c r="H15" s="8">
        <v>0</v>
      </c>
      <c r="I15" s="8">
        <v>201877</v>
      </c>
      <c r="J15" s="8">
        <v>201877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201877</v>
      </c>
      <c r="X15" s="8"/>
      <c r="Y15" s="8">
        <v>201877</v>
      </c>
      <c r="Z15" s="2">
        <v>0</v>
      </c>
      <c r="AA15" s="6">
        <v>100000</v>
      </c>
    </row>
    <row r="16" spans="1:27" ht="13.5">
      <c r="A16" s="23" t="s">
        <v>43</v>
      </c>
      <c r="B16" s="29"/>
      <c r="C16" s="6">
        <v>300900</v>
      </c>
      <c r="D16" s="6">
        <v>0</v>
      </c>
      <c r="E16" s="7">
        <v>140000</v>
      </c>
      <c r="F16" s="8">
        <v>140000</v>
      </c>
      <c r="G16" s="8">
        <v>14750</v>
      </c>
      <c r="H16" s="8">
        <v>0</v>
      </c>
      <c r="I16" s="8">
        <v>12050</v>
      </c>
      <c r="J16" s="8">
        <v>26800</v>
      </c>
      <c r="K16" s="8">
        <v>5376</v>
      </c>
      <c r="L16" s="8">
        <v>44</v>
      </c>
      <c r="M16" s="8">
        <v>18</v>
      </c>
      <c r="N16" s="8">
        <v>5438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32238</v>
      </c>
      <c r="X16" s="8">
        <v>80000</v>
      </c>
      <c r="Y16" s="8">
        <v>-47762</v>
      </c>
      <c r="Z16" s="2">
        <v>-59.7</v>
      </c>
      <c r="AA16" s="6">
        <v>140000</v>
      </c>
    </row>
    <row r="17" spans="1:27" ht="13.5">
      <c r="A17" s="23" t="s">
        <v>44</v>
      </c>
      <c r="B17" s="29"/>
      <c r="C17" s="6">
        <v>65500</v>
      </c>
      <c r="D17" s="6">
        <v>0</v>
      </c>
      <c r="E17" s="7">
        <v>60000</v>
      </c>
      <c r="F17" s="8">
        <v>60000</v>
      </c>
      <c r="G17" s="8">
        <v>5500</v>
      </c>
      <c r="H17" s="8">
        <v>0</v>
      </c>
      <c r="I17" s="8">
        <v>13500</v>
      </c>
      <c r="J17" s="8">
        <v>19000</v>
      </c>
      <c r="K17" s="8">
        <v>1500</v>
      </c>
      <c r="L17" s="8">
        <v>2500</v>
      </c>
      <c r="M17" s="8">
        <v>1500</v>
      </c>
      <c r="N17" s="8">
        <v>5500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24500</v>
      </c>
      <c r="X17" s="8">
        <v>38500</v>
      </c>
      <c r="Y17" s="8">
        <v>-14000</v>
      </c>
      <c r="Z17" s="2">
        <v>-36.36</v>
      </c>
      <c r="AA17" s="6">
        <v>60000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7623</v>
      </c>
      <c r="H18" s="8">
        <v>0</v>
      </c>
      <c r="I18" s="8">
        <v>0</v>
      </c>
      <c r="J18" s="8">
        <v>7623</v>
      </c>
      <c r="K18" s="8">
        <v>7066</v>
      </c>
      <c r="L18" s="8">
        <v>7088</v>
      </c>
      <c r="M18" s="8">
        <v>7310</v>
      </c>
      <c r="N18" s="8">
        <v>21464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29087</v>
      </c>
      <c r="X18" s="8"/>
      <c r="Y18" s="8">
        <v>29087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68437409</v>
      </c>
      <c r="D19" s="6">
        <v>0</v>
      </c>
      <c r="E19" s="7">
        <v>62464000</v>
      </c>
      <c r="F19" s="8">
        <v>62464000</v>
      </c>
      <c r="G19" s="8">
        <v>24828000</v>
      </c>
      <c r="H19" s="8">
        <v>1825000</v>
      </c>
      <c r="I19" s="8">
        <v>0</v>
      </c>
      <c r="J19" s="8">
        <v>26653000</v>
      </c>
      <c r="K19" s="8">
        <v>0</v>
      </c>
      <c r="L19" s="8">
        <v>0</v>
      </c>
      <c r="M19" s="8">
        <v>18353000</v>
      </c>
      <c r="N19" s="8">
        <v>18353000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45006000</v>
      </c>
      <c r="X19" s="8">
        <v>46848000</v>
      </c>
      <c r="Y19" s="8">
        <v>-1842000</v>
      </c>
      <c r="Z19" s="2">
        <v>-3.93</v>
      </c>
      <c r="AA19" s="6">
        <v>62464000</v>
      </c>
    </row>
    <row r="20" spans="1:27" ht="13.5">
      <c r="A20" s="23" t="s">
        <v>47</v>
      </c>
      <c r="B20" s="29"/>
      <c r="C20" s="6">
        <v>8294564</v>
      </c>
      <c r="D20" s="6">
        <v>0</v>
      </c>
      <c r="E20" s="7">
        <v>2145055</v>
      </c>
      <c r="F20" s="26">
        <v>2145055</v>
      </c>
      <c r="G20" s="26">
        <v>60183</v>
      </c>
      <c r="H20" s="26">
        <v>0</v>
      </c>
      <c r="I20" s="26">
        <v>234723</v>
      </c>
      <c r="J20" s="26">
        <v>294906</v>
      </c>
      <c r="K20" s="26">
        <v>156866</v>
      </c>
      <c r="L20" s="26">
        <v>49630</v>
      </c>
      <c r="M20" s="26">
        <v>11881</v>
      </c>
      <c r="N20" s="26">
        <v>218377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513283</v>
      </c>
      <c r="X20" s="26"/>
      <c r="Y20" s="26">
        <v>513283</v>
      </c>
      <c r="Z20" s="27">
        <v>0</v>
      </c>
      <c r="AA20" s="28">
        <v>2145055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2077000</v>
      </c>
      <c r="F21" s="8">
        <v>2077000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1485000</v>
      </c>
      <c r="Y21" s="8">
        <v>-1485000</v>
      </c>
      <c r="Z21" s="2">
        <v>-100</v>
      </c>
      <c r="AA21" s="6">
        <v>2077000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138828483</v>
      </c>
      <c r="D22" s="33">
        <f>SUM(D5:D21)</f>
        <v>0</v>
      </c>
      <c r="E22" s="34">
        <f t="shared" si="0"/>
        <v>136070375</v>
      </c>
      <c r="F22" s="35">
        <f t="shared" si="0"/>
        <v>136070375</v>
      </c>
      <c r="G22" s="35">
        <f t="shared" si="0"/>
        <v>40097778</v>
      </c>
      <c r="H22" s="35">
        <f t="shared" si="0"/>
        <v>6927211</v>
      </c>
      <c r="I22" s="35">
        <f t="shared" si="0"/>
        <v>5849850</v>
      </c>
      <c r="J22" s="35">
        <f t="shared" si="0"/>
        <v>52874839</v>
      </c>
      <c r="K22" s="35">
        <f t="shared" si="0"/>
        <v>5079542</v>
      </c>
      <c r="L22" s="35">
        <f t="shared" si="0"/>
        <v>4246113</v>
      </c>
      <c r="M22" s="35">
        <f t="shared" si="0"/>
        <v>22918004</v>
      </c>
      <c r="N22" s="35">
        <f t="shared" si="0"/>
        <v>32243659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85118498</v>
      </c>
      <c r="X22" s="35">
        <f t="shared" si="0"/>
        <v>82765144</v>
      </c>
      <c r="Y22" s="35">
        <f t="shared" si="0"/>
        <v>2353354</v>
      </c>
      <c r="Z22" s="36">
        <f>+IF(X22&lt;&gt;0,+(Y22/X22)*100,0)</f>
        <v>2.843411956124912</v>
      </c>
      <c r="AA22" s="33">
        <f>SUM(AA5:AA21)</f>
        <v>136070375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58992005</v>
      </c>
      <c r="D25" s="6">
        <v>0</v>
      </c>
      <c r="E25" s="7">
        <v>54640479</v>
      </c>
      <c r="F25" s="8">
        <v>54640479</v>
      </c>
      <c r="G25" s="8">
        <v>4640152</v>
      </c>
      <c r="H25" s="8">
        <v>4862552</v>
      </c>
      <c r="I25" s="8">
        <v>5035053</v>
      </c>
      <c r="J25" s="8">
        <v>14537757</v>
      </c>
      <c r="K25" s="8">
        <v>5012753</v>
      </c>
      <c r="L25" s="8">
        <v>4421629</v>
      </c>
      <c r="M25" s="8">
        <v>4770635</v>
      </c>
      <c r="N25" s="8">
        <v>14205017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28742774</v>
      </c>
      <c r="X25" s="8">
        <v>27319998</v>
      </c>
      <c r="Y25" s="8">
        <v>1422776</v>
      </c>
      <c r="Z25" s="2">
        <v>5.21</v>
      </c>
      <c r="AA25" s="6">
        <v>54640479</v>
      </c>
    </row>
    <row r="26" spans="1:27" ht="13.5">
      <c r="A26" s="25" t="s">
        <v>52</v>
      </c>
      <c r="B26" s="24"/>
      <c r="C26" s="6">
        <v>4515337</v>
      </c>
      <c r="D26" s="6">
        <v>0</v>
      </c>
      <c r="E26" s="7">
        <v>5814700</v>
      </c>
      <c r="F26" s="8">
        <v>5814700</v>
      </c>
      <c r="G26" s="8">
        <v>497612</v>
      </c>
      <c r="H26" s="8">
        <v>373126</v>
      </c>
      <c r="I26" s="8">
        <v>0</v>
      </c>
      <c r="J26" s="8">
        <v>870738</v>
      </c>
      <c r="K26" s="8">
        <v>0</v>
      </c>
      <c r="L26" s="8">
        <v>416631</v>
      </c>
      <c r="M26" s="8">
        <v>454411</v>
      </c>
      <c r="N26" s="8">
        <v>871042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1741780</v>
      </c>
      <c r="X26" s="8">
        <v>2907498</v>
      </c>
      <c r="Y26" s="8">
        <v>-1165718</v>
      </c>
      <c r="Z26" s="2">
        <v>-40.09</v>
      </c>
      <c r="AA26" s="6">
        <v>5814700</v>
      </c>
    </row>
    <row r="27" spans="1:27" ht="13.5">
      <c r="A27" s="25" t="s">
        <v>53</v>
      </c>
      <c r="B27" s="24"/>
      <c r="C27" s="6">
        <v>1644707</v>
      </c>
      <c r="D27" s="6">
        <v>0</v>
      </c>
      <c r="E27" s="7">
        <v>2500500</v>
      </c>
      <c r="F27" s="8">
        <v>2500500</v>
      </c>
      <c r="G27" s="8">
        <v>1275693</v>
      </c>
      <c r="H27" s="8">
        <v>0</v>
      </c>
      <c r="I27" s="8">
        <v>0</v>
      </c>
      <c r="J27" s="8">
        <v>1275693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1275693</v>
      </c>
      <c r="X27" s="8"/>
      <c r="Y27" s="8">
        <v>1275693</v>
      </c>
      <c r="Z27" s="2">
        <v>0</v>
      </c>
      <c r="AA27" s="6">
        <v>2500500</v>
      </c>
    </row>
    <row r="28" spans="1:27" ht="13.5">
      <c r="A28" s="25" t="s">
        <v>54</v>
      </c>
      <c r="B28" s="24"/>
      <c r="C28" s="6">
        <v>40557155</v>
      </c>
      <c r="D28" s="6">
        <v>0</v>
      </c>
      <c r="E28" s="7">
        <v>19669000</v>
      </c>
      <c r="F28" s="8">
        <v>19669000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19669000</v>
      </c>
    </row>
    <row r="29" spans="1:27" ht="13.5">
      <c r="A29" s="25" t="s">
        <v>55</v>
      </c>
      <c r="B29" s="24"/>
      <c r="C29" s="6">
        <v>1466950</v>
      </c>
      <c r="D29" s="6">
        <v>0</v>
      </c>
      <c r="E29" s="7">
        <v>2088000</v>
      </c>
      <c r="F29" s="8">
        <v>2088000</v>
      </c>
      <c r="G29" s="8">
        <v>1296</v>
      </c>
      <c r="H29" s="8">
        <v>125</v>
      </c>
      <c r="I29" s="8">
        <v>0</v>
      </c>
      <c r="J29" s="8">
        <v>1421</v>
      </c>
      <c r="K29" s="8">
        <v>1579</v>
      </c>
      <c r="L29" s="8">
        <v>1049</v>
      </c>
      <c r="M29" s="8">
        <v>653529</v>
      </c>
      <c r="N29" s="8">
        <v>656157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657578</v>
      </c>
      <c r="X29" s="8">
        <v>1066600</v>
      </c>
      <c r="Y29" s="8">
        <v>-409022</v>
      </c>
      <c r="Z29" s="2">
        <v>-38.35</v>
      </c>
      <c r="AA29" s="6">
        <v>2088000</v>
      </c>
    </row>
    <row r="30" spans="1:27" ht="13.5">
      <c r="A30" s="25" t="s">
        <v>56</v>
      </c>
      <c r="B30" s="24"/>
      <c r="C30" s="6">
        <v>27390969</v>
      </c>
      <c r="D30" s="6">
        <v>0</v>
      </c>
      <c r="E30" s="7">
        <v>31300000</v>
      </c>
      <c r="F30" s="8">
        <v>31300000</v>
      </c>
      <c r="G30" s="8">
        <v>3850240</v>
      </c>
      <c r="H30" s="8">
        <v>3845530</v>
      </c>
      <c r="I30" s="8">
        <v>3739145</v>
      </c>
      <c r="J30" s="8">
        <v>11434915</v>
      </c>
      <c r="K30" s="8">
        <v>108518</v>
      </c>
      <c r="L30" s="8">
        <v>2373531</v>
      </c>
      <c r="M30" s="8">
        <v>338266</v>
      </c>
      <c r="N30" s="8">
        <v>2820315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14255230</v>
      </c>
      <c r="X30" s="8">
        <v>13491639</v>
      </c>
      <c r="Y30" s="8">
        <v>763591</v>
      </c>
      <c r="Z30" s="2">
        <v>5.66</v>
      </c>
      <c r="AA30" s="6">
        <v>31300000</v>
      </c>
    </row>
    <row r="31" spans="1:27" ht="13.5">
      <c r="A31" s="25" t="s">
        <v>57</v>
      </c>
      <c r="B31" s="24"/>
      <c r="C31" s="6">
        <v>6728675</v>
      </c>
      <c r="D31" s="6">
        <v>0</v>
      </c>
      <c r="E31" s="7">
        <v>6750500</v>
      </c>
      <c r="F31" s="8">
        <v>6750500</v>
      </c>
      <c r="G31" s="8">
        <v>141407</v>
      </c>
      <c r="H31" s="8">
        <v>382351</v>
      </c>
      <c r="I31" s="8">
        <v>172757</v>
      </c>
      <c r="J31" s="8">
        <v>696515</v>
      </c>
      <c r="K31" s="8">
        <v>79128</v>
      </c>
      <c r="L31" s="8">
        <v>795013</v>
      </c>
      <c r="M31" s="8">
        <v>1130217</v>
      </c>
      <c r="N31" s="8">
        <v>2004358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2700873</v>
      </c>
      <c r="X31" s="8">
        <v>2050520</v>
      </c>
      <c r="Y31" s="8">
        <v>650353</v>
      </c>
      <c r="Z31" s="2">
        <v>31.72</v>
      </c>
      <c r="AA31" s="6">
        <v>6750500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650000</v>
      </c>
      <c r="F32" s="8">
        <v>650000</v>
      </c>
      <c r="G32" s="8">
        <v>81500</v>
      </c>
      <c r="H32" s="8">
        <v>263502</v>
      </c>
      <c r="I32" s="8">
        <v>48521</v>
      </c>
      <c r="J32" s="8">
        <v>393523</v>
      </c>
      <c r="K32" s="8">
        <v>29011</v>
      </c>
      <c r="L32" s="8">
        <v>0</v>
      </c>
      <c r="M32" s="8">
        <v>120000</v>
      </c>
      <c r="N32" s="8">
        <v>149011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542534</v>
      </c>
      <c r="X32" s="8">
        <v>600000</v>
      </c>
      <c r="Y32" s="8">
        <v>-57466</v>
      </c>
      <c r="Z32" s="2">
        <v>-9.58</v>
      </c>
      <c r="AA32" s="6">
        <v>650000</v>
      </c>
    </row>
    <row r="33" spans="1:27" ht="13.5">
      <c r="A33" s="25" t="s">
        <v>59</v>
      </c>
      <c r="B33" s="24"/>
      <c r="C33" s="6">
        <v>4493721</v>
      </c>
      <c r="D33" s="6">
        <v>0</v>
      </c>
      <c r="E33" s="7">
        <v>0</v>
      </c>
      <c r="F33" s="8">
        <v>0</v>
      </c>
      <c r="G33" s="8">
        <v>145849</v>
      </c>
      <c r="H33" s="8">
        <v>60259</v>
      </c>
      <c r="I33" s="8">
        <v>327315</v>
      </c>
      <c r="J33" s="8">
        <v>533423</v>
      </c>
      <c r="K33" s="8">
        <v>344294</v>
      </c>
      <c r="L33" s="8">
        <v>265953</v>
      </c>
      <c r="M33" s="8">
        <v>347963</v>
      </c>
      <c r="N33" s="8">
        <v>958210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1491633</v>
      </c>
      <c r="X33" s="8"/>
      <c r="Y33" s="8">
        <v>1491633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28407553</v>
      </c>
      <c r="D34" s="6">
        <v>0</v>
      </c>
      <c r="E34" s="7">
        <v>34795910</v>
      </c>
      <c r="F34" s="8">
        <v>34795910</v>
      </c>
      <c r="G34" s="8">
        <v>11563852</v>
      </c>
      <c r="H34" s="8">
        <v>1092848</v>
      </c>
      <c r="I34" s="8">
        <v>1688740</v>
      </c>
      <c r="J34" s="8">
        <v>14345440</v>
      </c>
      <c r="K34" s="8">
        <v>908134</v>
      </c>
      <c r="L34" s="8">
        <v>3002406</v>
      </c>
      <c r="M34" s="8">
        <v>1339109</v>
      </c>
      <c r="N34" s="8">
        <v>5249649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19595089</v>
      </c>
      <c r="X34" s="8">
        <v>20149650</v>
      </c>
      <c r="Y34" s="8">
        <v>-554561</v>
      </c>
      <c r="Z34" s="2">
        <v>-2.75</v>
      </c>
      <c r="AA34" s="6">
        <v>34795910</v>
      </c>
    </row>
    <row r="35" spans="1:27" ht="13.5">
      <c r="A35" s="23" t="s">
        <v>61</v>
      </c>
      <c r="B35" s="29"/>
      <c r="C35" s="6">
        <v>139863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174336935</v>
      </c>
      <c r="D36" s="33">
        <f>SUM(D25:D35)</f>
        <v>0</v>
      </c>
      <c r="E36" s="34">
        <f t="shared" si="1"/>
        <v>158209089</v>
      </c>
      <c r="F36" s="35">
        <f t="shared" si="1"/>
        <v>158209089</v>
      </c>
      <c r="G36" s="35">
        <f t="shared" si="1"/>
        <v>22197601</v>
      </c>
      <c r="H36" s="35">
        <f t="shared" si="1"/>
        <v>10880293</v>
      </c>
      <c r="I36" s="35">
        <f t="shared" si="1"/>
        <v>11011531</v>
      </c>
      <c r="J36" s="35">
        <f t="shared" si="1"/>
        <v>44089425</v>
      </c>
      <c r="K36" s="35">
        <f t="shared" si="1"/>
        <v>6483417</v>
      </c>
      <c r="L36" s="35">
        <f t="shared" si="1"/>
        <v>11276212</v>
      </c>
      <c r="M36" s="35">
        <f t="shared" si="1"/>
        <v>9154130</v>
      </c>
      <c r="N36" s="35">
        <f t="shared" si="1"/>
        <v>26913759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71003184</v>
      </c>
      <c r="X36" s="35">
        <f t="shared" si="1"/>
        <v>67585905</v>
      </c>
      <c r="Y36" s="35">
        <f t="shared" si="1"/>
        <v>3417279</v>
      </c>
      <c r="Z36" s="36">
        <f>+IF(X36&lt;&gt;0,+(Y36/X36)*100,0)</f>
        <v>5.0562006974679115</v>
      </c>
      <c r="AA36" s="33">
        <f>SUM(AA25:AA35)</f>
        <v>158209089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-35508452</v>
      </c>
      <c r="D38" s="46">
        <f>+D22-D36</f>
        <v>0</v>
      </c>
      <c r="E38" s="47">
        <f t="shared" si="2"/>
        <v>-22138714</v>
      </c>
      <c r="F38" s="48">
        <f t="shared" si="2"/>
        <v>-22138714</v>
      </c>
      <c r="G38" s="48">
        <f t="shared" si="2"/>
        <v>17900177</v>
      </c>
      <c r="H38" s="48">
        <f t="shared" si="2"/>
        <v>-3953082</v>
      </c>
      <c r="I38" s="48">
        <f t="shared" si="2"/>
        <v>-5161681</v>
      </c>
      <c r="J38" s="48">
        <f t="shared" si="2"/>
        <v>8785414</v>
      </c>
      <c r="K38" s="48">
        <f t="shared" si="2"/>
        <v>-1403875</v>
      </c>
      <c r="L38" s="48">
        <f t="shared" si="2"/>
        <v>-7030099</v>
      </c>
      <c r="M38" s="48">
        <f t="shared" si="2"/>
        <v>13763874</v>
      </c>
      <c r="N38" s="48">
        <f t="shared" si="2"/>
        <v>5329900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14115314</v>
      </c>
      <c r="X38" s="48">
        <f>IF(F22=F36,0,X22-X36)</f>
        <v>15179239</v>
      </c>
      <c r="Y38" s="48">
        <f t="shared" si="2"/>
        <v>-1063925</v>
      </c>
      <c r="Z38" s="49">
        <f>+IF(X38&lt;&gt;0,+(Y38/X38)*100,0)</f>
        <v>-7.009079967711161</v>
      </c>
      <c r="AA38" s="46">
        <f>+AA22-AA36</f>
        <v>-22138714</v>
      </c>
    </row>
    <row r="39" spans="1:27" ht="13.5">
      <c r="A39" s="23" t="s">
        <v>64</v>
      </c>
      <c r="B39" s="29"/>
      <c r="C39" s="6">
        <v>33356447</v>
      </c>
      <c r="D39" s="6">
        <v>0</v>
      </c>
      <c r="E39" s="7">
        <v>44906000</v>
      </c>
      <c r="F39" s="8">
        <v>44906000</v>
      </c>
      <c r="G39" s="8">
        <v>6615000</v>
      </c>
      <c r="H39" s="8">
        <v>0</v>
      </c>
      <c r="I39" s="8">
        <v>0</v>
      </c>
      <c r="J39" s="8">
        <v>6615000</v>
      </c>
      <c r="K39" s="8">
        <v>0</v>
      </c>
      <c r="L39" s="8">
        <v>0</v>
      </c>
      <c r="M39" s="8">
        <v>2575000</v>
      </c>
      <c r="N39" s="8">
        <v>2575000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9190000</v>
      </c>
      <c r="X39" s="8">
        <v>31566667</v>
      </c>
      <c r="Y39" s="8">
        <v>-22376667</v>
      </c>
      <c r="Z39" s="2">
        <v>-70.89</v>
      </c>
      <c r="AA39" s="6">
        <v>44906000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-2152005</v>
      </c>
      <c r="D42" s="55">
        <f>SUM(D38:D41)</f>
        <v>0</v>
      </c>
      <c r="E42" s="56">
        <f t="shared" si="3"/>
        <v>22767286</v>
      </c>
      <c r="F42" s="57">
        <f t="shared" si="3"/>
        <v>22767286</v>
      </c>
      <c r="G42" s="57">
        <f t="shared" si="3"/>
        <v>24515177</v>
      </c>
      <c r="H42" s="57">
        <f t="shared" si="3"/>
        <v>-3953082</v>
      </c>
      <c r="I42" s="57">
        <f t="shared" si="3"/>
        <v>-5161681</v>
      </c>
      <c r="J42" s="57">
        <f t="shared" si="3"/>
        <v>15400414</v>
      </c>
      <c r="K42" s="57">
        <f t="shared" si="3"/>
        <v>-1403875</v>
      </c>
      <c r="L42" s="57">
        <f t="shared" si="3"/>
        <v>-7030099</v>
      </c>
      <c r="M42" s="57">
        <f t="shared" si="3"/>
        <v>16338874</v>
      </c>
      <c r="N42" s="57">
        <f t="shared" si="3"/>
        <v>7904900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23305314</v>
      </c>
      <c r="X42" s="57">
        <f t="shared" si="3"/>
        <v>46745906</v>
      </c>
      <c r="Y42" s="57">
        <f t="shared" si="3"/>
        <v>-23440592</v>
      </c>
      <c r="Z42" s="58">
        <f>+IF(X42&lt;&gt;0,+(Y42/X42)*100,0)</f>
        <v>-50.14469502420169</v>
      </c>
      <c r="AA42" s="55">
        <f>SUM(AA38:AA41)</f>
        <v>22767286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-2152005</v>
      </c>
      <c r="D44" s="63">
        <f>+D42-D43</f>
        <v>0</v>
      </c>
      <c r="E44" s="64">
        <f t="shared" si="4"/>
        <v>22767286</v>
      </c>
      <c r="F44" s="65">
        <f t="shared" si="4"/>
        <v>22767286</v>
      </c>
      <c r="G44" s="65">
        <f t="shared" si="4"/>
        <v>24515177</v>
      </c>
      <c r="H44" s="65">
        <f t="shared" si="4"/>
        <v>-3953082</v>
      </c>
      <c r="I44" s="65">
        <f t="shared" si="4"/>
        <v>-5161681</v>
      </c>
      <c r="J44" s="65">
        <f t="shared" si="4"/>
        <v>15400414</v>
      </c>
      <c r="K44" s="65">
        <f t="shared" si="4"/>
        <v>-1403875</v>
      </c>
      <c r="L44" s="65">
        <f t="shared" si="4"/>
        <v>-7030099</v>
      </c>
      <c r="M44" s="65">
        <f t="shared" si="4"/>
        <v>16338874</v>
      </c>
      <c r="N44" s="65">
        <f t="shared" si="4"/>
        <v>7904900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23305314</v>
      </c>
      <c r="X44" s="65">
        <f t="shared" si="4"/>
        <v>46745906</v>
      </c>
      <c r="Y44" s="65">
        <f t="shared" si="4"/>
        <v>-23440592</v>
      </c>
      <c r="Z44" s="66">
        <f>+IF(X44&lt;&gt;0,+(Y44/X44)*100,0)</f>
        <v>-50.14469502420169</v>
      </c>
      <c r="AA44" s="63">
        <f>+AA42-AA43</f>
        <v>22767286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-2152005</v>
      </c>
      <c r="D46" s="55">
        <f>SUM(D44:D45)</f>
        <v>0</v>
      </c>
      <c r="E46" s="56">
        <f t="shared" si="5"/>
        <v>22767286</v>
      </c>
      <c r="F46" s="57">
        <f t="shared" si="5"/>
        <v>22767286</v>
      </c>
      <c r="G46" s="57">
        <f t="shared" si="5"/>
        <v>24515177</v>
      </c>
      <c r="H46" s="57">
        <f t="shared" si="5"/>
        <v>-3953082</v>
      </c>
      <c r="I46" s="57">
        <f t="shared" si="5"/>
        <v>-5161681</v>
      </c>
      <c r="J46" s="57">
        <f t="shared" si="5"/>
        <v>15400414</v>
      </c>
      <c r="K46" s="57">
        <f t="shared" si="5"/>
        <v>-1403875</v>
      </c>
      <c r="L46" s="57">
        <f t="shared" si="5"/>
        <v>-7030099</v>
      </c>
      <c r="M46" s="57">
        <f t="shared" si="5"/>
        <v>16338874</v>
      </c>
      <c r="N46" s="57">
        <f t="shared" si="5"/>
        <v>7904900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23305314</v>
      </c>
      <c r="X46" s="57">
        <f t="shared" si="5"/>
        <v>46745906</v>
      </c>
      <c r="Y46" s="57">
        <f t="shared" si="5"/>
        <v>-23440592</v>
      </c>
      <c r="Z46" s="58">
        <f>+IF(X46&lt;&gt;0,+(Y46/X46)*100,0)</f>
        <v>-50.14469502420169</v>
      </c>
      <c r="AA46" s="55">
        <f>SUM(AA44:AA45)</f>
        <v>22767286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-2152005</v>
      </c>
      <c r="D48" s="71">
        <f>SUM(D46:D47)</f>
        <v>0</v>
      </c>
      <c r="E48" s="72">
        <f t="shared" si="6"/>
        <v>22767286</v>
      </c>
      <c r="F48" s="73">
        <f t="shared" si="6"/>
        <v>22767286</v>
      </c>
      <c r="G48" s="73">
        <f t="shared" si="6"/>
        <v>24515177</v>
      </c>
      <c r="H48" s="74">
        <f t="shared" si="6"/>
        <v>-3953082</v>
      </c>
      <c r="I48" s="74">
        <f t="shared" si="6"/>
        <v>-5161681</v>
      </c>
      <c r="J48" s="74">
        <f t="shared" si="6"/>
        <v>15400414</v>
      </c>
      <c r="K48" s="74">
        <f t="shared" si="6"/>
        <v>-1403875</v>
      </c>
      <c r="L48" s="74">
        <f t="shared" si="6"/>
        <v>-7030099</v>
      </c>
      <c r="M48" s="73">
        <f t="shared" si="6"/>
        <v>16338874</v>
      </c>
      <c r="N48" s="73">
        <f t="shared" si="6"/>
        <v>7904900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23305314</v>
      </c>
      <c r="X48" s="74">
        <f t="shared" si="6"/>
        <v>46745906</v>
      </c>
      <c r="Y48" s="74">
        <f t="shared" si="6"/>
        <v>-23440592</v>
      </c>
      <c r="Z48" s="75">
        <f>+IF(X48&lt;&gt;0,+(Y48/X48)*100,0)</f>
        <v>-50.14469502420169</v>
      </c>
      <c r="AA48" s="76">
        <f>SUM(AA46:AA47)</f>
        <v>22767286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2017-01-31T13:50:24Z</dcterms:created>
  <dcterms:modified xsi:type="dcterms:W3CDTF">2017-01-31T13:50:55Z</dcterms:modified>
  <cp:category/>
  <cp:version/>
  <cp:contentType/>
  <cp:contentStatus/>
</cp:coreProperties>
</file>