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'DC42'!$A$1:$AA$57</definedName>
    <definedName name="_xlnm.Print_Area" localSheetId="11">'DC48'!$A$1:$AA$57</definedName>
    <definedName name="_xlnm.Print_Area" localSheetId="1">'EKU'!$A$1:$AA$57</definedName>
    <definedName name="_xlnm.Print_Area" localSheetId="4">'GT421'!$A$1:$AA$57</definedName>
    <definedName name="_xlnm.Print_Area" localSheetId="5">'GT422'!$A$1:$AA$57</definedName>
    <definedName name="_xlnm.Print_Area" localSheetId="6">'GT423'!$A$1:$AA$57</definedName>
    <definedName name="_xlnm.Print_Area" localSheetId="8">'GT481'!$A$1:$AA$57</definedName>
    <definedName name="_xlnm.Print_Area" localSheetId="9">'GT484'!$A$1:$AA$57</definedName>
    <definedName name="_xlnm.Print_Area" localSheetId="10">'GT485'!$A$1:$AA$57</definedName>
    <definedName name="_xlnm.Print_Area" localSheetId="2">'JHB'!$A$1:$AA$57</definedName>
    <definedName name="_xlnm.Print_Area" localSheetId="0">'Summary'!$A$1:$AA$57</definedName>
    <definedName name="_xlnm.Print_Area" localSheetId="3">'TSH'!$A$1:$AA$57</definedName>
  </definedNames>
  <calcPr calcMode="manual" fullCalcOnLoad="1"/>
</workbook>
</file>

<file path=xl/sharedStrings.xml><?xml version="1.0" encoding="utf-8"?>
<sst xmlns="http://schemas.openxmlformats.org/spreadsheetml/2006/main" count="912" uniqueCount="86">
  <si>
    <t>Gauteng: Ekurhuleni Metro(EKU) - Table C4 Quarterly Budget Statement - Financial Performance (rev and expend) ( All )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</si>
  <si>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</si>
  <si>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</si>
  <si>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</si>
  <si>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</si>
  <si>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</si>
  <si>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</si>
  <si>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</si>
  <si>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</si>
  <si>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</si>
  <si>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</si>
  <si>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</si>
  <si>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</si>
  <si>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</si>
  <si>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</si>
  <si>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</si>
  <si>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</si>
  <si>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</si>
  <si>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</si>
  <si>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</si>
  <si>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</si>
  <si>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</si>
  <si>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</si>
  <si>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</si>
  <si>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</si>
  <si>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</si>
  <si>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</si>
  <si>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</si>
  <si>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</si>
  <si>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</si>
  <si>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</si>
  <si>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</si>
  <si>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</si>
  <si>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</si>
  <si>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</si>
  <si>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</si>
  <si>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</si>
  <si>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</si>
  <si>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</si>
  <si>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</si>
  <si>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</si>
  <si>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</si>
  <si>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</si>
  <si>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</si>
  <si>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</si>
  <si>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</si>
  <si>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</si>
  <si>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</si>
  <si>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</si>
  <si>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</si>
  <si>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</si>
  <si>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</si>
  <si>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</si>
  <si>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</si>
  <si>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</si>
  <si>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</si>
  <si>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</si>
  <si>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</si>
  <si>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</si>
  <si>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</si>
  <si>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</si>
  <si>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</si>
  <si>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</si>
  <si>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</si>
  <si>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</si>
  <si>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</si>
  <si>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</si>
  <si>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</si>
  <si>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</si>
  <si>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</si>
  <si>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</si>
  <si>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</si>
  <si>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</si>
  <si>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</si>
  <si>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City Of Johannesburg(JHB) - Table C4 Quarterly Budget Statement - Financial Performance (rev and expend) ( All ) for 2nd Quarter ended 31 December 2016 (Figures Finalised as at 2017/01/30)</t>
  </si>
  <si>
    <t>Gauteng: City Of Tshwane(TSH) - Table C4 Quarterly Budget Statement - Financial Performance (rev and expend) ( All ) for 2nd Quarter ended 31 December 2016 (Figures Finalised as at 2017/01/30)</t>
  </si>
  <si>
    <t>Gauteng: Emfuleni(GT421) - Table C4 Quarterly Budget Statement - Financial Performance (rev and expend) ( All ) for 2nd Quarter ended 31 December 2016 (Figures Finalised as at 2017/01/30)</t>
  </si>
  <si>
    <t>Gauteng: Midvaal(GT422) - Table C4 Quarterly Budget Statement - Financial Performance (rev and expend) ( All ) for 2nd Quarter ended 31 December 2016 (Figures Finalised as at 2017/01/30)</t>
  </si>
  <si>
    <t>Gauteng: Lesedi(GT423) - Table C4 Quarterly Budget Statement - Financial Performance (rev and expend) ( All ) for 2nd Quarter ended 31 December 2016 (Figures Finalised as at 2017/01/30)</t>
  </si>
  <si>
    <t>Gauteng: Sedibeng(DC42) - Table C4 Quarterly Budget Statement - Financial Performance (rev and expend) ( All ) for 2nd Quarter ended 31 December 2016 (Figures Finalised as at 2017/01/30)</t>
  </si>
  <si>
    <t>Gauteng: Mogale City(GT481) - Table C4 Quarterly Budget Statement - Financial Performance (rev and expend) ( All ) for 2nd Quarter ended 31 December 2016 (Figures Finalised as at 2017/01/30)</t>
  </si>
  <si>
    <t>Gauteng: Merafong City(GT484) - Table C4 Quarterly Budget Statement - Financial Performance (rev and expend) ( All ) for 2nd Quarter ended 31 December 2016 (Figures Finalised as at 2017/01/30)</t>
  </si>
  <si>
    <t>Gauteng: Rand West City(GT485) - Table C4 Quarterly Budget Statement - Financial Performance (rev and expend) ( All ) for 2nd Quarter ended 31 December 2016 (Figures Finalised as at 2017/01/30)</t>
  </si>
  <si>
    <t>Gauteng: West Rand(DC48) - Table C4 Quarterly Budget Statement - Financial Performance (rev and expend) ( All ) for 2nd Quarter ended 31 December 2016 (Figures Finalised as at 2017/01/30)</t>
  </si>
  <si>
    <t>Summary - Table C4 Quarterly Budget Statement - Financial Performance (rev and expend) ( All ) for 2nd Quarter ended 31 December 2016 (Figures Finalised as at 2017/01/30)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</si>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</sst>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5219565549</v>
      </c>
      <c r="D5" s="6">
        <v>0</v>
      </c>
      <c r="E5" s="7">
        <v>20530313127</v>
      </c>
      <c r="F5" s="8">
        <v>20538365961</v>
      </c>
      <c r="G5" s="8">
        <v>1724702343</v>
      </c>
      <c r="H5" s="8">
        <v>1539260529</v>
      </c>
      <c r="I5" s="8">
        <v>1643812716</v>
      </c>
      <c r="J5" s="8">
        <v>4907775588</v>
      </c>
      <c r="K5" s="8">
        <v>1642751176</v>
      </c>
      <c r="L5" s="8">
        <v>1755911209</v>
      </c>
      <c r="M5" s="8">
        <v>1595326917</v>
      </c>
      <c r="N5" s="8">
        <v>4993989302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9901764890</v>
      </c>
      <c r="X5" s="8">
        <v>10137412853</v>
      </c>
      <c r="Y5" s="8">
        <v>-235647963</v>
      </c>
      <c r="Z5" s="2">
        <v>-2.32</v>
      </c>
      <c r="AA5" s="6">
        <v>20538365961</v>
      </c>
    </row>
    <row r="6" spans="1:27" ht="13.5">
      <c r="A6" s="23" t="s">
        <v>33</v>
      </c>
      <c r="B6" s="24"/>
      <c r="C6" s="6">
        <v>125962948</v>
      </c>
      <c r="D6" s="6">
        <v>0</v>
      </c>
      <c r="E6" s="7">
        <v>272952952</v>
      </c>
      <c r="F6" s="8">
        <v>272952952</v>
      </c>
      <c r="G6" s="8">
        <v>24241550</v>
      </c>
      <c r="H6" s="8">
        <v>22744906</v>
      </c>
      <c r="I6" s="8">
        <v>7549719</v>
      </c>
      <c r="J6" s="8">
        <v>54536175</v>
      </c>
      <c r="K6" s="8">
        <v>18865998</v>
      </c>
      <c r="L6" s="8">
        <v>14361944</v>
      </c>
      <c r="M6" s="8">
        <v>17745463</v>
      </c>
      <c r="N6" s="8">
        <v>50973405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105509580</v>
      </c>
      <c r="X6" s="8">
        <v>131117531</v>
      </c>
      <c r="Y6" s="8">
        <v>-25607951</v>
      </c>
      <c r="Z6" s="2">
        <v>-19.53</v>
      </c>
      <c r="AA6" s="6">
        <v>272952952</v>
      </c>
    </row>
    <row r="7" spans="1:27" ht="13.5">
      <c r="A7" s="25" t="s">
        <v>34</v>
      </c>
      <c r="B7" s="24"/>
      <c r="C7" s="6">
        <v>15041022412</v>
      </c>
      <c r="D7" s="6">
        <v>0</v>
      </c>
      <c r="E7" s="7">
        <v>44846965634</v>
      </c>
      <c r="F7" s="8">
        <v>44839763164</v>
      </c>
      <c r="G7" s="8">
        <v>4623088754</v>
      </c>
      <c r="H7" s="8">
        <v>4053269114</v>
      </c>
      <c r="I7" s="8">
        <v>4101537678</v>
      </c>
      <c r="J7" s="8">
        <v>12777895546</v>
      </c>
      <c r="K7" s="8">
        <v>3205065649</v>
      </c>
      <c r="L7" s="8">
        <v>3223584987</v>
      </c>
      <c r="M7" s="8">
        <v>3385806253</v>
      </c>
      <c r="N7" s="8">
        <v>9814456889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22592352435</v>
      </c>
      <c r="X7" s="8">
        <v>23737536010</v>
      </c>
      <c r="Y7" s="8">
        <v>-1145183575</v>
      </c>
      <c r="Z7" s="2">
        <v>-4.82</v>
      </c>
      <c r="AA7" s="6">
        <v>44839763164</v>
      </c>
    </row>
    <row r="8" spans="1:27" ht="13.5">
      <c r="A8" s="25" t="s">
        <v>35</v>
      </c>
      <c r="B8" s="24"/>
      <c r="C8" s="6">
        <v>4805600274</v>
      </c>
      <c r="D8" s="6">
        <v>0</v>
      </c>
      <c r="E8" s="7">
        <v>16493064022</v>
      </c>
      <c r="F8" s="8">
        <v>16484146345</v>
      </c>
      <c r="G8" s="8">
        <v>1028315884</v>
      </c>
      <c r="H8" s="8">
        <v>1203989503</v>
      </c>
      <c r="I8" s="8">
        <v>1476570521</v>
      </c>
      <c r="J8" s="8">
        <v>3708875908</v>
      </c>
      <c r="K8" s="8">
        <v>1311281089</v>
      </c>
      <c r="L8" s="8">
        <v>1301503593</v>
      </c>
      <c r="M8" s="8">
        <v>1289655146</v>
      </c>
      <c r="N8" s="8">
        <v>3902439828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7611315736</v>
      </c>
      <c r="X8" s="8">
        <v>8575474455</v>
      </c>
      <c r="Y8" s="8">
        <v>-964158719</v>
      </c>
      <c r="Z8" s="2">
        <v>-11.24</v>
      </c>
      <c r="AA8" s="6">
        <v>16484146345</v>
      </c>
    </row>
    <row r="9" spans="1:27" ht="13.5">
      <c r="A9" s="25" t="s">
        <v>36</v>
      </c>
      <c r="B9" s="24"/>
      <c r="C9" s="6">
        <v>1551007279</v>
      </c>
      <c r="D9" s="6">
        <v>0</v>
      </c>
      <c r="E9" s="7">
        <v>6724118553</v>
      </c>
      <c r="F9" s="8">
        <v>6718741952</v>
      </c>
      <c r="G9" s="8">
        <v>419894036</v>
      </c>
      <c r="H9" s="8">
        <v>569888241</v>
      </c>
      <c r="I9" s="8">
        <v>820124239</v>
      </c>
      <c r="J9" s="8">
        <v>1809906516</v>
      </c>
      <c r="K9" s="8">
        <v>239325399</v>
      </c>
      <c r="L9" s="8">
        <v>558490998</v>
      </c>
      <c r="M9" s="8">
        <v>594148435</v>
      </c>
      <c r="N9" s="8">
        <v>1391964832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3201871348</v>
      </c>
      <c r="X9" s="8">
        <v>3445821962</v>
      </c>
      <c r="Y9" s="8">
        <v>-243950614</v>
      </c>
      <c r="Z9" s="2">
        <v>-7.08</v>
      </c>
      <c r="AA9" s="6">
        <v>6718741952</v>
      </c>
    </row>
    <row r="10" spans="1:27" ht="13.5">
      <c r="A10" s="25" t="s">
        <v>37</v>
      </c>
      <c r="B10" s="24"/>
      <c r="C10" s="6">
        <v>1319688158</v>
      </c>
      <c r="D10" s="6">
        <v>0</v>
      </c>
      <c r="E10" s="7">
        <v>4630168662</v>
      </c>
      <c r="F10" s="26">
        <v>4626488415</v>
      </c>
      <c r="G10" s="26">
        <v>379732730</v>
      </c>
      <c r="H10" s="26">
        <v>377055864</v>
      </c>
      <c r="I10" s="26">
        <v>365359730</v>
      </c>
      <c r="J10" s="26">
        <v>1122148324</v>
      </c>
      <c r="K10" s="26">
        <v>396628140</v>
      </c>
      <c r="L10" s="26">
        <v>420562564</v>
      </c>
      <c r="M10" s="26">
        <v>319763153</v>
      </c>
      <c r="N10" s="26">
        <v>1136953857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2259102181</v>
      </c>
      <c r="X10" s="26">
        <v>2244828680</v>
      </c>
      <c r="Y10" s="26">
        <v>14273501</v>
      </c>
      <c r="Z10" s="27">
        <v>0.64</v>
      </c>
      <c r="AA10" s="28">
        <v>4626488415</v>
      </c>
    </row>
    <row r="11" spans="1:27" ht="13.5">
      <c r="A11" s="25" t="s">
        <v>38</v>
      </c>
      <c r="B11" s="29"/>
      <c r="C11" s="6">
        <v>127790635</v>
      </c>
      <c r="D11" s="6">
        <v>0</v>
      </c>
      <c r="E11" s="7">
        <v>698886887</v>
      </c>
      <c r="F11" s="8">
        <v>698886887</v>
      </c>
      <c r="G11" s="8">
        <v>36232289</v>
      </c>
      <c r="H11" s="8">
        <v>33246572</v>
      </c>
      <c r="I11" s="8">
        <v>66321060</v>
      </c>
      <c r="J11" s="8">
        <v>135799921</v>
      </c>
      <c r="K11" s="8">
        <v>37126684</v>
      </c>
      <c r="L11" s="8">
        <v>39418616</v>
      </c>
      <c r="M11" s="8">
        <v>82258695</v>
      </c>
      <c r="N11" s="8">
        <v>158803995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294603916</v>
      </c>
      <c r="X11" s="8">
        <v>443274709</v>
      </c>
      <c r="Y11" s="8">
        <v>-148670793</v>
      </c>
      <c r="Z11" s="2">
        <v>-33.54</v>
      </c>
      <c r="AA11" s="6">
        <v>698886887</v>
      </c>
    </row>
    <row r="12" spans="1:27" ht="13.5">
      <c r="A12" s="25" t="s">
        <v>39</v>
      </c>
      <c r="B12" s="29"/>
      <c r="C12" s="6">
        <v>81949788</v>
      </c>
      <c r="D12" s="6">
        <v>0</v>
      </c>
      <c r="E12" s="7">
        <v>559908188</v>
      </c>
      <c r="F12" s="8">
        <v>561312188</v>
      </c>
      <c r="G12" s="8">
        <v>32996196</v>
      </c>
      <c r="H12" s="8">
        <v>39131871</v>
      </c>
      <c r="I12" s="8">
        <v>33821257</v>
      </c>
      <c r="J12" s="8">
        <v>105949324</v>
      </c>
      <c r="K12" s="8">
        <v>26703627</v>
      </c>
      <c r="L12" s="8">
        <v>43665661</v>
      </c>
      <c r="M12" s="8">
        <v>47105066</v>
      </c>
      <c r="N12" s="8">
        <v>117474354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223423678</v>
      </c>
      <c r="X12" s="8">
        <v>266797622</v>
      </c>
      <c r="Y12" s="8">
        <v>-43373944</v>
      </c>
      <c r="Z12" s="2">
        <v>-16.26</v>
      </c>
      <c r="AA12" s="6">
        <v>561312188</v>
      </c>
    </row>
    <row r="13" spans="1:27" ht="13.5">
      <c r="A13" s="23" t="s">
        <v>40</v>
      </c>
      <c r="B13" s="29"/>
      <c r="C13" s="6">
        <v>669514820</v>
      </c>
      <c r="D13" s="6">
        <v>0</v>
      </c>
      <c r="E13" s="7">
        <v>665776822</v>
      </c>
      <c r="F13" s="8">
        <v>667276822</v>
      </c>
      <c r="G13" s="8">
        <v>78433392</v>
      </c>
      <c r="H13" s="8">
        <v>83055381</v>
      </c>
      <c r="I13" s="8">
        <v>26505521</v>
      </c>
      <c r="J13" s="8">
        <v>187994294</v>
      </c>
      <c r="K13" s="8">
        <v>70826006</v>
      </c>
      <c r="L13" s="8">
        <v>57357825</v>
      </c>
      <c r="M13" s="8">
        <v>78509267</v>
      </c>
      <c r="N13" s="8">
        <v>206693098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394687392</v>
      </c>
      <c r="X13" s="8">
        <v>311299735</v>
      </c>
      <c r="Y13" s="8">
        <v>83387657</v>
      </c>
      <c r="Z13" s="2">
        <v>26.79</v>
      </c>
      <c r="AA13" s="6">
        <v>667276822</v>
      </c>
    </row>
    <row r="14" spans="1:27" ht="13.5">
      <c r="A14" s="23" t="s">
        <v>41</v>
      </c>
      <c r="B14" s="29"/>
      <c r="C14" s="6">
        <v>535238030</v>
      </c>
      <c r="D14" s="6">
        <v>0</v>
      </c>
      <c r="E14" s="7">
        <v>948073151</v>
      </c>
      <c r="F14" s="8">
        <v>946573151</v>
      </c>
      <c r="G14" s="8">
        <v>115292262</v>
      </c>
      <c r="H14" s="8">
        <v>105679678</v>
      </c>
      <c r="I14" s="8">
        <v>98434642</v>
      </c>
      <c r="J14" s="8">
        <v>319406582</v>
      </c>
      <c r="K14" s="8">
        <v>92791214</v>
      </c>
      <c r="L14" s="8">
        <v>104764304</v>
      </c>
      <c r="M14" s="8">
        <v>106320016</v>
      </c>
      <c r="N14" s="8">
        <v>303875534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623282116</v>
      </c>
      <c r="X14" s="8">
        <v>418347209</v>
      </c>
      <c r="Y14" s="8">
        <v>204934907</v>
      </c>
      <c r="Z14" s="2">
        <v>48.99</v>
      </c>
      <c r="AA14" s="6">
        <v>946573151</v>
      </c>
    </row>
    <row r="15" spans="1:27" ht="13.5">
      <c r="A15" s="23" t="s">
        <v>42</v>
      </c>
      <c r="B15" s="29"/>
      <c r="C15" s="6">
        <v>3025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578487734</v>
      </c>
      <c r="D16" s="6">
        <v>0</v>
      </c>
      <c r="E16" s="7">
        <v>1781120052</v>
      </c>
      <c r="F16" s="8">
        <v>1781120052</v>
      </c>
      <c r="G16" s="8">
        <v>34197704</v>
      </c>
      <c r="H16" s="8">
        <v>70943957</v>
      </c>
      <c r="I16" s="8">
        <v>180041237</v>
      </c>
      <c r="J16" s="8">
        <v>285182898</v>
      </c>
      <c r="K16" s="8">
        <v>75883904</v>
      </c>
      <c r="L16" s="8">
        <v>72425761</v>
      </c>
      <c r="M16" s="8">
        <v>175884939</v>
      </c>
      <c r="N16" s="8">
        <v>324194604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609377502</v>
      </c>
      <c r="X16" s="8">
        <v>769285295</v>
      </c>
      <c r="Y16" s="8">
        <v>-159907793</v>
      </c>
      <c r="Z16" s="2">
        <v>-20.79</v>
      </c>
      <c r="AA16" s="6">
        <v>1781120052</v>
      </c>
    </row>
    <row r="17" spans="1:27" ht="13.5">
      <c r="A17" s="23" t="s">
        <v>44</v>
      </c>
      <c r="B17" s="29"/>
      <c r="C17" s="6">
        <v>52086242</v>
      </c>
      <c r="D17" s="6">
        <v>0</v>
      </c>
      <c r="E17" s="7">
        <v>235995805</v>
      </c>
      <c r="F17" s="8">
        <v>235995805</v>
      </c>
      <c r="G17" s="8">
        <v>8371369</v>
      </c>
      <c r="H17" s="8">
        <v>16533181</v>
      </c>
      <c r="I17" s="8">
        <v>17385015</v>
      </c>
      <c r="J17" s="8">
        <v>42289565</v>
      </c>
      <c r="K17" s="8">
        <v>13175575</v>
      </c>
      <c r="L17" s="8">
        <v>12422659</v>
      </c>
      <c r="M17" s="8">
        <v>25839832</v>
      </c>
      <c r="N17" s="8">
        <v>51438066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93727631</v>
      </c>
      <c r="X17" s="8">
        <v>117114851</v>
      </c>
      <c r="Y17" s="8">
        <v>-23387220</v>
      </c>
      <c r="Z17" s="2">
        <v>-19.97</v>
      </c>
      <c r="AA17" s="6">
        <v>235995805</v>
      </c>
    </row>
    <row r="18" spans="1:27" ht="13.5">
      <c r="A18" s="25" t="s">
        <v>45</v>
      </c>
      <c r="B18" s="24"/>
      <c r="C18" s="6">
        <v>328542504</v>
      </c>
      <c r="D18" s="6">
        <v>0</v>
      </c>
      <c r="E18" s="7">
        <v>1032177367</v>
      </c>
      <c r="F18" s="8">
        <v>1032177367</v>
      </c>
      <c r="G18" s="8">
        <v>77398565</v>
      </c>
      <c r="H18" s="8">
        <v>34096216</v>
      </c>
      <c r="I18" s="8">
        <v>134037527</v>
      </c>
      <c r="J18" s="8">
        <v>245532308</v>
      </c>
      <c r="K18" s="8">
        <v>80189167</v>
      </c>
      <c r="L18" s="8">
        <v>78139124</v>
      </c>
      <c r="M18" s="8">
        <v>85327642</v>
      </c>
      <c r="N18" s="8">
        <v>243655933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489188241</v>
      </c>
      <c r="X18" s="8">
        <v>463121747</v>
      </c>
      <c r="Y18" s="8">
        <v>26066494</v>
      </c>
      <c r="Z18" s="2">
        <v>5.63</v>
      </c>
      <c r="AA18" s="6">
        <v>1032177367</v>
      </c>
    </row>
    <row r="19" spans="1:27" ht="13.5">
      <c r="A19" s="23" t="s">
        <v>46</v>
      </c>
      <c r="B19" s="29"/>
      <c r="C19" s="6">
        <v>5837285220</v>
      </c>
      <c r="D19" s="6">
        <v>0</v>
      </c>
      <c r="E19" s="7">
        <v>16582974502</v>
      </c>
      <c r="F19" s="8">
        <v>16582168502</v>
      </c>
      <c r="G19" s="8">
        <v>4068387332</v>
      </c>
      <c r="H19" s="8">
        <v>888372753</v>
      </c>
      <c r="I19" s="8">
        <v>511845930</v>
      </c>
      <c r="J19" s="8">
        <v>5468606015</v>
      </c>
      <c r="K19" s="8">
        <v>453925614</v>
      </c>
      <c r="L19" s="8">
        <v>491053958</v>
      </c>
      <c r="M19" s="8">
        <v>3929355346</v>
      </c>
      <c r="N19" s="8">
        <v>4874334918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10342940933</v>
      </c>
      <c r="X19" s="8">
        <v>9331790524</v>
      </c>
      <c r="Y19" s="8">
        <v>1011150409</v>
      </c>
      <c r="Z19" s="2">
        <v>10.84</v>
      </c>
      <c r="AA19" s="6">
        <v>16582168502</v>
      </c>
    </row>
    <row r="20" spans="1:27" ht="13.5">
      <c r="A20" s="23" t="s">
        <v>47</v>
      </c>
      <c r="B20" s="29"/>
      <c r="C20" s="6">
        <v>505969674</v>
      </c>
      <c r="D20" s="6">
        <v>0</v>
      </c>
      <c r="E20" s="7">
        <v>6301698831</v>
      </c>
      <c r="F20" s="26">
        <v>6302200946</v>
      </c>
      <c r="G20" s="26">
        <v>241888855</v>
      </c>
      <c r="H20" s="26">
        <v>807201517</v>
      </c>
      <c r="I20" s="26">
        <v>299163409</v>
      </c>
      <c r="J20" s="26">
        <v>1348253781</v>
      </c>
      <c r="K20" s="26">
        <v>251844111</v>
      </c>
      <c r="L20" s="26">
        <v>320332056</v>
      </c>
      <c r="M20" s="26">
        <v>756974163</v>
      </c>
      <c r="N20" s="26">
        <v>1329150330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2677404111</v>
      </c>
      <c r="X20" s="26">
        <v>2832116058</v>
      </c>
      <c r="Y20" s="26">
        <v>-154711947</v>
      </c>
      <c r="Z20" s="27">
        <v>-5.46</v>
      </c>
      <c r="AA20" s="28">
        <v>6302200946</v>
      </c>
    </row>
    <row r="21" spans="1:27" ht="13.5">
      <c r="A21" s="23" t="s">
        <v>48</v>
      </c>
      <c r="B21" s="29"/>
      <c r="C21" s="6">
        <v>209800</v>
      </c>
      <c r="D21" s="6">
        <v>0</v>
      </c>
      <c r="E21" s="7">
        <v>50930280</v>
      </c>
      <c r="F21" s="8">
        <v>51030280</v>
      </c>
      <c r="G21" s="8">
        <v>975</v>
      </c>
      <c r="H21" s="8">
        <v>-7495</v>
      </c>
      <c r="I21" s="30">
        <v>9739</v>
      </c>
      <c r="J21" s="8">
        <v>3219</v>
      </c>
      <c r="K21" s="8">
        <v>5353</v>
      </c>
      <c r="L21" s="8">
        <v>-11877</v>
      </c>
      <c r="M21" s="8">
        <v>0</v>
      </c>
      <c r="N21" s="8">
        <v>-6524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-3305</v>
      </c>
      <c r="X21" s="8">
        <v>23015118</v>
      </c>
      <c r="Y21" s="8">
        <v>-23018423</v>
      </c>
      <c r="Z21" s="2">
        <v>-100.01</v>
      </c>
      <c r="AA21" s="6">
        <v>51030280</v>
      </c>
    </row>
    <row r="22" spans="1:27" ht="24.75" customHeight="1">
      <c r="A22" s="31" t="s">
        <v>49</v>
      </c>
      <c r="B22" s="32"/>
      <c r="C22" s="33">
        <f aca="true" t="shared" si="0" ref="C22:Y22">SUM(C5:C21)</f>
        <v>36779924092</v>
      </c>
      <c r="D22" s="33">
        <f>SUM(D5:D21)</f>
        <v>0</v>
      </c>
      <c r="E22" s="34">
        <f t="shared" si="0"/>
        <v>122355124835</v>
      </c>
      <c r="F22" s="35">
        <f t="shared" si="0"/>
        <v>122339200789</v>
      </c>
      <c r="G22" s="35">
        <f t="shared" si="0"/>
        <v>12893174236</v>
      </c>
      <c r="H22" s="35">
        <f t="shared" si="0"/>
        <v>9844461788</v>
      </c>
      <c r="I22" s="35">
        <f t="shared" si="0"/>
        <v>9782519940</v>
      </c>
      <c r="J22" s="35">
        <f t="shared" si="0"/>
        <v>32520155964</v>
      </c>
      <c r="K22" s="35">
        <f t="shared" si="0"/>
        <v>7916388706</v>
      </c>
      <c r="L22" s="35">
        <f t="shared" si="0"/>
        <v>8493983382</v>
      </c>
      <c r="M22" s="35">
        <f t="shared" si="0"/>
        <v>12490020333</v>
      </c>
      <c r="N22" s="35">
        <f t="shared" si="0"/>
        <v>28900392421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61420548385</v>
      </c>
      <c r="X22" s="35">
        <f t="shared" si="0"/>
        <v>63248354359</v>
      </c>
      <c r="Y22" s="35">
        <f t="shared" si="0"/>
        <v>-1827805974</v>
      </c>
      <c r="Z22" s="36">
        <f>+IF(X22&lt;&gt;0,+(Y22/X22)*100,0)</f>
        <v>-2.8898870057951322</v>
      </c>
      <c r="AA22" s="33">
        <f>SUM(AA5:AA21)</f>
        <v>122339200789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8352940811</v>
      </c>
      <c r="D25" s="6">
        <v>0</v>
      </c>
      <c r="E25" s="7">
        <v>27846775304</v>
      </c>
      <c r="F25" s="8">
        <v>27846316654</v>
      </c>
      <c r="G25" s="8">
        <v>2510692776</v>
      </c>
      <c r="H25" s="8">
        <v>1900198073</v>
      </c>
      <c r="I25" s="8">
        <v>2224311014</v>
      </c>
      <c r="J25" s="8">
        <v>6635201863</v>
      </c>
      <c r="K25" s="8">
        <v>2214312994</v>
      </c>
      <c r="L25" s="8">
        <v>2555281839</v>
      </c>
      <c r="M25" s="8">
        <v>2231156277</v>
      </c>
      <c r="N25" s="8">
        <v>7000751110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13635952973</v>
      </c>
      <c r="X25" s="8">
        <v>14219074484</v>
      </c>
      <c r="Y25" s="8">
        <v>-583121511</v>
      </c>
      <c r="Z25" s="2">
        <v>-4.1</v>
      </c>
      <c r="AA25" s="6">
        <v>27846316654</v>
      </c>
    </row>
    <row r="26" spans="1:27" ht="13.5">
      <c r="A26" s="25" t="s">
        <v>52</v>
      </c>
      <c r="B26" s="24"/>
      <c r="C26" s="6">
        <v>208138659</v>
      </c>
      <c r="D26" s="6">
        <v>0</v>
      </c>
      <c r="E26" s="7">
        <v>579462810</v>
      </c>
      <c r="F26" s="8">
        <v>579462810</v>
      </c>
      <c r="G26" s="8">
        <v>39366078</v>
      </c>
      <c r="H26" s="8">
        <v>22976339</v>
      </c>
      <c r="I26" s="8">
        <v>59860646</v>
      </c>
      <c r="J26" s="8">
        <v>122203063</v>
      </c>
      <c r="K26" s="8">
        <v>45492347</v>
      </c>
      <c r="L26" s="8">
        <v>44195324</v>
      </c>
      <c r="M26" s="8">
        <v>43714438</v>
      </c>
      <c r="N26" s="8">
        <v>133402109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255605172</v>
      </c>
      <c r="X26" s="8">
        <v>272947373</v>
      </c>
      <c r="Y26" s="8">
        <v>-17342201</v>
      </c>
      <c r="Z26" s="2">
        <v>-6.35</v>
      </c>
      <c r="AA26" s="6">
        <v>579462810</v>
      </c>
    </row>
    <row r="27" spans="1:27" ht="13.5">
      <c r="A27" s="25" t="s">
        <v>53</v>
      </c>
      <c r="B27" s="24"/>
      <c r="C27" s="6">
        <v>2543662513</v>
      </c>
      <c r="D27" s="6">
        <v>0</v>
      </c>
      <c r="E27" s="7">
        <v>7074948232</v>
      </c>
      <c r="F27" s="8">
        <v>7069516538</v>
      </c>
      <c r="G27" s="8">
        <v>365724458</v>
      </c>
      <c r="H27" s="8">
        <v>439767769</v>
      </c>
      <c r="I27" s="8">
        <v>635136743</v>
      </c>
      <c r="J27" s="8">
        <v>1440628970</v>
      </c>
      <c r="K27" s="8">
        <v>511244629</v>
      </c>
      <c r="L27" s="8">
        <v>445636987</v>
      </c>
      <c r="M27" s="8">
        <v>569622242</v>
      </c>
      <c r="N27" s="8">
        <v>1526503858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2967132828</v>
      </c>
      <c r="X27" s="8">
        <v>3336431482</v>
      </c>
      <c r="Y27" s="8">
        <v>-369298654</v>
      </c>
      <c r="Z27" s="2">
        <v>-11.07</v>
      </c>
      <c r="AA27" s="6">
        <v>7069516538</v>
      </c>
    </row>
    <row r="28" spans="1:27" ht="13.5">
      <c r="A28" s="25" t="s">
        <v>54</v>
      </c>
      <c r="B28" s="24"/>
      <c r="C28" s="6">
        <v>2845890791</v>
      </c>
      <c r="D28" s="6">
        <v>0</v>
      </c>
      <c r="E28" s="7">
        <v>7863271592</v>
      </c>
      <c r="F28" s="8">
        <v>7863271592</v>
      </c>
      <c r="G28" s="8">
        <v>348470904</v>
      </c>
      <c r="H28" s="8">
        <v>556813357</v>
      </c>
      <c r="I28" s="8">
        <v>518128575</v>
      </c>
      <c r="J28" s="8">
        <v>1423412836</v>
      </c>
      <c r="K28" s="8">
        <v>576928527</v>
      </c>
      <c r="L28" s="8">
        <v>527722336</v>
      </c>
      <c r="M28" s="8">
        <v>546538548</v>
      </c>
      <c r="N28" s="8">
        <v>1651189411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3074602247</v>
      </c>
      <c r="X28" s="8">
        <v>3573614578</v>
      </c>
      <c r="Y28" s="8">
        <v>-499012331</v>
      </c>
      <c r="Z28" s="2">
        <v>-13.96</v>
      </c>
      <c r="AA28" s="6">
        <v>7863271592</v>
      </c>
    </row>
    <row r="29" spans="1:27" ht="13.5">
      <c r="A29" s="25" t="s">
        <v>55</v>
      </c>
      <c r="B29" s="24"/>
      <c r="C29" s="6">
        <v>981573502</v>
      </c>
      <c r="D29" s="6">
        <v>0</v>
      </c>
      <c r="E29" s="7">
        <v>4151313952</v>
      </c>
      <c r="F29" s="8">
        <v>4151313952</v>
      </c>
      <c r="G29" s="8">
        <v>214877353</v>
      </c>
      <c r="H29" s="8">
        <v>203063638</v>
      </c>
      <c r="I29" s="8">
        <v>346825089</v>
      </c>
      <c r="J29" s="8">
        <v>764766080</v>
      </c>
      <c r="K29" s="8">
        <v>341832054</v>
      </c>
      <c r="L29" s="8">
        <v>210532179</v>
      </c>
      <c r="M29" s="8">
        <v>665384564</v>
      </c>
      <c r="N29" s="8">
        <v>1217748797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1982514877</v>
      </c>
      <c r="X29" s="8">
        <v>2017486993</v>
      </c>
      <c r="Y29" s="8">
        <v>-34972116</v>
      </c>
      <c r="Z29" s="2">
        <v>-1.73</v>
      </c>
      <c r="AA29" s="6">
        <v>4151313952</v>
      </c>
    </row>
    <row r="30" spans="1:27" ht="13.5">
      <c r="A30" s="25" t="s">
        <v>56</v>
      </c>
      <c r="B30" s="24"/>
      <c r="C30" s="6">
        <v>15190968090</v>
      </c>
      <c r="D30" s="6">
        <v>0</v>
      </c>
      <c r="E30" s="7">
        <v>42766857433</v>
      </c>
      <c r="F30" s="8">
        <v>42756511932</v>
      </c>
      <c r="G30" s="8">
        <v>3582313195</v>
      </c>
      <c r="H30" s="8">
        <v>4985244379</v>
      </c>
      <c r="I30" s="8">
        <v>3497738771</v>
      </c>
      <c r="J30" s="8">
        <v>12065296345</v>
      </c>
      <c r="K30" s="8">
        <v>3251635295</v>
      </c>
      <c r="L30" s="8">
        <v>3166910602</v>
      </c>
      <c r="M30" s="8">
        <v>3433843011</v>
      </c>
      <c r="N30" s="8">
        <v>9852388908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21917685253</v>
      </c>
      <c r="X30" s="8">
        <v>23343428943</v>
      </c>
      <c r="Y30" s="8">
        <v>-1425743690</v>
      </c>
      <c r="Z30" s="2">
        <v>-6.11</v>
      </c>
      <c r="AA30" s="6">
        <v>42756511932</v>
      </c>
    </row>
    <row r="31" spans="1:27" ht="13.5">
      <c r="A31" s="25" t="s">
        <v>57</v>
      </c>
      <c r="B31" s="24"/>
      <c r="C31" s="6">
        <v>1884326647</v>
      </c>
      <c r="D31" s="6">
        <v>0</v>
      </c>
      <c r="E31" s="7">
        <v>3428590056</v>
      </c>
      <c r="F31" s="8">
        <v>3483592112</v>
      </c>
      <c r="G31" s="8">
        <v>85157398</v>
      </c>
      <c r="H31" s="8">
        <v>183823810</v>
      </c>
      <c r="I31" s="8">
        <v>227323895</v>
      </c>
      <c r="J31" s="8">
        <v>496305103</v>
      </c>
      <c r="K31" s="8">
        <v>223129446</v>
      </c>
      <c r="L31" s="8">
        <v>263445834</v>
      </c>
      <c r="M31" s="8">
        <v>281513627</v>
      </c>
      <c r="N31" s="8">
        <v>768088907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1264394010</v>
      </c>
      <c r="X31" s="8">
        <v>1648938659</v>
      </c>
      <c r="Y31" s="8">
        <v>-384544649</v>
      </c>
      <c r="Z31" s="2">
        <v>-23.32</v>
      </c>
      <c r="AA31" s="6">
        <v>3483592112</v>
      </c>
    </row>
    <row r="32" spans="1:27" ht="13.5">
      <c r="A32" s="25" t="s">
        <v>58</v>
      </c>
      <c r="B32" s="24"/>
      <c r="C32" s="6">
        <v>1337831208</v>
      </c>
      <c r="D32" s="6">
        <v>0</v>
      </c>
      <c r="E32" s="7">
        <v>7974289441</v>
      </c>
      <c r="F32" s="8">
        <v>7972978746</v>
      </c>
      <c r="G32" s="8">
        <v>21562102</v>
      </c>
      <c r="H32" s="8">
        <v>611436610</v>
      </c>
      <c r="I32" s="8">
        <v>666680666</v>
      </c>
      <c r="J32" s="8">
        <v>1299679378</v>
      </c>
      <c r="K32" s="8">
        <v>655084461</v>
      </c>
      <c r="L32" s="8">
        <v>630871895</v>
      </c>
      <c r="M32" s="8">
        <v>731747805</v>
      </c>
      <c r="N32" s="8">
        <v>2017704161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3317383539</v>
      </c>
      <c r="X32" s="8">
        <v>3917831872</v>
      </c>
      <c r="Y32" s="8">
        <v>-600448333</v>
      </c>
      <c r="Z32" s="2">
        <v>-15.33</v>
      </c>
      <c r="AA32" s="6">
        <v>7972978746</v>
      </c>
    </row>
    <row r="33" spans="1:27" ht="13.5">
      <c r="A33" s="25" t="s">
        <v>59</v>
      </c>
      <c r="B33" s="24"/>
      <c r="C33" s="6">
        <v>1194229590</v>
      </c>
      <c r="D33" s="6">
        <v>0</v>
      </c>
      <c r="E33" s="7">
        <v>2777681890</v>
      </c>
      <c r="F33" s="8">
        <v>2778045865</v>
      </c>
      <c r="G33" s="8">
        <v>56199799</v>
      </c>
      <c r="H33" s="8">
        <v>-7953953</v>
      </c>
      <c r="I33" s="8">
        <v>237471182</v>
      </c>
      <c r="J33" s="8">
        <v>285717028</v>
      </c>
      <c r="K33" s="8">
        <v>286581676</v>
      </c>
      <c r="L33" s="8">
        <v>309271406</v>
      </c>
      <c r="M33" s="8">
        <v>288905341</v>
      </c>
      <c r="N33" s="8">
        <v>884758423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1170475451</v>
      </c>
      <c r="X33" s="8">
        <v>1143485241</v>
      </c>
      <c r="Y33" s="8">
        <v>26990210</v>
      </c>
      <c r="Z33" s="2">
        <v>2.36</v>
      </c>
      <c r="AA33" s="6">
        <v>2778045865</v>
      </c>
    </row>
    <row r="34" spans="1:27" ht="13.5">
      <c r="A34" s="25" t="s">
        <v>60</v>
      </c>
      <c r="B34" s="24"/>
      <c r="C34" s="6">
        <v>3013011084</v>
      </c>
      <c r="D34" s="6">
        <v>0</v>
      </c>
      <c r="E34" s="7">
        <v>15603556481</v>
      </c>
      <c r="F34" s="8">
        <v>15549275605</v>
      </c>
      <c r="G34" s="8">
        <v>564774491</v>
      </c>
      <c r="H34" s="8">
        <v>997040444</v>
      </c>
      <c r="I34" s="8">
        <v>1205634272</v>
      </c>
      <c r="J34" s="8">
        <v>2767449207</v>
      </c>
      <c r="K34" s="8">
        <v>1110162083</v>
      </c>
      <c r="L34" s="8">
        <v>981580229</v>
      </c>
      <c r="M34" s="8">
        <v>1023748155</v>
      </c>
      <c r="N34" s="8">
        <v>3115490467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5882939674</v>
      </c>
      <c r="X34" s="8">
        <v>7569701227</v>
      </c>
      <c r="Y34" s="8">
        <v>-1686761553</v>
      </c>
      <c r="Z34" s="2">
        <v>-22.28</v>
      </c>
      <c r="AA34" s="6">
        <v>15549275605</v>
      </c>
    </row>
    <row r="35" spans="1:27" ht="13.5">
      <c r="A35" s="23" t="s">
        <v>61</v>
      </c>
      <c r="B35" s="29"/>
      <c r="C35" s="6">
        <v>-927914</v>
      </c>
      <c r="D35" s="6">
        <v>0</v>
      </c>
      <c r="E35" s="7">
        <v>15026000</v>
      </c>
      <c r="F35" s="8">
        <v>15126000</v>
      </c>
      <c r="G35" s="8">
        <v>0</v>
      </c>
      <c r="H35" s="8">
        <v>2385570</v>
      </c>
      <c r="I35" s="8">
        <v>6333547</v>
      </c>
      <c r="J35" s="8">
        <v>8719117</v>
      </c>
      <c r="K35" s="8">
        <v>3840947</v>
      </c>
      <c r="L35" s="8">
        <v>-659905</v>
      </c>
      <c r="M35" s="8">
        <v>9560644</v>
      </c>
      <c r="N35" s="8">
        <v>12741686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21460803</v>
      </c>
      <c r="X35" s="8">
        <v>51049</v>
      </c>
      <c r="Y35" s="8">
        <v>21409754</v>
      </c>
      <c r="Z35" s="2">
        <v>41939.61</v>
      </c>
      <c r="AA35" s="6">
        <v>15126000</v>
      </c>
    </row>
    <row r="36" spans="1:27" ht="12.75">
      <c r="A36" s="40" t="s">
        <v>62</v>
      </c>
      <c r="B36" s="32"/>
      <c r="C36" s="33">
        <f aca="true" t="shared" si="1" ref="C36:Y36">SUM(C25:C35)</f>
        <v>37551644981</v>
      </c>
      <c r="D36" s="33">
        <f>SUM(D25:D35)</f>
        <v>0</v>
      </c>
      <c r="E36" s="34">
        <f t="shared" si="1"/>
        <v>120081773191</v>
      </c>
      <c r="F36" s="35">
        <f t="shared" si="1"/>
        <v>120065411806</v>
      </c>
      <c r="G36" s="35">
        <f t="shared" si="1"/>
        <v>7789138554</v>
      </c>
      <c r="H36" s="35">
        <f t="shared" si="1"/>
        <v>9894796036</v>
      </c>
      <c r="I36" s="35">
        <f t="shared" si="1"/>
        <v>9625444400</v>
      </c>
      <c r="J36" s="35">
        <f t="shared" si="1"/>
        <v>27309378990</v>
      </c>
      <c r="K36" s="35">
        <f t="shared" si="1"/>
        <v>9220244459</v>
      </c>
      <c r="L36" s="35">
        <f t="shared" si="1"/>
        <v>9134788726</v>
      </c>
      <c r="M36" s="35">
        <f t="shared" si="1"/>
        <v>9825734652</v>
      </c>
      <c r="N36" s="35">
        <f t="shared" si="1"/>
        <v>28180767837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55490146827</v>
      </c>
      <c r="X36" s="35">
        <f t="shared" si="1"/>
        <v>61042991901</v>
      </c>
      <c r="Y36" s="35">
        <f t="shared" si="1"/>
        <v>-5552845074</v>
      </c>
      <c r="Z36" s="36">
        <f>+IF(X36&lt;&gt;0,+(Y36/X36)*100,0)</f>
        <v>-9.09661355230695</v>
      </c>
      <c r="AA36" s="33">
        <f>SUM(AA25:AA35)</f>
        <v>120065411806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-771720889</v>
      </c>
      <c r="D38" s="46">
        <f>+D22-D36</f>
        <v>0</v>
      </c>
      <c r="E38" s="47">
        <f t="shared" si="2"/>
        <v>2273351644</v>
      </c>
      <c r="F38" s="48">
        <f t="shared" si="2"/>
        <v>2273788983</v>
      </c>
      <c r="G38" s="48">
        <f t="shared" si="2"/>
        <v>5104035682</v>
      </c>
      <c r="H38" s="48">
        <f t="shared" si="2"/>
        <v>-50334248</v>
      </c>
      <c r="I38" s="48">
        <f t="shared" si="2"/>
        <v>157075540</v>
      </c>
      <c r="J38" s="48">
        <f t="shared" si="2"/>
        <v>5210776974</v>
      </c>
      <c r="K38" s="48">
        <f t="shared" si="2"/>
        <v>-1303855753</v>
      </c>
      <c r="L38" s="48">
        <f t="shared" si="2"/>
        <v>-640805344</v>
      </c>
      <c r="M38" s="48">
        <f t="shared" si="2"/>
        <v>2664285681</v>
      </c>
      <c r="N38" s="48">
        <f t="shared" si="2"/>
        <v>719624584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5930401558</v>
      </c>
      <c r="X38" s="48">
        <f>IF(F22=F36,0,X22-X36)</f>
        <v>2205362458</v>
      </c>
      <c r="Y38" s="48">
        <f t="shared" si="2"/>
        <v>3725039100</v>
      </c>
      <c r="Z38" s="49">
        <f>+IF(X38&lt;&gt;0,+(Y38/X38)*100,0)</f>
        <v>168.90824845990008</v>
      </c>
      <c r="AA38" s="46">
        <f>+AA22-AA36</f>
        <v>2273788983</v>
      </c>
    </row>
    <row r="39" spans="1:27" ht="13.5">
      <c r="A39" s="23" t="s">
        <v>64</v>
      </c>
      <c r="B39" s="29"/>
      <c r="C39" s="6">
        <v>2583071324</v>
      </c>
      <c r="D39" s="6">
        <v>0</v>
      </c>
      <c r="E39" s="7">
        <v>7909939508</v>
      </c>
      <c r="F39" s="8">
        <v>7911245508</v>
      </c>
      <c r="G39" s="8">
        <v>-159629493</v>
      </c>
      <c r="H39" s="8">
        <v>330483817</v>
      </c>
      <c r="I39" s="8">
        <v>572214467</v>
      </c>
      <c r="J39" s="8">
        <v>743068791</v>
      </c>
      <c r="K39" s="8">
        <v>718438669</v>
      </c>
      <c r="L39" s="8">
        <v>703259274</v>
      </c>
      <c r="M39" s="8">
        <v>588681625</v>
      </c>
      <c r="N39" s="8">
        <v>2010379568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2753448359</v>
      </c>
      <c r="X39" s="8">
        <v>3577819890</v>
      </c>
      <c r="Y39" s="8">
        <v>-824371531</v>
      </c>
      <c r="Z39" s="2">
        <v>-23.04</v>
      </c>
      <c r="AA39" s="6">
        <v>7911245508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32199672</v>
      </c>
      <c r="Y40" s="26">
        <v>-32199672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-143953</v>
      </c>
      <c r="J41" s="8">
        <v>-143953</v>
      </c>
      <c r="K41" s="51">
        <v>-3262758</v>
      </c>
      <c r="L41" s="51">
        <v>0</v>
      </c>
      <c r="M41" s="8">
        <v>0</v>
      </c>
      <c r="N41" s="51">
        <v>-3262758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-3406711</v>
      </c>
      <c r="X41" s="8"/>
      <c r="Y41" s="51">
        <v>-3406711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1811350435</v>
      </c>
      <c r="D42" s="55">
        <f>SUM(D38:D41)</f>
        <v>0</v>
      </c>
      <c r="E42" s="56">
        <f t="shared" si="3"/>
        <v>10183291152</v>
      </c>
      <c r="F42" s="57">
        <f t="shared" si="3"/>
        <v>10185034491</v>
      </c>
      <c r="G42" s="57">
        <f t="shared" si="3"/>
        <v>4944406189</v>
      </c>
      <c r="H42" s="57">
        <f t="shared" si="3"/>
        <v>280149569</v>
      </c>
      <c r="I42" s="57">
        <f t="shared" si="3"/>
        <v>729146054</v>
      </c>
      <c r="J42" s="57">
        <f t="shared" si="3"/>
        <v>5953701812</v>
      </c>
      <c r="K42" s="57">
        <f t="shared" si="3"/>
        <v>-588679842</v>
      </c>
      <c r="L42" s="57">
        <f t="shared" si="3"/>
        <v>62453930</v>
      </c>
      <c r="M42" s="57">
        <f t="shared" si="3"/>
        <v>3252967306</v>
      </c>
      <c r="N42" s="57">
        <f t="shared" si="3"/>
        <v>2726741394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8680443206</v>
      </c>
      <c r="X42" s="57">
        <f t="shared" si="3"/>
        <v>5815382020</v>
      </c>
      <c r="Y42" s="57">
        <f t="shared" si="3"/>
        <v>2865061186</v>
      </c>
      <c r="Z42" s="58">
        <f>+IF(X42&lt;&gt;0,+(Y42/X42)*100,0)</f>
        <v>49.266947143740694</v>
      </c>
      <c r="AA42" s="55">
        <f>SUM(AA38:AA41)</f>
        <v>10185034491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416443000</v>
      </c>
      <c r="F43" s="60">
        <v>416443000</v>
      </c>
      <c r="G43" s="60">
        <v>3467000</v>
      </c>
      <c r="H43" s="60">
        <v>3846859</v>
      </c>
      <c r="I43" s="60">
        <v>3409817</v>
      </c>
      <c r="J43" s="60">
        <v>10723676</v>
      </c>
      <c r="K43" s="60">
        <v>3830552</v>
      </c>
      <c r="L43" s="60">
        <v>3218036</v>
      </c>
      <c r="M43" s="60">
        <v>4147073</v>
      </c>
      <c r="N43" s="60">
        <v>11195661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21919337</v>
      </c>
      <c r="X43" s="60">
        <v>5412000</v>
      </c>
      <c r="Y43" s="60">
        <v>16507337</v>
      </c>
      <c r="Z43" s="61">
        <v>305.01</v>
      </c>
      <c r="AA43" s="50">
        <v>416443000</v>
      </c>
    </row>
    <row r="44" spans="1:27" ht="13.5">
      <c r="A44" s="62" t="s">
        <v>69</v>
      </c>
      <c r="B44" s="29"/>
      <c r="C44" s="63">
        <f aca="true" t="shared" si="4" ref="C44:Y44">+C42-C43</f>
        <v>1811350435</v>
      </c>
      <c r="D44" s="63">
        <f>+D42-D43</f>
        <v>0</v>
      </c>
      <c r="E44" s="64">
        <f t="shared" si="4"/>
        <v>9766848152</v>
      </c>
      <c r="F44" s="65">
        <f t="shared" si="4"/>
        <v>9768591491</v>
      </c>
      <c r="G44" s="65">
        <f t="shared" si="4"/>
        <v>4940939189</v>
      </c>
      <c r="H44" s="65">
        <f t="shared" si="4"/>
        <v>276302710</v>
      </c>
      <c r="I44" s="65">
        <f t="shared" si="4"/>
        <v>725736237</v>
      </c>
      <c r="J44" s="65">
        <f t="shared" si="4"/>
        <v>5942978136</v>
      </c>
      <c r="K44" s="65">
        <f t="shared" si="4"/>
        <v>-592510394</v>
      </c>
      <c r="L44" s="65">
        <f t="shared" si="4"/>
        <v>59235894</v>
      </c>
      <c r="M44" s="65">
        <f t="shared" si="4"/>
        <v>3248820233</v>
      </c>
      <c r="N44" s="65">
        <f t="shared" si="4"/>
        <v>2715545733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8658523869</v>
      </c>
      <c r="X44" s="65">
        <f t="shared" si="4"/>
        <v>5809970020</v>
      </c>
      <c r="Y44" s="65">
        <f t="shared" si="4"/>
        <v>2848553849</v>
      </c>
      <c r="Z44" s="66">
        <f>+IF(X44&lt;&gt;0,+(Y44/X44)*100,0)</f>
        <v>49.02871855094357</v>
      </c>
      <c r="AA44" s="63">
        <f>+AA42-AA43</f>
        <v>9768591491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1811350435</v>
      </c>
      <c r="D46" s="55">
        <f>SUM(D44:D45)</f>
        <v>0</v>
      </c>
      <c r="E46" s="56">
        <f t="shared" si="5"/>
        <v>9766848152</v>
      </c>
      <c r="F46" s="57">
        <f t="shared" si="5"/>
        <v>9768591491</v>
      </c>
      <c r="G46" s="57">
        <f t="shared" si="5"/>
        <v>4940939189</v>
      </c>
      <c r="H46" s="57">
        <f t="shared" si="5"/>
        <v>276302710</v>
      </c>
      <c r="I46" s="57">
        <f t="shared" si="5"/>
        <v>725736237</v>
      </c>
      <c r="J46" s="57">
        <f t="shared" si="5"/>
        <v>5942978136</v>
      </c>
      <c r="K46" s="57">
        <f t="shared" si="5"/>
        <v>-592510394</v>
      </c>
      <c r="L46" s="57">
        <f t="shared" si="5"/>
        <v>59235894</v>
      </c>
      <c r="M46" s="57">
        <f t="shared" si="5"/>
        <v>3248820233</v>
      </c>
      <c r="N46" s="57">
        <f t="shared" si="5"/>
        <v>2715545733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8658523869</v>
      </c>
      <c r="X46" s="57">
        <f t="shared" si="5"/>
        <v>5809970020</v>
      </c>
      <c r="Y46" s="57">
        <f t="shared" si="5"/>
        <v>2848553849</v>
      </c>
      <c r="Z46" s="58">
        <f>+IF(X46&lt;&gt;0,+(Y46/X46)*100,0)</f>
        <v>49.02871855094357</v>
      </c>
      <c r="AA46" s="55">
        <f>SUM(AA44:AA45)</f>
        <v>9768591491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1811350435</v>
      </c>
      <c r="D48" s="71">
        <f>SUM(D46:D47)</f>
        <v>0</v>
      </c>
      <c r="E48" s="72">
        <f t="shared" si="6"/>
        <v>9766848152</v>
      </c>
      <c r="F48" s="73">
        <f t="shared" si="6"/>
        <v>9768591491</v>
      </c>
      <c r="G48" s="73">
        <f t="shared" si="6"/>
        <v>4940939189</v>
      </c>
      <c r="H48" s="74">
        <f t="shared" si="6"/>
        <v>276302710</v>
      </c>
      <c r="I48" s="74">
        <f t="shared" si="6"/>
        <v>725736237</v>
      </c>
      <c r="J48" s="74">
        <f t="shared" si="6"/>
        <v>5942978136</v>
      </c>
      <c r="K48" s="74">
        <f t="shared" si="6"/>
        <v>-592510394</v>
      </c>
      <c r="L48" s="74">
        <f t="shared" si="6"/>
        <v>59235894</v>
      </c>
      <c r="M48" s="73">
        <f t="shared" si="6"/>
        <v>3248820233</v>
      </c>
      <c r="N48" s="73">
        <f t="shared" si="6"/>
        <v>2715545733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8658523869</v>
      </c>
      <c r="X48" s="74">
        <f t="shared" si="6"/>
        <v>5809970020</v>
      </c>
      <c r="Y48" s="74">
        <f t="shared" si="6"/>
        <v>2848553849</v>
      </c>
      <c r="Z48" s="75">
        <f>+IF(X48&lt;&gt;0,+(Y48/X48)*100,0)</f>
        <v>49.02871855094357</v>
      </c>
      <c r="AA48" s="76">
        <f>SUM(AA46:AA47)</f>
        <v>9768591491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227028207</v>
      </c>
      <c r="F5" s="8">
        <v>227028207</v>
      </c>
      <c r="G5" s="8">
        <v>19851001</v>
      </c>
      <c r="H5" s="8">
        <v>19989435</v>
      </c>
      <c r="I5" s="8">
        <v>2794720</v>
      </c>
      <c r="J5" s="8">
        <v>42635156</v>
      </c>
      <c r="K5" s="8">
        <v>13343096</v>
      </c>
      <c r="L5" s="8">
        <v>13192726</v>
      </c>
      <c r="M5" s="8">
        <v>13430483</v>
      </c>
      <c r="N5" s="8">
        <v>39966305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82601461</v>
      </c>
      <c r="X5" s="8">
        <v>113514102</v>
      </c>
      <c r="Y5" s="8">
        <v>-30912641</v>
      </c>
      <c r="Z5" s="2">
        <v>-27.23</v>
      </c>
      <c r="AA5" s="6">
        <v>227028207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373518</v>
      </c>
      <c r="F6" s="8">
        <v>373518</v>
      </c>
      <c r="G6" s="8">
        <v>11668</v>
      </c>
      <c r="H6" s="8">
        <v>10032</v>
      </c>
      <c r="I6" s="8">
        <v>11219</v>
      </c>
      <c r="J6" s="8">
        <v>32919</v>
      </c>
      <c r="K6" s="8">
        <v>14207</v>
      </c>
      <c r="L6" s="8">
        <v>9784</v>
      </c>
      <c r="M6" s="8">
        <v>1473718</v>
      </c>
      <c r="N6" s="8">
        <v>1497709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1530628</v>
      </c>
      <c r="X6" s="8">
        <v>186756</v>
      </c>
      <c r="Y6" s="8">
        <v>1343872</v>
      </c>
      <c r="Z6" s="2">
        <v>719.59</v>
      </c>
      <c r="AA6" s="6">
        <v>373518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282809561</v>
      </c>
      <c r="F7" s="8">
        <v>282809561</v>
      </c>
      <c r="G7" s="8">
        <v>25700548</v>
      </c>
      <c r="H7" s="8">
        <v>24284438</v>
      </c>
      <c r="I7" s="8">
        <v>21958975</v>
      </c>
      <c r="J7" s="8">
        <v>71943961</v>
      </c>
      <c r="K7" s="8">
        <v>23443978</v>
      </c>
      <c r="L7" s="8">
        <v>22908634</v>
      </c>
      <c r="M7" s="8">
        <v>20085304</v>
      </c>
      <c r="N7" s="8">
        <v>66437916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138381877</v>
      </c>
      <c r="X7" s="8">
        <v>141404778</v>
      </c>
      <c r="Y7" s="8">
        <v>-3022901</v>
      </c>
      <c r="Z7" s="2">
        <v>-2.14</v>
      </c>
      <c r="AA7" s="6">
        <v>282809561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291481972</v>
      </c>
      <c r="F8" s="8">
        <v>291481972</v>
      </c>
      <c r="G8" s="8">
        <v>24539011</v>
      </c>
      <c r="H8" s="8">
        <v>24411363</v>
      </c>
      <c r="I8" s="8">
        <v>25009918</v>
      </c>
      <c r="J8" s="8">
        <v>73960292</v>
      </c>
      <c r="K8" s="8">
        <v>23032209</v>
      </c>
      <c r="L8" s="8">
        <v>20964828</v>
      </c>
      <c r="M8" s="8">
        <v>17564533</v>
      </c>
      <c r="N8" s="8">
        <v>61561570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135521862</v>
      </c>
      <c r="X8" s="8">
        <v>145740984</v>
      </c>
      <c r="Y8" s="8">
        <v>-10219122</v>
      </c>
      <c r="Z8" s="2">
        <v>-7.01</v>
      </c>
      <c r="AA8" s="6">
        <v>291481972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43407664</v>
      </c>
      <c r="F9" s="8">
        <v>43407664</v>
      </c>
      <c r="G9" s="8">
        <v>3360005</v>
      </c>
      <c r="H9" s="8">
        <v>3248947</v>
      </c>
      <c r="I9" s="8">
        <v>3693074</v>
      </c>
      <c r="J9" s="8">
        <v>10302026</v>
      </c>
      <c r="K9" s="8">
        <v>3512684</v>
      </c>
      <c r="L9" s="8">
        <v>3561054</v>
      </c>
      <c r="M9" s="8">
        <v>3139492</v>
      </c>
      <c r="N9" s="8">
        <v>10213230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20515256</v>
      </c>
      <c r="X9" s="8">
        <v>21703830</v>
      </c>
      <c r="Y9" s="8">
        <v>-1188574</v>
      </c>
      <c r="Z9" s="2">
        <v>-5.48</v>
      </c>
      <c r="AA9" s="6">
        <v>43407664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59865696</v>
      </c>
      <c r="F10" s="26">
        <v>59865696</v>
      </c>
      <c r="G10" s="26">
        <v>4954292</v>
      </c>
      <c r="H10" s="26">
        <v>4933866</v>
      </c>
      <c r="I10" s="26">
        <v>4881462</v>
      </c>
      <c r="J10" s="26">
        <v>14769620</v>
      </c>
      <c r="K10" s="26">
        <v>4888629</v>
      </c>
      <c r="L10" s="26">
        <v>4847834</v>
      </c>
      <c r="M10" s="26">
        <v>4941755</v>
      </c>
      <c r="N10" s="26">
        <v>14678218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29447838</v>
      </c>
      <c r="X10" s="26">
        <v>29932848</v>
      </c>
      <c r="Y10" s="26">
        <v>-485010</v>
      </c>
      <c r="Z10" s="27">
        <v>-1.62</v>
      </c>
      <c r="AA10" s="28">
        <v>59865696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836633</v>
      </c>
      <c r="F11" s="8">
        <v>836633</v>
      </c>
      <c r="G11" s="8">
        <v>107759</v>
      </c>
      <c r="H11" s="8">
        <v>105306</v>
      </c>
      <c r="I11" s="8">
        <v>101496</v>
      </c>
      <c r="J11" s="8">
        <v>314561</v>
      </c>
      <c r="K11" s="8">
        <v>103416</v>
      </c>
      <c r="L11" s="8">
        <v>103226</v>
      </c>
      <c r="M11" s="8">
        <v>95675</v>
      </c>
      <c r="N11" s="8">
        <v>302317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616878</v>
      </c>
      <c r="X11" s="8">
        <v>418314</v>
      </c>
      <c r="Y11" s="8">
        <v>198564</v>
      </c>
      <c r="Z11" s="2">
        <v>47.47</v>
      </c>
      <c r="AA11" s="6">
        <v>836633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1171715</v>
      </c>
      <c r="F12" s="8">
        <v>1171715</v>
      </c>
      <c r="G12" s="8">
        <v>111681</v>
      </c>
      <c r="H12" s="8">
        <v>100550</v>
      </c>
      <c r="I12" s="8">
        <v>94473</v>
      </c>
      <c r="J12" s="8">
        <v>306704</v>
      </c>
      <c r="K12" s="8">
        <v>98092</v>
      </c>
      <c r="L12" s="8">
        <v>85314</v>
      </c>
      <c r="M12" s="8">
        <v>94792</v>
      </c>
      <c r="N12" s="8">
        <v>278198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584902</v>
      </c>
      <c r="X12" s="8">
        <v>585858</v>
      </c>
      <c r="Y12" s="8">
        <v>-956</v>
      </c>
      <c r="Z12" s="2">
        <v>-0.16</v>
      </c>
      <c r="AA12" s="6">
        <v>1171715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2785606</v>
      </c>
      <c r="F13" s="8">
        <v>2785606</v>
      </c>
      <c r="G13" s="8">
        <v>32646</v>
      </c>
      <c r="H13" s="8">
        <v>539504</v>
      </c>
      <c r="I13" s="8">
        <v>504769</v>
      </c>
      <c r="J13" s="8">
        <v>1076919</v>
      </c>
      <c r="K13" s="8">
        <v>433636</v>
      </c>
      <c r="L13" s="8">
        <v>396614</v>
      </c>
      <c r="M13" s="8">
        <v>895997</v>
      </c>
      <c r="N13" s="8">
        <v>1726247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2803166</v>
      </c>
      <c r="X13" s="8">
        <v>1392798</v>
      </c>
      <c r="Y13" s="8">
        <v>1410368</v>
      </c>
      <c r="Z13" s="2">
        <v>101.26</v>
      </c>
      <c r="AA13" s="6">
        <v>2785606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54681367</v>
      </c>
      <c r="F14" s="8">
        <v>54681367</v>
      </c>
      <c r="G14" s="8">
        <v>6284155</v>
      </c>
      <c r="H14" s="8">
        <v>6267164</v>
      </c>
      <c r="I14" s="8">
        <v>6420455</v>
      </c>
      <c r="J14" s="8">
        <v>18971774</v>
      </c>
      <c r="K14" s="8">
        <v>6052679</v>
      </c>
      <c r="L14" s="8">
        <v>6287968</v>
      </c>
      <c r="M14" s="8">
        <v>6204074</v>
      </c>
      <c r="N14" s="8">
        <v>18544721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37516495</v>
      </c>
      <c r="X14" s="8">
        <v>27340680</v>
      </c>
      <c r="Y14" s="8">
        <v>10175815</v>
      </c>
      <c r="Z14" s="2">
        <v>37.22</v>
      </c>
      <c r="AA14" s="6">
        <v>54681367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3008174</v>
      </c>
      <c r="F16" s="8">
        <v>3008174</v>
      </c>
      <c r="G16" s="8">
        <v>304540</v>
      </c>
      <c r="H16" s="8">
        <v>376450</v>
      </c>
      <c r="I16" s="8">
        <v>532898</v>
      </c>
      <c r="J16" s="8">
        <v>1213888</v>
      </c>
      <c r="K16" s="8">
        <v>185918</v>
      </c>
      <c r="L16" s="8">
        <v>457335</v>
      </c>
      <c r="M16" s="8">
        <v>825367</v>
      </c>
      <c r="N16" s="8">
        <v>1468620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2682508</v>
      </c>
      <c r="X16" s="8">
        <v>1504086</v>
      </c>
      <c r="Y16" s="8">
        <v>1178422</v>
      </c>
      <c r="Z16" s="2">
        <v>78.35</v>
      </c>
      <c r="AA16" s="6">
        <v>3008174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41060002</v>
      </c>
      <c r="F17" s="8">
        <v>41060002</v>
      </c>
      <c r="G17" s="8">
        <v>2991067</v>
      </c>
      <c r="H17" s="8">
        <v>3215801</v>
      </c>
      <c r="I17" s="8">
        <v>2867424</v>
      </c>
      <c r="J17" s="8">
        <v>9074292</v>
      </c>
      <c r="K17" s="8">
        <v>4040238</v>
      </c>
      <c r="L17" s="8">
        <v>3258208</v>
      </c>
      <c r="M17" s="8">
        <v>2092468</v>
      </c>
      <c r="N17" s="8">
        <v>9390914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18465206</v>
      </c>
      <c r="X17" s="8">
        <v>20529996</v>
      </c>
      <c r="Y17" s="8">
        <v>-2064790</v>
      </c>
      <c r="Z17" s="2">
        <v>-10.06</v>
      </c>
      <c r="AA17" s="6">
        <v>41060002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206523000</v>
      </c>
      <c r="F19" s="8">
        <v>206523000</v>
      </c>
      <c r="G19" s="8">
        <v>67897000</v>
      </c>
      <c r="H19" s="8">
        <v>11547000</v>
      </c>
      <c r="I19" s="8">
        <v>0</v>
      </c>
      <c r="J19" s="8">
        <v>79444000</v>
      </c>
      <c r="K19" s="8">
        <v>759430</v>
      </c>
      <c r="L19" s="8">
        <v>3000000</v>
      </c>
      <c r="M19" s="8">
        <v>44399870</v>
      </c>
      <c r="N19" s="8">
        <v>48159300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127603300</v>
      </c>
      <c r="X19" s="8">
        <v>144547333</v>
      </c>
      <c r="Y19" s="8">
        <v>-16944033</v>
      </c>
      <c r="Z19" s="2">
        <v>-11.72</v>
      </c>
      <c r="AA19" s="6">
        <v>206523000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20953823</v>
      </c>
      <c r="F20" s="26">
        <v>20953823</v>
      </c>
      <c r="G20" s="26">
        <v>389152</v>
      </c>
      <c r="H20" s="26">
        <v>264044</v>
      </c>
      <c r="I20" s="26">
        <v>411629</v>
      </c>
      <c r="J20" s="26">
        <v>1064825</v>
      </c>
      <c r="K20" s="26">
        <v>468097</v>
      </c>
      <c r="L20" s="26">
        <v>787584</v>
      </c>
      <c r="M20" s="26">
        <v>609001</v>
      </c>
      <c r="N20" s="26">
        <v>1864682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2929507</v>
      </c>
      <c r="X20" s="26">
        <v>10477692</v>
      </c>
      <c r="Y20" s="26">
        <v>-7548185</v>
      </c>
      <c r="Z20" s="27">
        <v>-72.04</v>
      </c>
      <c r="AA20" s="28">
        <v>20953823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830280</v>
      </c>
      <c r="F21" s="8">
        <v>830280</v>
      </c>
      <c r="G21" s="8">
        <v>975</v>
      </c>
      <c r="H21" s="8">
        <v>0</v>
      </c>
      <c r="I21" s="30">
        <v>0</v>
      </c>
      <c r="J21" s="8">
        <v>975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975</v>
      </c>
      <c r="X21" s="8">
        <v>415140</v>
      </c>
      <c r="Y21" s="8">
        <v>-414165</v>
      </c>
      <c r="Z21" s="2">
        <v>-99.77</v>
      </c>
      <c r="AA21" s="6">
        <v>830280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1236817218</v>
      </c>
      <c r="F22" s="35">
        <f t="shared" si="0"/>
        <v>1236817218</v>
      </c>
      <c r="G22" s="35">
        <f t="shared" si="0"/>
        <v>156535500</v>
      </c>
      <c r="H22" s="35">
        <f t="shared" si="0"/>
        <v>99293900</v>
      </c>
      <c r="I22" s="35">
        <f t="shared" si="0"/>
        <v>69282512</v>
      </c>
      <c r="J22" s="35">
        <f t="shared" si="0"/>
        <v>325111912</v>
      </c>
      <c r="K22" s="35">
        <f t="shared" si="0"/>
        <v>80376309</v>
      </c>
      <c r="L22" s="35">
        <f t="shared" si="0"/>
        <v>79861109</v>
      </c>
      <c r="M22" s="35">
        <f t="shared" si="0"/>
        <v>115852529</v>
      </c>
      <c r="N22" s="35">
        <f t="shared" si="0"/>
        <v>276089947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601201859</v>
      </c>
      <c r="X22" s="35">
        <f t="shared" si="0"/>
        <v>659695195</v>
      </c>
      <c r="Y22" s="35">
        <f t="shared" si="0"/>
        <v>-58493336</v>
      </c>
      <c r="Z22" s="36">
        <f>+IF(X22&lt;&gt;0,+(Y22/X22)*100,0)</f>
        <v>-8.866721547062353</v>
      </c>
      <c r="AA22" s="33">
        <f>SUM(AA5:AA21)</f>
        <v>1236817218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327674868</v>
      </c>
      <c r="F25" s="8">
        <v>327674868</v>
      </c>
      <c r="G25" s="8">
        <v>26404222</v>
      </c>
      <c r="H25" s="8">
        <v>25018540</v>
      </c>
      <c r="I25" s="8">
        <v>24179957</v>
      </c>
      <c r="J25" s="8">
        <v>75602719</v>
      </c>
      <c r="K25" s="8">
        <v>25144865</v>
      </c>
      <c r="L25" s="8">
        <v>23985761</v>
      </c>
      <c r="M25" s="8">
        <v>23710680</v>
      </c>
      <c r="N25" s="8">
        <v>72841306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148444025</v>
      </c>
      <c r="X25" s="8">
        <v>163837434</v>
      </c>
      <c r="Y25" s="8">
        <v>-15393409</v>
      </c>
      <c r="Z25" s="2">
        <v>-9.4</v>
      </c>
      <c r="AA25" s="6">
        <v>327674868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20982732</v>
      </c>
      <c r="F26" s="8">
        <v>20982732</v>
      </c>
      <c r="G26" s="8">
        <v>1649586</v>
      </c>
      <c r="H26" s="8">
        <v>1408262</v>
      </c>
      <c r="I26" s="8">
        <v>1638562</v>
      </c>
      <c r="J26" s="8">
        <v>4696410</v>
      </c>
      <c r="K26" s="8">
        <v>1627777</v>
      </c>
      <c r="L26" s="8">
        <v>1627777</v>
      </c>
      <c r="M26" s="8">
        <v>1627782</v>
      </c>
      <c r="N26" s="8">
        <v>4883336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9579746</v>
      </c>
      <c r="X26" s="8">
        <v>10491366</v>
      </c>
      <c r="Y26" s="8">
        <v>-911620</v>
      </c>
      <c r="Z26" s="2">
        <v>-8.69</v>
      </c>
      <c r="AA26" s="6">
        <v>20982732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335746000</v>
      </c>
      <c r="F27" s="8">
        <v>335746000</v>
      </c>
      <c r="G27" s="8">
        <v>0</v>
      </c>
      <c r="H27" s="8">
        <v>0</v>
      </c>
      <c r="I27" s="8">
        <v>0</v>
      </c>
      <c r="J27" s="8">
        <v>0</v>
      </c>
      <c r="K27" s="8">
        <v>79158199</v>
      </c>
      <c r="L27" s="8">
        <v>39720782</v>
      </c>
      <c r="M27" s="8">
        <v>29741221</v>
      </c>
      <c r="N27" s="8">
        <v>148620202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148620202</v>
      </c>
      <c r="X27" s="8">
        <v>166847758</v>
      </c>
      <c r="Y27" s="8">
        <v>-18227556</v>
      </c>
      <c r="Z27" s="2">
        <v>-10.92</v>
      </c>
      <c r="AA27" s="6">
        <v>335746000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106225892</v>
      </c>
      <c r="F28" s="8">
        <v>106225892</v>
      </c>
      <c r="G28" s="8">
        <v>0</v>
      </c>
      <c r="H28" s="8">
        <v>0</v>
      </c>
      <c r="I28" s="8">
        <v>0</v>
      </c>
      <c r="J28" s="8">
        <v>0</v>
      </c>
      <c r="K28" s="8">
        <v>36523451</v>
      </c>
      <c r="L28" s="8">
        <v>9130864</v>
      </c>
      <c r="M28" s="8">
        <v>9130864</v>
      </c>
      <c r="N28" s="8">
        <v>54785179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54785179</v>
      </c>
      <c r="X28" s="8">
        <v>14180388</v>
      </c>
      <c r="Y28" s="8">
        <v>40604791</v>
      </c>
      <c r="Z28" s="2">
        <v>286.34</v>
      </c>
      <c r="AA28" s="6">
        <v>106225892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12400000</v>
      </c>
      <c r="F29" s="8">
        <v>12400000</v>
      </c>
      <c r="G29" s="8">
        <v>0</v>
      </c>
      <c r="H29" s="8">
        <v>0</v>
      </c>
      <c r="I29" s="8">
        <v>1964800</v>
      </c>
      <c r="J29" s="8">
        <v>1964800</v>
      </c>
      <c r="K29" s="8">
        <v>0</v>
      </c>
      <c r="L29" s="8">
        <v>0</v>
      </c>
      <c r="M29" s="8">
        <v>781401</v>
      </c>
      <c r="N29" s="8">
        <v>781401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2746201</v>
      </c>
      <c r="X29" s="8">
        <v>6199998</v>
      </c>
      <c r="Y29" s="8">
        <v>-3453797</v>
      </c>
      <c r="Z29" s="2">
        <v>-55.71</v>
      </c>
      <c r="AA29" s="6">
        <v>12400000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440187716</v>
      </c>
      <c r="F30" s="8">
        <v>440187716</v>
      </c>
      <c r="G30" s="8">
        <v>0</v>
      </c>
      <c r="H30" s="8">
        <v>47489955</v>
      </c>
      <c r="I30" s="8">
        <v>43464700</v>
      </c>
      <c r="J30" s="8">
        <v>90954655</v>
      </c>
      <c r="K30" s="8">
        <v>31395857</v>
      </c>
      <c r="L30" s="8">
        <v>29352898</v>
      </c>
      <c r="M30" s="8">
        <v>57004840</v>
      </c>
      <c r="N30" s="8">
        <v>117753595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208708250</v>
      </c>
      <c r="X30" s="8">
        <v>220093860</v>
      </c>
      <c r="Y30" s="8">
        <v>-11385610</v>
      </c>
      <c r="Z30" s="2">
        <v>-5.17</v>
      </c>
      <c r="AA30" s="6">
        <v>440187716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182527</v>
      </c>
      <c r="H31" s="8">
        <v>1083901</v>
      </c>
      <c r="I31" s="8">
        <v>2233990</v>
      </c>
      <c r="J31" s="8">
        <v>3500418</v>
      </c>
      <c r="K31" s="8">
        <v>311084</v>
      </c>
      <c r="L31" s="8">
        <v>2190706</v>
      </c>
      <c r="M31" s="8">
        <v>2287801</v>
      </c>
      <c r="N31" s="8">
        <v>4789591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8290009</v>
      </c>
      <c r="X31" s="8"/>
      <c r="Y31" s="8">
        <v>8290009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68960272</v>
      </c>
      <c r="F32" s="8">
        <v>68960272</v>
      </c>
      <c r="G32" s="8">
        <v>3642554</v>
      </c>
      <c r="H32" s="8">
        <v>5311388</v>
      </c>
      <c r="I32" s="8">
        <v>4137031</v>
      </c>
      <c r="J32" s="8">
        <v>13090973</v>
      </c>
      <c r="K32" s="8">
        <v>2769855</v>
      </c>
      <c r="L32" s="8">
        <v>2757525</v>
      </c>
      <c r="M32" s="8">
        <v>16239506</v>
      </c>
      <c r="N32" s="8">
        <v>21766886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34857859</v>
      </c>
      <c r="X32" s="8">
        <v>34480134</v>
      </c>
      <c r="Y32" s="8">
        <v>377725</v>
      </c>
      <c r="Z32" s="2">
        <v>1.1</v>
      </c>
      <c r="AA32" s="6">
        <v>68960272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172578</v>
      </c>
      <c r="H33" s="8">
        <v>0</v>
      </c>
      <c r="I33" s="8">
        <v>684859</v>
      </c>
      <c r="J33" s="8">
        <v>857437</v>
      </c>
      <c r="K33" s="8">
        <v>561831</v>
      </c>
      <c r="L33" s="8">
        <v>1176544</v>
      </c>
      <c r="M33" s="8">
        <v>942715</v>
      </c>
      <c r="N33" s="8">
        <v>2681090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3538527</v>
      </c>
      <c r="X33" s="8"/>
      <c r="Y33" s="8">
        <v>3538527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140576472</v>
      </c>
      <c r="F34" s="8">
        <v>140576472</v>
      </c>
      <c r="G34" s="8">
        <v>2005835</v>
      </c>
      <c r="H34" s="8">
        <v>6751503</v>
      </c>
      <c r="I34" s="8">
        <v>5321456</v>
      </c>
      <c r="J34" s="8">
        <v>14078794</v>
      </c>
      <c r="K34" s="8">
        <v>10446420</v>
      </c>
      <c r="L34" s="8">
        <v>12010217</v>
      </c>
      <c r="M34" s="8">
        <v>14135579</v>
      </c>
      <c r="N34" s="8">
        <v>36592216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50671010</v>
      </c>
      <c r="X34" s="8">
        <v>70288116</v>
      </c>
      <c r="Y34" s="8">
        <v>-19617106</v>
      </c>
      <c r="Z34" s="2">
        <v>-27.91</v>
      </c>
      <c r="AA34" s="6">
        <v>140576472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25551</v>
      </c>
      <c r="Y35" s="8">
        <v>-25551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1452753952</v>
      </c>
      <c r="F36" s="35">
        <f t="shared" si="1"/>
        <v>1452753952</v>
      </c>
      <c r="G36" s="35">
        <f t="shared" si="1"/>
        <v>34057302</v>
      </c>
      <c r="H36" s="35">
        <f t="shared" si="1"/>
        <v>87063549</v>
      </c>
      <c r="I36" s="35">
        <f t="shared" si="1"/>
        <v>83625355</v>
      </c>
      <c r="J36" s="35">
        <f t="shared" si="1"/>
        <v>204746206</v>
      </c>
      <c r="K36" s="35">
        <f t="shared" si="1"/>
        <v>187939339</v>
      </c>
      <c r="L36" s="35">
        <f t="shared" si="1"/>
        <v>121953074</v>
      </c>
      <c r="M36" s="35">
        <f t="shared" si="1"/>
        <v>155602389</v>
      </c>
      <c r="N36" s="35">
        <f t="shared" si="1"/>
        <v>465494802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670241008</v>
      </c>
      <c r="X36" s="35">
        <f t="shared" si="1"/>
        <v>686444605</v>
      </c>
      <c r="Y36" s="35">
        <f t="shared" si="1"/>
        <v>-16203597</v>
      </c>
      <c r="Z36" s="36">
        <f>+IF(X36&lt;&gt;0,+(Y36/X36)*100,0)</f>
        <v>-2.3605105032473817</v>
      </c>
      <c r="AA36" s="33">
        <f>SUM(AA25:AA35)</f>
        <v>1452753952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-215936734</v>
      </c>
      <c r="F38" s="48">
        <f t="shared" si="2"/>
        <v>-215936734</v>
      </c>
      <c r="G38" s="48">
        <f t="shared" si="2"/>
        <v>122478198</v>
      </c>
      <c r="H38" s="48">
        <f t="shared" si="2"/>
        <v>12230351</v>
      </c>
      <c r="I38" s="48">
        <f t="shared" si="2"/>
        <v>-14342843</v>
      </c>
      <c r="J38" s="48">
        <f t="shared" si="2"/>
        <v>120365706</v>
      </c>
      <c r="K38" s="48">
        <f t="shared" si="2"/>
        <v>-107563030</v>
      </c>
      <c r="L38" s="48">
        <f t="shared" si="2"/>
        <v>-42091965</v>
      </c>
      <c r="M38" s="48">
        <f t="shared" si="2"/>
        <v>-39749860</v>
      </c>
      <c r="N38" s="48">
        <f t="shared" si="2"/>
        <v>-189404855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-69039149</v>
      </c>
      <c r="X38" s="48">
        <f>IF(F22=F36,0,X22-X36)</f>
        <v>-26749410</v>
      </c>
      <c r="Y38" s="48">
        <f t="shared" si="2"/>
        <v>-42289739</v>
      </c>
      <c r="Z38" s="49">
        <f>+IF(X38&lt;&gt;0,+(Y38/X38)*100,0)</f>
        <v>158.09596921950802</v>
      </c>
      <c r="AA38" s="46">
        <f>+AA22-AA36</f>
        <v>-215936734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143331850</v>
      </c>
      <c r="F39" s="8">
        <v>143331850</v>
      </c>
      <c r="G39" s="8">
        <v>0</v>
      </c>
      <c r="H39" s="8">
        <v>0</v>
      </c>
      <c r="I39" s="8">
        <v>356000</v>
      </c>
      <c r="J39" s="8">
        <v>356000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356000</v>
      </c>
      <c r="X39" s="8">
        <v>71665926</v>
      </c>
      <c r="Y39" s="8">
        <v>-71309926</v>
      </c>
      <c r="Z39" s="2">
        <v>-99.5</v>
      </c>
      <c r="AA39" s="6">
        <v>143331850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-72604884</v>
      </c>
      <c r="F42" s="57">
        <f t="shared" si="3"/>
        <v>-72604884</v>
      </c>
      <c r="G42" s="57">
        <f t="shared" si="3"/>
        <v>122478198</v>
      </c>
      <c r="H42" s="57">
        <f t="shared" si="3"/>
        <v>12230351</v>
      </c>
      <c r="I42" s="57">
        <f t="shared" si="3"/>
        <v>-13986843</v>
      </c>
      <c r="J42" s="57">
        <f t="shared" si="3"/>
        <v>120721706</v>
      </c>
      <c r="K42" s="57">
        <f t="shared" si="3"/>
        <v>-107563030</v>
      </c>
      <c r="L42" s="57">
        <f t="shared" si="3"/>
        <v>-42091965</v>
      </c>
      <c r="M42" s="57">
        <f t="shared" si="3"/>
        <v>-39749860</v>
      </c>
      <c r="N42" s="57">
        <f t="shared" si="3"/>
        <v>-189404855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-68683149</v>
      </c>
      <c r="X42" s="57">
        <f t="shared" si="3"/>
        <v>44916516</v>
      </c>
      <c r="Y42" s="57">
        <f t="shared" si="3"/>
        <v>-113599665</v>
      </c>
      <c r="Z42" s="58">
        <f>+IF(X42&lt;&gt;0,+(Y42/X42)*100,0)</f>
        <v>-252.91290401953702</v>
      </c>
      <c r="AA42" s="55">
        <f>SUM(AA38:AA41)</f>
        <v>-72604884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-72604884</v>
      </c>
      <c r="F44" s="65">
        <f t="shared" si="4"/>
        <v>-72604884</v>
      </c>
      <c r="G44" s="65">
        <f t="shared" si="4"/>
        <v>122478198</v>
      </c>
      <c r="H44" s="65">
        <f t="shared" si="4"/>
        <v>12230351</v>
      </c>
      <c r="I44" s="65">
        <f t="shared" si="4"/>
        <v>-13986843</v>
      </c>
      <c r="J44" s="65">
        <f t="shared" si="4"/>
        <v>120721706</v>
      </c>
      <c r="K44" s="65">
        <f t="shared" si="4"/>
        <v>-107563030</v>
      </c>
      <c r="L44" s="65">
        <f t="shared" si="4"/>
        <v>-42091965</v>
      </c>
      <c r="M44" s="65">
        <f t="shared" si="4"/>
        <v>-39749860</v>
      </c>
      <c r="N44" s="65">
        <f t="shared" si="4"/>
        <v>-189404855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-68683149</v>
      </c>
      <c r="X44" s="65">
        <f t="shared" si="4"/>
        <v>44916516</v>
      </c>
      <c r="Y44" s="65">
        <f t="shared" si="4"/>
        <v>-113599665</v>
      </c>
      <c r="Z44" s="66">
        <f>+IF(X44&lt;&gt;0,+(Y44/X44)*100,0)</f>
        <v>-252.91290401953702</v>
      </c>
      <c r="AA44" s="63">
        <f>+AA42-AA43</f>
        <v>-72604884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-72604884</v>
      </c>
      <c r="F46" s="57">
        <f t="shared" si="5"/>
        <v>-72604884</v>
      </c>
      <c r="G46" s="57">
        <f t="shared" si="5"/>
        <v>122478198</v>
      </c>
      <c r="H46" s="57">
        <f t="shared" si="5"/>
        <v>12230351</v>
      </c>
      <c r="I46" s="57">
        <f t="shared" si="5"/>
        <v>-13986843</v>
      </c>
      <c r="J46" s="57">
        <f t="shared" si="5"/>
        <v>120721706</v>
      </c>
      <c r="K46" s="57">
        <f t="shared" si="5"/>
        <v>-107563030</v>
      </c>
      <c r="L46" s="57">
        <f t="shared" si="5"/>
        <v>-42091965</v>
      </c>
      <c r="M46" s="57">
        <f t="shared" si="5"/>
        <v>-39749860</v>
      </c>
      <c r="N46" s="57">
        <f t="shared" si="5"/>
        <v>-189404855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-68683149</v>
      </c>
      <c r="X46" s="57">
        <f t="shared" si="5"/>
        <v>44916516</v>
      </c>
      <c r="Y46" s="57">
        <f t="shared" si="5"/>
        <v>-113599665</v>
      </c>
      <c r="Z46" s="58">
        <f>+IF(X46&lt;&gt;0,+(Y46/X46)*100,0)</f>
        <v>-252.91290401953702</v>
      </c>
      <c r="AA46" s="55">
        <f>SUM(AA44:AA45)</f>
        <v>-72604884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-72604884</v>
      </c>
      <c r="F48" s="73">
        <f t="shared" si="6"/>
        <v>-72604884</v>
      </c>
      <c r="G48" s="73">
        <f t="shared" si="6"/>
        <v>122478198</v>
      </c>
      <c r="H48" s="74">
        <f t="shared" si="6"/>
        <v>12230351</v>
      </c>
      <c r="I48" s="74">
        <f t="shared" si="6"/>
        <v>-13986843</v>
      </c>
      <c r="J48" s="74">
        <f t="shared" si="6"/>
        <v>120721706</v>
      </c>
      <c r="K48" s="74">
        <f t="shared" si="6"/>
        <v>-107563030</v>
      </c>
      <c r="L48" s="74">
        <f t="shared" si="6"/>
        <v>-42091965</v>
      </c>
      <c r="M48" s="73">
        <f t="shared" si="6"/>
        <v>-39749860</v>
      </c>
      <c r="N48" s="73">
        <f t="shared" si="6"/>
        <v>-189404855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-68683149</v>
      </c>
      <c r="X48" s="74">
        <f t="shared" si="6"/>
        <v>44916516</v>
      </c>
      <c r="Y48" s="74">
        <f t="shared" si="6"/>
        <v>-113599665</v>
      </c>
      <c r="Z48" s="75">
        <f>+IF(X48&lt;&gt;0,+(Y48/X48)*100,0)</f>
        <v>-252.91290401953702</v>
      </c>
      <c r="AA48" s="76">
        <f>SUM(AA46:AA47)</f>
        <v>-72604884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198963858</v>
      </c>
      <c r="F5" s="8">
        <v>198963858</v>
      </c>
      <c r="G5" s="8">
        <v>0</v>
      </c>
      <c r="H5" s="8">
        <v>0</v>
      </c>
      <c r="I5" s="8">
        <v>13930198</v>
      </c>
      <c r="J5" s="8">
        <v>13930198</v>
      </c>
      <c r="K5" s="8">
        <v>13579615</v>
      </c>
      <c r="L5" s="8">
        <v>13670241</v>
      </c>
      <c r="M5" s="8">
        <v>13747313</v>
      </c>
      <c r="N5" s="8">
        <v>40997169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54927367</v>
      </c>
      <c r="X5" s="8">
        <v>68960625</v>
      </c>
      <c r="Y5" s="8">
        <v>-14033258</v>
      </c>
      <c r="Z5" s="2">
        <v>-20.35</v>
      </c>
      <c r="AA5" s="6">
        <v>198963858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644128857</v>
      </c>
      <c r="F7" s="8">
        <v>644128857</v>
      </c>
      <c r="G7" s="8">
        <v>0</v>
      </c>
      <c r="H7" s="8">
        <v>0</v>
      </c>
      <c r="I7" s="8">
        <v>66994722</v>
      </c>
      <c r="J7" s="8">
        <v>66994722</v>
      </c>
      <c r="K7" s="8">
        <v>44462827</v>
      </c>
      <c r="L7" s="8">
        <v>38666723</v>
      </c>
      <c r="M7" s="8">
        <v>39273033</v>
      </c>
      <c r="N7" s="8">
        <v>122402583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189397305</v>
      </c>
      <c r="X7" s="8">
        <v>275367410</v>
      </c>
      <c r="Y7" s="8">
        <v>-85970105</v>
      </c>
      <c r="Z7" s="2">
        <v>-31.22</v>
      </c>
      <c r="AA7" s="6">
        <v>644128857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240680359</v>
      </c>
      <c r="F8" s="8">
        <v>240680359</v>
      </c>
      <c r="G8" s="8">
        <v>0</v>
      </c>
      <c r="H8" s="8">
        <v>0</v>
      </c>
      <c r="I8" s="8">
        <v>17311339</v>
      </c>
      <c r="J8" s="8">
        <v>17311339</v>
      </c>
      <c r="K8" s="8">
        <v>27866080</v>
      </c>
      <c r="L8" s="8">
        <v>18920020</v>
      </c>
      <c r="M8" s="8">
        <v>19898111</v>
      </c>
      <c r="N8" s="8">
        <v>66684211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83995550</v>
      </c>
      <c r="X8" s="8">
        <v>104021390</v>
      </c>
      <c r="Y8" s="8">
        <v>-20025840</v>
      </c>
      <c r="Z8" s="2">
        <v>-19.25</v>
      </c>
      <c r="AA8" s="6">
        <v>240680359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52838727</v>
      </c>
      <c r="F9" s="8">
        <v>52838727</v>
      </c>
      <c r="G9" s="8">
        <v>0</v>
      </c>
      <c r="H9" s="8">
        <v>0</v>
      </c>
      <c r="I9" s="8">
        <v>3971268</v>
      </c>
      <c r="J9" s="8">
        <v>3971268</v>
      </c>
      <c r="K9" s="8">
        <v>4387327</v>
      </c>
      <c r="L9" s="8">
        <v>4335475</v>
      </c>
      <c r="M9" s="8">
        <v>4365612</v>
      </c>
      <c r="N9" s="8">
        <v>13088414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17059682</v>
      </c>
      <c r="X9" s="8">
        <v>21998280</v>
      </c>
      <c r="Y9" s="8">
        <v>-4938598</v>
      </c>
      <c r="Z9" s="2">
        <v>-22.45</v>
      </c>
      <c r="AA9" s="6">
        <v>52838727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60026188</v>
      </c>
      <c r="F10" s="26">
        <v>60026188</v>
      </c>
      <c r="G10" s="26">
        <v>0</v>
      </c>
      <c r="H10" s="26">
        <v>0</v>
      </c>
      <c r="I10" s="26">
        <v>6389302</v>
      </c>
      <c r="J10" s="26">
        <v>6389302</v>
      </c>
      <c r="K10" s="26">
        <v>4294259</v>
      </c>
      <c r="L10" s="26">
        <v>5095364</v>
      </c>
      <c r="M10" s="26">
        <v>4859694</v>
      </c>
      <c r="N10" s="26">
        <v>14249317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20638619</v>
      </c>
      <c r="X10" s="26">
        <v>29623500</v>
      </c>
      <c r="Y10" s="26">
        <v>-8984881</v>
      </c>
      <c r="Z10" s="27">
        <v>-30.33</v>
      </c>
      <c r="AA10" s="28">
        <v>60026188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2808000</v>
      </c>
      <c r="F11" s="8">
        <v>2808000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26980</v>
      </c>
      <c r="Y11" s="8">
        <v>-26980</v>
      </c>
      <c r="Z11" s="2">
        <v>-100</v>
      </c>
      <c r="AA11" s="6">
        <v>2808000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3421053</v>
      </c>
      <c r="F12" s="8">
        <v>3421053</v>
      </c>
      <c r="G12" s="8">
        <v>0</v>
      </c>
      <c r="H12" s="8">
        <v>0</v>
      </c>
      <c r="I12" s="8">
        <v>140808</v>
      </c>
      <c r="J12" s="8">
        <v>140808</v>
      </c>
      <c r="K12" s="8">
        <v>141872</v>
      </c>
      <c r="L12" s="8">
        <v>155467</v>
      </c>
      <c r="M12" s="8">
        <v>145425</v>
      </c>
      <c r="N12" s="8">
        <v>442764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583572</v>
      </c>
      <c r="X12" s="8">
        <v>1425440</v>
      </c>
      <c r="Y12" s="8">
        <v>-841868</v>
      </c>
      <c r="Z12" s="2">
        <v>-59.06</v>
      </c>
      <c r="AA12" s="6">
        <v>3421053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2591379</v>
      </c>
      <c r="F13" s="8">
        <v>2591379</v>
      </c>
      <c r="G13" s="8">
        <v>0</v>
      </c>
      <c r="H13" s="8">
        <v>0</v>
      </c>
      <c r="I13" s="8">
        <v>853821</v>
      </c>
      <c r="J13" s="8">
        <v>853821</v>
      </c>
      <c r="K13" s="8">
        <v>557606</v>
      </c>
      <c r="L13" s="8">
        <v>552102</v>
      </c>
      <c r="M13" s="8">
        <v>532815</v>
      </c>
      <c r="N13" s="8">
        <v>1642523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2496344</v>
      </c>
      <c r="X13" s="8">
        <v>1100000</v>
      </c>
      <c r="Y13" s="8">
        <v>1396344</v>
      </c>
      <c r="Z13" s="2">
        <v>126.94</v>
      </c>
      <c r="AA13" s="6">
        <v>2591379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17461100</v>
      </c>
      <c r="F14" s="8">
        <v>17461100</v>
      </c>
      <c r="G14" s="8">
        <v>0</v>
      </c>
      <c r="H14" s="8">
        <v>0</v>
      </c>
      <c r="I14" s="8">
        <v>1224538</v>
      </c>
      <c r="J14" s="8">
        <v>1224538</v>
      </c>
      <c r="K14" s="8">
        <v>1020773</v>
      </c>
      <c r="L14" s="8">
        <v>1168316</v>
      </c>
      <c r="M14" s="8">
        <v>1236173</v>
      </c>
      <c r="N14" s="8">
        <v>3425262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4649800</v>
      </c>
      <c r="X14" s="8">
        <v>6268035</v>
      </c>
      <c r="Y14" s="8">
        <v>-1618235</v>
      </c>
      <c r="Z14" s="2">
        <v>-25.82</v>
      </c>
      <c r="AA14" s="6">
        <v>17461100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15749776</v>
      </c>
      <c r="F16" s="8">
        <v>15749776</v>
      </c>
      <c r="G16" s="8">
        <v>0</v>
      </c>
      <c r="H16" s="8">
        <v>0</v>
      </c>
      <c r="I16" s="8">
        <v>136343</v>
      </c>
      <c r="J16" s="8">
        <v>136343</v>
      </c>
      <c r="K16" s="8">
        <v>407890</v>
      </c>
      <c r="L16" s="8">
        <v>401538</v>
      </c>
      <c r="M16" s="8">
        <v>578399</v>
      </c>
      <c r="N16" s="8">
        <v>1387827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1524170</v>
      </c>
      <c r="X16" s="8">
        <v>279995</v>
      </c>
      <c r="Y16" s="8">
        <v>1244175</v>
      </c>
      <c r="Z16" s="2">
        <v>444.36</v>
      </c>
      <c r="AA16" s="6">
        <v>15749776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124224</v>
      </c>
      <c r="F17" s="8">
        <v>124224</v>
      </c>
      <c r="G17" s="8">
        <v>0</v>
      </c>
      <c r="H17" s="8">
        <v>0</v>
      </c>
      <c r="I17" s="8">
        <v>11976</v>
      </c>
      <c r="J17" s="8">
        <v>11976</v>
      </c>
      <c r="K17" s="8">
        <v>0</v>
      </c>
      <c r="L17" s="8">
        <v>0</v>
      </c>
      <c r="M17" s="8">
        <v>88</v>
      </c>
      <c r="N17" s="8">
        <v>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12064</v>
      </c>
      <c r="X17" s="8">
        <v>37115</v>
      </c>
      <c r="Y17" s="8">
        <v>-25051</v>
      </c>
      <c r="Z17" s="2">
        <v>-67.5</v>
      </c>
      <c r="AA17" s="6">
        <v>124224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25500078</v>
      </c>
      <c r="F18" s="8">
        <v>25500078</v>
      </c>
      <c r="G18" s="8">
        <v>0</v>
      </c>
      <c r="H18" s="8">
        <v>0</v>
      </c>
      <c r="I18" s="8">
        <v>8135312</v>
      </c>
      <c r="J18" s="8">
        <v>8135312</v>
      </c>
      <c r="K18" s="8">
        <v>3370873</v>
      </c>
      <c r="L18" s="8">
        <v>2459990</v>
      </c>
      <c r="M18" s="8">
        <v>2839805</v>
      </c>
      <c r="N18" s="8">
        <v>8670668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16805980</v>
      </c>
      <c r="X18" s="8">
        <v>10950000</v>
      </c>
      <c r="Y18" s="8">
        <v>5855980</v>
      </c>
      <c r="Z18" s="2">
        <v>53.48</v>
      </c>
      <c r="AA18" s="6">
        <v>25500078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260649542</v>
      </c>
      <c r="F19" s="8">
        <v>260649542</v>
      </c>
      <c r="G19" s="8">
        <v>0</v>
      </c>
      <c r="H19" s="8">
        <v>0</v>
      </c>
      <c r="I19" s="8">
        <v>54503720</v>
      </c>
      <c r="J19" s="8">
        <v>54503720</v>
      </c>
      <c r="K19" s="8">
        <v>3432264</v>
      </c>
      <c r="L19" s="8">
        <v>8585093</v>
      </c>
      <c r="M19" s="8">
        <v>70386000</v>
      </c>
      <c r="N19" s="8">
        <v>82403357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136907077</v>
      </c>
      <c r="X19" s="8">
        <v>140738000</v>
      </c>
      <c r="Y19" s="8">
        <v>-3830923</v>
      </c>
      <c r="Z19" s="2">
        <v>-2.72</v>
      </c>
      <c r="AA19" s="6">
        <v>260649542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33922362</v>
      </c>
      <c r="F20" s="26">
        <v>33922362</v>
      </c>
      <c r="G20" s="26">
        <v>0</v>
      </c>
      <c r="H20" s="26">
        <v>0</v>
      </c>
      <c r="I20" s="26">
        <v>1622430</v>
      </c>
      <c r="J20" s="26">
        <v>1622430</v>
      </c>
      <c r="K20" s="26">
        <v>450733</v>
      </c>
      <c r="L20" s="26">
        <v>1508126</v>
      </c>
      <c r="M20" s="26">
        <v>1261766</v>
      </c>
      <c r="N20" s="26">
        <v>3220625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4843055</v>
      </c>
      <c r="X20" s="26">
        <v>11235955</v>
      </c>
      <c r="Y20" s="26">
        <v>-6392900</v>
      </c>
      <c r="Z20" s="27">
        <v>-56.9</v>
      </c>
      <c r="AA20" s="28">
        <v>33922362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1558865503</v>
      </c>
      <c r="F22" s="35">
        <f t="shared" si="0"/>
        <v>1558865503</v>
      </c>
      <c r="G22" s="35">
        <f t="shared" si="0"/>
        <v>0</v>
      </c>
      <c r="H22" s="35">
        <f t="shared" si="0"/>
        <v>0</v>
      </c>
      <c r="I22" s="35">
        <f t="shared" si="0"/>
        <v>175225777</v>
      </c>
      <c r="J22" s="35">
        <f t="shared" si="0"/>
        <v>175225777</v>
      </c>
      <c r="K22" s="35">
        <f t="shared" si="0"/>
        <v>103972119</v>
      </c>
      <c r="L22" s="35">
        <f t="shared" si="0"/>
        <v>95518455</v>
      </c>
      <c r="M22" s="35">
        <f t="shared" si="0"/>
        <v>159124234</v>
      </c>
      <c r="N22" s="35">
        <f t="shared" si="0"/>
        <v>358614808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533840585</v>
      </c>
      <c r="X22" s="35">
        <f t="shared" si="0"/>
        <v>672032725</v>
      </c>
      <c r="Y22" s="35">
        <f t="shared" si="0"/>
        <v>-138192140</v>
      </c>
      <c r="Z22" s="36">
        <f>+IF(X22&lt;&gt;0,+(Y22/X22)*100,0)</f>
        <v>-20.563305157498096</v>
      </c>
      <c r="AA22" s="33">
        <f>SUM(AA5:AA21)</f>
        <v>1558865503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453466956</v>
      </c>
      <c r="F25" s="8">
        <v>453466956</v>
      </c>
      <c r="G25" s="8">
        <v>0</v>
      </c>
      <c r="H25" s="8">
        <v>0</v>
      </c>
      <c r="I25" s="8">
        <v>33827652</v>
      </c>
      <c r="J25" s="8">
        <v>33827652</v>
      </c>
      <c r="K25" s="8">
        <v>33864358</v>
      </c>
      <c r="L25" s="8">
        <v>37920351</v>
      </c>
      <c r="M25" s="8">
        <v>38146877</v>
      </c>
      <c r="N25" s="8">
        <v>109931586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143759238</v>
      </c>
      <c r="X25" s="8">
        <v>179948795</v>
      </c>
      <c r="Y25" s="8">
        <v>-36189557</v>
      </c>
      <c r="Z25" s="2">
        <v>-20.11</v>
      </c>
      <c r="AA25" s="6">
        <v>453466956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27904156</v>
      </c>
      <c r="F26" s="8">
        <v>27904156</v>
      </c>
      <c r="G26" s="8">
        <v>0</v>
      </c>
      <c r="H26" s="8">
        <v>0</v>
      </c>
      <c r="I26" s="8">
        <v>1892636</v>
      </c>
      <c r="J26" s="8">
        <v>1892636</v>
      </c>
      <c r="K26" s="8">
        <v>1914144</v>
      </c>
      <c r="L26" s="8">
        <v>1914144</v>
      </c>
      <c r="M26" s="8">
        <v>1914144</v>
      </c>
      <c r="N26" s="8">
        <v>5742432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7635068</v>
      </c>
      <c r="X26" s="8">
        <v>5935925</v>
      </c>
      <c r="Y26" s="8">
        <v>1699143</v>
      </c>
      <c r="Z26" s="2">
        <v>28.62</v>
      </c>
      <c r="AA26" s="6">
        <v>27904156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45754600</v>
      </c>
      <c r="F27" s="8">
        <v>45754600</v>
      </c>
      <c r="G27" s="8">
        <v>0</v>
      </c>
      <c r="H27" s="8">
        <v>0</v>
      </c>
      <c r="I27" s="8">
        <v>113596</v>
      </c>
      <c r="J27" s="8">
        <v>113596</v>
      </c>
      <c r="K27" s="8">
        <v>12665682</v>
      </c>
      <c r="L27" s="8">
        <v>112213</v>
      </c>
      <c r="M27" s="8">
        <v>5548508</v>
      </c>
      <c r="N27" s="8">
        <v>18326403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18439999</v>
      </c>
      <c r="X27" s="8"/>
      <c r="Y27" s="8">
        <v>18439999</v>
      </c>
      <c r="Z27" s="2">
        <v>0</v>
      </c>
      <c r="AA27" s="6">
        <v>45754600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142181719</v>
      </c>
      <c r="F28" s="8">
        <v>142181719</v>
      </c>
      <c r="G28" s="8">
        <v>0</v>
      </c>
      <c r="H28" s="8">
        <v>0</v>
      </c>
      <c r="I28" s="8">
        <v>7416</v>
      </c>
      <c r="J28" s="8">
        <v>7416</v>
      </c>
      <c r="K28" s="8">
        <v>0</v>
      </c>
      <c r="L28" s="8">
        <v>2915</v>
      </c>
      <c r="M28" s="8">
        <v>2584</v>
      </c>
      <c r="N28" s="8">
        <v>5499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12915</v>
      </c>
      <c r="X28" s="8">
        <v>59230235</v>
      </c>
      <c r="Y28" s="8">
        <v>-59217320</v>
      </c>
      <c r="Z28" s="2">
        <v>-99.98</v>
      </c>
      <c r="AA28" s="6">
        <v>142181719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4941810</v>
      </c>
      <c r="F29" s="8">
        <v>4941810</v>
      </c>
      <c r="G29" s="8">
        <v>0</v>
      </c>
      <c r="H29" s="8">
        <v>0</v>
      </c>
      <c r="I29" s="8">
        <v>4193076</v>
      </c>
      <c r="J29" s="8">
        <v>4193076</v>
      </c>
      <c r="K29" s="8">
        <v>4401291</v>
      </c>
      <c r="L29" s="8">
        <v>2514080</v>
      </c>
      <c r="M29" s="8">
        <v>566634</v>
      </c>
      <c r="N29" s="8">
        <v>7482005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11675081</v>
      </c>
      <c r="X29" s="8">
        <v>2125000</v>
      </c>
      <c r="Y29" s="8">
        <v>9550081</v>
      </c>
      <c r="Z29" s="2">
        <v>449.42</v>
      </c>
      <c r="AA29" s="6">
        <v>4941810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627737992</v>
      </c>
      <c r="F30" s="8">
        <v>627737992</v>
      </c>
      <c r="G30" s="8">
        <v>0</v>
      </c>
      <c r="H30" s="8">
        <v>0</v>
      </c>
      <c r="I30" s="8">
        <v>113244509</v>
      </c>
      <c r="J30" s="8">
        <v>113244509</v>
      </c>
      <c r="K30" s="8">
        <v>59718151</v>
      </c>
      <c r="L30" s="8">
        <v>42063540</v>
      </c>
      <c r="M30" s="8">
        <v>48325943</v>
      </c>
      <c r="N30" s="8">
        <v>150107634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263352143</v>
      </c>
      <c r="X30" s="8">
        <v>290877360</v>
      </c>
      <c r="Y30" s="8">
        <v>-27525217</v>
      </c>
      <c r="Z30" s="2">
        <v>-9.46</v>
      </c>
      <c r="AA30" s="6">
        <v>627737992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37157281</v>
      </c>
      <c r="F32" s="8">
        <v>37157281</v>
      </c>
      <c r="G32" s="8">
        <v>0</v>
      </c>
      <c r="H32" s="8">
        <v>0</v>
      </c>
      <c r="I32" s="8">
        <v>230766</v>
      </c>
      <c r="J32" s="8">
        <v>230766</v>
      </c>
      <c r="K32" s="8">
        <v>3453328</v>
      </c>
      <c r="L32" s="8">
        <v>2394958</v>
      </c>
      <c r="M32" s="8">
        <v>728750</v>
      </c>
      <c r="N32" s="8">
        <v>6577036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6807802</v>
      </c>
      <c r="X32" s="8">
        <v>15701615</v>
      </c>
      <c r="Y32" s="8">
        <v>-8893813</v>
      </c>
      <c r="Z32" s="2">
        <v>-56.64</v>
      </c>
      <c r="AA32" s="6">
        <v>37157281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420000</v>
      </c>
      <c r="F33" s="8">
        <v>420000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420000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213077796</v>
      </c>
      <c r="F34" s="8">
        <v>213077796</v>
      </c>
      <c r="G34" s="8">
        <v>0</v>
      </c>
      <c r="H34" s="8">
        <v>0</v>
      </c>
      <c r="I34" s="8">
        <v>6642484</v>
      </c>
      <c r="J34" s="8">
        <v>6642484</v>
      </c>
      <c r="K34" s="8">
        <v>9387387</v>
      </c>
      <c r="L34" s="8">
        <v>11617358</v>
      </c>
      <c r="M34" s="8">
        <v>1129826</v>
      </c>
      <c r="N34" s="8">
        <v>22134571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28777055</v>
      </c>
      <c r="X34" s="8">
        <v>88782500</v>
      </c>
      <c r="Y34" s="8">
        <v>-60005445</v>
      </c>
      <c r="Z34" s="2">
        <v>-67.59</v>
      </c>
      <c r="AA34" s="6">
        <v>213077796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1552642310</v>
      </c>
      <c r="F36" s="35">
        <f t="shared" si="1"/>
        <v>1552642310</v>
      </c>
      <c r="G36" s="35">
        <f t="shared" si="1"/>
        <v>0</v>
      </c>
      <c r="H36" s="35">
        <f t="shared" si="1"/>
        <v>0</v>
      </c>
      <c r="I36" s="35">
        <f t="shared" si="1"/>
        <v>160152135</v>
      </c>
      <c r="J36" s="35">
        <f t="shared" si="1"/>
        <v>160152135</v>
      </c>
      <c r="K36" s="35">
        <f t="shared" si="1"/>
        <v>125404341</v>
      </c>
      <c r="L36" s="35">
        <f t="shared" si="1"/>
        <v>98539559</v>
      </c>
      <c r="M36" s="35">
        <f t="shared" si="1"/>
        <v>96363266</v>
      </c>
      <c r="N36" s="35">
        <f t="shared" si="1"/>
        <v>320307166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480459301</v>
      </c>
      <c r="X36" s="35">
        <f t="shared" si="1"/>
        <v>642601430</v>
      </c>
      <c r="Y36" s="35">
        <f t="shared" si="1"/>
        <v>-162142129</v>
      </c>
      <c r="Z36" s="36">
        <f>+IF(X36&lt;&gt;0,+(Y36/X36)*100,0)</f>
        <v>-25.232145686323793</v>
      </c>
      <c r="AA36" s="33">
        <f>SUM(AA25:AA35)</f>
        <v>1552642310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6223193</v>
      </c>
      <c r="F38" s="48">
        <f t="shared" si="2"/>
        <v>6223193</v>
      </c>
      <c r="G38" s="48">
        <f t="shared" si="2"/>
        <v>0</v>
      </c>
      <c r="H38" s="48">
        <f t="shared" si="2"/>
        <v>0</v>
      </c>
      <c r="I38" s="48">
        <f t="shared" si="2"/>
        <v>15073642</v>
      </c>
      <c r="J38" s="48">
        <f t="shared" si="2"/>
        <v>15073642</v>
      </c>
      <c r="K38" s="48">
        <f t="shared" si="2"/>
        <v>-21432222</v>
      </c>
      <c r="L38" s="48">
        <f t="shared" si="2"/>
        <v>-3021104</v>
      </c>
      <c r="M38" s="48">
        <f t="shared" si="2"/>
        <v>62760968</v>
      </c>
      <c r="N38" s="48">
        <f t="shared" si="2"/>
        <v>38307642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53381284</v>
      </c>
      <c r="X38" s="48">
        <f>IF(F22=F36,0,X22-X36)</f>
        <v>29431295</v>
      </c>
      <c r="Y38" s="48">
        <f t="shared" si="2"/>
        <v>23949989</v>
      </c>
      <c r="Z38" s="49">
        <f>+IF(X38&lt;&gt;0,+(Y38/X38)*100,0)</f>
        <v>81.37592654349733</v>
      </c>
      <c r="AA38" s="46">
        <f>+AA22-AA36</f>
        <v>6223193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223782668</v>
      </c>
      <c r="F39" s="8">
        <v>223782668</v>
      </c>
      <c r="G39" s="8">
        <v>0</v>
      </c>
      <c r="H39" s="8">
        <v>0</v>
      </c>
      <c r="I39" s="8">
        <v>4122595</v>
      </c>
      <c r="J39" s="8">
        <v>4122595</v>
      </c>
      <c r="K39" s="8">
        <v>1285268</v>
      </c>
      <c r="L39" s="8">
        <v>0</v>
      </c>
      <c r="M39" s="8">
        <v>1811542</v>
      </c>
      <c r="N39" s="8">
        <v>3096810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7219405</v>
      </c>
      <c r="X39" s="8">
        <v>52355803</v>
      </c>
      <c r="Y39" s="8">
        <v>-45136398</v>
      </c>
      <c r="Z39" s="2">
        <v>-86.21</v>
      </c>
      <c r="AA39" s="6">
        <v>223782668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230005861</v>
      </c>
      <c r="F42" s="57">
        <f t="shared" si="3"/>
        <v>230005861</v>
      </c>
      <c r="G42" s="57">
        <f t="shared" si="3"/>
        <v>0</v>
      </c>
      <c r="H42" s="57">
        <f t="shared" si="3"/>
        <v>0</v>
      </c>
      <c r="I42" s="57">
        <f t="shared" si="3"/>
        <v>19196237</v>
      </c>
      <c r="J42" s="57">
        <f t="shared" si="3"/>
        <v>19196237</v>
      </c>
      <c r="K42" s="57">
        <f t="shared" si="3"/>
        <v>-20146954</v>
      </c>
      <c r="L42" s="57">
        <f t="shared" si="3"/>
        <v>-3021104</v>
      </c>
      <c r="M42" s="57">
        <f t="shared" si="3"/>
        <v>64572510</v>
      </c>
      <c r="N42" s="57">
        <f t="shared" si="3"/>
        <v>41404452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60600689</v>
      </c>
      <c r="X42" s="57">
        <f t="shared" si="3"/>
        <v>81787098</v>
      </c>
      <c r="Y42" s="57">
        <f t="shared" si="3"/>
        <v>-21186409</v>
      </c>
      <c r="Z42" s="58">
        <f>+IF(X42&lt;&gt;0,+(Y42/X42)*100,0)</f>
        <v>-25.90434129353752</v>
      </c>
      <c r="AA42" s="55">
        <f>SUM(AA38:AA41)</f>
        <v>230005861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230005861</v>
      </c>
      <c r="F44" s="65">
        <f t="shared" si="4"/>
        <v>230005861</v>
      </c>
      <c r="G44" s="65">
        <f t="shared" si="4"/>
        <v>0</v>
      </c>
      <c r="H44" s="65">
        <f t="shared" si="4"/>
        <v>0</v>
      </c>
      <c r="I44" s="65">
        <f t="shared" si="4"/>
        <v>19196237</v>
      </c>
      <c r="J44" s="65">
        <f t="shared" si="4"/>
        <v>19196237</v>
      </c>
      <c r="K44" s="65">
        <f t="shared" si="4"/>
        <v>-20146954</v>
      </c>
      <c r="L44" s="65">
        <f t="shared" si="4"/>
        <v>-3021104</v>
      </c>
      <c r="M44" s="65">
        <f t="shared" si="4"/>
        <v>64572510</v>
      </c>
      <c r="N44" s="65">
        <f t="shared" si="4"/>
        <v>41404452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60600689</v>
      </c>
      <c r="X44" s="65">
        <f t="shared" si="4"/>
        <v>81787098</v>
      </c>
      <c r="Y44" s="65">
        <f t="shared" si="4"/>
        <v>-21186409</v>
      </c>
      <c r="Z44" s="66">
        <f>+IF(X44&lt;&gt;0,+(Y44/X44)*100,0)</f>
        <v>-25.90434129353752</v>
      </c>
      <c r="AA44" s="63">
        <f>+AA42-AA43</f>
        <v>230005861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230005861</v>
      </c>
      <c r="F46" s="57">
        <f t="shared" si="5"/>
        <v>230005861</v>
      </c>
      <c r="G46" s="57">
        <f t="shared" si="5"/>
        <v>0</v>
      </c>
      <c r="H46" s="57">
        <f t="shared" si="5"/>
        <v>0</v>
      </c>
      <c r="I46" s="57">
        <f t="shared" si="5"/>
        <v>19196237</v>
      </c>
      <c r="J46" s="57">
        <f t="shared" si="5"/>
        <v>19196237</v>
      </c>
      <c r="K46" s="57">
        <f t="shared" si="5"/>
        <v>-20146954</v>
      </c>
      <c r="L46" s="57">
        <f t="shared" si="5"/>
        <v>-3021104</v>
      </c>
      <c r="M46" s="57">
        <f t="shared" si="5"/>
        <v>64572510</v>
      </c>
      <c r="N46" s="57">
        <f t="shared" si="5"/>
        <v>41404452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60600689</v>
      </c>
      <c r="X46" s="57">
        <f t="shared" si="5"/>
        <v>81787098</v>
      </c>
      <c r="Y46" s="57">
        <f t="shared" si="5"/>
        <v>-21186409</v>
      </c>
      <c r="Z46" s="58">
        <f>+IF(X46&lt;&gt;0,+(Y46/X46)*100,0)</f>
        <v>-25.90434129353752</v>
      </c>
      <c r="AA46" s="55">
        <f>SUM(AA44:AA45)</f>
        <v>230005861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230005861</v>
      </c>
      <c r="F48" s="73">
        <f t="shared" si="6"/>
        <v>230005861</v>
      </c>
      <c r="G48" s="73">
        <f t="shared" si="6"/>
        <v>0</v>
      </c>
      <c r="H48" s="74">
        <f t="shared" si="6"/>
        <v>0</v>
      </c>
      <c r="I48" s="74">
        <f t="shared" si="6"/>
        <v>19196237</v>
      </c>
      <c r="J48" s="74">
        <f t="shared" si="6"/>
        <v>19196237</v>
      </c>
      <c r="K48" s="74">
        <f t="shared" si="6"/>
        <v>-20146954</v>
      </c>
      <c r="L48" s="74">
        <f t="shared" si="6"/>
        <v>-3021104</v>
      </c>
      <c r="M48" s="73">
        <f t="shared" si="6"/>
        <v>64572510</v>
      </c>
      <c r="N48" s="73">
        <f t="shared" si="6"/>
        <v>41404452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60600689</v>
      </c>
      <c r="X48" s="74">
        <f t="shared" si="6"/>
        <v>81787098</v>
      </c>
      <c r="Y48" s="74">
        <f t="shared" si="6"/>
        <v>-21186409</v>
      </c>
      <c r="Z48" s="75">
        <f>+IF(X48&lt;&gt;0,+(Y48/X48)*100,0)</f>
        <v>-25.90434129353752</v>
      </c>
      <c r="AA48" s="76">
        <f>SUM(AA46:AA47)</f>
        <v>230005861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831035</v>
      </c>
      <c r="D11" s="6">
        <v>0</v>
      </c>
      <c r="E11" s="7">
        <v>30656000</v>
      </c>
      <c r="F11" s="8">
        <v>30656000</v>
      </c>
      <c r="G11" s="8">
        <v>112227</v>
      </c>
      <c r="H11" s="8">
        <v>145010</v>
      </c>
      <c r="I11" s="8">
        <v>15852</v>
      </c>
      <c r="J11" s="8">
        <v>273089</v>
      </c>
      <c r="K11" s="8">
        <v>32295</v>
      </c>
      <c r="L11" s="8">
        <v>285668</v>
      </c>
      <c r="M11" s="8">
        <v>43374</v>
      </c>
      <c r="N11" s="8">
        <v>361337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634426</v>
      </c>
      <c r="X11" s="8">
        <v>12975000</v>
      </c>
      <c r="Y11" s="8">
        <v>-12340574</v>
      </c>
      <c r="Z11" s="2">
        <v>-95.11</v>
      </c>
      <c r="AA11" s="6">
        <v>30656000</v>
      </c>
    </row>
    <row r="12" spans="1:27" ht="13.5">
      <c r="A12" s="25" t="s">
        <v>39</v>
      </c>
      <c r="B12" s="29"/>
      <c r="C12" s="6">
        <v>1993916</v>
      </c>
      <c r="D12" s="6">
        <v>0</v>
      </c>
      <c r="E12" s="7">
        <v>1200000</v>
      </c>
      <c r="F12" s="8">
        <v>1200000</v>
      </c>
      <c r="G12" s="8">
        <v>127310</v>
      </c>
      <c r="H12" s="8">
        <v>137898</v>
      </c>
      <c r="I12" s="8">
        <v>47094</v>
      </c>
      <c r="J12" s="8">
        <v>312302</v>
      </c>
      <c r="K12" s="8">
        <v>27094</v>
      </c>
      <c r="L12" s="8">
        <v>72094</v>
      </c>
      <c r="M12" s="8">
        <v>72094</v>
      </c>
      <c r="N12" s="8">
        <v>171282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483584</v>
      </c>
      <c r="X12" s="8">
        <v>600000</v>
      </c>
      <c r="Y12" s="8">
        <v>-116416</v>
      </c>
      <c r="Z12" s="2">
        <v>-19.4</v>
      </c>
      <c r="AA12" s="6">
        <v>1200000</v>
      </c>
    </row>
    <row r="13" spans="1:27" ht="13.5">
      <c r="A13" s="23" t="s">
        <v>40</v>
      </c>
      <c r="B13" s="29"/>
      <c r="C13" s="6">
        <v>3180464</v>
      </c>
      <c r="D13" s="6">
        <v>0</v>
      </c>
      <c r="E13" s="7">
        <v>3139143</v>
      </c>
      <c r="F13" s="8">
        <v>3139143</v>
      </c>
      <c r="G13" s="8">
        <v>9457</v>
      </c>
      <c r="H13" s="8">
        <v>258708</v>
      </c>
      <c r="I13" s="8">
        <v>142468</v>
      </c>
      <c r="J13" s="8">
        <v>410633</v>
      </c>
      <c r="K13" s="8">
        <v>74061</v>
      </c>
      <c r="L13" s="8">
        <v>845078</v>
      </c>
      <c r="M13" s="8">
        <v>0</v>
      </c>
      <c r="N13" s="8">
        <v>919139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1329772</v>
      </c>
      <c r="X13" s="8">
        <v>1319502</v>
      </c>
      <c r="Y13" s="8">
        <v>10270</v>
      </c>
      <c r="Z13" s="2">
        <v>0.78</v>
      </c>
      <c r="AA13" s="6">
        <v>3139143</v>
      </c>
    </row>
    <row r="14" spans="1:27" ht="13.5">
      <c r="A14" s="23" t="s">
        <v>41</v>
      </c>
      <c r="B14" s="29"/>
      <c r="C14" s="6">
        <v>163209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246084</v>
      </c>
      <c r="D17" s="6">
        <v>0</v>
      </c>
      <c r="E17" s="7">
        <v>500000</v>
      </c>
      <c r="F17" s="8">
        <v>500000</v>
      </c>
      <c r="G17" s="8">
        <v>0</v>
      </c>
      <c r="H17" s="8">
        <v>0</v>
      </c>
      <c r="I17" s="8">
        <v>0</v>
      </c>
      <c r="J17" s="8">
        <v>0</v>
      </c>
      <c r="K17" s="8">
        <v>75000</v>
      </c>
      <c r="L17" s="8">
        <v>0</v>
      </c>
      <c r="M17" s="8">
        <v>0</v>
      </c>
      <c r="N17" s="8">
        <v>75000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75000</v>
      </c>
      <c r="X17" s="8">
        <v>250002</v>
      </c>
      <c r="Y17" s="8">
        <v>-175002</v>
      </c>
      <c r="Z17" s="2">
        <v>-70</v>
      </c>
      <c r="AA17" s="6">
        <v>500000</v>
      </c>
    </row>
    <row r="18" spans="1:27" ht="13.5">
      <c r="A18" s="25" t="s">
        <v>45</v>
      </c>
      <c r="B18" s="24"/>
      <c r="C18" s="6">
        <v>27206217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211054795</v>
      </c>
      <c r="D19" s="6">
        <v>0</v>
      </c>
      <c r="E19" s="7">
        <v>203891000</v>
      </c>
      <c r="F19" s="8">
        <v>203891000</v>
      </c>
      <c r="G19" s="8">
        <v>81497000</v>
      </c>
      <c r="H19" s="8">
        <v>1250000</v>
      </c>
      <c r="I19" s="8">
        <v>4799635</v>
      </c>
      <c r="J19" s="8">
        <v>87546635</v>
      </c>
      <c r="K19" s="8">
        <v>300000</v>
      </c>
      <c r="L19" s="8">
        <v>2799065</v>
      </c>
      <c r="M19" s="8">
        <v>63544000</v>
      </c>
      <c r="N19" s="8">
        <v>66643065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154189700</v>
      </c>
      <c r="X19" s="8">
        <v>143500000</v>
      </c>
      <c r="Y19" s="8">
        <v>10689700</v>
      </c>
      <c r="Z19" s="2">
        <v>7.45</v>
      </c>
      <c r="AA19" s="6">
        <v>203891000</v>
      </c>
    </row>
    <row r="20" spans="1:27" ht="13.5">
      <c r="A20" s="23" t="s">
        <v>47</v>
      </c>
      <c r="B20" s="29"/>
      <c r="C20" s="6">
        <v>32223590</v>
      </c>
      <c r="D20" s="6">
        <v>0</v>
      </c>
      <c r="E20" s="7">
        <v>57682200</v>
      </c>
      <c r="F20" s="26">
        <v>57682200</v>
      </c>
      <c r="G20" s="26">
        <v>5787150</v>
      </c>
      <c r="H20" s="26">
        <v>133431</v>
      </c>
      <c r="I20" s="26">
        <v>188141</v>
      </c>
      <c r="J20" s="26">
        <v>6108722</v>
      </c>
      <c r="K20" s="26">
        <v>21417</v>
      </c>
      <c r="L20" s="26">
        <v>56564</v>
      </c>
      <c r="M20" s="26">
        <v>781069</v>
      </c>
      <c r="N20" s="26">
        <v>859050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6967772</v>
      </c>
      <c r="X20" s="26">
        <v>17249890</v>
      </c>
      <c r="Y20" s="26">
        <v>-10282118</v>
      </c>
      <c r="Z20" s="27">
        <v>-59.61</v>
      </c>
      <c r="AA20" s="28">
        <v>57682200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276899310</v>
      </c>
      <c r="D22" s="33">
        <f>SUM(D5:D21)</f>
        <v>0</v>
      </c>
      <c r="E22" s="34">
        <f t="shared" si="0"/>
        <v>297068343</v>
      </c>
      <c r="F22" s="35">
        <f t="shared" si="0"/>
        <v>297068343</v>
      </c>
      <c r="G22" s="35">
        <f t="shared" si="0"/>
        <v>87533144</v>
      </c>
      <c r="H22" s="35">
        <f t="shared" si="0"/>
        <v>1925047</v>
      </c>
      <c r="I22" s="35">
        <f t="shared" si="0"/>
        <v>5193190</v>
      </c>
      <c r="J22" s="35">
        <f t="shared" si="0"/>
        <v>94651381</v>
      </c>
      <c r="K22" s="35">
        <f t="shared" si="0"/>
        <v>529867</v>
      </c>
      <c r="L22" s="35">
        <f t="shared" si="0"/>
        <v>4058469</v>
      </c>
      <c r="M22" s="35">
        <f t="shared" si="0"/>
        <v>64440537</v>
      </c>
      <c r="N22" s="35">
        <f t="shared" si="0"/>
        <v>69028873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163680254</v>
      </c>
      <c r="X22" s="35">
        <f t="shared" si="0"/>
        <v>175894394</v>
      </c>
      <c r="Y22" s="35">
        <f t="shared" si="0"/>
        <v>-12214140</v>
      </c>
      <c r="Z22" s="36">
        <f>+IF(X22&lt;&gt;0,+(Y22/X22)*100,0)</f>
        <v>-6.944018920807675</v>
      </c>
      <c r="AA22" s="33">
        <f>SUM(AA5:AA21)</f>
        <v>297068343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169563372</v>
      </c>
      <c r="D25" s="6">
        <v>0</v>
      </c>
      <c r="E25" s="7">
        <v>173516578</v>
      </c>
      <c r="F25" s="8">
        <v>173516578</v>
      </c>
      <c r="G25" s="8">
        <v>13926043</v>
      </c>
      <c r="H25" s="8">
        <v>13105860</v>
      </c>
      <c r="I25" s="8">
        <v>11840939</v>
      </c>
      <c r="J25" s="8">
        <v>38872842</v>
      </c>
      <c r="K25" s="8">
        <v>12980291</v>
      </c>
      <c r="L25" s="8">
        <v>12995082</v>
      </c>
      <c r="M25" s="8">
        <v>12995082</v>
      </c>
      <c r="N25" s="8">
        <v>38970455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77843297</v>
      </c>
      <c r="X25" s="8">
        <v>86707002</v>
      </c>
      <c r="Y25" s="8">
        <v>-8863705</v>
      </c>
      <c r="Z25" s="2">
        <v>-10.22</v>
      </c>
      <c r="AA25" s="6">
        <v>173516578</v>
      </c>
    </row>
    <row r="26" spans="1:27" ht="13.5">
      <c r="A26" s="25" t="s">
        <v>52</v>
      </c>
      <c r="B26" s="24"/>
      <c r="C26" s="6">
        <v>9968157</v>
      </c>
      <c r="D26" s="6">
        <v>0</v>
      </c>
      <c r="E26" s="7">
        <v>13691992</v>
      </c>
      <c r="F26" s="8">
        <v>13691992</v>
      </c>
      <c r="G26" s="8">
        <v>902336</v>
      </c>
      <c r="H26" s="8">
        <v>408224</v>
      </c>
      <c r="I26" s="8">
        <v>368823</v>
      </c>
      <c r="J26" s="8">
        <v>1679383</v>
      </c>
      <c r="K26" s="8">
        <v>775846</v>
      </c>
      <c r="L26" s="8">
        <v>775846</v>
      </c>
      <c r="M26" s="8">
        <v>775846</v>
      </c>
      <c r="N26" s="8">
        <v>2327538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4006921</v>
      </c>
      <c r="X26" s="8">
        <v>6873498</v>
      </c>
      <c r="Y26" s="8">
        <v>-2866577</v>
      </c>
      <c r="Z26" s="2">
        <v>-41.7</v>
      </c>
      <c r="AA26" s="6">
        <v>13691992</v>
      </c>
    </row>
    <row r="27" spans="1:27" ht="13.5">
      <c r="A27" s="25" t="s">
        <v>53</v>
      </c>
      <c r="B27" s="24"/>
      <c r="C27" s="6">
        <v>510947</v>
      </c>
      <c r="D27" s="6">
        <v>0</v>
      </c>
      <c r="E27" s="7">
        <v>909000</v>
      </c>
      <c r="F27" s="8">
        <v>909000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909000</v>
      </c>
      <c r="Y27" s="8">
        <v>-909000</v>
      </c>
      <c r="Z27" s="2">
        <v>-100</v>
      </c>
      <c r="AA27" s="6">
        <v>909000</v>
      </c>
    </row>
    <row r="28" spans="1:27" ht="13.5">
      <c r="A28" s="25" t="s">
        <v>54</v>
      </c>
      <c r="B28" s="24"/>
      <c r="C28" s="6">
        <v>9454532</v>
      </c>
      <c r="D28" s="6">
        <v>0</v>
      </c>
      <c r="E28" s="7">
        <v>14742128</v>
      </c>
      <c r="F28" s="8">
        <v>14742128</v>
      </c>
      <c r="G28" s="8">
        <v>718898</v>
      </c>
      <c r="H28" s="8">
        <v>391538</v>
      </c>
      <c r="I28" s="8">
        <v>353749</v>
      </c>
      <c r="J28" s="8">
        <v>1464185</v>
      </c>
      <c r="K28" s="8">
        <v>2206892</v>
      </c>
      <c r="L28" s="8">
        <v>2710022</v>
      </c>
      <c r="M28" s="8">
        <v>1017502</v>
      </c>
      <c r="N28" s="8">
        <v>5934416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7398601</v>
      </c>
      <c r="X28" s="8">
        <v>7370502</v>
      </c>
      <c r="Y28" s="8">
        <v>28099</v>
      </c>
      <c r="Z28" s="2">
        <v>0.38</v>
      </c>
      <c r="AA28" s="6">
        <v>14742128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1200000</v>
      </c>
      <c r="F29" s="8">
        <v>1200000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600000</v>
      </c>
      <c r="Y29" s="8">
        <v>-600000</v>
      </c>
      <c r="Z29" s="2">
        <v>-100</v>
      </c>
      <c r="AA29" s="6">
        <v>1200000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765712</v>
      </c>
      <c r="F31" s="8">
        <v>765712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379833</v>
      </c>
      <c r="Y31" s="8">
        <v>-379833</v>
      </c>
      <c r="Z31" s="2">
        <v>-100</v>
      </c>
      <c r="AA31" s="6">
        <v>765712</v>
      </c>
    </row>
    <row r="32" spans="1:27" ht="13.5">
      <c r="A32" s="25" t="s">
        <v>58</v>
      </c>
      <c r="B32" s="24"/>
      <c r="C32" s="6">
        <v>9467379</v>
      </c>
      <c r="D32" s="6">
        <v>0</v>
      </c>
      <c r="E32" s="7">
        <v>38048255</v>
      </c>
      <c r="F32" s="8">
        <v>38048255</v>
      </c>
      <c r="G32" s="8">
        <v>148548</v>
      </c>
      <c r="H32" s="8">
        <v>148548</v>
      </c>
      <c r="I32" s="8">
        <v>134211</v>
      </c>
      <c r="J32" s="8">
        <v>431307</v>
      </c>
      <c r="K32" s="8">
        <v>1077709</v>
      </c>
      <c r="L32" s="8">
        <v>1370102</v>
      </c>
      <c r="M32" s="8">
        <v>2305674</v>
      </c>
      <c r="N32" s="8">
        <v>4753485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5184792</v>
      </c>
      <c r="X32" s="8">
        <v>15409500</v>
      </c>
      <c r="Y32" s="8">
        <v>-10224708</v>
      </c>
      <c r="Z32" s="2">
        <v>-66.35</v>
      </c>
      <c r="AA32" s="6">
        <v>38048255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4392200</v>
      </c>
      <c r="F33" s="8">
        <v>4392200</v>
      </c>
      <c r="G33" s="8">
        <v>2000000</v>
      </c>
      <c r="H33" s="8">
        <v>0</v>
      </c>
      <c r="I33" s="8">
        <v>0</v>
      </c>
      <c r="J33" s="8">
        <v>2000000</v>
      </c>
      <c r="K33" s="8">
        <v>0</v>
      </c>
      <c r="L33" s="8">
        <v>400000</v>
      </c>
      <c r="M33" s="8">
        <v>0</v>
      </c>
      <c r="N33" s="8">
        <v>400000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2400000</v>
      </c>
      <c r="X33" s="8">
        <v>2196000</v>
      </c>
      <c r="Y33" s="8">
        <v>204000</v>
      </c>
      <c r="Z33" s="2">
        <v>9.29</v>
      </c>
      <c r="AA33" s="6">
        <v>4392200</v>
      </c>
    </row>
    <row r="34" spans="1:27" ht="13.5">
      <c r="A34" s="25" t="s">
        <v>60</v>
      </c>
      <c r="B34" s="24"/>
      <c r="C34" s="6">
        <v>108343890</v>
      </c>
      <c r="D34" s="6">
        <v>0</v>
      </c>
      <c r="E34" s="7">
        <v>52279623</v>
      </c>
      <c r="F34" s="8">
        <v>52279623</v>
      </c>
      <c r="G34" s="8">
        <v>21243525</v>
      </c>
      <c r="H34" s="8">
        <v>11730537</v>
      </c>
      <c r="I34" s="8">
        <v>10598384</v>
      </c>
      <c r="J34" s="8">
        <v>43572446</v>
      </c>
      <c r="K34" s="8">
        <v>11304955</v>
      </c>
      <c r="L34" s="8">
        <v>2207050</v>
      </c>
      <c r="M34" s="8">
        <v>11727553</v>
      </c>
      <c r="N34" s="8">
        <v>25239558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68812004</v>
      </c>
      <c r="X34" s="8">
        <v>22399090</v>
      </c>
      <c r="Y34" s="8">
        <v>46412914</v>
      </c>
      <c r="Z34" s="2">
        <v>207.21</v>
      </c>
      <c r="AA34" s="6">
        <v>52279623</v>
      </c>
    </row>
    <row r="35" spans="1:27" ht="13.5">
      <c r="A35" s="23" t="s">
        <v>61</v>
      </c>
      <c r="B35" s="29"/>
      <c r="C35" s="6">
        <v>285058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307593335</v>
      </c>
      <c r="D36" s="33">
        <f>SUM(D25:D35)</f>
        <v>0</v>
      </c>
      <c r="E36" s="34">
        <f t="shared" si="1"/>
        <v>299545488</v>
      </c>
      <c r="F36" s="35">
        <f t="shared" si="1"/>
        <v>299545488</v>
      </c>
      <c r="G36" s="35">
        <f t="shared" si="1"/>
        <v>38939350</v>
      </c>
      <c r="H36" s="35">
        <f t="shared" si="1"/>
        <v>25784707</v>
      </c>
      <c r="I36" s="35">
        <f t="shared" si="1"/>
        <v>23296106</v>
      </c>
      <c r="J36" s="35">
        <f t="shared" si="1"/>
        <v>88020163</v>
      </c>
      <c r="K36" s="35">
        <f t="shared" si="1"/>
        <v>28345693</v>
      </c>
      <c r="L36" s="35">
        <f t="shared" si="1"/>
        <v>20458102</v>
      </c>
      <c r="M36" s="35">
        <f t="shared" si="1"/>
        <v>28821657</v>
      </c>
      <c r="N36" s="35">
        <f t="shared" si="1"/>
        <v>77625452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165645615</v>
      </c>
      <c r="X36" s="35">
        <f t="shared" si="1"/>
        <v>142844425</v>
      </c>
      <c r="Y36" s="35">
        <f t="shared" si="1"/>
        <v>22801190</v>
      </c>
      <c r="Z36" s="36">
        <f>+IF(X36&lt;&gt;0,+(Y36/X36)*100,0)</f>
        <v>15.962254039665883</v>
      </c>
      <c r="AA36" s="33">
        <f>SUM(AA25:AA35)</f>
        <v>299545488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-30694025</v>
      </c>
      <c r="D38" s="46">
        <f>+D22-D36</f>
        <v>0</v>
      </c>
      <c r="E38" s="47">
        <f t="shared" si="2"/>
        <v>-2477145</v>
      </c>
      <c r="F38" s="48">
        <f t="shared" si="2"/>
        <v>-2477145</v>
      </c>
      <c r="G38" s="48">
        <f t="shared" si="2"/>
        <v>48593794</v>
      </c>
      <c r="H38" s="48">
        <f t="shared" si="2"/>
        <v>-23859660</v>
      </c>
      <c r="I38" s="48">
        <f t="shared" si="2"/>
        <v>-18102916</v>
      </c>
      <c r="J38" s="48">
        <f t="shared" si="2"/>
        <v>6631218</v>
      </c>
      <c r="K38" s="48">
        <f t="shared" si="2"/>
        <v>-27815826</v>
      </c>
      <c r="L38" s="48">
        <f t="shared" si="2"/>
        <v>-16399633</v>
      </c>
      <c r="M38" s="48">
        <f t="shared" si="2"/>
        <v>35618880</v>
      </c>
      <c r="N38" s="48">
        <f t="shared" si="2"/>
        <v>-8596579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-1965361</v>
      </c>
      <c r="X38" s="48">
        <f>IF(F22=F36,0,X22-X36)</f>
        <v>33049969</v>
      </c>
      <c r="Y38" s="48">
        <f t="shared" si="2"/>
        <v>-35015330</v>
      </c>
      <c r="Z38" s="49">
        <f>+IF(X38&lt;&gt;0,+(Y38/X38)*100,0)</f>
        <v>-105.94663492725212</v>
      </c>
      <c r="AA38" s="46">
        <f>+AA22-AA36</f>
        <v>-2477145</v>
      </c>
    </row>
    <row r="39" spans="1:27" ht="13.5">
      <c r="A39" s="23" t="s">
        <v>64</v>
      </c>
      <c r="B39" s="29"/>
      <c r="C39" s="6">
        <v>34761770</v>
      </c>
      <c r="D39" s="6">
        <v>0</v>
      </c>
      <c r="E39" s="7">
        <v>12484000</v>
      </c>
      <c r="F39" s="8">
        <v>12484000</v>
      </c>
      <c r="G39" s="8">
        <v>0</v>
      </c>
      <c r="H39" s="8">
        <v>5000000</v>
      </c>
      <c r="I39" s="8">
        <v>1284000</v>
      </c>
      <c r="J39" s="8">
        <v>6284000</v>
      </c>
      <c r="K39" s="8">
        <v>0</v>
      </c>
      <c r="L39" s="8">
        <v>5000000</v>
      </c>
      <c r="M39" s="8">
        <v>1200000</v>
      </c>
      <c r="N39" s="8">
        <v>6200000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12484000</v>
      </c>
      <c r="X39" s="8"/>
      <c r="Y39" s="8">
        <v>12484000</v>
      </c>
      <c r="Z39" s="2">
        <v>0</v>
      </c>
      <c r="AA39" s="6">
        <v>12484000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4067745</v>
      </c>
      <c r="D42" s="55">
        <f>SUM(D38:D41)</f>
        <v>0</v>
      </c>
      <c r="E42" s="56">
        <f t="shared" si="3"/>
        <v>10006855</v>
      </c>
      <c r="F42" s="57">
        <f t="shared" si="3"/>
        <v>10006855</v>
      </c>
      <c r="G42" s="57">
        <f t="shared" si="3"/>
        <v>48593794</v>
      </c>
      <c r="H42" s="57">
        <f t="shared" si="3"/>
        <v>-18859660</v>
      </c>
      <c r="I42" s="57">
        <f t="shared" si="3"/>
        <v>-16818916</v>
      </c>
      <c r="J42" s="57">
        <f t="shared" si="3"/>
        <v>12915218</v>
      </c>
      <c r="K42" s="57">
        <f t="shared" si="3"/>
        <v>-27815826</v>
      </c>
      <c r="L42" s="57">
        <f t="shared" si="3"/>
        <v>-11399633</v>
      </c>
      <c r="M42" s="57">
        <f t="shared" si="3"/>
        <v>36818880</v>
      </c>
      <c r="N42" s="57">
        <f t="shared" si="3"/>
        <v>-2396579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10518639</v>
      </c>
      <c r="X42" s="57">
        <f t="shared" si="3"/>
        <v>33049969</v>
      </c>
      <c r="Y42" s="57">
        <f t="shared" si="3"/>
        <v>-22531330</v>
      </c>
      <c r="Z42" s="58">
        <f>+IF(X42&lt;&gt;0,+(Y42/X42)*100,0)</f>
        <v>-68.17352839271952</v>
      </c>
      <c r="AA42" s="55">
        <f>SUM(AA38:AA41)</f>
        <v>10006855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4067745</v>
      </c>
      <c r="D44" s="63">
        <f>+D42-D43</f>
        <v>0</v>
      </c>
      <c r="E44" s="64">
        <f t="shared" si="4"/>
        <v>10006855</v>
      </c>
      <c r="F44" s="65">
        <f t="shared" si="4"/>
        <v>10006855</v>
      </c>
      <c r="G44" s="65">
        <f t="shared" si="4"/>
        <v>48593794</v>
      </c>
      <c r="H44" s="65">
        <f t="shared" si="4"/>
        <v>-18859660</v>
      </c>
      <c r="I44" s="65">
        <f t="shared" si="4"/>
        <v>-16818916</v>
      </c>
      <c r="J44" s="65">
        <f t="shared" si="4"/>
        <v>12915218</v>
      </c>
      <c r="K44" s="65">
        <f t="shared" si="4"/>
        <v>-27815826</v>
      </c>
      <c r="L44" s="65">
        <f t="shared" si="4"/>
        <v>-11399633</v>
      </c>
      <c r="M44" s="65">
        <f t="shared" si="4"/>
        <v>36818880</v>
      </c>
      <c r="N44" s="65">
        <f t="shared" si="4"/>
        <v>-2396579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10518639</v>
      </c>
      <c r="X44" s="65">
        <f t="shared" si="4"/>
        <v>33049969</v>
      </c>
      <c r="Y44" s="65">
        <f t="shared" si="4"/>
        <v>-22531330</v>
      </c>
      <c r="Z44" s="66">
        <f>+IF(X44&lt;&gt;0,+(Y44/X44)*100,0)</f>
        <v>-68.17352839271952</v>
      </c>
      <c r="AA44" s="63">
        <f>+AA42-AA43</f>
        <v>10006855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4067745</v>
      </c>
      <c r="D46" s="55">
        <f>SUM(D44:D45)</f>
        <v>0</v>
      </c>
      <c r="E46" s="56">
        <f t="shared" si="5"/>
        <v>10006855</v>
      </c>
      <c r="F46" s="57">
        <f t="shared" si="5"/>
        <v>10006855</v>
      </c>
      <c r="G46" s="57">
        <f t="shared" si="5"/>
        <v>48593794</v>
      </c>
      <c r="H46" s="57">
        <f t="shared" si="5"/>
        <v>-18859660</v>
      </c>
      <c r="I46" s="57">
        <f t="shared" si="5"/>
        <v>-16818916</v>
      </c>
      <c r="J46" s="57">
        <f t="shared" si="5"/>
        <v>12915218</v>
      </c>
      <c r="K46" s="57">
        <f t="shared" si="5"/>
        <v>-27815826</v>
      </c>
      <c r="L46" s="57">
        <f t="shared" si="5"/>
        <v>-11399633</v>
      </c>
      <c r="M46" s="57">
        <f t="shared" si="5"/>
        <v>36818880</v>
      </c>
      <c r="N46" s="57">
        <f t="shared" si="5"/>
        <v>-2396579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10518639</v>
      </c>
      <c r="X46" s="57">
        <f t="shared" si="5"/>
        <v>33049969</v>
      </c>
      <c r="Y46" s="57">
        <f t="shared" si="5"/>
        <v>-22531330</v>
      </c>
      <c r="Z46" s="58">
        <f>+IF(X46&lt;&gt;0,+(Y46/X46)*100,0)</f>
        <v>-68.17352839271952</v>
      </c>
      <c r="AA46" s="55">
        <f>SUM(AA44:AA45)</f>
        <v>10006855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4067745</v>
      </c>
      <c r="D48" s="71">
        <f>SUM(D46:D47)</f>
        <v>0</v>
      </c>
      <c r="E48" s="72">
        <f t="shared" si="6"/>
        <v>10006855</v>
      </c>
      <c r="F48" s="73">
        <f t="shared" si="6"/>
        <v>10006855</v>
      </c>
      <c r="G48" s="73">
        <f t="shared" si="6"/>
        <v>48593794</v>
      </c>
      <c r="H48" s="74">
        <f t="shared" si="6"/>
        <v>-18859660</v>
      </c>
      <c r="I48" s="74">
        <f t="shared" si="6"/>
        <v>-16818916</v>
      </c>
      <c r="J48" s="74">
        <f t="shared" si="6"/>
        <v>12915218</v>
      </c>
      <c r="K48" s="74">
        <f t="shared" si="6"/>
        <v>-27815826</v>
      </c>
      <c r="L48" s="74">
        <f t="shared" si="6"/>
        <v>-11399633</v>
      </c>
      <c r="M48" s="73">
        <f t="shared" si="6"/>
        <v>36818880</v>
      </c>
      <c r="N48" s="73">
        <f t="shared" si="6"/>
        <v>-2396579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10518639</v>
      </c>
      <c r="X48" s="74">
        <f t="shared" si="6"/>
        <v>33049969</v>
      </c>
      <c r="Y48" s="74">
        <f t="shared" si="6"/>
        <v>-22531330</v>
      </c>
      <c r="Z48" s="75">
        <f>+IF(X48&lt;&gt;0,+(Y48/X48)*100,0)</f>
        <v>-68.17352839271952</v>
      </c>
      <c r="AA48" s="76">
        <f>SUM(AA46:AA47)</f>
        <v>10006855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3946658652</v>
      </c>
      <c r="D5" s="6">
        <v>0</v>
      </c>
      <c r="E5" s="7">
        <v>4661284253</v>
      </c>
      <c r="F5" s="8">
        <v>4661284253</v>
      </c>
      <c r="G5" s="8">
        <v>383612212</v>
      </c>
      <c r="H5" s="8">
        <v>352764552</v>
      </c>
      <c r="I5" s="8">
        <v>372422720</v>
      </c>
      <c r="J5" s="8">
        <v>1108799484</v>
      </c>
      <c r="K5" s="8">
        <v>404747300</v>
      </c>
      <c r="L5" s="8">
        <v>380726291</v>
      </c>
      <c r="M5" s="8">
        <v>385646682</v>
      </c>
      <c r="N5" s="8">
        <v>1171120273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2279919757</v>
      </c>
      <c r="X5" s="8">
        <v>2291498205</v>
      </c>
      <c r="Y5" s="8">
        <v>-11578448</v>
      </c>
      <c r="Z5" s="2">
        <v>-0.51</v>
      </c>
      <c r="AA5" s="6">
        <v>4661284253</v>
      </c>
    </row>
    <row r="6" spans="1:27" ht="13.5">
      <c r="A6" s="23" t="s">
        <v>33</v>
      </c>
      <c r="B6" s="24"/>
      <c r="C6" s="6">
        <v>100916675</v>
      </c>
      <c r="D6" s="6">
        <v>0</v>
      </c>
      <c r="E6" s="7">
        <v>133973478</v>
      </c>
      <c r="F6" s="8">
        <v>133973478</v>
      </c>
      <c r="G6" s="8">
        <v>11413246</v>
      </c>
      <c r="H6" s="8">
        <v>9503526</v>
      </c>
      <c r="I6" s="8">
        <v>-1231858</v>
      </c>
      <c r="J6" s="8">
        <v>19684914</v>
      </c>
      <c r="K6" s="8">
        <v>5961995</v>
      </c>
      <c r="L6" s="8">
        <v>5135660</v>
      </c>
      <c r="M6" s="8">
        <v>5121138</v>
      </c>
      <c r="N6" s="8">
        <v>16218793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35903707</v>
      </c>
      <c r="X6" s="8">
        <v>61627799</v>
      </c>
      <c r="Y6" s="8">
        <v>-25724092</v>
      </c>
      <c r="Z6" s="2">
        <v>-41.74</v>
      </c>
      <c r="AA6" s="6">
        <v>133973478</v>
      </c>
    </row>
    <row r="7" spans="1:27" ht="13.5">
      <c r="A7" s="25" t="s">
        <v>34</v>
      </c>
      <c r="B7" s="24"/>
      <c r="C7" s="6">
        <v>11824169692</v>
      </c>
      <c r="D7" s="6">
        <v>0</v>
      </c>
      <c r="E7" s="7">
        <v>13458636830</v>
      </c>
      <c r="F7" s="8">
        <v>13458636830</v>
      </c>
      <c r="G7" s="8">
        <v>1290582300</v>
      </c>
      <c r="H7" s="8">
        <v>1462159180</v>
      </c>
      <c r="I7" s="8">
        <v>1397506339</v>
      </c>
      <c r="J7" s="8">
        <v>4150247819</v>
      </c>
      <c r="K7" s="8">
        <v>1044688669</v>
      </c>
      <c r="L7" s="8">
        <v>1004249065</v>
      </c>
      <c r="M7" s="8">
        <v>1035909931</v>
      </c>
      <c r="N7" s="8">
        <v>3084847665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7235095484</v>
      </c>
      <c r="X7" s="8">
        <v>7362580400</v>
      </c>
      <c r="Y7" s="8">
        <v>-127484916</v>
      </c>
      <c r="Z7" s="2">
        <v>-1.73</v>
      </c>
      <c r="AA7" s="6">
        <v>13458636830</v>
      </c>
    </row>
    <row r="8" spans="1:27" ht="13.5">
      <c r="A8" s="25" t="s">
        <v>35</v>
      </c>
      <c r="B8" s="24"/>
      <c r="C8" s="6">
        <v>3217167171</v>
      </c>
      <c r="D8" s="6">
        <v>0</v>
      </c>
      <c r="E8" s="7">
        <v>4260889205</v>
      </c>
      <c r="F8" s="8">
        <v>4260889205</v>
      </c>
      <c r="G8" s="8">
        <v>240634447</v>
      </c>
      <c r="H8" s="8">
        <v>380806565</v>
      </c>
      <c r="I8" s="8">
        <v>351339794</v>
      </c>
      <c r="J8" s="8">
        <v>972780806</v>
      </c>
      <c r="K8" s="8">
        <v>407565108</v>
      </c>
      <c r="L8" s="8">
        <v>390659613</v>
      </c>
      <c r="M8" s="8">
        <v>412091788</v>
      </c>
      <c r="N8" s="8">
        <v>1210316509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2183097315</v>
      </c>
      <c r="X8" s="8">
        <v>2406525789</v>
      </c>
      <c r="Y8" s="8">
        <v>-223428474</v>
      </c>
      <c r="Z8" s="2">
        <v>-9.28</v>
      </c>
      <c r="AA8" s="6">
        <v>4260889205</v>
      </c>
    </row>
    <row r="9" spans="1:27" ht="13.5">
      <c r="A9" s="25" t="s">
        <v>36</v>
      </c>
      <c r="B9" s="24"/>
      <c r="C9" s="6">
        <v>1054668281</v>
      </c>
      <c r="D9" s="6">
        <v>0</v>
      </c>
      <c r="E9" s="7">
        <v>1646273908</v>
      </c>
      <c r="F9" s="8">
        <v>1646273908</v>
      </c>
      <c r="G9" s="8">
        <v>89793003</v>
      </c>
      <c r="H9" s="8">
        <v>168519221</v>
      </c>
      <c r="I9" s="8">
        <v>389270712</v>
      </c>
      <c r="J9" s="8">
        <v>647582936</v>
      </c>
      <c r="K9" s="8">
        <v>-71845284</v>
      </c>
      <c r="L9" s="8">
        <v>172721074</v>
      </c>
      <c r="M9" s="8">
        <v>170084390</v>
      </c>
      <c r="N9" s="8">
        <v>270960180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918543116</v>
      </c>
      <c r="X9" s="8">
        <v>845656277</v>
      </c>
      <c r="Y9" s="8">
        <v>72886839</v>
      </c>
      <c r="Z9" s="2">
        <v>8.62</v>
      </c>
      <c r="AA9" s="6">
        <v>1646273908</v>
      </c>
    </row>
    <row r="10" spans="1:27" ht="13.5">
      <c r="A10" s="25" t="s">
        <v>37</v>
      </c>
      <c r="B10" s="24"/>
      <c r="C10" s="6">
        <v>961447467</v>
      </c>
      <c r="D10" s="6">
        <v>0</v>
      </c>
      <c r="E10" s="7">
        <v>1486708636</v>
      </c>
      <c r="F10" s="26">
        <v>1486708636</v>
      </c>
      <c r="G10" s="26">
        <v>118049298</v>
      </c>
      <c r="H10" s="26">
        <v>119165919</v>
      </c>
      <c r="I10" s="26">
        <v>115144425</v>
      </c>
      <c r="J10" s="26">
        <v>352359642</v>
      </c>
      <c r="K10" s="26">
        <v>122878040</v>
      </c>
      <c r="L10" s="26">
        <v>126210572</v>
      </c>
      <c r="M10" s="26">
        <v>103262283</v>
      </c>
      <c r="N10" s="26">
        <v>352350895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704710537</v>
      </c>
      <c r="X10" s="26">
        <v>716394138</v>
      </c>
      <c r="Y10" s="26">
        <v>-11683601</v>
      </c>
      <c r="Z10" s="27">
        <v>-1.63</v>
      </c>
      <c r="AA10" s="28">
        <v>1486708636</v>
      </c>
    </row>
    <row r="11" spans="1:27" ht="13.5">
      <c r="A11" s="25" t="s">
        <v>38</v>
      </c>
      <c r="B11" s="29"/>
      <c r="C11" s="6">
        <v>73002284</v>
      </c>
      <c r="D11" s="6">
        <v>0</v>
      </c>
      <c r="E11" s="7">
        <v>136757427</v>
      </c>
      <c r="F11" s="8">
        <v>136757427</v>
      </c>
      <c r="G11" s="8">
        <v>7322333</v>
      </c>
      <c r="H11" s="8">
        <v>4834549</v>
      </c>
      <c r="I11" s="8">
        <v>5239127</v>
      </c>
      <c r="J11" s="8">
        <v>17396009</v>
      </c>
      <c r="K11" s="8">
        <v>6336070</v>
      </c>
      <c r="L11" s="8">
        <v>3287944</v>
      </c>
      <c r="M11" s="8">
        <v>5161943</v>
      </c>
      <c r="N11" s="8">
        <v>14785957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32181966</v>
      </c>
      <c r="X11" s="8">
        <v>67790757</v>
      </c>
      <c r="Y11" s="8">
        <v>-35608791</v>
      </c>
      <c r="Z11" s="2">
        <v>-52.53</v>
      </c>
      <c r="AA11" s="6">
        <v>136757427</v>
      </c>
    </row>
    <row r="12" spans="1:27" ht="13.5">
      <c r="A12" s="25" t="s">
        <v>39</v>
      </c>
      <c r="B12" s="29"/>
      <c r="C12" s="6">
        <v>59256124</v>
      </c>
      <c r="D12" s="6">
        <v>0</v>
      </c>
      <c r="E12" s="7">
        <v>65479248</v>
      </c>
      <c r="F12" s="8">
        <v>65479248</v>
      </c>
      <c r="G12" s="8">
        <v>5508248</v>
      </c>
      <c r="H12" s="8">
        <v>5376929</v>
      </c>
      <c r="I12" s="8">
        <v>5387843</v>
      </c>
      <c r="J12" s="8">
        <v>16273020</v>
      </c>
      <c r="K12" s="8">
        <v>5482301</v>
      </c>
      <c r="L12" s="8">
        <v>5375137</v>
      </c>
      <c r="M12" s="8">
        <v>5433316</v>
      </c>
      <c r="N12" s="8">
        <v>16290754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32563774</v>
      </c>
      <c r="X12" s="8">
        <v>32460528</v>
      </c>
      <c r="Y12" s="8">
        <v>103246</v>
      </c>
      <c r="Z12" s="2">
        <v>0.32</v>
      </c>
      <c r="AA12" s="6">
        <v>65479248</v>
      </c>
    </row>
    <row r="13" spans="1:27" ht="13.5">
      <c r="A13" s="23" t="s">
        <v>40</v>
      </c>
      <c r="B13" s="29"/>
      <c r="C13" s="6">
        <v>632624010</v>
      </c>
      <c r="D13" s="6">
        <v>0</v>
      </c>
      <c r="E13" s="7">
        <v>322080000</v>
      </c>
      <c r="F13" s="8">
        <v>322080000</v>
      </c>
      <c r="G13" s="8">
        <v>55037548</v>
      </c>
      <c r="H13" s="8">
        <v>60906675</v>
      </c>
      <c r="I13" s="8">
        <v>3767194</v>
      </c>
      <c r="J13" s="8">
        <v>119711417</v>
      </c>
      <c r="K13" s="8">
        <v>47948448</v>
      </c>
      <c r="L13" s="8">
        <v>41863474</v>
      </c>
      <c r="M13" s="8">
        <v>42848418</v>
      </c>
      <c r="N13" s="8">
        <v>132660340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252371757</v>
      </c>
      <c r="X13" s="8">
        <v>141123068</v>
      </c>
      <c r="Y13" s="8">
        <v>111248689</v>
      </c>
      <c r="Z13" s="2">
        <v>78.83</v>
      </c>
      <c r="AA13" s="6">
        <v>322080000</v>
      </c>
    </row>
    <row r="14" spans="1:27" ht="13.5">
      <c r="A14" s="23" t="s">
        <v>41</v>
      </c>
      <c r="B14" s="29"/>
      <c r="C14" s="6">
        <v>459031356</v>
      </c>
      <c r="D14" s="6">
        <v>0</v>
      </c>
      <c r="E14" s="7">
        <v>344563396</v>
      </c>
      <c r="F14" s="8">
        <v>344563396</v>
      </c>
      <c r="G14" s="8">
        <v>48834615</v>
      </c>
      <c r="H14" s="8">
        <v>43919855</v>
      </c>
      <c r="I14" s="8">
        <v>26198993</v>
      </c>
      <c r="J14" s="8">
        <v>118953463</v>
      </c>
      <c r="K14" s="8">
        <v>24313039</v>
      </c>
      <c r="L14" s="8">
        <v>21553979</v>
      </c>
      <c r="M14" s="8">
        <v>22198969</v>
      </c>
      <c r="N14" s="8">
        <v>68065987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187019450</v>
      </c>
      <c r="X14" s="8">
        <v>116324138</v>
      </c>
      <c r="Y14" s="8">
        <v>70695312</v>
      </c>
      <c r="Z14" s="2">
        <v>60.77</v>
      </c>
      <c r="AA14" s="6">
        <v>344563396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218443439</v>
      </c>
      <c r="D16" s="6">
        <v>0</v>
      </c>
      <c r="E16" s="7">
        <v>274237151</v>
      </c>
      <c r="F16" s="8">
        <v>274237151</v>
      </c>
      <c r="G16" s="8">
        <v>15551518</v>
      </c>
      <c r="H16" s="8">
        <v>15740667</v>
      </c>
      <c r="I16" s="8">
        <v>21789934</v>
      </c>
      <c r="J16" s="8">
        <v>53082119</v>
      </c>
      <c r="K16" s="8">
        <v>15649542</v>
      </c>
      <c r="L16" s="8">
        <v>12584751</v>
      </c>
      <c r="M16" s="8">
        <v>34577104</v>
      </c>
      <c r="N16" s="8">
        <v>62811397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115893516</v>
      </c>
      <c r="X16" s="8">
        <v>124006028</v>
      </c>
      <c r="Y16" s="8">
        <v>-8112512</v>
      </c>
      <c r="Z16" s="2">
        <v>-6.54</v>
      </c>
      <c r="AA16" s="6">
        <v>274237151</v>
      </c>
    </row>
    <row r="17" spans="1:27" ht="13.5">
      <c r="A17" s="23" t="s">
        <v>44</v>
      </c>
      <c r="B17" s="29"/>
      <c r="C17" s="6">
        <v>51650783</v>
      </c>
      <c r="D17" s="6">
        <v>0</v>
      </c>
      <c r="E17" s="7">
        <v>59052002</v>
      </c>
      <c r="F17" s="8">
        <v>59052002</v>
      </c>
      <c r="G17" s="8">
        <v>5116637</v>
      </c>
      <c r="H17" s="8">
        <v>3305706</v>
      </c>
      <c r="I17" s="8">
        <v>4577801</v>
      </c>
      <c r="J17" s="8">
        <v>13000144</v>
      </c>
      <c r="K17" s="8">
        <v>4093225</v>
      </c>
      <c r="L17" s="8">
        <v>4671529</v>
      </c>
      <c r="M17" s="8">
        <v>4096723</v>
      </c>
      <c r="N17" s="8">
        <v>12861477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25861621</v>
      </c>
      <c r="X17" s="8">
        <v>28673637</v>
      </c>
      <c r="Y17" s="8">
        <v>-2812016</v>
      </c>
      <c r="Z17" s="2">
        <v>-9.81</v>
      </c>
      <c r="AA17" s="6">
        <v>59052002</v>
      </c>
    </row>
    <row r="18" spans="1:27" ht="13.5">
      <c r="A18" s="25" t="s">
        <v>45</v>
      </c>
      <c r="B18" s="24"/>
      <c r="C18" s="6">
        <v>276375456</v>
      </c>
      <c r="D18" s="6">
        <v>0</v>
      </c>
      <c r="E18" s="7">
        <v>304931670</v>
      </c>
      <c r="F18" s="8">
        <v>304931670</v>
      </c>
      <c r="G18" s="8">
        <v>25304974</v>
      </c>
      <c r="H18" s="8">
        <v>24931030</v>
      </c>
      <c r="I18" s="8">
        <v>25129191</v>
      </c>
      <c r="J18" s="8">
        <v>75365195</v>
      </c>
      <c r="K18" s="8">
        <v>23746663</v>
      </c>
      <c r="L18" s="8">
        <v>22818539</v>
      </c>
      <c r="M18" s="8">
        <v>17173806</v>
      </c>
      <c r="N18" s="8">
        <v>63739008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139104203</v>
      </c>
      <c r="X18" s="8">
        <v>149850480</v>
      </c>
      <c r="Y18" s="8">
        <v>-10746277</v>
      </c>
      <c r="Z18" s="2">
        <v>-7.17</v>
      </c>
      <c r="AA18" s="6">
        <v>304931670</v>
      </c>
    </row>
    <row r="19" spans="1:27" ht="13.5">
      <c r="A19" s="23" t="s">
        <v>46</v>
      </c>
      <c r="B19" s="29"/>
      <c r="C19" s="6">
        <v>4464971852</v>
      </c>
      <c r="D19" s="6">
        <v>0</v>
      </c>
      <c r="E19" s="7">
        <v>3502418089</v>
      </c>
      <c r="F19" s="8">
        <v>3502418089</v>
      </c>
      <c r="G19" s="8">
        <v>1043006435</v>
      </c>
      <c r="H19" s="8">
        <v>65244111</v>
      </c>
      <c r="I19" s="8">
        <v>35988522</v>
      </c>
      <c r="J19" s="8">
        <v>1144239068</v>
      </c>
      <c r="K19" s="8">
        <v>123446184</v>
      </c>
      <c r="L19" s="8">
        <v>34546878</v>
      </c>
      <c r="M19" s="8">
        <v>855947765</v>
      </c>
      <c r="N19" s="8">
        <v>1013940827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2158179895</v>
      </c>
      <c r="X19" s="8">
        <v>1849952210</v>
      </c>
      <c r="Y19" s="8">
        <v>308227685</v>
      </c>
      <c r="Z19" s="2">
        <v>16.66</v>
      </c>
      <c r="AA19" s="6">
        <v>3502418089</v>
      </c>
    </row>
    <row r="20" spans="1:27" ht="13.5">
      <c r="A20" s="23" t="s">
        <v>47</v>
      </c>
      <c r="B20" s="29"/>
      <c r="C20" s="6">
        <v>160717391</v>
      </c>
      <c r="D20" s="6">
        <v>0</v>
      </c>
      <c r="E20" s="7">
        <v>1716684010</v>
      </c>
      <c r="F20" s="26">
        <v>1716684010</v>
      </c>
      <c r="G20" s="26">
        <v>5804268</v>
      </c>
      <c r="H20" s="26">
        <v>549966469</v>
      </c>
      <c r="I20" s="26">
        <v>13276034</v>
      </c>
      <c r="J20" s="26">
        <v>569046771</v>
      </c>
      <c r="K20" s="26">
        <v>3710311</v>
      </c>
      <c r="L20" s="26">
        <v>6785183</v>
      </c>
      <c r="M20" s="26">
        <v>545871282</v>
      </c>
      <c r="N20" s="26">
        <v>556366776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1125413547</v>
      </c>
      <c r="X20" s="26">
        <v>647481535</v>
      </c>
      <c r="Y20" s="26">
        <v>477932012</v>
      </c>
      <c r="Z20" s="27">
        <v>73.81</v>
      </c>
      <c r="AA20" s="28">
        <v>1716684010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27501100633</v>
      </c>
      <c r="D22" s="33">
        <f>SUM(D5:D21)</f>
        <v>0</v>
      </c>
      <c r="E22" s="34">
        <f t="shared" si="0"/>
        <v>32378969303</v>
      </c>
      <c r="F22" s="35">
        <f t="shared" si="0"/>
        <v>32378969303</v>
      </c>
      <c r="G22" s="35">
        <f t="shared" si="0"/>
        <v>3345571082</v>
      </c>
      <c r="H22" s="35">
        <f t="shared" si="0"/>
        <v>3267144954</v>
      </c>
      <c r="I22" s="35">
        <f t="shared" si="0"/>
        <v>2765806771</v>
      </c>
      <c r="J22" s="35">
        <f t="shared" si="0"/>
        <v>9378522807</v>
      </c>
      <c r="K22" s="35">
        <f t="shared" si="0"/>
        <v>2168721611</v>
      </c>
      <c r="L22" s="35">
        <f t="shared" si="0"/>
        <v>2233189689</v>
      </c>
      <c r="M22" s="35">
        <f t="shared" si="0"/>
        <v>3645425538</v>
      </c>
      <c r="N22" s="35">
        <f t="shared" si="0"/>
        <v>8047336838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17425859645</v>
      </c>
      <c r="X22" s="35">
        <f t="shared" si="0"/>
        <v>16841944989</v>
      </c>
      <c r="Y22" s="35">
        <f t="shared" si="0"/>
        <v>583914656</v>
      </c>
      <c r="Z22" s="36">
        <f>+IF(X22&lt;&gt;0,+(Y22/X22)*100,0)</f>
        <v>3.467026263186187</v>
      </c>
      <c r="AA22" s="33">
        <f>SUM(AA5:AA21)</f>
        <v>32378969303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6338421148</v>
      </c>
      <c r="D25" s="6">
        <v>0</v>
      </c>
      <c r="E25" s="7">
        <v>6515448008</v>
      </c>
      <c r="F25" s="8">
        <v>6515448008</v>
      </c>
      <c r="G25" s="8">
        <v>501756046</v>
      </c>
      <c r="H25" s="8">
        <v>506717228</v>
      </c>
      <c r="I25" s="8">
        <v>504640239</v>
      </c>
      <c r="J25" s="8">
        <v>1513113513</v>
      </c>
      <c r="K25" s="8">
        <v>497365322</v>
      </c>
      <c r="L25" s="8">
        <v>519719176</v>
      </c>
      <c r="M25" s="8">
        <v>527072095</v>
      </c>
      <c r="N25" s="8">
        <v>1544156593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3057270106</v>
      </c>
      <c r="X25" s="8">
        <v>3149559154</v>
      </c>
      <c r="Y25" s="8">
        <v>-92289048</v>
      </c>
      <c r="Z25" s="2">
        <v>-2.93</v>
      </c>
      <c r="AA25" s="6">
        <v>6515448008</v>
      </c>
    </row>
    <row r="26" spans="1:27" ht="13.5">
      <c r="A26" s="25" t="s">
        <v>52</v>
      </c>
      <c r="B26" s="24"/>
      <c r="C26" s="6">
        <v>105696037</v>
      </c>
      <c r="D26" s="6">
        <v>0</v>
      </c>
      <c r="E26" s="7">
        <v>126553233</v>
      </c>
      <c r="F26" s="8">
        <v>126553233</v>
      </c>
      <c r="G26" s="8">
        <v>8748158</v>
      </c>
      <c r="H26" s="8">
        <v>2538298</v>
      </c>
      <c r="I26" s="8">
        <v>15936858</v>
      </c>
      <c r="J26" s="8">
        <v>27223314</v>
      </c>
      <c r="K26" s="8">
        <v>10029256</v>
      </c>
      <c r="L26" s="8">
        <v>9631657</v>
      </c>
      <c r="M26" s="8">
        <v>9816790</v>
      </c>
      <c r="N26" s="8">
        <v>29477703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56701017</v>
      </c>
      <c r="X26" s="8">
        <v>55665367</v>
      </c>
      <c r="Y26" s="8">
        <v>1035650</v>
      </c>
      <c r="Z26" s="2">
        <v>1.86</v>
      </c>
      <c r="AA26" s="6">
        <v>126553233</v>
      </c>
    </row>
    <row r="27" spans="1:27" ht="13.5">
      <c r="A27" s="25" t="s">
        <v>53</v>
      </c>
      <c r="B27" s="24"/>
      <c r="C27" s="6">
        <v>1434057613</v>
      </c>
      <c r="D27" s="6">
        <v>0</v>
      </c>
      <c r="E27" s="7">
        <v>1468870977</v>
      </c>
      <c r="F27" s="8">
        <v>1468870977</v>
      </c>
      <c r="G27" s="8">
        <v>122405918</v>
      </c>
      <c r="H27" s="8">
        <v>122405918</v>
      </c>
      <c r="I27" s="8">
        <v>122405918</v>
      </c>
      <c r="J27" s="8">
        <v>367217754</v>
      </c>
      <c r="K27" s="8">
        <v>122405918</v>
      </c>
      <c r="L27" s="8">
        <v>122405918</v>
      </c>
      <c r="M27" s="8">
        <v>122405918</v>
      </c>
      <c r="N27" s="8">
        <v>367217754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734435508</v>
      </c>
      <c r="X27" s="8">
        <v>892296941</v>
      </c>
      <c r="Y27" s="8">
        <v>-157861433</v>
      </c>
      <c r="Z27" s="2">
        <v>-17.69</v>
      </c>
      <c r="AA27" s="6">
        <v>1468870977</v>
      </c>
    </row>
    <row r="28" spans="1:27" ht="13.5">
      <c r="A28" s="25" t="s">
        <v>54</v>
      </c>
      <c r="B28" s="24"/>
      <c r="C28" s="6">
        <v>1945233619</v>
      </c>
      <c r="D28" s="6">
        <v>0</v>
      </c>
      <c r="E28" s="7">
        <v>1805346054</v>
      </c>
      <c r="F28" s="8">
        <v>1805346054</v>
      </c>
      <c r="G28" s="8">
        <v>14525446</v>
      </c>
      <c r="H28" s="8">
        <v>286365570</v>
      </c>
      <c r="I28" s="8">
        <v>150445508</v>
      </c>
      <c r="J28" s="8">
        <v>451336524</v>
      </c>
      <c r="K28" s="8">
        <v>150445508</v>
      </c>
      <c r="L28" s="8">
        <v>150445508</v>
      </c>
      <c r="M28" s="8">
        <v>150445508</v>
      </c>
      <c r="N28" s="8">
        <v>451336524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902673048</v>
      </c>
      <c r="X28" s="8">
        <v>866566104</v>
      </c>
      <c r="Y28" s="8">
        <v>36106944</v>
      </c>
      <c r="Z28" s="2">
        <v>4.17</v>
      </c>
      <c r="AA28" s="6">
        <v>1805346054</v>
      </c>
    </row>
    <row r="29" spans="1:27" ht="13.5">
      <c r="A29" s="25" t="s">
        <v>55</v>
      </c>
      <c r="B29" s="24"/>
      <c r="C29" s="6">
        <v>848639401</v>
      </c>
      <c r="D29" s="6">
        <v>0</v>
      </c>
      <c r="E29" s="7">
        <v>662382802</v>
      </c>
      <c r="F29" s="8">
        <v>662382802</v>
      </c>
      <c r="G29" s="8">
        <v>43031999</v>
      </c>
      <c r="H29" s="8">
        <v>18493996</v>
      </c>
      <c r="I29" s="8">
        <v>52152981</v>
      </c>
      <c r="J29" s="8">
        <v>113678976</v>
      </c>
      <c r="K29" s="8">
        <v>85622306</v>
      </c>
      <c r="L29" s="8">
        <v>29295999</v>
      </c>
      <c r="M29" s="8">
        <v>55274446</v>
      </c>
      <c r="N29" s="8">
        <v>170192751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283871727</v>
      </c>
      <c r="X29" s="8">
        <v>288395612</v>
      </c>
      <c r="Y29" s="8">
        <v>-4523885</v>
      </c>
      <c r="Z29" s="2">
        <v>-1.57</v>
      </c>
      <c r="AA29" s="6">
        <v>662382802</v>
      </c>
    </row>
    <row r="30" spans="1:27" ht="13.5">
      <c r="A30" s="25" t="s">
        <v>56</v>
      </c>
      <c r="B30" s="24"/>
      <c r="C30" s="6">
        <v>11662156131</v>
      </c>
      <c r="D30" s="6">
        <v>0</v>
      </c>
      <c r="E30" s="7">
        <v>12489022464</v>
      </c>
      <c r="F30" s="8">
        <v>12489022464</v>
      </c>
      <c r="G30" s="8">
        <v>1400938192</v>
      </c>
      <c r="H30" s="8">
        <v>1420613616</v>
      </c>
      <c r="I30" s="8">
        <v>945412901</v>
      </c>
      <c r="J30" s="8">
        <v>3766964709</v>
      </c>
      <c r="K30" s="8">
        <v>926145797</v>
      </c>
      <c r="L30" s="8">
        <v>917263211</v>
      </c>
      <c r="M30" s="8">
        <v>841452887</v>
      </c>
      <c r="N30" s="8">
        <v>2684861895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6451826604</v>
      </c>
      <c r="X30" s="8">
        <v>7536029611</v>
      </c>
      <c r="Y30" s="8">
        <v>-1084203007</v>
      </c>
      <c r="Z30" s="2">
        <v>-14.39</v>
      </c>
      <c r="AA30" s="6">
        <v>12489022464</v>
      </c>
    </row>
    <row r="31" spans="1:27" ht="13.5">
      <c r="A31" s="25" t="s">
        <v>57</v>
      </c>
      <c r="B31" s="24"/>
      <c r="C31" s="6">
        <v>1660851257</v>
      </c>
      <c r="D31" s="6">
        <v>0</v>
      </c>
      <c r="E31" s="7">
        <v>2934165072</v>
      </c>
      <c r="F31" s="8">
        <v>2934165072</v>
      </c>
      <c r="G31" s="8">
        <v>78288925</v>
      </c>
      <c r="H31" s="8">
        <v>149374938</v>
      </c>
      <c r="I31" s="8">
        <v>197688800</v>
      </c>
      <c r="J31" s="8">
        <v>425352663</v>
      </c>
      <c r="K31" s="8">
        <v>189815992</v>
      </c>
      <c r="L31" s="8">
        <v>224926544</v>
      </c>
      <c r="M31" s="8">
        <v>249946714</v>
      </c>
      <c r="N31" s="8">
        <v>664689250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1090041913</v>
      </c>
      <c r="X31" s="8">
        <v>1401851071</v>
      </c>
      <c r="Y31" s="8">
        <v>-311809158</v>
      </c>
      <c r="Z31" s="2">
        <v>-22.24</v>
      </c>
      <c r="AA31" s="6">
        <v>2934165072</v>
      </c>
    </row>
    <row r="32" spans="1:27" ht="13.5">
      <c r="A32" s="25" t="s">
        <v>58</v>
      </c>
      <c r="B32" s="24"/>
      <c r="C32" s="6">
        <v>856564396</v>
      </c>
      <c r="D32" s="6">
        <v>0</v>
      </c>
      <c r="E32" s="7">
        <v>1074370834</v>
      </c>
      <c r="F32" s="8">
        <v>1074370834</v>
      </c>
      <c r="G32" s="8">
        <v>14735197</v>
      </c>
      <c r="H32" s="8">
        <v>68013812</v>
      </c>
      <c r="I32" s="8">
        <v>76021528</v>
      </c>
      <c r="J32" s="8">
        <v>158770537</v>
      </c>
      <c r="K32" s="8">
        <v>65717902</v>
      </c>
      <c r="L32" s="8">
        <v>89837734</v>
      </c>
      <c r="M32" s="8">
        <v>93429311</v>
      </c>
      <c r="N32" s="8">
        <v>248984947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407755484</v>
      </c>
      <c r="X32" s="8">
        <v>485059520</v>
      </c>
      <c r="Y32" s="8">
        <v>-77304036</v>
      </c>
      <c r="Z32" s="2">
        <v>-15.94</v>
      </c>
      <c r="AA32" s="6">
        <v>1074370834</v>
      </c>
    </row>
    <row r="33" spans="1:27" ht="13.5">
      <c r="A33" s="25" t="s">
        <v>59</v>
      </c>
      <c r="B33" s="24"/>
      <c r="C33" s="6">
        <v>1096477178</v>
      </c>
      <c r="D33" s="6">
        <v>0</v>
      </c>
      <c r="E33" s="7">
        <v>1941317890</v>
      </c>
      <c r="F33" s="8">
        <v>1941317890</v>
      </c>
      <c r="G33" s="8">
        <v>29930784</v>
      </c>
      <c r="H33" s="8">
        <v>242219691</v>
      </c>
      <c r="I33" s="8">
        <v>142711923</v>
      </c>
      <c r="J33" s="8">
        <v>414862398</v>
      </c>
      <c r="K33" s="8">
        <v>230880142</v>
      </c>
      <c r="L33" s="8">
        <v>219592701</v>
      </c>
      <c r="M33" s="8">
        <v>234661103</v>
      </c>
      <c r="N33" s="8">
        <v>685133946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1099996344</v>
      </c>
      <c r="X33" s="8">
        <v>799005791</v>
      </c>
      <c r="Y33" s="8">
        <v>300990553</v>
      </c>
      <c r="Z33" s="2">
        <v>37.67</v>
      </c>
      <c r="AA33" s="6">
        <v>1941317890</v>
      </c>
    </row>
    <row r="34" spans="1:27" ht="13.5">
      <c r="A34" s="25" t="s">
        <v>60</v>
      </c>
      <c r="B34" s="24"/>
      <c r="C34" s="6">
        <v>1529914059</v>
      </c>
      <c r="D34" s="6">
        <v>0</v>
      </c>
      <c r="E34" s="7">
        <v>3345719426</v>
      </c>
      <c r="F34" s="8">
        <v>3345719426</v>
      </c>
      <c r="G34" s="8">
        <v>106637574</v>
      </c>
      <c r="H34" s="8">
        <v>169259111</v>
      </c>
      <c r="I34" s="8">
        <v>237078413</v>
      </c>
      <c r="J34" s="8">
        <v>512975098</v>
      </c>
      <c r="K34" s="8">
        <v>240876822</v>
      </c>
      <c r="L34" s="8">
        <v>267014528</v>
      </c>
      <c r="M34" s="8">
        <v>231789391</v>
      </c>
      <c r="N34" s="8">
        <v>739680741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1252655839</v>
      </c>
      <c r="X34" s="8">
        <v>1404924481</v>
      </c>
      <c r="Y34" s="8">
        <v>-152268642</v>
      </c>
      <c r="Z34" s="2">
        <v>-10.84</v>
      </c>
      <c r="AA34" s="6">
        <v>3345719426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15000000</v>
      </c>
      <c r="F35" s="8">
        <v>15000000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15000000</v>
      </c>
    </row>
    <row r="36" spans="1:27" ht="12.75">
      <c r="A36" s="40" t="s">
        <v>62</v>
      </c>
      <c r="B36" s="32"/>
      <c r="C36" s="33">
        <f aca="true" t="shared" si="1" ref="C36:Y36">SUM(C25:C35)</f>
        <v>27478010839</v>
      </c>
      <c r="D36" s="33">
        <f>SUM(D25:D35)</f>
        <v>0</v>
      </c>
      <c r="E36" s="34">
        <f t="shared" si="1"/>
        <v>32378196760</v>
      </c>
      <c r="F36" s="35">
        <f t="shared" si="1"/>
        <v>32378196760</v>
      </c>
      <c r="G36" s="35">
        <f t="shared" si="1"/>
        <v>2320998239</v>
      </c>
      <c r="H36" s="35">
        <f t="shared" si="1"/>
        <v>2986002178</v>
      </c>
      <c r="I36" s="35">
        <f t="shared" si="1"/>
        <v>2444495069</v>
      </c>
      <c r="J36" s="35">
        <f t="shared" si="1"/>
        <v>7751495486</v>
      </c>
      <c r="K36" s="35">
        <f t="shared" si="1"/>
        <v>2519304965</v>
      </c>
      <c r="L36" s="35">
        <f t="shared" si="1"/>
        <v>2550132976</v>
      </c>
      <c r="M36" s="35">
        <f t="shared" si="1"/>
        <v>2516294163</v>
      </c>
      <c r="N36" s="35">
        <f t="shared" si="1"/>
        <v>7585732104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15337227590</v>
      </c>
      <c r="X36" s="35">
        <f t="shared" si="1"/>
        <v>16879353652</v>
      </c>
      <c r="Y36" s="35">
        <f t="shared" si="1"/>
        <v>-1542126062</v>
      </c>
      <c r="Z36" s="36">
        <f>+IF(X36&lt;&gt;0,+(Y36/X36)*100,0)</f>
        <v>-9.136167733634021</v>
      </c>
      <c r="AA36" s="33">
        <f>SUM(AA25:AA35)</f>
        <v>32378196760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23089794</v>
      </c>
      <c r="D38" s="46">
        <f>+D22-D36</f>
        <v>0</v>
      </c>
      <c r="E38" s="47">
        <f t="shared" si="2"/>
        <v>772543</v>
      </c>
      <c r="F38" s="48">
        <f t="shared" si="2"/>
        <v>772543</v>
      </c>
      <c r="G38" s="48">
        <f t="shared" si="2"/>
        <v>1024572843</v>
      </c>
      <c r="H38" s="48">
        <f t="shared" si="2"/>
        <v>281142776</v>
      </c>
      <c r="I38" s="48">
        <f t="shared" si="2"/>
        <v>321311702</v>
      </c>
      <c r="J38" s="48">
        <f t="shared" si="2"/>
        <v>1627027321</v>
      </c>
      <c r="K38" s="48">
        <f t="shared" si="2"/>
        <v>-350583354</v>
      </c>
      <c r="L38" s="48">
        <f t="shared" si="2"/>
        <v>-316943287</v>
      </c>
      <c r="M38" s="48">
        <f t="shared" si="2"/>
        <v>1129131375</v>
      </c>
      <c r="N38" s="48">
        <f t="shared" si="2"/>
        <v>461604734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2088632055</v>
      </c>
      <c r="X38" s="48">
        <f>IF(F22=F36,0,X22-X36)</f>
        <v>-37408663</v>
      </c>
      <c r="Y38" s="48">
        <f t="shared" si="2"/>
        <v>2126040718</v>
      </c>
      <c r="Z38" s="49">
        <f>+IF(X38&lt;&gt;0,+(Y38/X38)*100,0)</f>
        <v>-5683.284425321483</v>
      </c>
      <c r="AA38" s="46">
        <f>+AA22-AA36</f>
        <v>772543</v>
      </c>
    </row>
    <row r="39" spans="1:27" ht="13.5">
      <c r="A39" s="23" t="s">
        <v>64</v>
      </c>
      <c r="B39" s="29"/>
      <c r="C39" s="6">
        <v>2147158438</v>
      </c>
      <c r="D39" s="6">
        <v>0</v>
      </c>
      <c r="E39" s="7">
        <v>1876755252</v>
      </c>
      <c r="F39" s="8">
        <v>1876755252</v>
      </c>
      <c r="G39" s="8">
        <v>28653728</v>
      </c>
      <c r="H39" s="8">
        <v>-14206331</v>
      </c>
      <c r="I39" s="8">
        <v>212226873</v>
      </c>
      <c r="J39" s="8">
        <v>226674270</v>
      </c>
      <c r="K39" s="8">
        <v>60914993</v>
      </c>
      <c r="L39" s="8">
        <v>128354253</v>
      </c>
      <c r="M39" s="8">
        <v>177752316</v>
      </c>
      <c r="N39" s="8">
        <v>367021562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593695832</v>
      </c>
      <c r="X39" s="8">
        <v>1056230232</v>
      </c>
      <c r="Y39" s="8">
        <v>-462534400</v>
      </c>
      <c r="Z39" s="2">
        <v>-43.79</v>
      </c>
      <c r="AA39" s="6">
        <v>1876755252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2170248232</v>
      </c>
      <c r="D42" s="55">
        <f>SUM(D38:D41)</f>
        <v>0</v>
      </c>
      <c r="E42" s="56">
        <f t="shared" si="3"/>
        <v>1877527795</v>
      </c>
      <c r="F42" s="57">
        <f t="shared" si="3"/>
        <v>1877527795</v>
      </c>
      <c r="G42" s="57">
        <f t="shared" si="3"/>
        <v>1053226571</v>
      </c>
      <c r="H42" s="57">
        <f t="shared" si="3"/>
        <v>266936445</v>
      </c>
      <c r="I42" s="57">
        <f t="shared" si="3"/>
        <v>533538575</v>
      </c>
      <c r="J42" s="57">
        <f t="shared" si="3"/>
        <v>1853701591</v>
      </c>
      <c r="K42" s="57">
        <f t="shared" si="3"/>
        <v>-289668361</v>
      </c>
      <c r="L42" s="57">
        <f t="shared" si="3"/>
        <v>-188589034</v>
      </c>
      <c r="M42" s="57">
        <f t="shared" si="3"/>
        <v>1306883691</v>
      </c>
      <c r="N42" s="57">
        <f t="shared" si="3"/>
        <v>828626296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2682327887</v>
      </c>
      <c r="X42" s="57">
        <f t="shared" si="3"/>
        <v>1018821569</v>
      </c>
      <c r="Y42" s="57">
        <f t="shared" si="3"/>
        <v>1663506318</v>
      </c>
      <c r="Z42" s="58">
        <f>+IF(X42&lt;&gt;0,+(Y42/X42)*100,0)</f>
        <v>163.27749319567067</v>
      </c>
      <c r="AA42" s="55">
        <f>SUM(AA38:AA41)</f>
        <v>1877527795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2170248232</v>
      </c>
      <c r="D44" s="63">
        <f>+D42-D43</f>
        <v>0</v>
      </c>
      <c r="E44" s="64">
        <f t="shared" si="4"/>
        <v>1877527795</v>
      </c>
      <c r="F44" s="65">
        <f t="shared" si="4"/>
        <v>1877527795</v>
      </c>
      <c r="G44" s="65">
        <f t="shared" si="4"/>
        <v>1053226571</v>
      </c>
      <c r="H44" s="65">
        <f t="shared" si="4"/>
        <v>266936445</v>
      </c>
      <c r="I44" s="65">
        <f t="shared" si="4"/>
        <v>533538575</v>
      </c>
      <c r="J44" s="65">
        <f t="shared" si="4"/>
        <v>1853701591</v>
      </c>
      <c r="K44" s="65">
        <f t="shared" si="4"/>
        <v>-289668361</v>
      </c>
      <c r="L44" s="65">
        <f t="shared" si="4"/>
        <v>-188589034</v>
      </c>
      <c r="M44" s="65">
        <f t="shared" si="4"/>
        <v>1306883691</v>
      </c>
      <c r="N44" s="65">
        <f t="shared" si="4"/>
        <v>828626296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2682327887</v>
      </c>
      <c r="X44" s="65">
        <f t="shared" si="4"/>
        <v>1018821569</v>
      </c>
      <c r="Y44" s="65">
        <f t="shared" si="4"/>
        <v>1663506318</v>
      </c>
      <c r="Z44" s="66">
        <f>+IF(X44&lt;&gt;0,+(Y44/X44)*100,0)</f>
        <v>163.27749319567067</v>
      </c>
      <c r="AA44" s="63">
        <f>+AA42-AA43</f>
        <v>1877527795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2170248232</v>
      </c>
      <c r="D46" s="55">
        <f>SUM(D44:D45)</f>
        <v>0</v>
      </c>
      <c r="E46" s="56">
        <f t="shared" si="5"/>
        <v>1877527795</v>
      </c>
      <c r="F46" s="57">
        <f t="shared" si="5"/>
        <v>1877527795</v>
      </c>
      <c r="G46" s="57">
        <f t="shared" si="5"/>
        <v>1053226571</v>
      </c>
      <c r="H46" s="57">
        <f t="shared" si="5"/>
        <v>266936445</v>
      </c>
      <c r="I46" s="57">
        <f t="shared" si="5"/>
        <v>533538575</v>
      </c>
      <c r="J46" s="57">
        <f t="shared" si="5"/>
        <v>1853701591</v>
      </c>
      <c r="K46" s="57">
        <f t="shared" si="5"/>
        <v>-289668361</v>
      </c>
      <c r="L46" s="57">
        <f t="shared" si="5"/>
        <v>-188589034</v>
      </c>
      <c r="M46" s="57">
        <f t="shared" si="5"/>
        <v>1306883691</v>
      </c>
      <c r="N46" s="57">
        <f t="shared" si="5"/>
        <v>828626296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2682327887</v>
      </c>
      <c r="X46" s="57">
        <f t="shared" si="5"/>
        <v>1018821569</v>
      </c>
      <c r="Y46" s="57">
        <f t="shared" si="5"/>
        <v>1663506318</v>
      </c>
      <c r="Z46" s="58">
        <f>+IF(X46&lt;&gt;0,+(Y46/X46)*100,0)</f>
        <v>163.27749319567067</v>
      </c>
      <c r="AA46" s="55">
        <f>SUM(AA44:AA45)</f>
        <v>1877527795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2170248232</v>
      </c>
      <c r="D48" s="71">
        <f>SUM(D46:D47)</f>
        <v>0</v>
      </c>
      <c r="E48" s="72">
        <f t="shared" si="6"/>
        <v>1877527795</v>
      </c>
      <c r="F48" s="73">
        <f t="shared" si="6"/>
        <v>1877527795</v>
      </c>
      <c r="G48" s="73">
        <f t="shared" si="6"/>
        <v>1053226571</v>
      </c>
      <c r="H48" s="74">
        <f t="shared" si="6"/>
        <v>266936445</v>
      </c>
      <c r="I48" s="74">
        <f t="shared" si="6"/>
        <v>533538575</v>
      </c>
      <c r="J48" s="74">
        <f t="shared" si="6"/>
        <v>1853701591</v>
      </c>
      <c r="K48" s="74">
        <f t="shared" si="6"/>
        <v>-289668361</v>
      </c>
      <c r="L48" s="74">
        <f t="shared" si="6"/>
        <v>-188589034</v>
      </c>
      <c r="M48" s="73">
        <f t="shared" si="6"/>
        <v>1306883691</v>
      </c>
      <c r="N48" s="73">
        <f t="shared" si="6"/>
        <v>828626296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2682327887</v>
      </c>
      <c r="X48" s="74">
        <f t="shared" si="6"/>
        <v>1018821569</v>
      </c>
      <c r="Y48" s="74">
        <f t="shared" si="6"/>
        <v>1663506318</v>
      </c>
      <c r="Z48" s="75">
        <f>+IF(X48&lt;&gt;0,+(Y48/X48)*100,0)</f>
        <v>163.27749319567067</v>
      </c>
      <c r="AA48" s="76">
        <f>SUM(AA46:AA47)</f>
        <v>1877527795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8189000000</v>
      </c>
      <c r="F5" s="8">
        <v>8189000000</v>
      </c>
      <c r="G5" s="8">
        <v>723142631</v>
      </c>
      <c r="H5" s="8">
        <v>569977287</v>
      </c>
      <c r="I5" s="8">
        <v>624513174</v>
      </c>
      <c r="J5" s="8">
        <v>1917633092</v>
      </c>
      <c r="K5" s="8">
        <v>658450246</v>
      </c>
      <c r="L5" s="8">
        <v>693762097</v>
      </c>
      <c r="M5" s="8">
        <v>654364769</v>
      </c>
      <c r="N5" s="8">
        <v>2006577112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3924210204</v>
      </c>
      <c r="X5" s="8">
        <v>4094500002</v>
      </c>
      <c r="Y5" s="8">
        <v>-170289798</v>
      </c>
      <c r="Z5" s="2">
        <v>-4.16</v>
      </c>
      <c r="AA5" s="6">
        <v>8189000000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114277000</v>
      </c>
      <c r="F6" s="8">
        <v>114277000</v>
      </c>
      <c r="G6" s="8">
        <v>10187487</v>
      </c>
      <c r="H6" s="8">
        <v>5954277</v>
      </c>
      <c r="I6" s="8">
        <v>4839506</v>
      </c>
      <c r="J6" s="8">
        <v>20981270</v>
      </c>
      <c r="K6" s="8">
        <v>7899307</v>
      </c>
      <c r="L6" s="8">
        <v>5873636</v>
      </c>
      <c r="M6" s="8">
        <v>8674902</v>
      </c>
      <c r="N6" s="8">
        <v>22447845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43429115</v>
      </c>
      <c r="X6" s="8">
        <v>57138498</v>
      </c>
      <c r="Y6" s="8">
        <v>-13709383</v>
      </c>
      <c r="Z6" s="2">
        <v>-23.99</v>
      </c>
      <c r="AA6" s="6">
        <v>114277000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15046932000</v>
      </c>
      <c r="F7" s="8">
        <v>15046932000</v>
      </c>
      <c r="G7" s="8">
        <v>1269481749</v>
      </c>
      <c r="H7" s="8">
        <v>1140683528</v>
      </c>
      <c r="I7" s="8">
        <v>1369426890</v>
      </c>
      <c r="J7" s="8">
        <v>3779592167</v>
      </c>
      <c r="K7" s="8">
        <v>1061724517</v>
      </c>
      <c r="L7" s="8">
        <v>1047723308</v>
      </c>
      <c r="M7" s="8">
        <v>1157795063</v>
      </c>
      <c r="N7" s="8">
        <v>3267242888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7046835055</v>
      </c>
      <c r="X7" s="8">
        <v>8081103083</v>
      </c>
      <c r="Y7" s="8">
        <v>-1034268028</v>
      </c>
      <c r="Z7" s="2">
        <v>-12.8</v>
      </c>
      <c r="AA7" s="6">
        <v>15046932000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5785951400</v>
      </c>
      <c r="F8" s="8">
        <v>5785951400</v>
      </c>
      <c r="G8" s="8">
        <v>357528420</v>
      </c>
      <c r="H8" s="8">
        <v>377372351</v>
      </c>
      <c r="I8" s="8">
        <v>582558885</v>
      </c>
      <c r="J8" s="8">
        <v>1317459656</v>
      </c>
      <c r="K8" s="8">
        <v>456390036</v>
      </c>
      <c r="L8" s="8">
        <v>427486058</v>
      </c>
      <c r="M8" s="8">
        <v>407675814</v>
      </c>
      <c r="N8" s="8">
        <v>1291551908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2609011564</v>
      </c>
      <c r="X8" s="8">
        <v>3026745409</v>
      </c>
      <c r="Y8" s="8">
        <v>-417733845</v>
      </c>
      <c r="Z8" s="2">
        <v>-13.8</v>
      </c>
      <c r="AA8" s="6">
        <v>5785951400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3425652600</v>
      </c>
      <c r="F9" s="8">
        <v>3425652600</v>
      </c>
      <c r="G9" s="8">
        <v>213121343</v>
      </c>
      <c r="H9" s="8">
        <v>281568572</v>
      </c>
      <c r="I9" s="8">
        <v>300507585</v>
      </c>
      <c r="J9" s="8">
        <v>795197500</v>
      </c>
      <c r="K9" s="8">
        <v>190594320</v>
      </c>
      <c r="L9" s="8">
        <v>245352479</v>
      </c>
      <c r="M9" s="8">
        <v>295175016</v>
      </c>
      <c r="N9" s="8">
        <v>731121815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1526319315</v>
      </c>
      <c r="X9" s="8">
        <v>1778379036</v>
      </c>
      <c r="Y9" s="8">
        <v>-252059721</v>
      </c>
      <c r="Z9" s="2">
        <v>-14.17</v>
      </c>
      <c r="AA9" s="6">
        <v>3425652600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1364135000</v>
      </c>
      <c r="F10" s="26">
        <v>1364135000</v>
      </c>
      <c r="G10" s="26">
        <v>112941815</v>
      </c>
      <c r="H10" s="26">
        <v>121132715</v>
      </c>
      <c r="I10" s="26">
        <v>95906330</v>
      </c>
      <c r="J10" s="26">
        <v>329980860</v>
      </c>
      <c r="K10" s="26">
        <v>129572307</v>
      </c>
      <c r="L10" s="26">
        <v>128896197</v>
      </c>
      <c r="M10" s="26">
        <v>76092477</v>
      </c>
      <c r="N10" s="26">
        <v>334560981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664541841</v>
      </c>
      <c r="X10" s="26">
        <v>679765590</v>
      </c>
      <c r="Y10" s="26">
        <v>-15223749</v>
      </c>
      <c r="Z10" s="27">
        <v>-2.24</v>
      </c>
      <c r="AA10" s="28">
        <v>1364135000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496958000</v>
      </c>
      <c r="F11" s="8">
        <v>496958000</v>
      </c>
      <c r="G11" s="8">
        <v>28181385</v>
      </c>
      <c r="H11" s="8">
        <v>27491856</v>
      </c>
      <c r="I11" s="8">
        <v>60212726</v>
      </c>
      <c r="J11" s="8">
        <v>115885967</v>
      </c>
      <c r="K11" s="8">
        <v>29835759</v>
      </c>
      <c r="L11" s="8">
        <v>34893847</v>
      </c>
      <c r="M11" s="8">
        <v>75756565</v>
      </c>
      <c r="N11" s="8">
        <v>140486171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256372138</v>
      </c>
      <c r="X11" s="8">
        <v>241686502</v>
      </c>
      <c r="Y11" s="8">
        <v>14685636</v>
      </c>
      <c r="Z11" s="2">
        <v>6.08</v>
      </c>
      <c r="AA11" s="6">
        <v>496958000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321242000</v>
      </c>
      <c r="F12" s="8">
        <v>321242000</v>
      </c>
      <c r="G12" s="8">
        <v>17805161</v>
      </c>
      <c r="H12" s="8">
        <v>18838138</v>
      </c>
      <c r="I12" s="8">
        <v>17098194</v>
      </c>
      <c r="J12" s="8">
        <v>53741493</v>
      </c>
      <c r="K12" s="8">
        <v>9186595</v>
      </c>
      <c r="L12" s="8">
        <v>21983880</v>
      </c>
      <c r="M12" s="8">
        <v>28402420</v>
      </c>
      <c r="N12" s="8">
        <v>59572895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113314388</v>
      </c>
      <c r="X12" s="8">
        <v>150453028</v>
      </c>
      <c r="Y12" s="8">
        <v>-37138640</v>
      </c>
      <c r="Z12" s="2">
        <v>-24.68</v>
      </c>
      <c r="AA12" s="6">
        <v>321242000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274300000</v>
      </c>
      <c r="F13" s="8">
        <v>274300000</v>
      </c>
      <c r="G13" s="8">
        <v>18721791</v>
      </c>
      <c r="H13" s="8">
        <v>11365133</v>
      </c>
      <c r="I13" s="8">
        <v>11655977</v>
      </c>
      <c r="J13" s="8">
        <v>41742901</v>
      </c>
      <c r="K13" s="8">
        <v>12698475</v>
      </c>
      <c r="L13" s="8">
        <v>6379404</v>
      </c>
      <c r="M13" s="8">
        <v>24497721</v>
      </c>
      <c r="N13" s="8">
        <v>43575600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85318501</v>
      </c>
      <c r="X13" s="8">
        <v>137990760</v>
      </c>
      <c r="Y13" s="8">
        <v>-52672259</v>
      </c>
      <c r="Z13" s="2">
        <v>-38.17</v>
      </c>
      <c r="AA13" s="6">
        <v>274300000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190406000</v>
      </c>
      <c r="F14" s="8">
        <v>190406000</v>
      </c>
      <c r="G14" s="8">
        <v>15107150</v>
      </c>
      <c r="H14" s="8">
        <v>3154658</v>
      </c>
      <c r="I14" s="8">
        <v>12018592</v>
      </c>
      <c r="J14" s="8">
        <v>30280400</v>
      </c>
      <c r="K14" s="8">
        <v>15483286</v>
      </c>
      <c r="L14" s="8">
        <v>15563369</v>
      </c>
      <c r="M14" s="8">
        <v>15482031</v>
      </c>
      <c r="N14" s="8">
        <v>46528686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76809086</v>
      </c>
      <c r="X14" s="8">
        <v>95989553</v>
      </c>
      <c r="Y14" s="8">
        <v>-19180467</v>
      </c>
      <c r="Z14" s="2">
        <v>-19.98</v>
      </c>
      <c r="AA14" s="6">
        <v>190406000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990868000</v>
      </c>
      <c r="F16" s="8">
        <v>990868000</v>
      </c>
      <c r="G16" s="8">
        <v>13818036</v>
      </c>
      <c r="H16" s="8">
        <v>51282248</v>
      </c>
      <c r="I16" s="8">
        <v>93819111</v>
      </c>
      <c r="J16" s="8">
        <v>158919395</v>
      </c>
      <c r="K16" s="8">
        <v>54993590</v>
      </c>
      <c r="L16" s="8">
        <v>55404670</v>
      </c>
      <c r="M16" s="8">
        <v>39997477</v>
      </c>
      <c r="N16" s="8">
        <v>150395737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309315132</v>
      </c>
      <c r="X16" s="8">
        <v>471510502</v>
      </c>
      <c r="Y16" s="8">
        <v>-162195370</v>
      </c>
      <c r="Z16" s="2">
        <v>-34.4</v>
      </c>
      <c r="AA16" s="6">
        <v>990868000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790000</v>
      </c>
      <c r="F17" s="8">
        <v>790000</v>
      </c>
      <c r="G17" s="8">
        <v>100780</v>
      </c>
      <c r="H17" s="8">
        <v>102570</v>
      </c>
      <c r="I17" s="8">
        <v>127192</v>
      </c>
      <c r="J17" s="8">
        <v>330542</v>
      </c>
      <c r="K17" s="8">
        <v>412388</v>
      </c>
      <c r="L17" s="8">
        <v>154925</v>
      </c>
      <c r="M17" s="8">
        <v>83199</v>
      </c>
      <c r="N17" s="8">
        <v>650512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981054</v>
      </c>
      <c r="X17" s="8">
        <v>390000</v>
      </c>
      <c r="Y17" s="8">
        <v>591054</v>
      </c>
      <c r="Z17" s="2">
        <v>151.55</v>
      </c>
      <c r="AA17" s="6">
        <v>790000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663431000</v>
      </c>
      <c r="F18" s="8">
        <v>663431000</v>
      </c>
      <c r="G18" s="8">
        <v>49585481</v>
      </c>
      <c r="H18" s="8">
        <v>7834775</v>
      </c>
      <c r="I18" s="8">
        <v>96775246</v>
      </c>
      <c r="J18" s="8">
        <v>154195502</v>
      </c>
      <c r="K18" s="8">
        <v>50448225</v>
      </c>
      <c r="L18" s="8">
        <v>51507042</v>
      </c>
      <c r="M18" s="8">
        <v>63885479</v>
      </c>
      <c r="N18" s="8">
        <v>165840746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320036248</v>
      </c>
      <c r="X18" s="8">
        <v>283164165</v>
      </c>
      <c r="Y18" s="8">
        <v>36872083</v>
      </c>
      <c r="Z18" s="2">
        <v>13.02</v>
      </c>
      <c r="AA18" s="6">
        <v>663431000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6725515000</v>
      </c>
      <c r="F19" s="8">
        <v>6725515000</v>
      </c>
      <c r="G19" s="8">
        <v>1544539272</v>
      </c>
      <c r="H19" s="8">
        <v>250430973</v>
      </c>
      <c r="I19" s="8">
        <v>305828300</v>
      </c>
      <c r="J19" s="8">
        <v>2100798545</v>
      </c>
      <c r="K19" s="8">
        <v>274139369</v>
      </c>
      <c r="L19" s="8">
        <v>234791583</v>
      </c>
      <c r="M19" s="8">
        <v>1380905630</v>
      </c>
      <c r="N19" s="8">
        <v>1889836582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3990635127</v>
      </c>
      <c r="X19" s="8">
        <v>3260405002</v>
      </c>
      <c r="Y19" s="8">
        <v>730230125</v>
      </c>
      <c r="Z19" s="2">
        <v>22.4</v>
      </c>
      <c r="AA19" s="6">
        <v>6725515000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2560729000</v>
      </c>
      <c r="F20" s="26">
        <v>2560729000</v>
      </c>
      <c r="G20" s="26">
        <v>171935648</v>
      </c>
      <c r="H20" s="26">
        <v>176921183</v>
      </c>
      <c r="I20" s="26">
        <v>210350427</v>
      </c>
      <c r="J20" s="26">
        <v>559207258</v>
      </c>
      <c r="K20" s="26">
        <v>168012151</v>
      </c>
      <c r="L20" s="26">
        <v>195812545</v>
      </c>
      <c r="M20" s="26">
        <v>157199094</v>
      </c>
      <c r="N20" s="26">
        <v>521023790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1080231048</v>
      </c>
      <c r="X20" s="26">
        <v>1206274648</v>
      </c>
      <c r="Y20" s="26">
        <v>-126043600</v>
      </c>
      <c r="Z20" s="27">
        <v>-10.45</v>
      </c>
      <c r="AA20" s="28">
        <v>2560729000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25000000</v>
      </c>
      <c r="F21" s="8">
        <v>25000000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12499998</v>
      </c>
      <c r="Y21" s="8">
        <v>-12499998</v>
      </c>
      <c r="Z21" s="2">
        <v>-100</v>
      </c>
      <c r="AA21" s="6">
        <v>25000000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46175187000</v>
      </c>
      <c r="F22" s="35">
        <f t="shared" si="0"/>
        <v>46175187000</v>
      </c>
      <c r="G22" s="35">
        <f t="shared" si="0"/>
        <v>4546198149</v>
      </c>
      <c r="H22" s="35">
        <f t="shared" si="0"/>
        <v>3044110264</v>
      </c>
      <c r="I22" s="35">
        <f t="shared" si="0"/>
        <v>3785638135</v>
      </c>
      <c r="J22" s="35">
        <f t="shared" si="0"/>
        <v>11375946548</v>
      </c>
      <c r="K22" s="35">
        <f t="shared" si="0"/>
        <v>3119840571</v>
      </c>
      <c r="L22" s="35">
        <f t="shared" si="0"/>
        <v>3165585040</v>
      </c>
      <c r="M22" s="35">
        <f t="shared" si="0"/>
        <v>4385987657</v>
      </c>
      <c r="N22" s="35">
        <f t="shared" si="0"/>
        <v>10671413268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22047359816</v>
      </c>
      <c r="X22" s="35">
        <f t="shared" si="0"/>
        <v>23577995776</v>
      </c>
      <c r="Y22" s="35">
        <f t="shared" si="0"/>
        <v>-1530635960</v>
      </c>
      <c r="Z22" s="36">
        <f>+IF(X22&lt;&gt;0,+(Y22/X22)*100,0)</f>
        <v>-6.491798431646305</v>
      </c>
      <c r="AA22" s="33">
        <f>SUM(AA5:AA21)</f>
        <v>46175187000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10464404962</v>
      </c>
      <c r="F25" s="8">
        <v>10464404962</v>
      </c>
      <c r="G25" s="8">
        <v>802164557</v>
      </c>
      <c r="H25" s="8">
        <v>845801502</v>
      </c>
      <c r="I25" s="8">
        <v>832867859</v>
      </c>
      <c r="J25" s="8">
        <v>2480833918</v>
      </c>
      <c r="K25" s="8">
        <v>831029391</v>
      </c>
      <c r="L25" s="8">
        <v>1107597107</v>
      </c>
      <c r="M25" s="8">
        <v>794199961</v>
      </c>
      <c r="N25" s="8">
        <v>2732826459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5213660377</v>
      </c>
      <c r="X25" s="8">
        <v>5521769764</v>
      </c>
      <c r="Y25" s="8">
        <v>-308109387</v>
      </c>
      <c r="Z25" s="2">
        <v>-5.58</v>
      </c>
      <c r="AA25" s="6">
        <v>10464404962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153699000</v>
      </c>
      <c r="F26" s="8">
        <v>153699000</v>
      </c>
      <c r="G26" s="8">
        <v>11088267</v>
      </c>
      <c r="H26" s="8">
        <v>10537945</v>
      </c>
      <c r="I26" s="8">
        <v>11563870</v>
      </c>
      <c r="J26" s="8">
        <v>33190082</v>
      </c>
      <c r="K26" s="8">
        <v>11660866</v>
      </c>
      <c r="L26" s="8">
        <v>11613668</v>
      </c>
      <c r="M26" s="8">
        <v>11485758</v>
      </c>
      <c r="N26" s="8">
        <v>34760292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67950374</v>
      </c>
      <c r="X26" s="8">
        <v>76849500</v>
      </c>
      <c r="Y26" s="8">
        <v>-8899126</v>
      </c>
      <c r="Z26" s="2">
        <v>-11.58</v>
      </c>
      <c r="AA26" s="6">
        <v>153699000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3286247000</v>
      </c>
      <c r="F27" s="8">
        <v>3286247000</v>
      </c>
      <c r="G27" s="8">
        <v>153186962</v>
      </c>
      <c r="H27" s="8">
        <v>214633057</v>
      </c>
      <c r="I27" s="8">
        <v>410763981</v>
      </c>
      <c r="J27" s="8">
        <v>778584000</v>
      </c>
      <c r="K27" s="8">
        <v>194863694</v>
      </c>
      <c r="L27" s="8">
        <v>185854739</v>
      </c>
      <c r="M27" s="8">
        <v>314062645</v>
      </c>
      <c r="N27" s="8">
        <v>694781078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1473365078</v>
      </c>
      <c r="X27" s="8">
        <v>1675215746</v>
      </c>
      <c r="Y27" s="8">
        <v>-201850668</v>
      </c>
      <c r="Z27" s="2">
        <v>-12.05</v>
      </c>
      <c r="AA27" s="6">
        <v>3286247000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3567343000</v>
      </c>
      <c r="F28" s="8">
        <v>3567343000</v>
      </c>
      <c r="G28" s="8">
        <v>213926683</v>
      </c>
      <c r="H28" s="8">
        <v>225427119</v>
      </c>
      <c r="I28" s="8">
        <v>240448198</v>
      </c>
      <c r="J28" s="8">
        <v>679802000</v>
      </c>
      <c r="K28" s="8">
        <v>229408890</v>
      </c>
      <c r="L28" s="8">
        <v>220211489</v>
      </c>
      <c r="M28" s="8">
        <v>243266215</v>
      </c>
      <c r="N28" s="8">
        <v>692886594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1372688594</v>
      </c>
      <c r="X28" s="8">
        <v>1722677956</v>
      </c>
      <c r="Y28" s="8">
        <v>-349989362</v>
      </c>
      <c r="Z28" s="2">
        <v>-20.32</v>
      </c>
      <c r="AA28" s="6">
        <v>3567343000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2321693000</v>
      </c>
      <c r="F29" s="8">
        <v>2321693000</v>
      </c>
      <c r="G29" s="8">
        <v>168155316</v>
      </c>
      <c r="H29" s="8">
        <v>168220372</v>
      </c>
      <c r="I29" s="8">
        <v>165074089</v>
      </c>
      <c r="J29" s="8">
        <v>501449777</v>
      </c>
      <c r="K29" s="8">
        <v>177014735</v>
      </c>
      <c r="L29" s="8">
        <v>161269292</v>
      </c>
      <c r="M29" s="8">
        <v>241091112</v>
      </c>
      <c r="N29" s="8">
        <v>579375139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1080824916</v>
      </c>
      <c r="X29" s="8">
        <v>1160846502</v>
      </c>
      <c r="Y29" s="8">
        <v>-80021586</v>
      </c>
      <c r="Z29" s="2">
        <v>-6.89</v>
      </c>
      <c r="AA29" s="6">
        <v>2321693000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15323211000</v>
      </c>
      <c r="F30" s="8">
        <v>15323211000</v>
      </c>
      <c r="G30" s="8">
        <v>1872201936</v>
      </c>
      <c r="H30" s="8">
        <v>1919344770</v>
      </c>
      <c r="I30" s="8">
        <v>1021540593</v>
      </c>
      <c r="J30" s="8">
        <v>4813087299</v>
      </c>
      <c r="K30" s="8">
        <v>1376602374</v>
      </c>
      <c r="L30" s="8">
        <v>1102711331</v>
      </c>
      <c r="M30" s="8">
        <v>1086634492</v>
      </c>
      <c r="N30" s="8">
        <v>3565948197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8379035496</v>
      </c>
      <c r="X30" s="8">
        <v>8400218866</v>
      </c>
      <c r="Y30" s="8">
        <v>-21183370</v>
      </c>
      <c r="Z30" s="2">
        <v>-0.25</v>
      </c>
      <c r="AA30" s="6">
        <v>15323211000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51589000</v>
      </c>
      <c r="F31" s="8">
        <v>51589000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-54</v>
      </c>
      <c r="N31" s="8">
        <v>-54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-54</v>
      </c>
      <c r="X31" s="8">
        <v>25794570</v>
      </c>
      <c r="Y31" s="8">
        <v>-25794624</v>
      </c>
      <c r="Z31" s="2">
        <v>-100</v>
      </c>
      <c r="AA31" s="6">
        <v>51589000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3485541834</v>
      </c>
      <c r="F32" s="8">
        <v>3485541834</v>
      </c>
      <c r="G32" s="8">
        <v>-133334123</v>
      </c>
      <c r="H32" s="8">
        <v>328316090</v>
      </c>
      <c r="I32" s="8">
        <v>403926033</v>
      </c>
      <c r="J32" s="8">
        <v>598908000</v>
      </c>
      <c r="K32" s="8">
        <v>225425416</v>
      </c>
      <c r="L32" s="8">
        <v>271540980</v>
      </c>
      <c r="M32" s="8">
        <v>293456230</v>
      </c>
      <c r="N32" s="8">
        <v>790422626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1389330626</v>
      </c>
      <c r="X32" s="8">
        <v>1648296470</v>
      </c>
      <c r="Y32" s="8">
        <v>-258965844</v>
      </c>
      <c r="Z32" s="2">
        <v>-15.71</v>
      </c>
      <c r="AA32" s="6">
        <v>3485541834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464426000</v>
      </c>
      <c r="F33" s="8">
        <v>464426000</v>
      </c>
      <c r="G33" s="8">
        <v>-2915877</v>
      </c>
      <c r="H33" s="8">
        <v>23973906</v>
      </c>
      <c r="I33" s="8">
        <v>76354971</v>
      </c>
      <c r="J33" s="8">
        <v>97413000</v>
      </c>
      <c r="K33" s="8">
        <v>46194815</v>
      </c>
      <c r="L33" s="8">
        <v>47697213</v>
      </c>
      <c r="M33" s="8">
        <v>47545610</v>
      </c>
      <c r="N33" s="8">
        <v>141437638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238850638</v>
      </c>
      <c r="X33" s="8">
        <v>158610600</v>
      </c>
      <c r="Y33" s="8">
        <v>80240038</v>
      </c>
      <c r="Z33" s="2">
        <v>50.59</v>
      </c>
      <c r="AA33" s="6">
        <v>464426000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6187236026</v>
      </c>
      <c r="F34" s="8">
        <v>6187236026</v>
      </c>
      <c r="G34" s="8">
        <v>27664455</v>
      </c>
      <c r="H34" s="8">
        <v>496262511</v>
      </c>
      <c r="I34" s="8">
        <v>686721034</v>
      </c>
      <c r="J34" s="8">
        <v>1210648000</v>
      </c>
      <c r="K34" s="8">
        <v>373423185</v>
      </c>
      <c r="L34" s="8">
        <v>458387027</v>
      </c>
      <c r="M34" s="8">
        <v>432297252</v>
      </c>
      <c r="N34" s="8">
        <v>1264107464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2474755464</v>
      </c>
      <c r="X34" s="8">
        <v>2846120934</v>
      </c>
      <c r="Y34" s="8">
        <v>-371365470</v>
      </c>
      <c r="Z34" s="2">
        <v>-13.05</v>
      </c>
      <c r="AA34" s="6">
        <v>6187236026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25000</v>
      </c>
      <c r="F35" s="8">
        <v>25000</v>
      </c>
      <c r="G35" s="8">
        <v>0</v>
      </c>
      <c r="H35" s="8">
        <v>0</v>
      </c>
      <c r="I35" s="8">
        <v>9215000</v>
      </c>
      <c r="J35" s="8">
        <v>9215000</v>
      </c>
      <c r="K35" s="8">
        <v>1702187</v>
      </c>
      <c r="L35" s="8">
        <v>3183084</v>
      </c>
      <c r="M35" s="8">
        <v>4321958</v>
      </c>
      <c r="N35" s="8">
        <v>9207229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18422229</v>
      </c>
      <c r="X35" s="8">
        <v>25000</v>
      </c>
      <c r="Y35" s="8">
        <v>18397229</v>
      </c>
      <c r="Z35" s="2">
        <v>73588.92</v>
      </c>
      <c r="AA35" s="6">
        <v>25000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45305415822</v>
      </c>
      <c r="F36" s="35">
        <f t="shared" si="1"/>
        <v>45305415822</v>
      </c>
      <c r="G36" s="35">
        <f t="shared" si="1"/>
        <v>3112138176</v>
      </c>
      <c r="H36" s="35">
        <f t="shared" si="1"/>
        <v>4232517272</v>
      </c>
      <c r="I36" s="35">
        <f t="shared" si="1"/>
        <v>3858475628</v>
      </c>
      <c r="J36" s="35">
        <f t="shared" si="1"/>
        <v>11203131076</v>
      </c>
      <c r="K36" s="35">
        <f t="shared" si="1"/>
        <v>3467325553</v>
      </c>
      <c r="L36" s="35">
        <f t="shared" si="1"/>
        <v>3570065930</v>
      </c>
      <c r="M36" s="35">
        <f t="shared" si="1"/>
        <v>3468361179</v>
      </c>
      <c r="N36" s="35">
        <f t="shared" si="1"/>
        <v>10505752662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21708883738</v>
      </c>
      <c r="X36" s="35">
        <f t="shared" si="1"/>
        <v>23236425908</v>
      </c>
      <c r="Y36" s="35">
        <f t="shared" si="1"/>
        <v>-1527542170</v>
      </c>
      <c r="Z36" s="36">
        <f>+IF(X36&lt;&gt;0,+(Y36/X36)*100,0)</f>
        <v>-6.5739119090345435</v>
      </c>
      <c r="AA36" s="33">
        <f>SUM(AA25:AA35)</f>
        <v>45305415822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869771178</v>
      </c>
      <c r="F38" s="48">
        <f t="shared" si="2"/>
        <v>869771178</v>
      </c>
      <c r="G38" s="48">
        <f t="shared" si="2"/>
        <v>1434059973</v>
      </c>
      <c r="H38" s="48">
        <f t="shared" si="2"/>
        <v>-1188407008</v>
      </c>
      <c r="I38" s="48">
        <f t="shared" si="2"/>
        <v>-72837493</v>
      </c>
      <c r="J38" s="48">
        <f t="shared" si="2"/>
        <v>172815472</v>
      </c>
      <c r="K38" s="48">
        <f t="shared" si="2"/>
        <v>-347484982</v>
      </c>
      <c r="L38" s="48">
        <f t="shared" si="2"/>
        <v>-404480890</v>
      </c>
      <c r="M38" s="48">
        <f t="shared" si="2"/>
        <v>917626478</v>
      </c>
      <c r="N38" s="48">
        <f t="shared" si="2"/>
        <v>165660606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338476078</v>
      </c>
      <c r="X38" s="48">
        <f>IF(F22=F36,0,X22-X36)</f>
        <v>341569868</v>
      </c>
      <c r="Y38" s="48">
        <f t="shared" si="2"/>
        <v>-3093790</v>
      </c>
      <c r="Z38" s="49">
        <f>+IF(X38&lt;&gt;0,+(Y38/X38)*100,0)</f>
        <v>-0.9057561248347586</v>
      </c>
      <c r="AA38" s="46">
        <f>+AA22-AA36</f>
        <v>869771178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2756793074</v>
      </c>
      <c r="F39" s="8">
        <v>2756793074</v>
      </c>
      <c r="G39" s="8">
        <v>-201632563</v>
      </c>
      <c r="H39" s="8">
        <v>264100621</v>
      </c>
      <c r="I39" s="8">
        <v>196435283</v>
      </c>
      <c r="J39" s="8">
        <v>258903341</v>
      </c>
      <c r="K39" s="8">
        <v>409503225</v>
      </c>
      <c r="L39" s="8">
        <v>212519479</v>
      </c>
      <c r="M39" s="8">
        <v>173710061</v>
      </c>
      <c r="N39" s="8">
        <v>795732765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1054636106</v>
      </c>
      <c r="X39" s="8">
        <v>901367921</v>
      </c>
      <c r="Y39" s="8">
        <v>153268185</v>
      </c>
      <c r="Z39" s="2">
        <v>17</v>
      </c>
      <c r="AA39" s="6">
        <v>2756793074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29645280</v>
      </c>
      <c r="Y40" s="26">
        <v>-29645280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3626564252</v>
      </c>
      <c r="F42" s="57">
        <f t="shared" si="3"/>
        <v>3626564252</v>
      </c>
      <c r="G42" s="57">
        <f t="shared" si="3"/>
        <v>1232427410</v>
      </c>
      <c r="H42" s="57">
        <f t="shared" si="3"/>
        <v>-924306387</v>
      </c>
      <c r="I42" s="57">
        <f t="shared" si="3"/>
        <v>123597790</v>
      </c>
      <c r="J42" s="57">
        <f t="shared" si="3"/>
        <v>431718813</v>
      </c>
      <c r="K42" s="57">
        <f t="shared" si="3"/>
        <v>62018243</v>
      </c>
      <c r="L42" s="57">
        <f t="shared" si="3"/>
        <v>-191961411</v>
      </c>
      <c r="M42" s="57">
        <f t="shared" si="3"/>
        <v>1091336539</v>
      </c>
      <c r="N42" s="57">
        <f t="shared" si="3"/>
        <v>961393371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1393112184</v>
      </c>
      <c r="X42" s="57">
        <f t="shared" si="3"/>
        <v>1272583069</v>
      </c>
      <c r="Y42" s="57">
        <f t="shared" si="3"/>
        <v>120529115</v>
      </c>
      <c r="Z42" s="58">
        <f>+IF(X42&lt;&gt;0,+(Y42/X42)*100,0)</f>
        <v>9.471217866721437</v>
      </c>
      <c r="AA42" s="55">
        <f>SUM(AA38:AA41)</f>
        <v>3626564252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416943000</v>
      </c>
      <c r="F43" s="60">
        <v>416943000</v>
      </c>
      <c r="G43" s="60">
        <v>3467000</v>
      </c>
      <c r="H43" s="60">
        <v>3846859</v>
      </c>
      <c r="I43" s="60">
        <v>3409817</v>
      </c>
      <c r="J43" s="60">
        <v>10723676</v>
      </c>
      <c r="K43" s="60">
        <v>3830552</v>
      </c>
      <c r="L43" s="60">
        <v>3218036</v>
      </c>
      <c r="M43" s="60">
        <v>3997073</v>
      </c>
      <c r="N43" s="60">
        <v>11045661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21769337</v>
      </c>
      <c r="X43" s="60">
        <v>5412000</v>
      </c>
      <c r="Y43" s="60">
        <v>16357337</v>
      </c>
      <c r="Z43" s="61">
        <v>302.24</v>
      </c>
      <c r="AA43" s="50">
        <v>416943000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3209621252</v>
      </c>
      <c r="F44" s="65">
        <f t="shared" si="4"/>
        <v>3209621252</v>
      </c>
      <c r="G44" s="65">
        <f t="shared" si="4"/>
        <v>1228960410</v>
      </c>
      <c r="H44" s="65">
        <f t="shared" si="4"/>
        <v>-928153246</v>
      </c>
      <c r="I44" s="65">
        <f t="shared" si="4"/>
        <v>120187973</v>
      </c>
      <c r="J44" s="65">
        <f t="shared" si="4"/>
        <v>420995137</v>
      </c>
      <c r="K44" s="65">
        <f t="shared" si="4"/>
        <v>58187691</v>
      </c>
      <c r="L44" s="65">
        <f t="shared" si="4"/>
        <v>-195179447</v>
      </c>
      <c r="M44" s="65">
        <f t="shared" si="4"/>
        <v>1087339466</v>
      </c>
      <c r="N44" s="65">
        <f t="shared" si="4"/>
        <v>950347710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1371342847</v>
      </c>
      <c r="X44" s="65">
        <f t="shared" si="4"/>
        <v>1267171069</v>
      </c>
      <c r="Y44" s="65">
        <f t="shared" si="4"/>
        <v>104171778</v>
      </c>
      <c r="Z44" s="66">
        <f>+IF(X44&lt;&gt;0,+(Y44/X44)*100,0)</f>
        <v>8.220814106986213</v>
      </c>
      <c r="AA44" s="63">
        <f>+AA42-AA43</f>
        <v>3209621252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3209621252</v>
      </c>
      <c r="F46" s="57">
        <f t="shared" si="5"/>
        <v>3209621252</v>
      </c>
      <c r="G46" s="57">
        <f t="shared" si="5"/>
        <v>1228960410</v>
      </c>
      <c r="H46" s="57">
        <f t="shared" si="5"/>
        <v>-928153246</v>
      </c>
      <c r="I46" s="57">
        <f t="shared" si="5"/>
        <v>120187973</v>
      </c>
      <c r="J46" s="57">
        <f t="shared" si="5"/>
        <v>420995137</v>
      </c>
      <c r="K46" s="57">
        <f t="shared" si="5"/>
        <v>58187691</v>
      </c>
      <c r="L46" s="57">
        <f t="shared" si="5"/>
        <v>-195179447</v>
      </c>
      <c r="M46" s="57">
        <f t="shared" si="5"/>
        <v>1087339466</v>
      </c>
      <c r="N46" s="57">
        <f t="shared" si="5"/>
        <v>950347710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1371342847</v>
      </c>
      <c r="X46" s="57">
        <f t="shared" si="5"/>
        <v>1267171069</v>
      </c>
      <c r="Y46" s="57">
        <f t="shared" si="5"/>
        <v>104171778</v>
      </c>
      <c r="Z46" s="58">
        <f>+IF(X46&lt;&gt;0,+(Y46/X46)*100,0)</f>
        <v>8.220814106986213</v>
      </c>
      <c r="AA46" s="55">
        <f>SUM(AA44:AA45)</f>
        <v>3209621252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3209621252</v>
      </c>
      <c r="F48" s="73">
        <f t="shared" si="6"/>
        <v>3209621252</v>
      </c>
      <c r="G48" s="73">
        <f t="shared" si="6"/>
        <v>1228960410</v>
      </c>
      <c r="H48" s="74">
        <f t="shared" si="6"/>
        <v>-928153246</v>
      </c>
      <c r="I48" s="74">
        <f t="shared" si="6"/>
        <v>120187973</v>
      </c>
      <c r="J48" s="74">
        <f t="shared" si="6"/>
        <v>420995137</v>
      </c>
      <c r="K48" s="74">
        <f t="shared" si="6"/>
        <v>58187691</v>
      </c>
      <c r="L48" s="74">
        <f t="shared" si="6"/>
        <v>-195179447</v>
      </c>
      <c r="M48" s="73">
        <f t="shared" si="6"/>
        <v>1087339466</v>
      </c>
      <c r="N48" s="73">
        <f t="shared" si="6"/>
        <v>950347710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1371342847</v>
      </c>
      <c r="X48" s="74">
        <f t="shared" si="6"/>
        <v>1267171069</v>
      </c>
      <c r="Y48" s="74">
        <f t="shared" si="6"/>
        <v>104171778</v>
      </c>
      <c r="Z48" s="75">
        <f>+IF(X48&lt;&gt;0,+(Y48/X48)*100,0)</f>
        <v>8.220814106986213</v>
      </c>
      <c r="AA48" s="76">
        <f>SUM(AA46:AA47)</f>
        <v>3209621252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5764124295</v>
      </c>
      <c r="F5" s="8">
        <v>5764124295</v>
      </c>
      <c r="G5" s="8">
        <v>482769742</v>
      </c>
      <c r="H5" s="8">
        <v>483009972</v>
      </c>
      <c r="I5" s="8">
        <v>510180310</v>
      </c>
      <c r="J5" s="8">
        <v>1475960024</v>
      </c>
      <c r="K5" s="8">
        <v>445599734</v>
      </c>
      <c r="L5" s="8">
        <v>546146477</v>
      </c>
      <c r="M5" s="8">
        <v>413776622</v>
      </c>
      <c r="N5" s="8">
        <v>1405522833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2881482857</v>
      </c>
      <c r="X5" s="8">
        <v>2823552014</v>
      </c>
      <c r="Y5" s="8">
        <v>57930843</v>
      </c>
      <c r="Z5" s="2">
        <v>2.05</v>
      </c>
      <c r="AA5" s="6">
        <v>5764124295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11445634505</v>
      </c>
      <c r="F7" s="8">
        <v>11445634505</v>
      </c>
      <c r="G7" s="8">
        <v>1714888147</v>
      </c>
      <c r="H7" s="8">
        <v>1064025838</v>
      </c>
      <c r="I7" s="8">
        <v>932817508</v>
      </c>
      <c r="J7" s="8">
        <v>3711731493</v>
      </c>
      <c r="K7" s="8">
        <v>768111542</v>
      </c>
      <c r="L7" s="8">
        <v>838024170</v>
      </c>
      <c r="M7" s="8">
        <v>885483379</v>
      </c>
      <c r="N7" s="8">
        <v>2491619091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6203350584</v>
      </c>
      <c r="X7" s="8">
        <v>5795702513</v>
      </c>
      <c r="Y7" s="8">
        <v>407648071</v>
      </c>
      <c r="Z7" s="2">
        <v>7.03</v>
      </c>
      <c r="AA7" s="6">
        <v>11445634505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4075548928</v>
      </c>
      <c r="F8" s="8">
        <v>4075548928</v>
      </c>
      <c r="G8" s="8">
        <v>264083332</v>
      </c>
      <c r="H8" s="8">
        <v>276746148</v>
      </c>
      <c r="I8" s="8">
        <v>295043299</v>
      </c>
      <c r="J8" s="8">
        <v>835872779</v>
      </c>
      <c r="K8" s="8">
        <v>258085638</v>
      </c>
      <c r="L8" s="8">
        <v>294411697</v>
      </c>
      <c r="M8" s="8">
        <v>276243469</v>
      </c>
      <c r="N8" s="8">
        <v>828740804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1664613583</v>
      </c>
      <c r="X8" s="8">
        <v>1943982747</v>
      </c>
      <c r="Y8" s="8">
        <v>-279369164</v>
      </c>
      <c r="Z8" s="2">
        <v>-14.37</v>
      </c>
      <c r="AA8" s="6">
        <v>4075548928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937494873</v>
      </c>
      <c r="F9" s="8">
        <v>937494873</v>
      </c>
      <c r="G9" s="8">
        <v>69331070</v>
      </c>
      <c r="H9" s="8">
        <v>67308722</v>
      </c>
      <c r="I9" s="8">
        <v>73390800</v>
      </c>
      <c r="J9" s="8">
        <v>210030592</v>
      </c>
      <c r="K9" s="8">
        <v>63448790</v>
      </c>
      <c r="L9" s="8">
        <v>73044211</v>
      </c>
      <c r="M9" s="8">
        <v>72587816</v>
      </c>
      <c r="N9" s="8">
        <v>209080817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419111409</v>
      </c>
      <c r="X9" s="8">
        <v>466974504</v>
      </c>
      <c r="Y9" s="8">
        <v>-47863095</v>
      </c>
      <c r="Z9" s="2">
        <v>-10.25</v>
      </c>
      <c r="AA9" s="6">
        <v>937494873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1261244670</v>
      </c>
      <c r="F10" s="26">
        <v>1261244670</v>
      </c>
      <c r="G10" s="26">
        <v>108884045</v>
      </c>
      <c r="H10" s="26">
        <v>103516119</v>
      </c>
      <c r="I10" s="26">
        <v>109879992</v>
      </c>
      <c r="J10" s="26">
        <v>322280156</v>
      </c>
      <c r="K10" s="26">
        <v>99440749</v>
      </c>
      <c r="L10" s="26">
        <v>113001140</v>
      </c>
      <c r="M10" s="26">
        <v>97427667</v>
      </c>
      <c r="N10" s="26">
        <v>309869556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632149712</v>
      </c>
      <c r="X10" s="26">
        <v>589053365</v>
      </c>
      <c r="Y10" s="26">
        <v>43096347</v>
      </c>
      <c r="Z10" s="27">
        <v>7.32</v>
      </c>
      <c r="AA10" s="28">
        <v>1261244670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473</v>
      </c>
      <c r="H11" s="8">
        <v>-473</v>
      </c>
      <c r="I11" s="8">
        <v>0</v>
      </c>
      <c r="J11" s="8">
        <v>0</v>
      </c>
      <c r="K11" s="8">
        <v>20995</v>
      </c>
      <c r="L11" s="8">
        <v>214351</v>
      </c>
      <c r="M11" s="8">
        <v>112986</v>
      </c>
      <c r="N11" s="8">
        <v>348332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348332</v>
      </c>
      <c r="X11" s="8">
        <v>101812493</v>
      </c>
      <c r="Y11" s="8">
        <v>-101464161</v>
      </c>
      <c r="Z11" s="2">
        <v>-99.66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136320738</v>
      </c>
      <c r="F12" s="8">
        <v>136320738</v>
      </c>
      <c r="G12" s="8">
        <v>7194844</v>
      </c>
      <c r="H12" s="8">
        <v>11626580</v>
      </c>
      <c r="I12" s="8">
        <v>8396357</v>
      </c>
      <c r="J12" s="8">
        <v>27217781</v>
      </c>
      <c r="K12" s="8">
        <v>9449258</v>
      </c>
      <c r="L12" s="8">
        <v>12816449</v>
      </c>
      <c r="M12" s="8">
        <v>10321018</v>
      </c>
      <c r="N12" s="8">
        <v>32586725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59804506</v>
      </c>
      <c r="X12" s="8">
        <v>67746397</v>
      </c>
      <c r="Y12" s="8">
        <v>-7941891</v>
      </c>
      <c r="Z12" s="2">
        <v>-11.72</v>
      </c>
      <c r="AA12" s="6">
        <v>136320738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43089005</v>
      </c>
      <c r="F13" s="8">
        <v>43089005</v>
      </c>
      <c r="G13" s="8">
        <v>4149115</v>
      </c>
      <c r="H13" s="8">
        <v>7966969</v>
      </c>
      <c r="I13" s="8">
        <v>7822694</v>
      </c>
      <c r="J13" s="8">
        <v>19938778</v>
      </c>
      <c r="K13" s="8">
        <v>7217379</v>
      </c>
      <c r="L13" s="8">
        <v>6465648</v>
      </c>
      <c r="M13" s="8">
        <v>6507481</v>
      </c>
      <c r="N13" s="8">
        <v>20190508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40129286</v>
      </c>
      <c r="X13" s="8">
        <v>21555578</v>
      </c>
      <c r="Y13" s="8">
        <v>18573708</v>
      </c>
      <c r="Z13" s="2">
        <v>86.17</v>
      </c>
      <c r="AA13" s="6">
        <v>43089005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238451010</v>
      </c>
      <c r="F14" s="8">
        <v>238451010</v>
      </c>
      <c r="G14" s="8">
        <v>39337469</v>
      </c>
      <c r="H14" s="8">
        <v>46024626</v>
      </c>
      <c r="I14" s="8">
        <v>46207903</v>
      </c>
      <c r="J14" s="8">
        <v>131569998</v>
      </c>
      <c r="K14" s="8">
        <v>41033568</v>
      </c>
      <c r="L14" s="8">
        <v>52276225</v>
      </c>
      <c r="M14" s="8">
        <v>52963877</v>
      </c>
      <c r="N14" s="8">
        <v>146273670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277843668</v>
      </c>
      <c r="X14" s="8">
        <v>119786345</v>
      </c>
      <c r="Y14" s="8">
        <v>158057323</v>
      </c>
      <c r="Z14" s="2">
        <v>131.95</v>
      </c>
      <c r="AA14" s="6">
        <v>238451010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198658314</v>
      </c>
      <c r="F16" s="8">
        <v>198658314</v>
      </c>
      <c r="G16" s="8">
        <v>364697</v>
      </c>
      <c r="H16" s="8">
        <v>122580</v>
      </c>
      <c r="I16" s="8">
        <v>58507586</v>
      </c>
      <c r="J16" s="8">
        <v>58994863</v>
      </c>
      <c r="K16" s="8">
        <v>132581</v>
      </c>
      <c r="L16" s="8">
        <v>135910</v>
      </c>
      <c r="M16" s="8">
        <v>96336299</v>
      </c>
      <c r="N16" s="8">
        <v>96604790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155599653</v>
      </c>
      <c r="X16" s="8">
        <v>99329152</v>
      </c>
      <c r="Y16" s="8">
        <v>56270501</v>
      </c>
      <c r="Z16" s="2">
        <v>56.65</v>
      </c>
      <c r="AA16" s="6">
        <v>198658314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60563790</v>
      </c>
      <c r="F17" s="8">
        <v>60563790</v>
      </c>
      <c r="G17" s="8">
        <v>156977</v>
      </c>
      <c r="H17" s="8">
        <v>4386811</v>
      </c>
      <c r="I17" s="8">
        <v>4377873</v>
      </c>
      <c r="J17" s="8">
        <v>8921661</v>
      </c>
      <c r="K17" s="8">
        <v>4547676</v>
      </c>
      <c r="L17" s="8">
        <v>4311042</v>
      </c>
      <c r="M17" s="8">
        <v>4300784</v>
      </c>
      <c r="N17" s="8">
        <v>13159502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22081163</v>
      </c>
      <c r="X17" s="8">
        <v>30281886</v>
      </c>
      <c r="Y17" s="8">
        <v>-8200723</v>
      </c>
      <c r="Z17" s="2">
        <v>-27.08</v>
      </c>
      <c r="AA17" s="6">
        <v>60563790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9299000</v>
      </c>
      <c r="F18" s="8">
        <v>9299000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4649294</v>
      </c>
      <c r="Y18" s="8">
        <v>-4649294</v>
      </c>
      <c r="Z18" s="2">
        <v>-100</v>
      </c>
      <c r="AA18" s="6">
        <v>9299000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4240323308</v>
      </c>
      <c r="F19" s="8">
        <v>4240323308</v>
      </c>
      <c r="G19" s="8">
        <v>816566578</v>
      </c>
      <c r="H19" s="8">
        <v>552187085</v>
      </c>
      <c r="I19" s="8">
        <v>66113318</v>
      </c>
      <c r="J19" s="8">
        <v>1434866981</v>
      </c>
      <c r="K19" s="8">
        <v>47558513</v>
      </c>
      <c r="L19" s="8">
        <v>112084572</v>
      </c>
      <c r="M19" s="8">
        <v>1157056039</v>
      </c>
      <c r="N19" s="8">
        <v>1316699124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2751566105</v>
      </c>
      <c r="X19" s="8">
        <v>2739819810</v>
      </c>
      <c r="Y19" s="8">
        <v>11746295</v>
      </c>
      <c r="Z19" s="2">
        <v>0.43</v>
      </c>
      <c r="AA19" s="6">
        <v>4240323308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1799116663</v>
      </c>
      <c r="F20" s="26">
        <v>1799116663</v>
      </c>
      <c r="G20" s="26">
        <v>51728157</v>
      </c>
      <c r="H20" s="26">
        <v>58605474</v>
      </c>
      <c r="I20" s="26">
        <v>66292976</v>
      </c>
      <c r="J20" s="26">
        <v>176626607</v>
      </c>
      <c r="K20" s="26">
        <v>68008122</v>
      </c>
      <c r="L20" s="26">
        <v>105115016</v>
      </c>
      <c r="M20" s="26">
        <v>43292186</v>
      </c>
      <c r="N20" s="26">
        <v>216415324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393041931</v>
      </c>
      <c r="X20" s="26">
        <v>899330704</v>
      </c>
      <c r="Y20" s="26">
        <v>-506288773</v>
      </c>
      <c r="Z20" s="27">
        <v>-56.3</v>
      </c>
      <c r="AA20" s="28">
        <v>1799116663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30209869099</v>
      </c>
      <c r="F22" s="35">
        <f t="shared" si="0"/>
        <v>30209869099</v>
      </c>
      <c r="G22" s="35">
        <f t="shared" si="0"/>
        <v>3559454646</v>
      </c>
      <c r="H22" s="35">
        <f t="shared" si="0"/>
        <v>2675526451</v>
      </c>
      <c r="I22" s="35">
        <f t="shared" si="0"/>
        <v>2179030616</v>
      </c>
      <c r="J22" s="35">
        <f t="shared" si="0"/>
        <v>8414011713</v>
      </c>
      <c r="K22" s="35">
        <f t="shared" si="0"/>
        <v>1812654545</v>
      </c>
      <c r="L22" s="35">
        <f t="shared" si="0"/>
        <v>2158046908</v>
      </c>
      <c r="M22" s="35">
        <f t="shared" si="0"/>
        <v>3116409623</v>
      </c>
      <c r="N22" s="35">
        <f t="shared" si="0"/>
        <v>7087111076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15501122789</v>
      </c>
      <c r="X22" s="35">
        <f t="shared" si="0"/>
        <v>15703576802</v>
      </c>
      <c r="Y22" s="35">
        <f t="shared" si="0"/>
        <v>-202454013</v>
      </c>
      <c r="Z22" s="36">
        <f>+IF(X22&lt;&gt;0,+(Y22/X22)*100,0)</f>
        <v>-1.2892222934472837</v>
      </c>
      <c r="AA22" s="33">
        <f>SUM(AA5:AA21)</f>
        <v>30209869099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7622095997</v>
      </c>
      <c r="F25" s="8">
        <v>7622095997</v>
      </c>
      <c r="G25" s="8">
        <v>998710996</v>
      </c>
      <c r="H25" s="8">
        <v>311278795</v>
      </c>
      <c r="I25" s="8">
        <v>628925899</v>
      </c>
      <c r="J25" s="8">
        <v>1938915690</v>
      </c>
      <c r="K25" s="8">
        <v>640154754</v>
      </c>
      <c r="L25" s="8">
        <v>651902435</v>
      </c>
      <c r="M25" s="8">
        <v>650885926</v>
      </c>
      <c r="N25" s="8">
        <v>1942943115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3881858805</v>
      </c>
      <c r="X25" s="8">
        <v>4012900020</v>
      </c>
      <c r="Y25" s="8">
        <v>-131041215</v>
      </c>
      <c r="Z25" s="2">
        <v>-3.27</v>
      </c>
      <c r="AA25" s="6">
        <v>7622095997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125834274</v>
      </c>
      <c r="F26" s="8">
        <v>125834274</v>
      </c>
      <c r="G26" s="8">
        <v>9214942</v>
      </c>
      <c r="H26" s="8">
        <v>1866704</v>
      </c>
      <c r="I26" s="8">
        <v>17087449</v>
      </c>
      <c r="J26" s="8">
        <v>28169095</v>
      </c>
      <c r="K26" s="8">
        <v>9687213</v>
      </c>
      <c r="L26" s="8">
        <v>10400820</v>
      </c>
      <c r="M26" s="8">
        <v>9810549</v>
      </c>
      <c r="N26" s="8">
        <v>29898582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58067677</v>
      </c>
      <c r="X26" s="8">
        <v>62855516</v>
      </c>
      <c r="Y26" s="8">
        <v>-4787839</v>
      </c>
      <c r="Z26" s="2">
        <v>-7.62</v>
      </c>
      <c r="AA26" s="6">
        <v>125834274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908053016</v>
      </c>
      <c r="F27" s="8">
        <v>908053016</v>
      </c>
      <c r="G27" s="8">
        <v>81296456</v>
      </c>
      <c r="H27" s="8">
        <v>79589726</v>
      </c>
      <c r="I27" s="8">
        <v>85866151</v>
      </c>
      <c r="J27" s="8">
        <v>246752333</v>
      </c>
      <c r="K27" s="8">
        <v>86164039</v>
      </c>
      <c r="L27" s="8">
        <v>81556238</v>
      </c>
      <c r="M27" s="8">
        <v>82670271</v>
      </c>
      <c r="N27" s="8">
        <v>250390548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497142881</v>
      </c>
      <c r="X27" s="8">
        <v>454970321</v>
      </c>
      <c r="Y27" s="8">
        <v>42172560</v>
      </c>
      <c r="Z27" s="2">
        <v>9.27</v>
      </c>
      <c r="AA27" s="6">
        <v>908053016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1258208413</v>
      </c>
      <c r="F28" s="8">
        <v>1258208413</v>
      </c>
      <c r="G28" s="8">
        <v>100622395</v>
      </c>
      <c r="H28" s="8">
        <v>-26152</v>
      </c>
      <c r="I28" s="8">
        <v>121088242</v>
      </c>
      <c r="J28" s="8">
        <v>221684485</v>
      </c>
      <c r="K28" s="8">
        <v>108690562</v>
      </c>
      <c r="L28" s="8">
        <v>116615746</v>
      </c>
      <c r="M28" s="8">
        <v>123319887</v>
      </c>
      <c r="N28" s="8">
        <v>348626195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570310680</v>
      </c>
      <c r="X28" s="8">
        <v>629116045</v>
      </c>
      <c r="Y28" s="8">
        <v>-58805365</v>
      </c>
      <c r="Z28" s="2">
        <v>-9.35</v>
      </c>
      <c r="AA28" s="6">
        <v>1258208413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1057981992</v>
      </c>
      <c r="F29" s="8">
        <v>1057981992</v>
      </c>
      <c r="G29" s="8">
        <v>627710</v>
      </c>
      <c r="H29" s="8">
        <v>12312378</v>
      </c>
      <c r="I29" s="8">
        <v>111145829</v>
      </c>
      <c r="J29" s="8">
        <v>124085917</v>
      </c>
      <c r="K29" s="8">
        <v>69492619</v>
      </c>
      <c r="L29" s="8">
        <v>12613083</v>
      </c>
      <c r="M29" s="8">
        <v>347482083</v>
      </c>
      <c r="N29" s="8">
        <v>429587785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553673702</v>
      </c>
      <c r="X29" s="8">
        <v>518320690</v>
      </c>
      <c r="Y29" s="8">
        <v>35353012</v>
      </c>
      <c r="Z29" s="2">
        <v>6.82</v>
      </c>
      <c r="AA29" s="6">
        <v>1057981992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9956609205</v>
      </c>
      <c r="F30" s="8">
        <v>9956609205</v>
      </c>
      <c r="G30" s="8">
        <v>209095156</v>
      </c>
      <c r="H30" s="8">
        <v>1178604331</v>
      </c>
      <c r="I30" s="8">
        <v>1138458114</v>
      </c>
      <c r="J30" s="8">
        <v>2526157601</v>
      </c>
      <c r="K30" s="8">
        <v>731882970</v>
      </c>
      <c r="L30" s="8">
        <v>714095577</v>
      </c>
      <c r="M30" s="8">
        <v>708369335</v>
      </c>
      <c r="N30" s="8">
        <v>2154347882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4680505483</v>
      </c>
      <c r="X30" s="8">
        <v>4988266876</v>
      </c>
      <c r="Y30" s="8">
        <v>-307761393</v>
      </c>
      <c r="Z30" s="2">
        <v>-6.17</v>
      </c>
      <c r="AA30" s="6">
        <v>9956609205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283940313</v>
      </c>
      <c r="F31" s="8">
        <v>283940313</v>
      </c>
      <c r="G31" s="8">
        <v>5662385</v>
      </c>
      <c r="H31" s="8">
        <v>20115139</v>
      </c>
      <c r="I31" s="8">
        <v>14863322</v>
      </c>
      <c r="J31" s="8">
        <v>40640846</v>
      </c>
      <c r="K31" s="8">
        <v>18800150</v>
      </c>
      <c r="L31" s="8">
        <v>23609323</v>
      </c>
      <c r="M31" s="8">
        <v>11467277</v>
      </c>
      <c r="N31" s="8">
        <v>53876750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94517596</v>
      </c>
      <c r="X31" s="8">
        <v>142926189</v>
      </c>
      <c r="Y31" s="8">
        <v>-48408593</v>
      </c>
      <c r="Z31" s="2">
        <v>-33.87</v>
      </c>
      <c r="AA31" s="6">
        <v>283940313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2738440033</v>
      </c>
      <c r="F32" s="8">
        <v>2738440033</v>
      </c>
      <c r="G32" s="8">
        <v>129325673</v>
      </c>
      <c r="H32" s="8">
        <v>189032039</v>
      </c>
      <c r="I32" s="8">
        <v>151823518</v>
      </c>
      <c r="J32" s="8">
        <v>470181230</v>
      </c>
      <c r="K32" s="8">
        <v>328304726</v>
      </c>
      <c r="L32" s="8">
        <v>231854973</v>
      </c>
      <c r="M32" s="8">
        <v>283876708</v>
      </c>
      <c r="N32" s="8">
        <v>844036407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1314217637</v>
      </c>
      <c r="X32" s="8">
        <v>1512849095</v>
      </c>
      <c r="Y32" s="8">
        <v>-198631458</v>
      </c>
      <c r="Z32" s="2">
        <v>-13.13</v>
      </c>
      <c r="AA32" s="6">
        <v>2738440033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288054588</v>
      </c>
      <c r="F33" s="8">
        <v>288054588</v>
      </c>
      <c r="G33" s="8">
        <v>22598883</v>
      </c>
      <c r="H33" s="8">
        <v>-279599341</v>
      </c>
      <c r="I33" s="8">
        <v>13245884</v>
      </c>
      <c r="J33" s="8">
        <v>-243754574</v>
      </c>
      <c r="K33" s="8">
        <v>4986038</v>
      </c>
      <c r="L33" s="8">
        <v>35647790</v>
      </c>
      <c r="M33" s="8">
        <v>2541895</v>
      </c>
      <c r="N33" s="8">
        <v>43175723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-200578851</v>
      </c>
      <c r="X33" s="8">
        <v>144027286</v>
      </c>
      <c r="Y33" s="8">
        <v>-344606137</v>
      </c>
      <c r="Z33" s="2">
        <v>-239.26</v>
      </c>
      <c r="AA33" s="6">
        <v>288054588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4042731509</v>
      </c>
      <c r="F34" s="8">
        <v>4042731509</v>
      </c>
      <c r="G34" s="8">
        <v>328655406</v>
      </c>
      <c r="H34" s="8">
        <v>205954099</v>
      </c>
      <c r="I34" s="8">
        <v>156418225</v>
      </c>
      <c r="J34" s="8">
        <v>691027730</v>
      </c>
      <c r="K34" s="8">
        <v>357539921</v>
      </c>
      <c r="L34" s="8">
        <v>111418635</v>
      </c>
      <c r="M34" s="8">
        <v>233663696</v>
      </c>
      <c r="N34" s="8">
        <v>702622252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1393649982</v>
      </c>
      <c r="X34" s="8">
        <v>2287635867</v>
      </c>
      <c r="Y34" s="8">
        <v>-893985885</v>
      </c>
      <c r="Z34" s="2">
        <v>-39.08</v>
      </c>
      <c r="AA34" s="6">
        <v>4042731509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1000</v>
      </c>
      <c r="F35" s="8">
        <v>1000</v>
      </c>
      <c r="G35" s="8">
        <v>0</v>
      </c>
      <c r="H35" s="8">
        <v>2385570</v>
      </c>
      <c r="I35" s="8">
        <v>-2881453</v>
      </c>
      <c r="J35" s="8">
        <v>-495883</v>
      </c>
      <c r="K35" s="8">
        <v>2138760</v>
      </c>
      <c r="L35" s="8">
        <v>-3842989</v>
      </c>
      <c r="M35" s="8">
        <v>5206168</v>
      </c>
      <c r="N35" s="8">
        <v>3501939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3006056</v>
      </c>
      <c r="X35" s="8">
        <v>498</v>
      </c>
      <c r="Y35" s="8">
        <v>3005558</v>
      </c>
      <c r="Z35" s="2">
        <v>603525.7</v>
      </c>
      <c r="AA35" s="6">
        <v>1000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28281950340</v>
      </c>
      <c r="F36" s="35">
        <f t="shared" si="1"/>
        <v>28281950340</v>
      </c>
      <c r="G36" s="35">
        <f t="shared" si="1"/>
        <v>1885810002</v>
      </c>
      <c r="H36" s="35">
        <f t="shared" si="1"/>
        <v>1721513288</v>
      </c>
      <c r="I36" s="35">
        <f t="shared" si="1"/>
        <v>2436041180</v>
      </c>
      <c r="J36" s="35">
        <f t="shared" si="1"/>
        <v>6043364470</v>
      </c>
      <c r="K36" s="35">
        <f t="shared" si="1"/>
        <v>2357841752</v>
      </c>
      <c r="L36" s="35">
        <f t="shared" si="1"/>
        <v>1985871631</v>
      </c>
      <c r="M36" s="35">
        <f t="shared" si="1"/>
        <v>2459293795</v>
      </c>
      <c r="N36" s="35">
        <f t="shared" si="1"/>
        <v>6803007178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12846371648</v>
      </c>
      <c r="X36" s="35">
        <f t="shared" si="1"/>
        <v>14753868403</v>
      </c>
      <c r="Y36" s="35">
        <f t="shared" si="1"/>
        <v>-1907496755</v>
      </c>
      <c r="Z36" s="36">
        <f>+IF(X36&lt;&gt;0,+(Y36/X36)*100,0)</f>
        <v>-12.928790625597122</v>
      </c>
      <c r="AA36" s="33">
        <f>SUM(AA25:AA35)</f>
        <v>28281950340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1927918759</v>
      </c>
      <c r="F38" s="48">
        <f t="shared" si="2"/>
        <v>1927918759</v>
      </c>
      <c r="G38" s="48">
        <f t="shared" si="2"/>
        <v>1673644644</v>
      </c>
      <c r="H38" s="48">
        <f t="shared" si="2"/>
        <v>954013163</v>
      </c>
      <c r="I38" s="48">
        <f t="shared" si="2"/>
        <v>-257010564</v>
      </c>
      <c r="J38" s="48">
        <f t="shared" si="2"/>
        <v>2370647243</v>
      </c>
      <c r="K38" s="48">
        <f t="shared" si="2"/>
        <v>-545187207</v>
      </c>
      <c r="L38" s="48">
        <f t="shared" si="2"/>
        <v>172175277</v>
      </c>
      <c r="M38" s="48">
        <f t="shared" si="2"/>
        <v>657115828</v>
      </c>
      <c r="N38" s="48">
        <f t="shared" si="2"/>
        <v>284103898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2654751141</v>
      </c>
      <c r="X38" s="48">
        <f>IF(F22=F36,0,X22-X36)</f>
        <v>949708399</v>
      </c>
      <c r="Y38" s="48">
        <f t="shared" si="2"/>
        <v>1705042742</v>
      </c>
      <c r="Z38" s="49">
        <f>+IF(X38&lt;&gt;0,+(Y38/X38)*100,0)</f>
        <v>179.53329082856726</v>
      </c>
      <c r="AA38" s="46">
        <f>+AA22-AA36</f>
        <v>1927918759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2370208687</v>
      </c>
      <c r="F39" s="8">
        <v>2370208687</v>
      </c>
      <c r="G39" s="8">
        <v>124340</v>
      </c>
      <c r="H39" s="8">
        <v>78685810</v>
      </c>
      <c r="I39" s="8">
        <v>137494428</v>
      </c>
      <c r="J39" s="8">
        <v>216304578</v>
      </c>
      <c r="K39" s="8">
        <v>176301487</v>
      </c>
      <c r="L39" s="8">
        <v>330558926</v>
      </c>
      <c r="M39" s="8">
        <v>208300649</v>
      </c>
      <c r="N39" s="8">
        <v>715161062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931465640</v>
      </c>
      <c r="X39" s="8">
        <v>1185104352</v>
      </c>
      <c r="Y39" s="8">
        <v>-253638712</v>
      </c>
      <c r="Z39" s="2">
        <v>-21.4</v>
      </c>
      <c r="AA39" s="6">
        <v>2370208687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4298127446</v>
      </c>
      <c r="F42" s="57">
        <f t="shared" si="3"/>
        <v>4298127446</v>
      </c>
      <c r="G42" s="57">
        <f t="shared" si="3"/>
        <v>1673768984</v>
      </c>
      <c r="H42" s="57">
        <f t="shared" si="3"/>
        <v>1032698973</v>
      </c>
      <c r="I42" s="57">
        <f t="shared" si="3"/>
        <v>-119516136</v>
      </c>
      <c r="J42" s="57">
        <f t="shared" si="3"/>
        <v>2586951821</v>
      </c>
      <c r="K42" s="57">
        <f t="shared" si="3"/>
        <v>-368885720</v>
      </c>
      <c r="L42" s="57">
        <f t="shared" si="3"/>
        <v>502734203</v>
      </c>
      <c r="M42" s="57">
        <f t="shared" si="3"/>
        <v>865416477</v>
      </c>
      <c r="N42" s="57">
        <f t="shared" si="3"/>
        <v>999264960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3586216781</v>
      </c>
      <c r="X42" s="57">
        <f t="shared" si="3"/>
        <v>2134812751</v>
      </c>
      <c r="Y42" s="57">
        <f t="shared" si="3"/>
        <v>1451404030</v>
      </c>
      <c r="Z42" s="58">
        <f>+IF(X42&lt;&gt;0,+(Y42/X42)*100,0)</f>
        <v>67.98741619470493</v>
      </c>
      <c r="AA42" s="55">
        <f>SUM(AA38:AA41)</f>
        <v>4298127446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-500000</v>
      </c>
      <c r="F43" s="60">
        <v>-500000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150000</v>
      </c>
      <c r="N43" s="60">
        <v>150000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150000</v>
      </c>
      <c r="X43" s="60"/>
      <c r="Y43" s="60">
        <v>150000</v>
      </c>
      <c r="Z43" s="61">
        <v>0</v>
      </c>
      <c r="AA43" s="50">
        <v>-500000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4298627446</v>
      </c>
      <c r="F44" s="65">
        <f t="shared" si="4"/>
        <v>4298627446</v>
      </c>
      <c r="G44" s="65">
        <f t="shared" si="4"/>
        <v>1673768984</v>
      </c>
      <c r="H44" s="65">
        <f t="shared" si="4"/>
        <v>1032698973</v>
      </c>
      <c r="I44" s="65">
        <f t="shared" si="4"/>
        <v>-119516136</v>
      </c>
      <c r="J44" s="65">
        <f t="shared" si="4"/>
        <v>2586951821</v>
      </c>
      <c r="K44" s="65">
        <f t="shared" si="4"/>
        <v>-368885720</v>
      </c>
      <c r="L44" s="65">
        <f t="shared" si="4"/>
        <v>502734203</v>
      </c>
      <c r="M44" s="65">
        <f t="shared" si="4"/>
        <v>865266477</v>
      </c>
      <c r="N44" s="65">
        <f t="shared" si="4"/>
        <v>999114960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3586066781</v>
      </c>
      <c r="X44" s="65">
        <f t="shared" si="4"/>
        <v>2134812751</v>
      </c>
      <c r="Y44" s="65">
        <f t="shared" si="4"/>
        <v>1451254030</v>
      </c>
      <c r="Z44" s="66">
        <f>+IF(X44&lt;&gt;0,+(Y44/X44)*100,0)</f>
        <v>67.98038981733625</v>
      </c>
      <c r="AA44" s="63">
        <f>+AA42-AA43</f>
        <v>4298627446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4298627446</v>
      </c>
      <c r="F46" s="57">
        <f t="shared" si="5"/>
        <v>4298627446</v>
      </c>
      <c r="G46" s="57">
        <f t="shared" si="5"/>
        <v>1673768984</v>
      </c>
      <c r="H46" s="57">
        <f t="shared" si="5"/>
        <v>1032698973</v>
      </c>
      <c r="I46" s="57">
        <f t="shared" si="5"/>
        <v>-119516136</v>
      </c>
      <c r="J46" s="57">
        <f t="shared" si="5"/>
        <v>2586951821</v>
      </c>
      <c r="K46" s="57">
        <f t="shared" si="5"/>
        <v>-368885720</v>
      </c>
      <c r="L46" s="57">
        <f t="shared" si="5"/>
        <v>502734203</v>
      </c>
      <c r="M46" s="57">
        <f t="shared" si="5"/>
        <v>865266477</v>
      </c>
      <c r="N46" s="57">
        <f t="shared" si="5"/>
        <v>999114960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3586066781</v>
      </c>
      <c r="X46" s="57">
        <f t="shared" si="5"/>
        <v>2134812751</v>
      </c>
      <c r="Y46" s="57">
        <f t="shared" si="5"/>
        <v>1451254030</v>
      </c>
      <c r="Z46" s="58">
        <f>+IF(X46&lt;&gt;0,+(Y46/X46)*100,0)</f>
        <v>67.98038981733625</v>
      </c>
      <c r="AA46" s="55">
        <f>SUM(AA44:AA45)</f>
        <v>4298627446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4298627446</v>
      </c>
      <c r="F48" s="73">
        <f t="shared" si="6"/>
        <v>4298627446</v>
      </c>
      <c r="G48" s="73">
        <f t="shared" si="6"/>
        <v>1673768984</v>
      </c>
      <c r="H48" s="74">
        <f t="shared" si="6"/>
        <v>1032698973</v>
      </c>
      <c r="I48" s="74">
        <f t="shared" si="6"/>
        <v>-119516136</v>
      </c>
      <c r="J48" s="74">
        <f t="shared" si="6"/>
        <v>2586951821</v>
      </c>
      <c r="K48" s="74">
        <f t="shared" si="6"/>
        <v>-368885720</v>
      </c>
      <c r="L48" s="74">
        <f t="shared" si="6"/>
        <v>502734203</v>
      </c>
      <c r="M48" s="73">
        <f t="shared" si="6"/>
        <v>865266477</v>
      </c>
      <c r="N48" s="73">
        <f t="shared" si="6"/>
        <v>999114960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3586066781</v>
      </c>
      <c r="X48" s="74">
        <f t="shared" si="6"/>
        <v>2134812751</v>
      </c>
      <c r="Y48" s="74">
        <f t="shared" si="6"/>
        <v>1451254030</v>
      </c>
      <c r="Z48" s="75">
        <f>+IF(X48&lt;&gt;0,+(Y48/X48)*100,0)</f>
        <v>67.98038981733625</v>
      </c>
      <c r="AA48" s="76">
        <f>SUM(AA46:AA47)</f>
        <v>4298627446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598394248</v>
      </c>
      <c r="D5" s="6">
        <v>0</v>
      </c>
      <c r="E5" s="7">
        <v>787746962</v>
      </c>
      <c r="F5" s="8">
        <v>787746962</v>
      </c>
      <c r="G5" s="8">
        <v>54743363</v>
      </c>
      <c r="H5" s="8">
        <v>54336612</v>
      </c>
      <c r="I5" s="8">
        <v>54705624</v>
      </c>
      <c r="J5" s="8">
        <v>163785599</v>
      </c>
      <c r="K5" s="8">
        <v>54329496</v>
      </c>
      <c r="L5" s="8">
        <v>55652161</v>
      </c>
      <c r="M5" s="8">
        <v>54787291</v>
      </c>
      <c r="N5" s="8">
        <v>164768948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328554547</v>
      </c>
      <c r="X5" s="8">
        <v>393240768</v>
      </c>
      <c r="Y5" s="8">
        <v>-64686221</v>
      </c>
      <c r="Z5" s="2">
        <v>-16.45</v>
      </c>
      <c r="AA5" s="6">
        <v>787746962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1846577644</v>
      </c>
      <c r="D7" s="6">
        <v>0</v>
      </c>
      <c r="E7" s="7">
        <v>2458606249</v>
      </c>
      <c r="F7" s="8">
        <v>2458606249</v>
      </c>
      <c r="G7" s="8">
        <v>195603901</v>
      </c>
      <c r="H7" s="8">
        <v>201483928</v>
      </c>
      <c r="I7" s="8">
        <v>198671325</v>
      </c>
      <c r="J7" s="8">
        <v>595759154</v>
      </c>
      <c r="K7" s="8">
        <v>141498572</v>
      </c>
      <c r="L7" s="8">
        <v>137885182</v>
      </c>
      <c r="M7" s="8">
        <v>132166068</v>
      </c>
      <c r="N7" s="8">
        <v>411549822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1007308976</v>
      </c>
      <c r="X7" s="8">
        <v>1323669405</v>
      </c>
      <c r="Y7" s="8">
        <v>-316360429</v>
      </c>
      <c r="Z7" s="2">
        <v>-23.9</v>
      </c>
      <c r="AA7" s="6">
        <v>2458606249</v>
      </c>
    </row>
    <row r="8" spans="1:27" ht="13.5">
      <c r="A8" s="25" t="s">
        <v>35</v>
      </c>
      <c r="B8" s="24"/>
      <c r="C8" s="6">
        <v>1059101399</v>
      </c>
      <c r="D8" s="6">
        <v>0</v>
      </c>
      <c r="E8" s="7">
        <v>1264813539</v>
      </c>
      <c r="F8" s="8">
        <v>1264813539</v>
      </c>
      <c r="G8" s="8">
        <v>97767723</v>
      </c>
      <c r="H8" s="8">
        <v>105297183</v>
      </c>
      <c r="I8" s="8">
        <v>158586731</v>
      </c>
      <c r="J8" s="8">
        <v>361651637</v>
      </c>
      <c r="K8" s="8">
        <v>91830963</v>
      </c>
      <c r="L8" s="8">
        <v>104056795</v>
      </c>
      <c r="M8" s="8">
        <v>117554258</v>
      </c>
      <c r="N8" s="8">
        <v>313442016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675093653</v>
      </c>
      <c r="X8" s="8">
        <v>660419735</v>
      </c>
      <c r="Y8" s="8">
        <v>14673918</v>
      </c>
      <c r="Z8" s="2">
        <v>2.22</v>
      </c>
      <c r="AA8" s="6">
        <v>1264813539</v>
      </c>
    </row>
    <row r="9" spans="1:27" ht="13.5">
      <c r="A9" s="25" t="s">
        <v>36</v>
      </c>
      <c r="B9" s="24"/>
      <c r="C9" s="6">
        <v>301765114</v>
      </c>
      <c r="D9" s="6">
        <v>0</v>
      </c>
      <c r="E9" s="7">
        <v>401706248</v>
      </c>
      <c r="F9" s="8">
        <v>401706248</v>
      </c>
      <c r="G9" s="8">
        <v>27379814</v>
      </c>
      <c r="H9" s="8">
        <v>31005728</v>
      </c>
      <c r="I9" s="8">
        <v>30955851</v>
      </c>
      <c r="J9" s="8">
        <v>89341393</v>
      </c>
      <c r="K9" s="8">
        <v>30571988</v>
      </c>
      <c r="L9" s="8">
        <v>41297344</v>
      </c>
      <c r="M9" s="8">
        <v>30295573</v>
      </c>
      <c r="N9" s="8">
        <v>102164905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191506298</v>
      </c>
      <c r="X9" s="8">
        <v>202474030</v>
      </c>
      <c r="Y9" s="8">
        <v>-10967732</v>
      </c>
      <c r="Z9" s="2">
        <v>-5.42</v>
      </c>
      <c r="AA9" s="6">
        <v>401706248</v>
      </c>
    </row>
    <row r="10" spans="1:27" ht="13.5">
      <c r="A10" s="25" t="s">
        <v>37</v>
      </c>
      <c r="B10" s="24"/>
      <c r="C10" s="6">
        <v>188026727</v>
      </c>
      <c r="D10" s="6">
        <v>0</v>
      </c>
      <c r="E10" s="7">
        <v>215209732</v>
      </c>
      <c r="F10" s="26">
        <v>215209732</v>
      </c>
      <c r="G10" s="26">
        <v>18885843</v>
      </c>
      <c r="H10" s="26">
        <v>15085637</v>
      </c>
      <c r="I10" s="26">
        <v>18357880</v>
      </c>
      <c r="J10" s="26">
        <v>52329360</v>
      </c>
      <c r="K10" s="26">
        <v>20379584</v>
      </c>
      <c r="L10" s="26">
        <v>27317324</v>
      </c>
      <c r="M10" s="26">
        <v>17920997</v>
      </c>
      <c r="N10" s="26">
        <v>65617905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117947265</v>
      </c>
      <c r="X10" s="26">
        <v>108333464</v>
      </c>
      <c r="Y10" s="26">
        <v>9613801</v>
      </c>
      <c r="Z10" s="27">
        <v>8.87</v>
      </c>
      <c r="AA10" s="28">
        <v>215209732</v>
      </c>
    </row>
    <row r="11" spans="1:27" ht="13.5">
      <c r="A11" s="25" t="s">
        <v>38</v>
      </c>
      <c r="B11" s="29"/>
      <c r="C11" s="6">
        <v>52825322</v>
      </c>
      <c r="D11" s="6">
        <v>0</v>
      </c>
      <c r="E11" s="7">
        <v>29653337</v>
      </c>
      <c r="F11" s="8">
        <v>29653337</v>
      </c>
      <c r="G11" s="8">
        <v>368424</v>
      </c>
      <c r="H11" s="8">
        <v>584103</v>
      </c>
      <c r="I11" s="8">
        <v>620636</v>
      </c>
      <c r="J11" s="8">
        <v>1573163</v>
      </c>
      <c r="K11" s="8">
        <v>676341</v>
      </c>
      <c r="L11" s="8">
        <v>556530</v>
      </c>
      <c r="M11" s="8">
        <v>993181</v>
      </c>
      <c r="N11" s="8">
        <v>2226052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3799215</v>
      </c>
      <c r="X11" s="8">
        <v>17955915</v>
      </c>
      <c r="Y11" s="8">
        <v>-14156700</v>
      </c>
      <c r="Z11" s="2">
        <v>-78.84</v>
      </c>
      <c r="AA11" s="6">
        <v>29653337</v>
      </c>
    </row>
    <row r="12" spans="1:27" ht="13.5">
      <c r="A12" s="25" t="s">
        <v>39</v>
      </c>
      <c r="B12" s="29"/>
      <c r="C12" s="6">
        <v>12005431</v>
      </c>
      <c r="D12" s="6">
        <v>0</v>
      </c>
      <c r="E12" s="7">
        <v>13676628</v>
      </c>
      <c r="F12" s="8">
        <v>13676628</v>
      </c>
      <c r="G12" s="8">
        <v>1070172</v>
      </c>
      <c r="H12" s="8">
        <v>1751653</v>
      </c>
      <c r="I12" s="8">
        <v>1593070</v>
      </c>
      <c r="J12" s="8">
        <v>4414895</v>
      </c>
      <c r="K12" s="8">
        <v>1766637</v>
      </c>
      <c r="L12" s="8">
        <v>1736600</v>
      </c>
      <c r="M12" s="8">
        <v>1200135</v>
      </c>
      <c r="N12" s="8">
        <v>4703372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9118267</v>
      </c>
      <c r="X12" s="8">
        <v>4126249</v>
      </c>
      <c r="Y12" s="8">
        <v>4992018</v>
      </c>
      <c r="Z12" s="2">
        <v>120.98</v>
      </c>
      <c r="AA12" s="6">
        <v>13676628</v>
      </c>
    </row>
    <row r="13" spans="1:27" ht="13.5">
      <c r="A13" s="23" t="s">
        <v>40</v>
      </c>
      <c r="B13" s="29"/>
      <c r="C13" s="6">
        <v>8919848</v>
      </c>
      <c r="D13" s="6">
        <v>0</v>
      </c>
      <c r="E13" s="7">
        <v>8911679</v>
      </c>
      <c r="F13" s="8">
        <v>8911679</v>
      </c>
      <c r="G13" s="8">
        <v>0</v>
      </c>
      <c r="H13" s="8">
        <v>388251</v>
      </c>
      <c r="I13" s="8">
        <v>-37906</v>
      </c>
      <c r="J13" s="8">
        <v>350345</v>
      </c>
      <c r="K13" s="8">
        <v>246406</v>
      </c>
      <c r="L13" s="8">
        <v>230393</v>
      </c>
      <c r="M13" s="8">
        <v>2620700</v>
      </c>
      <c r="N13" s="8">
        <v>3097499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3447844</v>
      </c>
      <c r="X13" s="8">
        <v>2378785</v>
      </c>
      <c r="Y13" s="8">
        <v>1069059</v>
      </c>
      <c r="Z13" s="2">
        <v>44.94</v>
      </c>
      <c r="AA13" s="6">
        <v>8911679</v>
      </c>
    </row>
    <row r="14" spans="1:27" ht="13.5">
      <c r="A14" s="23" t="s">
        <v>41</v>
      </c>
      <c r="B14" s="29"/>
      <c r="C14" s="6">
        <v>37794845</v>
      </c>
      <c r="D14" s="6">
        <v>0</v>
      </c>
      <c r="E14" s="7">
        <v>38903602</v>
      </c>
      <c r="F14" s="8">
        <v>38903602</v>
      </c>
      <c r="G14" s="8">
        <v>3419125</v>
      </c>
      <c r="H14" s="8">
        <v>3551272</v>
      </c>
      <c r="I14" s="8">
        <v>3503602</v>
      </c>
      <c r="J14" s="8">
        <v>10473999</v>
      </c>
      <c r="K14" s="8">
        <v>2098222</v>
      </c>
      <c r="L14" s="8">
        <v>3717632</v>
      </c>
      <c r="M14" s="8">
        <v>4301570</v>
      </c>
      <c r="N14" s="8">
        <v>10117424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20591423</v>
      </c>
      <c r="X14" s="8">
        <v>20777162</v>
      </c>
      <c r="Y14" s="8">
        <v>-185739</v>
      </c>
      <c r="Z14" s="2">
        <v>-0.89</v>
      </c>
      <c r="AA14" s="6">
        <v>38903602</v>
      </c>
    </row>
    <row r="15" spans="1:27" ht="13.5">
      <c r="A15" s="23" t="s">
        <v>42</v>
      </c>
      <c r="B15" s="29"/>
      <c r="C15" s="6">
        <v>3025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128278155</v>
      </c>
      <c r="D16" s="6">
        <v>0</v>
      </c>
      <c r="E16" s="7">
        <v>169260357</v>
      </c>
      <c r="F16" s="8">
        <v>169260357</v>
      </c>
      <c r="G16" s="8">
        <v>635554</v>
      </c>
      <c r="H16" s="8">
        <v>802285</v>
      </c>
      <c r="I16" s="8">
        <v>1067889</v>
      </c>
      <c r="J16" s="8">
        <v>2505728</v>
      </c>
      <c r="K16" s="8">
        <v>1118928</v>
      </c>
      <c r="L16" s="8">
        <v>999464</v>
      </c>
      <c r="M16" s="8">
        <v>704512</v>
      </c>
      <c r="N16" s="8">
        <v>2822904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5328632</v>
      </c>
      <c r="X16" s="8">
        <v>7996958</v>
      </c>
      <c r="Y16" s="8">
        <v>-2668326</v>
      </c>
      <c r="Z16" s="2">
        <v>-33.37</v>
      </c>
      <c r="AA16" s="6">
        <v>169260357</v>
      </c>
    </row>
    <row r="17" spans="1:27" ht="13.5">
      <c r="A17" s="23" t="s">
        <v>44</v>
      </c>
      <c r="B17" s="29"/>
      <c r="C17" s="6">
        <v>99170</v>
      </c>
      <c r="D17" s="6">
        <v>0</v>
      </c>
      <c r="E17" s="7">
        <v>13051</v>
      </c>
      <c r="F17" s="8">
        <v>13051</v>
      </c>
      <c r="G17" s="8">
        <v>3716</v>
      </c>
      <c r="H17" s="8">
        <v>3559</v>
      </c>
      <c r="I17" s="8">
        <v>11651</v>
      </c>
      <c r="J17" s="8">
        <v>18926</v>
      </c>
      <c r="K17" s="8">
        <v>5679</v>
      </c>
      <c r="L17" s="8">
        <v>14624</v>
      </c>
      <c r="M17" s="8">
        <v>14768</v>
      </c>
      <c r="N17" s="8">
        <v>35071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53997</v>
      </c>
      <c r="X17" s="8">
        <v>5847</v>
      </c>
      <c r="Y17" s="8">
        <v>48150</v>
      </c>
      <c r="Z17" s="2">
        <v>823.5</v>
      </c>
      <c r="AA17" s="6">
        <v>13051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709804291</v>
      </c>
      <c r="D19" s="6">
        <v>0</v>
      </c>
      <c r="E19" s="7">
        <v>678454079</v>
      </c>
      <c r="F19" s="8">
        <v>678454079</v>
      </c>
      <c r="G19" s="8">
        <v>253575000</v>
      </c>
      <c r="H19" s="8">
        <v>3610901</v>
      </c>
      <c r="I19" s="8">
        <v>5168455</v>
      </c>
      <c r="J19" s="8">
        <v>262354356</v>
      </c>
      <c r="K19" s="8">
        <v>1708014</v>
      </c>
      <c r="L19" s="8">
        <v>7253404</v>
      </c>
      <c r="M19" s="8">
        <v>206916681</v>
      </c>
      <c r="N19" s="8">
        <v>215878099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478232455</v>
      </c>
      <c r="X19" s="8">
        <v>593777879</v>
      </c>
      <c r="Y19" s="8">
        <v>-115545424</v>
      </c>
      <c r="Z19" s="2">
        <v>-19.46</v>
      </c>
      <c r="AA19" s="6">
        <v>678454079</v>
      </c>
    </row>
    <row r="20" spans="1:27" ht="13.5">
      <c r="A20" s="23" t="s">
        <v>47</v>
      </c>
      <c r="B20" s="29"/>
      <c r="C20" s="6">
        <v>138119015</v>
      </c>
      <c r="D20" s="6">
        <v>0</v>
      </c>
      <c r="E20" s="7">
        <v>26058202</v>
      </c>
      <c r="F20" s="26">
        <v>26058202</v>
      </c>
      <c r="G20" s="26">
        <v>2238742</v>
      </c>
      <c r="H20" s="26">
        <v>2327160</v>
      </c>
      <c r="I20" s="26">
        <v>1639977</v>
      </c>
      <c r="J20" s="26">
        <v>6205879</v>
      </c>
      <c r="K20" s="26">
        <v>2767293</v>
      </c>
      <c r="L20" s="26">
        <v>2590765</v>
      </c>
      <c r="M20" s="26">
        <v>1555465</v>
      </c>
      <c r="N20" s="26">
        <v>6913523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13119402</v>
      </c>
      <c r="X20" s="26"/>
      <c r="Y20" s="26">
        <v>13119402</v>
      </c>
      <c r="Z20" s="27">
        <v>0</v>
      </c>
      <c r="AA20" s="28">
        <v>26058202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5081714234</v>
      </c>
      <c r="D22" s="33">
        <f>SUM(D5:D21)</f>
        <v>0</v>
      </c>
      <c r="E22" s="34">
        <f t="shared" si="0"/>
        <v>6093013665</v>
      </c>
      <c r="F22" s="35">
        <f t="shared" si="0"/>
        <v>6093013665</v>
      </c>
      <c r="G22" s="35">
        <f t="shared" si="0"/>
        <v>655691377</v>
      </c>
      <c r="H22" s="35">
        <f t="shared" si="0"/>
        <v>420228272</v>
      </c>
      <c r="I22" s="35">
        <f t="shared" si="0"/>
        <v>474844785</v>
      </c>
      <c r="J22" s="35">
        <f t="shared" si="0"/>
        <v>1550764434</v>
      </c>
      <c r="K22" s="35">
        <f t="shared" si="0"/>
        <v>348998123</v>
      </c>
      <c r="L22" s="35">
        <f t="shared" si="0"/>
        <v>383308218</v>
      </c>
      <c r="M22" s="35">
        <f t="shared" si="0"/>
        <v>571031199</v>
      </c>
      <c r="N22" s="35">
        <f t="shared" si="0"/>
        <v>1303337540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2854101974</v>
      </c>
      <c r="X22" s="35">
        <f t="shared" si="0"/>
        <v>3335156197</v>
      </c>
      <c r="Y22" s="35">
        <f t="shared" si="0"/>
        <v>-481054223</v>
      </c>
      <c r="Z22" s="36">
        <f>+IF(X22&lt;&gt;0,+(Y22/X22)*100,0)</f>
        <v>-14.42373893710622</v>
      </c>
      <c r="AA22" s="33">
        <f>SUM(AA5:AA21)</f>
        <v>6093013665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920375704</v>
      </c>
      <c r="D25" s="6">
        <v>0</v>
      </c>
      <c r="E25" s="7">
        <v>1028747488</v>
      </c>
      <c r="F25" s="8">
        <v>1028747488</v>
      </c>
      <c r="G25" s="8">
        <v>81730290</v>
      </c>
      <c r="H25" s="8">
        <v>82116410</v>
      </c>
      <c r="I25" s="8">
        <v>85224661</v>
      </c>
      <c r="J25" s="8">
        <v>249071361</v>
      </c>
      <c r="K25" s="8">
        <v>84444848</v>
      </c>
      <c r="L25" s="8">
        <v>93681290</v>
      </c>
      <c r="M25" s="8">
        <v>91707477</v>
      </c>
      <c r="N25" s="8">
        <v>269833615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518904976</v>
      </c>
      <c r="X25" s="8">
        <v>474437041</v>
      </c>
      <c r="Y25" s="8">
        <v>44467935</v>
      </c>
      <c r="Z25" s="2">
        <v>9.37</v>
      </c>
      <c r="AA25" s="6">
        <v>1028747488</v>
      </c>
    </row>
    <row r="26" spans="1:27" ht="13.5">
      <c r="A26" s="25" t="s">
        <v>52</v>
      </c>
      <c r="B26" s="24"/>
      <c r="C26" s="6">
        <v>47012901</v>
      </c>
      <c r="D26" s="6">
        <v>0</v>
      </c>
      <c r="E26" s="7">
        <v>47828448</v>
      </c>
      <c r="F26" s="8">
        <v>47828448</v>
      </c>
      <c r="G26" s="8">
        <v>3803917</v>
      </c>
      <c r="H26" s="8">
        <v>3895431</v>
      </c>
      <c r="I26" s="8">
        <v>4023064</v>
      </c>
      <c r="J26" s="8">
        <v>11722412</v>
      </c>
      <c r="K26" s="8">
        <v>4048132</v>
      </c>
      <c r="L26" s="8">
        <v>4004315</v>
      </c>
      <c r="M26" s="8">
        <v>4004139</v>
      </c>
      <c r="N26" s="8">
        <v>12056586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23778998</v>
      </c>
      <c r="X26" s="8">
        <v>22745733</v>
      </c>
      <c r="Y26" s="8">
        <v>1033265</v>
      </c>
      <c r="Z26" s="2">
        <v>4.54</v>
      </c>
      <c r="AA26" s="6">
        <v>47828448</v>
      </c>
    </row>
    <row r="27" spans="1:27" ht="13.5">
      <c r="A27" s="25" t="s">
        <v>53</v>
      </c>
      <c r="B27" s="24"/>
      <c r="C27" s="6">
        <v>726687941</v>
      </c>
      <c r="D27" s="6">
        <v>0</v>
      </c>
      <c r="E27" s="7">
        <v>737004949</v>
      </c>
      <c r="F27" s="8">
        <v>737004949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737004949</v>
      </c>
    </row>
    <row r="28" spans="1:27" ht="13.5">
      <c r="A28" s="25" t="s">
        <v>54</v>
      </c>
      <c r="B28" s="24"/>
      <c r="C28" s="6">
        <v>475374580</v>
      </c>
      <c r="D28" s="6">
        <v>0</v>
      </c>
      <c r="E28" s="7">
        <v>459225154</v>
      </c>
      <c r="F28" s="8">
        <v>459225154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19502706</v>
      </c>
      <c r="Y28" s="8">
        <v>-19502706</v>
      </c>
      <c r="Z28" s="2">
        <v>-100</v>
      </c>
      <c r="AA28" s="6">
        <v>459225154</v>
      </c>
    </row>
    <row r="29" spans="1:27" ht="13.5">
      <c r="A29" s="25" t="s">
        <v>55</v>
      </c>
      <c r="B29" s="24"/>
      <c r="C29" s="6">
        <v>60356987</v>
      </c>
      <c r="D29" s="6">
        <v>0</v>
      </c>
      <c r="E29" s="7">
        <v>10331589</v>
      </c>
      <c r="F29" s="8">
        <v>10331589</v>
      </c>
      <c r="G29" s="8">
        <v>0</v>
      </c>
      <c r="H29" s="8">
        <v>0</v>
      </c>
      <c r="I29" s="8">
        <v>0</v>
      </c>
      <c r="J29" s="8">
        <v>0</v>
      </c>
      <c r="K29" s="8">
        <v>1257627</v>
      </c>
      <c r="L29" s="8">
        <v>640515</v>
      </c>
      <c r="M29" s="8">
        <v>8616892</v>
      </c>
      <c r="N29" s="8">
        <v>10515034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10515034</v>
      </c>
      <c r="X29" s="8">
        <v>807701</v>
      </c>
      <c r="Y29" s="8">
        <v>9707333</v>
      </c>
      <c r="Z29" s="2">
        <v>1201.85</v>
      </c>
      <c r="AA29" s="6">
        <v>10331589</v>
      </c>
    </row>
    <row r="30" spans="1:27" ht="13.5">
      <c r="A30" s="25" t="s">
        <v>56</v>
      </c>
      <c r="B30" s="24"/>
      <c r="C30" s="6">
        <v>2168718881</v>
      </c>
      <c r="D30" s="6">
        <v>0</v>
      </c>
      <c r="E30" s="7">
        <v>2393311493</v>
      </c>
      <c r="F30" s="8">
        <v>2393311493</v>
      </c>
      <c r="G30" s="8">
        <v>316922</v>
      </c>
      <c r="H30" s="8">
        <v>250098389</v>
      </c>
      <c r="I30" s="8">
        <v>73400099</v>
      </c>
      <c r="J30" s="8">
        <v>323815410</v>
      </c>
      <c r="K30" s="8">
        <v>4649845</v>
      </c>
      <c r="L30" s="8">
        <v>184530614</v>
      </c>
      <c r="M30" s="8">
        <v>650027629</v>
      </c>
      <c r="N30" s="8">
        <v>839208088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1163023498</v>
      </c>
      <c r="X30" s="8">
        <v>1124463434</v>
      </c>
      <c r="Y30" s="8">
        <v>38560064</v>
      </c>
      <c r="Z30" s="2">
        <v>3.43</v>
      </c>
      <c r="AA30" s="6">
        <v>2393311493</v>
      </c>
    </row>
    <row r="31" spans="1:27" ht="13.5">
      <c r="A31" s="25" t="s">
        <v>57</v>
      </c>
      <c r="B31" s="24"/>
      <c r="C31" s="6">
        <v>73181832</v>
      </c>
      <c r="D31" s="6">
        <v>0</v>
      </c>
      <c r="E31" s="7">
        <v>24527443</v>
      </c>
      <c r="F31" s="8">
        <v>24527443</v>
      </c>
      <c r="G31" s="8">
        <v>241578</v>
      </c>
      <c r="H31" s="8">
        <v>3854012</v>
      </c>
      <c r="I31" s="8">
        <v>3712050</v>
      </c>
      <c r="J31" s="8">
        <v>7807640</v>
      </c>
      <c r="K31" s="8">
        <v>2564806</v>
      </c>
      <c r="L31" s="8">
        <v>2699678</v>
      </c>
      <c r="M31" s="8">
        <v>-723884</v>
      </c>
      <c r="N31" s="8">
        <v>4540600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12348240</v>
      </c>
      <c r="X31" s="8">
        <v>11185738</v>
      </c>
      <c r="Y31" s="8">
        <v>1162502</v>
      </c>
      <c r="Z31" s="2">
        <v>10.39</v>
      </c>
      <c r="AA31" s="6">
        <v>24527443</v>
      </c>
    </row>
    <row r="32" spans="1:27" ht="13.5">
      <c r="A32" s="25" t="s">
        <v>58</v>
      </c>
      <c r="B32" s="24"/>
      <c r="C32" s="6">
        <v>179149041</v>
      </c>
      <c r="D32" s="6">
        <v>0</v>
      </c>
      <c r="E32" s="7">
        <v>188835498</v>
      </c>
      <c r="F32" s="8">
        <v>188835498</v>
      </c>
      <c r="G32" s="8">
        <v>359666</v>
      </c>
      <c r="H32" s="8">
        <v>1985058</v>
      </c>
      <c r="I32" s="8">
        <v>3371058</v>
      </c>
      <c r="J32" s="8">
        <v>5715782</v>
      </c>
      <c r="K32" s="8">
        <v>7296784</v>
      </c>
      <c r="L32" s="8">
        <v>3444148</v>
      </c>
      <c r="M32" s="8">
        <v>6388449</v>
      </c>
      <c r="N32" s="8">
        <v>17129381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22845163</v>
      </c>
      <c r="X32" s="8">
        <v>34580420</v>
      </c>
      <c r="Y32" s="8">
        <v>-11735257</v>
      </c>
      <c r="Z32" s="2">
        <v>-33.94</v>
      </c>
      <c r="AA32" s="6">
        <v>188835498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944670419</v>
      </c>
      <c r="D34" s="6">
        <v>0</v>
      </c>
      <c r="E34" s="7">
        <v>1047417188</v>
      </c>
      <c r="F34" s="8">
        <v>1047417188</v>
      </c>
      <c r="G34" s="8">
        <v>41287152</v>
      </c>
      <c r="H34" s="8">
        <v>76265141</v>
      </c>
      <c r="I34" s="8">
        <v>66641718</v>
      </c>
      <c r="J34" s="8">
        <v>184194011</v>
      </c>
      <c r="K34" s="8">
        <v>69305749</v>
      </c>
      <c r="L34" s="8">
        <v>80799145</v>
      </c>
      <c r="M34" s="8">
        <v>71408890</v>
      </c>
      <c r="N34" s="8">
        <v>221513784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405707795</v>
      </c>
      <c r="X34" s="8">
        <v>564442154</v>
      </c>
      <c r="Y34" s="8">
        <v>-158734359</v>
      </c>
      <c r="Z34" s="2">
        <v>-28.12</v>
      </c>
      <c r="AA34" s="6">
        <v>1047417188</v>
      </c>
    </row>
    <row r="35" spans="1:27" ht="13.5">
      <c r="A35" s="23" t="s">
        <v>61</v>
      </c>
      <c r="B35" s="29"/>
      <c r="C35" s="6">
        <v>-1869772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5593658514</v>
      </c>
      <c r="D36" s="33">
        <f>SUM(D25:D35)</f>
        <v>0</v>
      </c>
      <c r="E36" s="34">
        <f t="shared" si="1"/>
        <v>5937229250</v>
      </c>
      <c r="F36" s="35">
        <f t="shared" si="1"/>
        <v>5937229250</v>
      </c>
      <c r="G36" s="35">
        <f t="shared" si="1"/>
        <v>127739525</v>
      </c>
      <c r="H36" s="35">
        <f t="shared" si="1"/>
        <v>418214441</v>
      </c>
      <c r="I36" s="35">
        <f t="shared" si="1"/>
        <v>236372650</v>
      </c>
      <c r="J36" s="35">
        <f t="shared" si="1"/>
        <v>782326616</v>
      </c>
      <c r="K36" s="35">
        <f t="shared" si="1"/>
        <v>173567791</v>
      </c>
      <c r="L36" s="35">
        <f t="shared" si="1"/>
        <v>369799705</v>
      </c>
      <c r="M36" s="35">
        <f t="shared" si="1"/>
        <v>831429592</v>
      </c>
      <c r="N36" s="35">
        <f t="shared" si="1"/>
        <v>1374797088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2157123704</v>
      </c>
      <c r="X36" s="35">
        <f t="shared" si="1"/>
        <v>2252164927</v>
      </c>
      <c r="Y36" s="35">
        <f t="shared" si="1"/>
        <v>-95041223</v>
      </c>
      <c r="Z36" s="36">
        <f>+IF(X36&lt;&gt;0,+(Y36/X36)*100,0)</f>
        <v>-4.219993920542925</v>
      </c>
      <c r="AA36" s="33">
        <f>SUM(AA25:AA35)</f>
        <v>5937229250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-511944280</v>
      </c>
      <c r="D38" s="46">
        <f>+D22-D36</f>
        <v>0</v>
      </c>
      <c r="E38" s="47">
        <f t="shared" si="2"/>
        <v>155784415</v>
      </c>
      <c r="F38" s="48">
        <f t="shared" si="2"/>
        <v>155784415</v>
      </c>
      <c r="G38" s="48">
        <f t="shared" si="2"/>
        <v>527951852</v>
      </c>
      <c r="H38" s="48">
        <f t="shared" si="2"/>
        <v>2013831</v>
      </c>
      <c r="I38" s="48">
        <f t="shared" si="2"/>
        <v>238472135</v>
      </c>
      <c r="J38" s="48">
        <f t="shared" si="2"/>
        <v>768437818</v>
      </c>
      <c r="K38" s="48">
        <f t="shared" si="2"/>
        <v>175430332</v>
      </c>
      <c r="L38" s="48">
        <f t="shared" si="2"/>
        <v>13508513</v>
      </c>
      <c r="M38" s="48">
        <f t="shared" si="2"/>
        <v>-260398393</v>
      </c>
      <c r="N38" s="48">
        <f t="shared" si="2"/>
        <v>-71459548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696978270</v>
      </c>
      <c r="X38" s="48">
        <f>IF(F22=F36,0,X22-X36)</f>
        <v>1082991270</v>
      </c>
      <c r="Y38" s="48">
        <f t="shared" si="2"/>
        <v>-386013000</v>
      </c>
      <c r="Z38" s="49">
        <f>+IF(X38&lt;&gt;0,+(Y38/X38)*100,0)</f>
        <v>-35.6432236060407</v>
      </c>
      <c r="AA38" s="46">
        <f>+AA22-AA36</f>
        <v>155784415</v>
      </c>
    </row>
    <row r="39" spans="1:27" ht="13.5">
      <c r="A39" s="23" t="s">
        <v>64</v>
      </c>
      <c r="B39" s="29"/>
      <c r="C39" s="6">
        <v>175149198</v>
      </c>
      <c r="D39" s="6">
        <v>0</v>
      </c>
      <c r="E39" s="7">
        <v>189888977</v>
      </c>
      <c r="F39" s="8">
        <v>189888977</v>
      </c>
      <c r="G39" s="8">
        <v>0</v>
      </c>
      <c r="H39" s="8">
        <v>491498</v>
      </c>
      <c r="I39" s="8">
        <v>4555933</v>
      </c>
      <c r="J39" s="8">
        <v>5047431</v>
      </c>
      <c r="K39" s="8">
        <v>57504573</v>
      </c>
      <c r="L39" s="8">
        <v>0</v>
      </c>
      <c r="M39" s="8">
        <v>21349486</v>
      </c>
      <c r="N39" s="8">
        <v>78854059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83901490</v>
      </c>
      <c r="X39" s="8">
        <v>132245260</v>
      </c>
      <c r="Y39" s="8">
        <v>-48343770</v>
      </c>
      <c r="Z39" s="2">
        <v>-36.56</v>
      </c>
      <c r="AA39" s="6">
        <v>189888977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-336795082</v>
      </c>
      <c r="D42" s="55">
        <f>SUM(D38:D41)</f>
        <v>0</v>
      </c>
      <c r="E42" s="56">
        <f t="shared" si="3"/>
        <v>345673392</v>
      </c>
      <c r="F42" s="57">
        <f t="shared" si="3"/>
        <v>345673392</v>
      </c>
      <c r="G42" s="57">
        <f t="shared" si="3"/>
        <v>527951852</v>
      </c>
      <c r="H42" s="57">
        <f t="shared" si="3"/>
        <v>2505329</v>
      </c>
      <c r="I42" s="57">
        <f t="shared" si="3"/>
        <v>243028068</v>
      </c>
      <c r="J42" s="57">
        <f t="shared" si="3"/>
        <v>773485249</v>
      </c>
      <c r="K42" s="57">
        <f t="shared" si="3"/>
        <v>232934905</v>
      </c>
      <c r="L42" s="57">
        <f t="shared" si="3"/>
        <v>13508513</v>
      </c>
      <c r="M42" s="57">
        <f t="shared" si="3"/>
        <v>-239048907</v>
      </c>
      <c r="N42" s="57">
        <f t="shared" si="3"/>
        <v>7394511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780879760</v>
      </c>
      <c r="X42" s="57">
        <f t="shared" si="3"/>
        <v>1215236530</v>
      </c>
      <c r="Y42" s="57">
        <f t="shared" si="3"/>
        <v>-434356770</v>
      </c>
      <c r="Z42" s="58">
        <f>+IF(X42&lt;&gt;0,+(Y42/X42)*100,0)</f>
        <v>-35.74257021388256</v>
      </c>
      <c r="AA42" s="55">
        <f>SUM(AA38:AA41)</f>
        <v>345673392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-336795082</v>
      </c>
      <c r="D44" s="63">
        <f>+D42-D43</f>
        <v>0</v>
      </c>
      <c r="E44" s="64">
        <f t="shared" si="4"/>
        <v>345673392</v>
      </c>
      <c r="F44" s="65">
        <f t="shared" si="4"/>
        <v>345673392</v>
      </c>
      <c r="G44" s="65">
        <f t="shared" si="4"/>
        <v>527951852</v>
      </c>
      <c r="H44" s="65">
        <f t="shared" si="4"/>
        <v>2505329</v>
      </c>
      <c r="I44" s="65">
        <f t="shared" si="4"/>
        <v>243028068</v>
      </c>
      <c r="J44" s="65">
        <f t="shared" si="4"/>
        <v>773485249</v>
      </c>
      <c r="K44" s="65">
        <f t="shared" si="4"/>
        <v>232934905</v>
      </c>
      <c r="L44" s="65">
        <f t="shared" si="4"/>
        <v>13508513</v>
      </c>
      <c r="M44" s="65">
        <f t="shared" si="4"/>
        <v>-239048907</v>
      </c>
      <c r="N44" s="65">
        <f t="shared" si="4"/>
        <v>7394511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780879760</v>
      </c>
      <c r="X44" s="65">
        <f t="shared" si="4"/>
        <v>1215236530</v>
      </c>
      <c r="Y44" s="65">
        <f t="shared" si="4"/>
        <v>-434356770</v>
      </c>
      <c r="Z44" s="66">
        <f>+IF(X44&lt;&gt;0,+(Y44/X44)*100,0)</f>
        <v>-35.74257021388256</v>
      </c>
      <c r="AA44" s="63">
        <f>+AA42-AA43</f>
        <v>345673392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-336795082</v>
      </c>
      <c r="D46" s="55">
        <f>SUM(D44:D45)</f>
        <v>0</v>
      </c>
      <c r="E46" s="56">
        <f t="shared" si="5"/>
        <v>345673392</v>
      </c>
      <c r="F46" s="57">
        <f t="shared" si="5"/>
        <v>345673392</v>
      </c>
      <c r="G46" s="57">
        <f t="shared" si="5"/>
        <v>527951852</v>
      </c>
      <c r="H46" s="57">
        <f t="shared" si="5"/>
        <v>2505329</v>
      </c>
      <c r="I46" s="57">
        <f t="shared" si="5"/>
        <v>243028068</v>
      </c>
      <c r="J46" s="57">
        <f t="shared" si="5"/>
        <v>773485249</v>
      </c>
      <c r="K46" s="57">
        <f t="shared" si="5"/>
        <v>232934905</v>
      </c>
      <c r="L46" s="57">
        <f t="shared" si="5"/>
        <v>13508513</v>
      </c>
      <c r="M46" s="57">
        <f t="shared" si="5"/>
        <v>-239048907</v>
      </c>
      <c r="N46" s="57">
        <f t="shared" si="5"/>
        <v>7394511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780879760</v>
      </c>
      <c r="X46" s="57">
        <f t="shared" si="5"/>
        <v>1215236530</v>
      </c>
      <c r="Y46" s="57">
        <f t="shared" si="5"/>
        <v>-434356770</v>
      </c>
      <c r="Z46" s="58">
        <f>+IF(X46&lt;&gt;0,+(Y46/X46)*100,0)</f>
        <v>-35.74257021388256</v>
      </c>
      <c r="AA46" s="55">
        <f>SUM(AA44:AA45)</f>
        <v>345673392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-336795082</v>
      </c>
      <c r="D48" s="71">
        <f>SUM(D46:D47)</f>
        <v>0</v>
      </c>
      <c r="E48" s="72">
        <f t="shared" si="6"/>
        <v>345673392</v>
      </c>
      <c r="F48" s="73">
        <f t="shared" si="6"/>
        <v>345673392</v>
      </c>
      <c r="G48" s="73">
        <f t="shared" si="6"/>
        <v>527951852</v>
      </c>
      <c r="H48" s="74">
        <f t="shared" si="6"/>
        <v>2505329</v>
      </c>
      <c r="I48" s="74">
        <f t="shared" si="6"/>
        <v>243028068</v>
      </c>
      <c r="J48" s="74">
        <f t="shared" si="6"/>
        <v>773485249</v>
      </c>
      <c r="K48" s="74">
        <f t="shared" si="6"/>
        <v>232934905</v>
      </c>
      <c r="L48" s="74">
        <f t="shared" si="6"/>
        <v>13508513</v>
      </c>
      <c r="M48" s="73">
        <f t="shared" si="6"/>
        <v>-239048907</v>
      </c>
      <c r="N48" s="73">
        <f t="shared" si="6"/>
        <v>7394511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780879760</v>
      </c>
      <c r="X48" s="74">
        <f t="shared" si="6"/>
        <v>1215236530</v>
      </c>
      <c r="Y48" s="74">
        <f t="shared" si="6"/>
        <v>-434356770</v>
      </c>
      <c r="Z48" s="75">
        <f>+IF(X48&lt;&gt;0,+(Y48/X48)*100,0)</f>
        <v>-35.74257021388256</v>
      </c>
      <c r="AA48" s="76">
        <f>SUM(AA46:AA47)</f>
        <v>345673392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146376223</v>
      </c>
      <c r="D5" s="6">
        <v>0</v>
      </c>
      <c r="E5" s="7">
        <v>154255330</v>
      </c>
      <c r="F5" s="8">
        <v>162308164</v>
      </c>
      <c r="G5" s="8">
        <v>13711729</v>
      </c>
      <c r="H5" s="8">
        <v>13660642</v>
      </c>
      <c r="I5" s="8">
        <v>12503168</v>
      </c>
      <c r="J5" s="8">
        <v>39875539</v>
      </c>
      <c r="K5" s="8">
        <v>13715710</v>
      </c>
      <c r="L5" s="8">
        <v>13777271</v>
      </c>
      <c r="M5" s="8">
        <v>13812971</v>
      </c>
      <c r="N5" s="8">
        <v>41305952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81181491</v>
      </c>
      <c r="X5" s="8">
        <v>78192027</v>
      </c>
      <c r="Y5" s="8">
        <v>2989464</v>
      </c>
      <c r="Z5" s="2">
        <v>3.82</v>
      </c>
      <c r="AA5" s="6">
        <v>162308164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273891151</v>
      </c>
      <c r="D7" s="6">
        <v>0</v>
      </c>
      <c r="E7" s="7">
        <v>318909982</v>
      </c>
      <c r="F7" s="8">
        <v>311707512</v>
      </c>
      <c r="G7" s="8">
        <v>26710472</v>
      </c>
      <c r="H7" s="8">
        <v>30291121</v>
      </c>
      <c r="I7" s="8">
        <v>29781633</v>
      </c>
      <c r="J7" s="8">
        <v>86783226</v>
      </c>
      <c r="K7" s="8">
        <v>26561267</v>
      </c>
      <c r="L7" s="8">
        <v>25656981</v>
      </c>
      <c r="M7" s="8">
        <v>24781348</v>
      </c>
      <c r="N7" s="8">
        <v>76999596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163782822</v>
      </c>
      <c r="X7" s="8">
        <v>162054581</v>
      </c>
      <c r="Y7" s="8">
        <v>1728241</v>
      </c>
      <c r="Z7" s="2">
        <v>1.07</v>
      </c>
      <c r="AA7" s="6">
        <v>311707512</v>
      </c>
    </row>
    <row r="8" spans="1:27" ht="13.5">
      <c r="A8" s="25" t="s">
        <v>35</v>
      </c>
      <c r="B8" s="24"/>
      <c r="C8" s="6">
        <v>142408109</v>
      </c>
      <c r="D8" s="6">
        <v>0</v>
      </c>
      <c r="E8" s="7">
        <v>172344101</v>
      </c>
      <c r="F8" s="8">
        <v>163426424</v>
      </c>
      <c r="G8" s="8">
        <v>15696312</v>
      </c>
      <c r="H8" s="8">
        <v>10462240</v>
      </c>
      <c r="I8" s="8">
        <v>13118830</v>
      </c>
      <c r="J8" s="8">
        <v>39277382</v>
      </c>
      <c r="K8" s="8">
        <v>13930473</v>
      </c>
      <c r="L8" s="8">
        <v>13216547</v>
      </c>
      <c r="M8" s="8">
        <v>12033946</v>
      </c>
      <c r="N8" s="8">
        <v>39180966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78458348</v>
      </c>
      <c r="X8" s="8">
        <v>87361225</v>
      </c>
      <c r="Y8" s="8">
        <v>-8902877</v>
      </c>
      <c r="Z8" s="2">
        <v>-10.19</v>
      </c>
      <c r="AA8" s="6">
        <v>163426424</v>
      </c>
    </row>
    <row r="9" spans="1:27" ht="13.5">
      <c r="A9" s="25" t="s">
        <v>36</v>
      </c>
      <c r="B9" s="24"/>
      <c r="C9" s="6">
        <v>34494321</v>
      </c>
      <c r="D9" s="6">
        <v>0</v>
      </c>
      <c r="E9" s="7">
        <v>38222995</v>
      </c>
      <c r="F9" s="8">
        <v>32846394</v>
      </c>
      <c r="G9" s="8">
        <v>2679947</v>
      </c>
      <c r="H9" s="8">
        <v>2778826</v>
      </c>
      <c r="I9" s="8">
        <v>2687450</v>
      </c>
      <c r="J9" s="8">
        <v>8146223</v>
      </c>
      <c r="K9" s="8">
        <v>3249858</v>
      </c>
      <c r="L9" s="8">
        <v>2768453</v>
      </c>
      <c r="M9" s="8">
        <v>2695370</v>
      </c>
      <c r="N9" s="8">
        <v>8713681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16859904</v>
      </c>
      <c r="X9" s="8">
        <v>19375235</v>
      </c>
      <c r="Y9" s="8">
        <v>-2515331</v>
      </c>
      <c r="Z9" s="2">
        <v>-12.98</v>
      </c>
      <c r="AA9" s="6">
        <v>32846394</v>
      </c>
    </row>
    <row r="10" spans="1:27" ht="13.5">
      <c r="A10" s="25" t="s">
        <v>37</v>
      </c>
      <c r="B10" s="24"/>
      <c r="C10" s="6">
        <v>29869366</v>
      </c>
      <c r="D10" s="6">
        <v>0</v>
      </c>
      <c r="E10" s="7">
        <v>34261361</v>
      </c>
      <c r="F10" s="26">
        <v>30581114</v>
      </c>
      <c r="G10" s="26">
        <v>2513842</v>
      </c>
      <c r="H10" s="26">
        <v>2480998</v>
      </c>
      <c r="I10" s="26">
        <v>2622432</v>
      </c>
      <c r="J10" s="26">
        <v>7617272</v>
      </c>
      <c r="K10" s="26">
        <v>2546231</v>
      </c>
      <c r="L10" s="26">
        <v>2575824</v>
      </c>
      <c r="M10" s="26">
        <v>2643260</v>
      </c>
      <c r="N10" s="26">
        <v>7765315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15382587</v>
      </c>
      <c r="X10" s="26">
        <v>17367085</v>
      </c>
      <c r="Y10" s="26">
        <v>-1984498</v>
      </c>
      <c r="Z10" s="27">
        <v>-11.43</v>
      </c>
      <c r="AA10" s="28">
        <v>30581114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1359303</v>
      </c>
      <c r="D12" s="6">
        <v>0</v>
      </c>
      <c r="E12" s="7">
        <v>0</v>
      </c>
      <c r="F12" s="8">
        <v>1404000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108504</v>
      </c>
      <c r="M12" s="8">
        <v>113749</v>
      </c>
      <c r="N12" s="8">
        <v>222253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222253</v>
      </c>
      <c r="X12" s="8">
        <v>701718</v>
      </c>
      <c r="Y12" s="8">
        <v>-479465</v>
      </c>
      <c r="Z12" s="2">
        <v>-68.33</v>
      </c>
      <c r="AA12" s="6">
        <v>1404000</v>
      </c>
    </row>
    <row r="13" spans="1:27" ht="13.5">
      <c r="A13" s="23" t="s">
        <v>40</v>
      </c>
      <c r="B13" s="29"/>
      <c r="C13" s="6">
        <v>7611156</v>
      </c>
      <c r="D13" s="6">
        <v>0</v>
      </c>
      <c r="E13" s="7">
        <v>3800000</v>
      </c>
      <c r="F13" s="8">
        <v>5300000</v>
      </c>
      <c r="G13" s="8">
        <v>192548</v>
      </c>
      <c r="H13" s="8">
        <v>1317936</v>
      </c>
      <c r="I13" s="8">
        <v>1148472</v>
      </c>
      <c r="J13" s="8">
        <v>2658956</v>
      </c>
      <c r="K13" s="8">
        <v>1225552</v>
      </c>
      <c r="L13" s="8">
        <v>422787</v>
      </c>
      <c r="M13" s="8">
        <v>428475</v>
      </c>
      <c r="N13" s="8">
        <v>2076814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4735770</v>
      </c>
      <c r="X13" s="8">
        <v>1899240</v>
      </c>
      <c r="Y13" s="8">
        <v>2836530</v>
      </c>
      <c r="Z13" s="2">
        <v>149.35</v>
      </c>
      <c r="AA13" s="6">
        <v>5300000</v>
      </c>
    </row>
    <row r="14" spans="1:27" ht="13.5">
      <c r="A14" s="23" t="s">
        <v>41</v>
      </c>
      <c r="B14" s="29"/>
      <c r="C14" s="6">
        <v>11253663</v>
      </c>
      <c r="D14" s="6">
        <v>0</v>
      </c>
      <c r="E14" s="7">
        <v>8400000</v>
      </c>
      <c r="F14" s="8">
        <v>6900000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639733</v>
      </c>
      <c r="M14" s="8">
        <v>678845</v>
      </c>
      <c r="N14" s="8">
        <v>1318578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1318578</v>
      </c>
      <c r="X14" s="8">
        <v>4257960</v>
      </c>
      <c r="Y14" s="8">
        <v>-2939382</v>
      </c>
      <c r="Z14" s="2">
        <v>-69.03</v>
      </c>
      <c r="AA14" s="6">
        <v>6900000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48424110</v>
      </c>
      <c r="D16" s="6">
        <v>0</v>
      </c>
      <c r="E16" s="7">
        <v>52822604</v>
      </c>
      <c r="F16" s="8">
        <v>52822604</v>
      </c>
      <c r="G16" s="8">
        <v>495999</v>
      </c>
      <c r="H16" s="8">
        <v>940942</v>
      </c>
      <c r="I16" s="8">
        <v>560501</v>
      </c>
      <c r="J16" s="8">
        <v>1997442</v>
      </c>
      <c r="K16" s="8">
        <v>897003</v>
      </c>
      <c r="L16" s="8">
        <v>1047310</v>
      </c>
      <c r="M16" s="8">
        <v>839526</v>
      </c>
      <c r="N16" s="8">
        <v>2783839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4781281</v>
      </c>
      <c r="X16" s="8">
        <v>26400738</v>
      </c>
      <c r="Y16" s="8">
        <v>-21619457</v>
      </c>
      <c r="Z16" s="2">
        <v>-81.89</v>
      </c>
      <c r="AA16" s="6">
        <v>52822604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84176846</v>
      </c>
      <c r="D19" s="6">
        <v>0</v>
      </c>
      <c r="E19" s="7">
        <v>96252947</v>
      </c>
      <c r="F19" s="8">
        <v>95446947</v>
      </c>
      <c r="G19" s="8">
        <v>37731999</v>
      </c>
      <c r="H19" s="8">
        <v>1795000</v>
      </c>
      <c r="I19" s="8">
        <v>153557</v>
      </c>
      <c r="J19" s="8">
        <v>39680556</v>
      </c>
      <c r="K19" s="8">
        <v>839663</v>
      </c>
      <c r="L19" s="8">
        <v>577693</v>
      </c>
      <c r="M19" s="8">
        <v>25469001</v>
      </c>
      <c r="N19" s="8">
        <v>26886357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66566913</v>
      </c>
      <c r="X19" s="8">
        <v>61269182</v>
      </c>
      <c r="Y19" s="8">
        <v>5297731</v>
      </c>
      <c r="Z19" s="2">
        <v>8.65</v>
      </c>
      <c r="AA19" s="6">
        <v>95446947</v>
      </c>
    </row>
    <row r="20" spans="1:27" ht="13.5">
      <c r="A20" s="23" t="s">
        <v>47</v>
      </c>
      <c r="B20" s="29"/>
      <c r="C20" s="6">
        <v>40431157</v>
      </c>
      <c r="D20" s="6">
        <v>0</v>
      </c>
      <c r="E20" s="7">
        <v>43695588</v>
      </c>
      <c r="F20" s="26">
        <v>44197703</v>
      </c>
      <c r="G20" s="26">
        <v>901142</v>
      </c>
      <c r="H20" s="26">
        <v>2631438</v>
      </c>
      <c r="I20" s="26">
        <v>2405717</v>
      </c>
      <c r="J20" s="26">
        <v>5938297</v>
      </c>
      <c r="K20" s="26">
        <v>4797520</v>
      </c>
      <c r="L20" s="26">
        <v>4223665</v>
      </c>
      <c r="M20" s="26">
        <v>4700432</v>
      </c>
      <c r="N20" s="26">
        <v>13721617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19659914</v>
      </c>
      <c r="X20" s="26">
        <v>18637168</v>
      </c>
      <c r="Y20" s="26">
        <v>1022746</v>
      </c>
      <c r="Z20" s="27">
        <v>5.49</v>
      </c>
      <c r="AA20" s="28">
        <v>44197703</v>
      </c>
    </row>
    <row r="21" spans="1:27" ht="13.5">
      <c r="A21" s="23" t="s">
        <v>48</v>
      </c>
      <c r="B21" s="29"/>
      <c r="C21" s="6">
        <v>372206</v>
      </c>
      <c r="D21" s="6">
        <v>0</v>
      </c>
      <c r="E21" s="7">
        <v>0</v>
      </c>
      <c r="F21" s="8">
        <v>100000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49980</v>
      </c>
      <c r="Y21" s="8">
        <v>-49980</v>
      </c>
      <c r="Z21" s="2">
        <v>-100</v>
      </c>
      <c r="AA21" s="6">
        <v>100000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820667611</v>
      </c>
      <c r="D22" s="33">
        <f>SUM(D5:D21)</f>
        <v>0</v>
      </c>
      <c r="E22" s="34">
        <f t="shared" si="0"/>
        <v>922964908</v>
      </c>
      <c r="F22" s="35">
        <f t="shared" si="0"/>
        <v>907040862</v>
      </c>
      <c r="G22" s="35">
        <f t="shared" si="0"/>
        <v>100633990</v>
      </c>
      <c r="H22" s="35">
        <f t="shared" si="0"/>
        <v>66359143</v>
      </c>
      <c r="I22" s="35">
        <f t="shared" si="0"/>
        <v>64981760</v>
      </c>
      <c r="J22" s="35">
        <f t="shared" si="0"/>
        <v>231974893</v>
      </c>
      <c r="K22" s="35">
        <f t="shared" si="0"/>
        <v>67763277</v>
      </c>
      <c r="L22" s="35">
        <f t="shared" si="0"/>
        <v>65014768</v>
      </c>
      <c r="M22" s="35">
        <f t="shared" si="0"/>
        <v>88196923</v>
      </c>
      <c r="N22" s="35">
        <f t="shared" si="0"/>
        <v>220974968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452949861</v>
      </c>
      <c r="X22" s="35">
        <f t="shared" si="0"/>
        <v>477566139</v>
      </c>
      <c r="Y22" s="35">
        <f t="shared" si="0"/>
        <v>-24616278</v>
      </c>
      <c r="Z22" s="36">
        <f>+IF(X22&lt;&gt;0,+(Y22/X22)*100,0)</f>
        <v>-5.154527507236019</v>
      </c>
      <c r="AA22" s="33">
        <f>SUM(AA5:AA21)</f>
        <v>907040862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203225007</v>
      </c>
      <c r="D25" s="6">
        <v>0</v>
      </c>
      <c r="E25" s="7">
        <v>225741635</v>
      </c>
      <c r="F25" s="8">
        <v>225282985</v>
      </c>
      <c r="G25" s="8">
        <v>16595204</v>
      </c>
      <c r="H25" s="8">
        <v>16922668</v>
      </c>
      <c r="I25" s="8">
        <v>17484886</v>
      </c>
      <c r="J25" s="8">
        <v>51002758</v>
      </c>
      <c r="K25" s="8">
        <v>17662959</v>
      </c>
      <c r="L25" s="8">
        <v>17778680</v>
      </c>
      <c r="M25" s="8">
        <v>17732187</v>
      </c>
      <c r="N25" s="8">
        <v>53173826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104176584</v>
      </c>
      <c r="X25" s="8">
        <v>112075968</v>
      </c>
      <c r="Y25" s="8">
        <v>-7899384</v>
      </c>
      <c r="Z25" s="2">
        <v>-7.05</v>
      </c>
      <c r="AA25" s="6">
        <v>225282985</v>
      </c>
    </row>
    <row r="26" spans="1:27" ht="13.5">
      <c r="A26" s="25" t="s">
        <v>52</v>
      </c>
      <c r="B26" s="24"/>
      <c r="C26" s="6">
        <v>9548510</v>
      </c>
      <c r="D26" s="6">
        <v>0</v>
      </c>
      <c r="E26" s="7">
        <v>10741406</v>
      </c>
      <c r="F26" s="8">
        <v>10741406</v>
      </c>
      <c r="G26" s="8">
        <v>810955</v>
      </c>
      <c r="H26" s="8">
        <v>1497181</v>
      </c>
      <c r="I26" s="8">
        <v>77591</v>
      </c>
      <c r="J26" s="8">
        <v>2385727</v>
      </c>
      <c r="K26" s="8">
        <v>835702</v>
      </c>
      <c r="L26" s="8">
        <v>841176</v>
      </c>
      <c r="M26" s="8">
        <v>848519</v>
      </c>
      <c r="N26" s="8">
        <v>2525397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4911124</v>
      </c>
      <c r="X26" s="8">
        <v>5416686</v>
      </c>
      <c r="Y26" s="8">
        <v>-505562</v>
      </c>
      <c r="Z26" s="2">
        <v>-9.33</v>
      </c>
      <c r="AA26" s="6">
        <v>10741406</v>
      </c>
    </row>
    <row r="27" spans="1:27" ht="13.5">
      <c r="A27" s="25" t="s">
        <v>53</v>
      </c>
      <c r="B27" s="24"/>
      <c r="C27" s="6">
        <v>83124493</v>
      </c>
      <c r="D27" s="6">
        <v>0</v>
      </c>
      <c r="E27" s="7">
        <v>85823679</v>
      </c>
      <c r="F27" s="8">
        <v>80391985</v>
      </c>
      <c r="G27" s="8">
        <v>0</v>
      </c>
      <c r="H27" s="8">
        <v>14303946</v>
      </c>
      <c r="I27" s="8">
        <v>7151975</v>
      </c>
      <c r="J27" s="8">
        <v>21455921</v>
      </c>
      <c r="K27" s="8">
        <v>7151975</v>
      </c>
      <c r="L27" s="8">
        <v>7151975</v>
      </c>
      <c r="M27" s="8">
        <v>7151975</v>
      </c>
      <c r="N27" s="8">
        <v>21455925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42911846</v>
      </c>
      <c r="X27" s="8">
        <v>42922218</v>
      </c>
      <c r="Y27" s="8">
        <v>-10372</v>
      </c>
      <c r="Z27" s="2">
        <v>-0.02</v>
      </c>
      <c r="AA27" s="6">
        <v>80391985</v>
      </c>
    </row>
    <row r="28" spans="1:27" ht="13.5">
      <c r="A28" s="25" t="s">
        <v>54</v>
      </c>
      <c r="B28" s="24"/>
      <c r="C28" s="6">
        <v>112758461</v>
      </c>
      <c r="D28" s="6">
        <v>0</v>
      </c>
      <c r="E28" s="7">
        <v>144869000</v>
      </c>
      <c r="F28" s="8">
        <v>144869000</v>
      </c>
      <c r="G28" s="8">
        <v>0</v>
      </c>
      <c r="H28" s="8">
        <v>24144832</v>
      </c>
      <c r="I28" s="8">
        <v>4325236</v>
      </c>
      <c r="J28" s="8">
        <v>28470068</v>
      </c>
      <c r="K28" s="8">
        <v>9562916</v>
      </c>
      <c r="L28" s="8">
        <v>9545158</v>
      </c>
      <c r="M28" s="8">
        <v>0</v>
      </c>
      <c r="N28" s="8">
        <v>19108074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47578142</v>
      </c>
      <c r="X28" s="8">
        <v>72405528</v>
      </c>
      <c r="Y28" s="8">
        <v>-24827386</v>
      </c>
      <c r="Z28" s="2">
        <v>-34.29</v>
      </c>
      <c r="AA28" s="6">
        <v>144869000</v>
      </c>
    </row>
    <row r="29" spans="1:27" ht="13.5">
      <c r="A29" s="25" t="s">
        <v>55</v>
      </c>
      <c r="B29" s="24"/>
      <c r="C29" s="6">
        <v>18887516</v>
      </c>
      <c r="D29" s="6">
        <v>0</v>
      </c>
      <c r="E29" s="7">
        <v>17920843</v>
      </c>
      <c r="F29" s="8">
        <v>17920843</v>
      </c>
      <c r="G29" s="8">
        <v>167904</v>
      </c>
      <c r="H29" s="8">
        <v>0</v>
      </c>
      <c r="I29" s="8">
        <v>336230</v>
      </c>
      <c r="J29" s="8">
        <v>504134</v>
      </c>
      <c r="K29" s="8">
        <v>157664</v>
      </c>
      <c r="L29" s="8">
        <v>159379</v>
      </c>
      <c r="M29" s="8">
        <v>7488743</v>
      </c>
      <c r="N29" s="8">
        <v>7805786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8309920</v>
      </c>
      <c r="X29" s="8">
        <v>8960422</v>
      </c>
      <c r="Y29" s="8">
        <v>-650502</v>
      </c>
      <c r="Z29" s="2">
        <v>-7.26</v>
      </c>
      <c r="AA29" s="6">
        <v>17920843</v>
      </c>
    </row>
    <row r="30" spans="1:27" ht="13.5">
      <c r="A30" s="25" t="s">
        <v>56</v>
      </c>
      <c r="B30" s="24"/>
      <c r="C30" s="6">
        <v>297262269</v>
      </c>
      <c r="D30" s="6">
        <v>0</v>
      </c>
      <c r="E30" s="7">
        <v>350835695</v>
      </c>
      <c r="F30" s="8">
        <v>340490194</v>
      </c>
      <c r="G30" s="8">
        <v>78247</v>
      </c>
      <c r="H30" s="8">
        <v>34502610</v>
      </c>
      <c r="I30" s="8">
        <v>59054226</v>
      </c>
      <c r="J30" s="8">
        <v>93635083</v>
      </c>
      <c r="K30" s="8">
        <v>22209180</v>
      </c>
      <c r="L30" s="8">
        <v>26829263</v>
      </c>
      <c r="M30" s="8">
        <v>23102671</v>
      </c>
      <c r="N30" s="8">
        <v>72141114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165776197</v>
      </c>
      <c r="X30" s="8">
        <v>190508002</v>
      </c>
      <c r="Y30" s="8">
        <v>-24731805</v>
      </c>
      <c r="Z30" s="2">
        <v>-12.98</v>
      </c>
      <c r="AA30" s="6">
        <v>340490194</v>
      </c>
    </row>
    <row r="31" spans="1:27" ht="13.5">
      <c r="A31" s="25" t="s">
        <v>57</v>
      </c>
      <c r="B31" s="24"/>
      <c r="C31" s="6">
        <v>51359630</v>
      </c>
      <c r="D31" s="6">
        <v>0</v>
      </c>
      <c r="E31" s="7">
        <v>0</v>
      </c>
      <c r="F31" s="8">
        <v>55002056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7064690</v>
      </c>
      <c r="N31" s="8">
        <v>7064690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7064690</v>
      </c>
      <c r="X31" s="8"/>
      <c r="Y31" s="8">
        <v>7064690</v>
      </c>
      <c r="Z31" s="2">
        <v>0</v>
      </c>
      <c r="AA31" s="6">
        <v>55002056</v>
      </c>
    </row>
    <row r="32" spans="1:27" ht="13.5">
      <c r="A32" s="25" t="s">
        <v>58</v>
      </c>
      <c r="B32" s="24"/>
      <c r="C32" s="6">
        <v>48944668</v>
      </c>
      <c r="D32" s="6">
        <v>0</v>
      </c>
      <c r="E32" s="7">
        <v>63225705</v>
      </c>
      <c r="F32" s="8">
        <v>61915010</v>
      </c>
      <c r="G32" s="8">
        <v>263879</v>
      </c>
      <c r="H32" s="8">
        <v>4132777</v>
      </c>
      <c r="I32" s="8">
        <v>4291900</v>
      </c>
      <c r="J32" s="8">
        <v>8688556</v>
      </c>
      <c r="K32" s="8">
        <v>4416773</v>
      </c>
      <c r="L32" s="8">
        <v>5554013</v>
      </c>
      <c r="M32" s="8">
        <v>5462262</v>
      </c>
      <c r="N32" s="8">
        <v>15433048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24121604</v>
      </c>
      <c r="X32" s="8">
        <v>31600206</v>
      </c>
      <c r="Y32" s="8">
        <v>-7478602</v>
      </c>
      <c r="Z32" s="2">
        <v>-23.67</v>
      </c>
      <c r="AA32" s="6">
        <v>61915010</v>
      </c>
    </row>
    <row r="33" spans="1:27" ht="13.5">
      <c r="A33" s="25" t="s">
        <v>59</v>
      </c>
      <c r="B33" s="24"/>
      <c r="C33" s="6">
        <v>220620</v>
      </c>
      <c r="D33" s="6">
        <v>0</v>
      </c>
      <c r="E33" s="7">
        <v>0</v>
      </c>
      <c r="F33" s="8">
        <v>363975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58145</v>
      </c>
      <c r="M33" s="8">
        <v>0</v>
      </c>
      <c r="N33" s="8">
        <v>58145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58145</v>
      </c>
      <c r="X33" s="8">
        <v>109956</v>
      </c>
      <c r="Y33" s="8">
        <v>-51811</v>
      </c>
      <c r="Z33" s="2">
        <v>-47.12</v>
      </c>
      <c r="AA33" s="6">
        <v>363975</v>
      </c>
    </row>
    <row r="34" spans="1:27" ht="13.5">
      <c r="A34" s="25" t="s">
        <v>60</v>
      </c>
      <c r="B34" s="24"/>
      <c r="C34" s="6">
        <v>50013114</v>
      </c>
      <c r="D34" s="6">
        <v>0</v>
      </c>
      <c r="E34" s="7">
        <v>117338972</v>
      </c>
      <c r="F34" s="8">
        <v>63058096</v>
      </c>
      <c r="G34" s="8">
        <v>3457230</v>
      </c>
      <c r="H34" s="8">
        <v>7185411</v>
      </c>
      <c r="I34" s="8">
        <v>9591726</v>
      </c>
      <c r="J34" s="8">
        <v>20234367</v>
      </c>
      <c r="K34" s="8">
        <v>8279774</v>
      </c>
      <c r="L34" s="8">
        <v>9017436</v>
      </c>
      <c r="M34" s="8">
        <v>3310611</v>
      </c>
      <c r="N34" s="8">
        <v>20607821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40842188</v>
      </c>
      <c r="X34" s="8">
        <v>58536535</v>
      </c>
      <c r="Y34" s="8">
        <v>-17694347</v>
      </c>
      <c r="Z34" s="2">
        <v>-30.23</v>
      </c>
      <c r="AA34" s="6">
        <v>63058096</v>
      </c>
    </row>
    <row r="35" spans="1:27" ht="13.5">
      <c r="A35" s="23" t="s">
        <v>61</v>
      </c>
      <c r="B35" s="29"/>
      <c r="C35" s="6">
        <v>656800</v>
      </c>
      <c r="D35" s="6">
        <v>0</v>
      </c>
      <c r="E35" s="7">
        <v>0</v>
      </c>
      <c r="F35" s="8">
        <v>100000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32518</v>
      </c>
      <c r="N35" s="8">
        <v>32518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32518</v>
      </c>
      <c r="X35" s="8"/>
      <c r="Y35" s="8">
        <v>32518</v>
      </c>
      <c r="Z35" s="2">
        <v>0</v>
      </c>
      <c r="AA35" s="6">
        <v>100000</v>
      </c>
    </row>
    <row r="36" spans="1:27" ht="12.75">
      <c r="A36" s="40" t="s">
        <v>62</v>
      </c>
      <c r="B36" s="32"/>
      <c r="C36" s="33">
        <f aca="true" t="shared" si="1" ref="C36:Y36">SUM(C25:C35)</f>
        <v>876001088</v>
      </c>
      <c r="D36" s="33">
        <f>SUM(D25:D35)</f>
        <v>0</v>
      </c>
      <c r="E36" s="34">
        <f t="shared" si="1"/>
        <v>1016496935</v>
      </c>
      <c r="F36" s="35">
        <f t="shared" si="1"/>
        <v>1000135550</v>
      </c>
      <c r="G36" s="35">
        <f t="shared" si="1"/>
        <v>21373419</v>
      </c>
      <c r="H36" s="35">
        <f t="shared" si="1"/>
        <v>102689425</v>
      </c>
      <c r="I36" s="35">
        <f t="shared" si="1"/>
        <v>102313770</v>
      </c>
      <c r="J36" s="35">
        <f t="shared" si="1"/>
        <v>226376614</v>
      </c>
      <c r="K36" s="35">
        <f t="shared" si="1"/>
        <v>70276943</v>
      </c>
      <c r="L36" s="35">
        <f t="shared" si="1"/>
        <v>76935225</v>
      </c>
      <c r="M36" s="35">
        <f t="shared" si="1"/>
        <v>72194176</v>
      </c>
      <c r="N36" s="35">
        <f t="shared" si="1"/>
        <v>219406344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445782958</v>
      </c>
      <c r="X36" s="35">
        <f t="shared" si="1"/>
        <v>522535521</v>
      </c>
      <c r="Y36" s="35">
        <f t="shared" si="1"/>
        <v>-76752563</v>
      </c>
      <c r="Z36" s="36">
        <f>+IF(X36&lt;&gt;0,+(Y36/X36)*100,0)</f>
        <v>-14.68848717750616</v>
      </c>
      <c r="AA36" s="33">
        <f>SUM(AA25:AA35)</f>
        <v>1000135550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-55333477</v>
      </c>
      <c r="D38" s="46">
        <f>+D22-D36</f>
        <v>0</v>
      </c>
      <c r="E38" s="47">
        <f t="shared" si="2"/>
        <v>-93532027</v>
      </c>
      <c r="F38" s="48">
        <f t="shared" si="2"/>
        <v>-93094688</v>
      </c>
      <c r="G38" s="48">
        <f t="shared" si="2"/>
        <v>79260571</v>
      </c>
      <c r="H38" s="48">
        <f t="shared" si="2"/>
        <v>-36330282</v>
      </c>
      <c r="I38" s="48">
        <f t="shared" si="2"/>
        <v>-37332010</v>
      </c>
      <c r="J38" s="48">
        <f t="shared" si="2"/>
        <v>5598279</v>
      </c>
      <c r="K38" s="48">
        <f t="shared" si="2"/>
        <v>-2513666</v>
      </c>
      <c r="L38" s="48">
        <f t="shared" si="2"/>
        <v>-11920457</v>
      </c>
      <c r="M38" s="48">
        <f t="shared" si="2"/>
        <v>16002747</v>
      </c>
      <c r="N38" s="48">
        <f t="shared" si="2"/>
        <v>1568624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7166903</v>
      </c>
      <c r="X38" s="48">
        <f>IF(F22=F36,0,X22-X36)</f>
        <v>-44969382</v>
      </c>
      <c r="Y38" s="48">
        <f t="shared" si="2"/>
        <v>52136285</v>
      </c>
      <c r="Z38" s="49">
        <f>+IF(X38&lt;&gt;0,+(Y38/X38)*100,0)</f>
        <v>-115.93729484652468</v>
      </c>
      <c r="AA38" s="46">
        <f>+AA22-AA36</f>
        <v>-93094688</v>
      </c>
    </row>
    <row r="39" spans="1:27" ht="13.5">
      <c r="A39" s="23" t="s">
        <v>64</v>
      </c>
      <c r="B39" s="29"/>
      <c r="C39" s="6">
        <v>38703861</v>
      </c>
      <c r="D39" s="6">
        <v>0</v>
      </c>
      <c r="E39" s="7">
        <v>40369000</v>
      </c>
      <c r="F39" s="8">
        <v>41675000</v>
      </c>
      <c r="G39" s="8">
        <v>13225002</v>
      </c>
      <c r="H39" s="8">
        <v>-13225002</v>
      </c>
      <c r="I39" s="8">
        <v>3424144</v>
      </c>
      <c r="J39" s="8">
        <v>3424144</v>
      </c>
      <c r="K39" s="8">
        <v>2116929</v>
      </c>
      <c r="L39" s="8">
        <v>5206696</v>
      </c>
      <c r="M39" s="8">
        <v>0</v>
      </c>
      <c r="N39" s="8">
        <v>7323625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10747769</v>
      </c>
      <c r="X39" s="8">
        <v>30687398</v>
      </c>
      <c r="Y39" s="8">
        <v>-19939629</v>
      </c>
      <c r="Z39" s="2">
        <v>-64.98</v>
      </c>
      <c r="AA39" s="6">
        <v>41675000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2554392</v>
      </c>
      <c r="Y40" s="26">
        <v>-2554392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-143953</v>
      </c>
      <c r="J41" s="8">
        <v>-143953</v>
      </c>
      <c r="K41" s="51">
        <v>-3262758</v>
      </c>
      <c r="L41" s="51">
        <v>0</v>
      </c>
      <c r="M41" s="8">
        <v>0</v>
      </c>
      <c r="N41" s="51">
        <v>-3262758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-3406711</v>
      </c>
      <c r="X41" s="8"/>
      <c r="Y41" s="51">
        <v>-3406711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-16629616</v>
      </c>
      <c r="D42" s="55">
        <f>SUM(D38:D41)</f>
        <v>0</v>
      </c>
      <c r="E42" s="56">
        <f t="shared" si="3"/>
        <v>-53163027</v>
      </c>
      <c r="F42" s="57">
        <f t="shared" si="3"/>
        <v>-51419688</v>
      </c>
      <c r="G42" s="57">
        <f t="shared" si="3"/>
        <v>92485573</v>
      </c>
      <c r="H42" s="57">
        <f t="shared" si="3"/>
        <v>-49555284</v>
      </c>
      <c r="I42" s="57">
        <f t="shared" si="3"/>
        <v>-34051819</v>
      </c>
      <c r="J42" s="57">
        <f t="shared" si="3"/>
        <v>8878470</v>
      </c>
      <c r="K42" s="57">
        <f t="shared" si="3"/>
        <v>-3659495</v>
      </c>
      <c r="L42" s="57">
        <f t="shared" si="3"/>
        <v>-6713761</v>
      </c>
      <c r="M42" s="57">
        <f t="shared" si="3"/>
        <v>16002747</v>
      </c>
      <c r="N42" s="57">
        <f t="shared" si="3"/>
        <v>5629491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14507961</v>
      </c>
      <c r="X42" s="57">
        <f t="shared" si="3"/>
        <v>-11727592</v>
      </c>
      <c r="Y42" s="57">
        <f t="shared" si="3"/>
        <v>26235553</v>
      </c>
      <c r="Z42" s="58">
        <f>+IF(X42&lt;&gt;0,+(Y42/X42)*100,0)</f>
        <v>-223.70792742448748</v>
      </c>
      <c r="AA42" s="55">
        <f>SUM(AA38:AA41)</f>
        <v>-51419688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-16629616</v>
      </c>
      <c r="D44" s="63">
        <f>+D42-D43</f>
        <v>0</v>
      </c>
      <c r="E44" s="64">
        <f t="shared" si="4"/>
        <v>-53163027</v>
      </c>
      <c r="F44" s="65">
        <f t="shared" si="4"/>
        <v>-51419688</v>
      </c>
      <c r="G44" s="65">
        <f t="shared" si="4"/>
        <v>92485573</v>
      </c>
      <c r="H44" s="65">
        <f t="shared" si="4"/>
        <v>-49555284</v>
      </c>
      <c r="I44" s="65">
        <f t="shared" si="4"/>
        <v>-34051819</v>
      </c>
      <c r="J44" s="65">
        <f t="shared" si="4"/>
        <v>8878470</v>
      </c>
      <c r="K44" s="65">
        <f t="shared" si="4"/>
        <v>-3659495</v>
      </c>
      <c r="L44" s="65">
        <f t="shared" si="4"/>
        <v>-6713761</v>
      </c>
      <c r="M44" s="65">
        <f t="shared" si="4"/>
        <v>16002747</v>
      </c>
      <c r="N44" s="65">
        <f t="shared" si="4"/>
        <v>5629491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14507961</v>
      </c>
      <c r="X44" s="65">
        <f t="shared" si="4"/>
        <v>-11727592</v>
      </c>
      <c r="Y44" s="65">
        <f t="shared" si="4"/>
        <v>26235553</v>
      </c>
      <c r="Z44" s="66">
        <f>+IF(X44&lt;&gt;0,+(Y44/X44)*100,0)</f>
        <v>-223.70792742448748</v>
      </c>
      <c r="AA44" s="63">
        <f>+AA42-AA43</f>
        <v>-51419688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-16629616</v>
      </c>
      <c r="D46" s="55">
        <f>SUM(D44:D45)</f>
        <v>0</v>
      </c>
      <c r="E46" s="56">
        <f t="shared" si="5"/>
        <v>-53163027</v>
      </c>
      <c r="F46" s="57">
        <f t="shared" si="5"/>
        <v>-51419688</v>
      </c>
      <c r="G46" s="57">
        <f t="shared" si="5"/>
        <v>92485573</v>
      </c>
      <c r="H46" s="57">
        <f t="shared" si="5"/>
        <v>-49555284</v>
      </c>
      <c r="I46" s="57">
        <f t="shared" si="5"/>
        <v>-34051819</v>
      </c>
      <c r="J46" s="57">
        <f t="shared" si="5"/>
        <v>8878470</v>
      </c>
      <c r="K46" s="57">
        <f t="shared" si="5"/>
        <v>-3659495</v>
      </c>
      <c r="L46" s="57">
        <f t="shared" si="5"/>
        <v>-6713761</v>
      </c>
      <c r="M46" s="57">
        <f t="shared" si="5"/>
        <v>16002747</v>
      </c>
      <c r="N46" s="57">
        <f t="shared" si="5"/>
        <v>5629491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14507961</v>
      </c>
      <c r="X46" s="57">
        <f t="shared" si="5"/>
        <v>-11727592</v>
      </c>
      <c r="Y46" s="57">
        <f t="shared" si="5"/>
        <v>26235553</v>
      </c>
      <c r="Z46" s="58">
        <f>+IF(X46&lt;&gt;0,+(Y46/X46)*100,0)</f>
        <v>-223.70792742448748</v>
      </c>
      <c r="AA46" s="55">
        <f>SUM(AA44:AA45)</f>
        <v>-51419688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-16629616</v>
      </c>
      <c r="D48" s="71">
        <f>SUM(D46:D47)</f>
        <v>0</v>
      </c>
      <c r="E48" s="72">
        <f t="shared" si="6"/>
        <v>-53163027</v>
      </c>
      <c r="F48" s="73">
        <f t="shared" si="6"/>
        <v>-51419688</v>
      </c>
      <c r="G48" s="73">
        <f t="shared" si="6"/>
        <v>92485573</v>
      </c>
      <c r="H48" s="74">
        <f t="shared" si="6"/>
        <v>-49555284</v>
      </c>
      <c r="I48" s="74">
        <f t="shared" si="6"/>
        <v>-34051819</v>
      </c>
      <c r="J48" s="74">
        <f t="shared" si="6"/>
        <v>8878470</v>
      </c>
      <c r="K48" s="74">
        <f t="shared" si="6"/>
        <v>-3659495</v>
      </c>
      <c r="L48" s="74">
        <f t="shared" si="6"/>
        <v>-6713761</v>
      </c>
      <c r="M48" s="73">
        <f t="shared" si="6"/>
        <v>16002747</v>
      </c>
      <c r="N48" s="73">
        <f t="shared" si="6"/>
        <v>5629491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14507961</v>
      </c>
      <c r="X48" s="74">
        <f t="shared" si="6"/>
        <v>-11727592</v>
      </c>
      <c r="Y48" s="74">
        <f t="shared" si="6"/>
        <v>26235553</v>
      </c>
      <c r="Z48" s="75">
        <f>+IF(X48&lt;&gt;0,+(Y48/X48)*100,0)</f>
        <v>-223.70792742448748</v>
      </c>
      <c r="AA48" s="76">
        <f>SUM(AA46:AA47)</f>
        <v>-51419688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89841385</v>
      </c>
      <c r="D5" s="6">
        <v>0</v>
      </c>
      <c r="E5" s="7">
        <v>98270357</v>
      </c>
      <c r="F5" s="8">
        <v>98270357</v>
      </c>
      <c r="G5" s="8">
        <v>8093749</v>
      </c>
      <c r="H5" s="8">
        <v>8095497</v>
      </c>
      <c r="I5" s="8">
        <v>7986980</v>
      </c>
      <c r="J5" s="8">
        <v>24176226</v>
      </c>
      <c r="K5" s="8">
        <v>8086709</v>
      </c>
      <c r="L5" s="8">
        <v>8084675</v>
      </c>
      <c r="M5" s="8">
        <v>8051632</v>
      </c>
      <c r="N5" s="8">
        <v>24223016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48399242</v>
      </c>
      <c r="X5" s="8">
        <v>49135176</v>
      </c>
      <c r="Y5" s="8">
        <v>-735934</v>
      </c>
      <c r="Z5" s="2">
        <v>-1.5</v>
      </c>
      <c r="AA5" s="6">
        <v>98270357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261814925</v>
      </c>
      <c r="D7" s="6">
        <v>0</v>
      </c>
      <c r="E7" s="7">
        <v>288970138</v>
      </c>
      <c r="F7" s="8">
        <v>288970138</v>
      </c>
      <c r="G7" s="8">
        <v>26672907</v>
      </c>
      <c r="H7" s="8">
        <v>47843400</v>
      </c>
      <c r="I7" s="8">
        <v>3611347</v>
      </c>
      <c r="J7" s="8">
        <v>78127654</v>
      </c>
      <c r="K7" s="8">
        <v>19959639</v>
      </c>
      <c r="L7" s="8">
        <v>34412089</v>
      </c>
      <c r="M7" s="8">
        <v>22038784</v>
      </c>
      <c r="N7" s="8">
        <v>76410512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154538166</v>
      </c>
      <c r="X7" s="8">
        <v>144485070</v>
      </c>
      <c r="Y7" s="8">
        <v>10053096</v>
      </c>
      <c r="Z7" s="2">
        <v>6.96</v>
      </c>
      <c r="AA7" s="6">
        <v>288970138</v>
      </c>
    </row>
    <row r="8" spans="1:27" ht="13.5">
      <c r="A8" s="25" t="s">
        <v>35</v>
      </c>
      <c r="B8" s="24"/>
      <c r="C8" s="6">
        <v>84727834</v>
      </c>
      <c r="D8" s="6">
        <v>0</v>
      </c>
      <c r="E8" s="7">
        <v>110353404</v>
      </c>
      <c r="F8" s="8">
        <v>110353404</v>
      </c>
      <c r="G8" s="8">
        <v>9177971</v>
      </c>
      <c r="H8" s="8">
        <v>9471301</v>
      </c>
      <c r="I8" s="8">
        <v>7913707</v>
      </c>
      <c r="J8" s="8">
        <v>26562979</v>
      </c>
      <c r="K8" s="8">
        <v>9230164</v>
      </c>
      <c r="L8" s="8">
        <v>8089324</v>
      </c>
      <c r="M8" s="8">
        <v>7866861</v>
      </c>
      <c r="N8" s="8">
        <v>25186349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51749328</v>
      </c>
      <c r="X8" s="8">
        <v>55176702</v>
      </c>
      <c r="Y8" s="8">
        <v>-3427374</v>
      </c>
      <c r="Z8" s="2">
        <v>-6.21</v>
      </c>
      <c r="AA8" s="6">
        <v>110353404</v>
      </c>
    </row>
    <row r="9" spans="1:27" ht="13.5">
      <c r="A9" s="25" t="s">
        <v>36</v>
      </c>
      <c r="B9" s="24"/>
      <c r="C9" s="6">
        <v>23909330</v>
      </c>
      <c r="D9" s="6">
        <v>0</v>
      </c>
      <c r="E9" s="7">
        <v>25316518</v>
      </c>
      <c r="F9" s="8">
        <v>25316518</v>
      </c>
      <c r="G9" s="8">
        <v>2641917</v>
      </c>
      <c r="H9" s="8">
        <v>2085570</v>
      </c>
      <c r="I9" s="8">
        <v>2086292</v>
      </c>
      <c r="J9" s="8">
        <v>6813779</v>
      </c>
      <c r="K9" s="8">
        <v>2088849</v>
      </c>
      <c r="L9" s="8">
        <v>2094041</v>
      </c>
      <c r="M9" s="8">
        <v>2091170</v>
      </c>
      <c r="N9" s="8">
        <v>6274060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13087839</v>
      </c>
      <c r="X9" s="8">
        <v>12658260</v>
      </c>
      <c r="Y9" s="8">
        <v>429579</v>
      </c>
      <c r="Z9" s="2">
        <v>3.39</v>
      </c>
      <c r="AA9" s="6">
        <v>25316518</v>
      </c>
    </row>
    <row r="10" spans="1:27" ht="13.5">
      <c r="A10" s="25" t="s">
        <v>37</v>
      </c>
      <c r="B10" s="24"/>
      <c r="C10" s="6">
        <v>27810710</v>
      </c>
      <c r="D10" s="6">
        <v>0</v>
      </c>
      <c r="E10" s="7">
        <v>30193485</v>
      </c>
      <c r="F10" s="26">
        <v>30193485</v>
      </c>
      <c r="G10" s="26">
        <v>2525475</v>
      </c>
      <c r="H10" s="26">
        <v>2532723</v>
      </c>
      <c r="I10" s="26">
        <v>2548617</v>
      </c>
      <c r="J10" s="26">
        <v>7606815</v>
      </c>
      <c r="K10" s="26">
        <v>2963156</v>
      </c>
      <c r="L10" s="26">
        <v>2582472</v>
      </c>
      <c r="M10" s="26">
        <v>2593532</v>
      </c>
      <c r="N10" s="26">
        <v>8139160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15745975</v>
      </c>
      <c r="X10" s="26">
        <v>15096744</v>
      </c>
      <c r="Y10" s="26">
        <v>649231</v>
      </c>
      <c r="Z10" s="27">
        <v>4.3</v>
      </c>
      <c r="AA10" s="28">
        <v>30193485</v>
      </c>
    </row>
    <row r="11" spans="1:27" ht="13.5">
      <c r="A11" s="25" t="s">
        <v>38</v>
      </c>
      <c r="B11" s="29"/>
      <c r="C11" s="6">
        <v>1131994</v>
      </c>
      <c r="D11" s="6">
        <v>0</v>
      </c>
      <c r="E11" s="7">
        <v>1217490</v>
      </c>
      <c r="F11" s="8">
        <v>1217490</v>
      </c>
      <c r="G11" s="8">
        <v>139688</v>
      </c>
      <c r="H11" s="8">
        <v>86221</v>
      </c>
      <c r="I11" s="8">
        <v>131223</v>
      </c>
      <c r="J11" s="8">
        <v>357132</v>
      </c>
      <c r="K11" s="8">
        <v>121808</v>
      </c>
      <c r="L11" s="8">
        <v>77050</v>
      </c>
      <c r="M11" s="8">
        <v>94971</v>
      </c>
      <c r="N11" s="8">
        <v>293829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650961</v>
      </c>
      <c r="X11" s="8">
        <v>608748</v>
      </c>
      <c r="Y11" s="8">
        <v>42213</v>
      </c>
      <c r="Z11" s="2">
        <v>6.93</v>
      </c>
      <c r="AA11" s="6">
        <v>1217490</v>
      </c>
    </row>
    <row r="12" spans="1:27" ht="13.5">
      <c r="A12" s="25" t="s">
        <v>39</v>
      </c>
      <c r="B12" s="29"/>
      <c r="C12" s="6">
        <v>4019372</v>
      </c>
      <c r="D12" s="6">
        <v>0</v>
      </c>
      <c r="E12" s="7">
        <v>4331427</v>
      </c>
      <c r="F12" s="8">
        <v>4331427</v>
      </c>
      <c r="G12" s="8">
        <v>217071</v>
      </c>
      <c r="H12" s="8">
        <v>283751</v>
      </c>
      <c r="I12" s="8">
        <v>695729</v>
      </c>
      <c r="J12" s="8">
        <v>1196551</v>
      </c>
      <c r="K12" s="8">
        <v>216337</v>
      </c>
      <c r="L12" s="8">
        <v>384853</v>
      </c>
      <c r="M12" s="8">
        <v>400971</v>
      </c>
      <c r="N12" s="8">
        <v>1002161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2198712</v>
      </c>
      <c r="X12" s="8">
        <v>2165712</v>
      </c>
      <c r="Y12" s="8">
        <v>33000</v>
      </c>
      <c r="Z12" s="2">
        <v>1.52</v>
      </c>
      <c r="AA12" s="6">
        <v>4331427</v>
      </c>
    </row>
    <row r="13" spans="1:27" ht="13.5">
      <c r="A13" s="23" t="s">
        <v>40</v>
      </c>
      <c r="B13" s="29"/>
      <c r="C13" s="6">
        <v>1812230</v>
      </c>
      <c r="D13" s="6">
        <v>0</v>
      </c>
      <c r="E13" s="7">
        <v>1000000</v>
      </c>
      <c r="F13" s="8">
        <v>1000000</v>
      </c>
      <c r="G13" s="8">
        <v>80065</v>
      </c>
      <c r="H13" s="8">
        <v>59980</v>
      </c>
      <c r="I13" s="8">
        <v>116616</v>
      </c>
      <c r="J13" s="8">
        <v>256661</v>
      </c>
      <c r="K13" s="8">
        <v>259755</v>
      </c>
      <c r="L13" s="8">
        <v>202181</v>
      </c>
      <c r="M13" s="8">
        <v>118220</v>
      </c>
      <c r="N13" s="8">
        <v>580156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836817</v>
      </c>
      <c r="X13" s="8">
        <v>499998</v>
      </c>
      <c r="Y13" s="8">
        <v>336819</v>
      </c>
      <c r="Z13" s="2">
        <v>67.36</v>
      </c>
      <c r="AA13" s="6">
        <v>1000000</v>
      </c>
    </row>
    <row r="14" spans="1:27" ht="13.5">
      <c r="A14" s="23" t="s">
        <v>41</v>
      </c>
      <c r="B14" s="29"/>
      <c r="C14" s="6">
        <v>9959305</v>
      </c>
      <c r="D14" s="6">
        <v>0</v>
      </c>
      <c r="E14" s="7">
        <v>13699910</v>
      </c>
      <c r="F14" s="8">
        <v>13699910</v>
      </c>
      <c r="G14" s="8">
        <v>297005</v>
      </c>
      <c r="H14" s="8">
        <v>313912</v>
      </c>
      <c r="I14" s="8">
        <v>389281</v>
      </c>
      <c r="J14" s="8">
        <v>1000198</v>
      </c>
      <c r="K14" s="8">
        <v>374566</v>
      </c>
      <c r="L14" s="8">
        <v>466706</v>
      </c>
      <c r="M14" s="8">
        <v>1486770</v>
      </c>
      <c r="N14" s="8">
        <v>2328042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3328240</v>
      </c>
      <c r="X14" s="8">
        <v>6849954</v>
      </c>
      <c r="Y14" s="8">
        <v>-3521714</v>
      </c>
      <c r="Z14" s="2">
        <v>-51.41</v>
      </c>
      <c r="AA14" s="6">
        <v>13699910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47683629</v>
      </c>
      <c r="D16" s="6">
        <v>0</v>
      </c>
      <c r="E16" s="7">
        <v>46515676</v>
      </c>
      <c r="F16" s="8">
        <v>46515676</v>
      </c>
      <c r="G16" s="8">
        <v>6415</v>
      </c>
      <c r="H16" s="8">
        <v>6350</v>
      </c>
      <c r="I16" s="8">
        <v>1607625</v>
      </c>
      <c r="J16" s="8">
        <v>1620390</v>
      </c>
      <c r="K16" s="8">
        <v>504692</v>
      </c>
      <c r="L16" s="8">
        <v>7788</v>
      </c>
      <c r="M16" s="8">
        <v>1814011</v>
      </c>
      <c r="N16" s="8">
        <v>2326491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3946881</v>
      </c>
      <c r="X16" s="8">
        <v>23257836</v>
      </c>
      <c r="Y16" s="8">
        <v>-19310955</v>
      </c>
      <c r="Z16" s="2">
        <v>-83.03</v>
      </c>
      <c r="AA16" s="6">
        <v>46515676</v>
      </c>
    </row>
    <row r="17" spans="1:27" ht="13.5">
      <c r="A17" s="23" t="s">
        <v>44</v>
      </c>
      <c r="B17" s="29"/>
      <c r="C17" s="6">
        <v>62201</v>
      </c>
      <c r="D17" s="6">
        <v>0</v>
      </c>
      <c r="E17" s="7">
        <v>61972</v>
      </c>
      <c r="F17" s="8">
        <v>61972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11368</v>
      </c>
      <c r="M17" s="8">
        <v>11533</v>
      </c>
      <c r="N17" s="8">
        <v>22901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22901</v>
      </c>
      <c r="X17" s="8">
        <v>30984</v>
      </c>
      <c r="Y17" s="8">
        <v>-8083</v>
      </c>
      <c r="Z17" s="2">
        <v>-26.09</v>
      </c>
      <c r="AA17" s="6">
        <v>61972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94455355</v>
      </c>
      <c r="D19" s="6">
        <v>0</v>
      </c>
      <c r="E19" s="7">
        <v>103605538</v>
      </c>
      <c r="F19" s="8">
        <v>103605538</v>
      </c>
      <c r="G19" s="8">
        <v>0</v>
      </c>
      <c r="H19" s="8">
        <v>54621</v>
      </c>
      <c r="I19" s="8">
        <v>39211160</v>
      </c>
      <c r="J19" s="8">
        <v>39265781</v>
      </c>
      <c r="K19" s="8">
        <v>28310</v>
      </c>
      <c r="L19" s="8">
        <v>2502134</v>
      </c>
      <c r="M19" s="8">
        <v>31792087</v>
      </c>
      <c r="N19" s="8">
        <v>34322531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73588312</v>
      </c>
      <c r="X19" s="8">
        <v>51802770</v>
      </c>
      <c r="Y19" s="8">
        <v>21785542</v>
      </c>
      <c r="Z19" s="2">
        <v>42.05</v>
      </c>
      <c r="AA19" s="6">
        <v>103605538</v>
      </c>
    </row>
    <row r="20" spans="1:27" ht="13.5">
      <c r="A20" s="23" t="s">
        <v>47</v>
      </c>
      <c r="B20" s="29"/>
      <c r="C20" s="6">
        <v>7441561</v>
      </c>
      <c r="D20" s="6">
        <v>0</v>
      </c>
      <c r="E20" s="7">
        <v>2879911</v>
      </c>
      <c r="F20" s="26">
        <v>2879911</v>
      </c>
      <c r="G20" s="26">
        <v>331419</v>
      </c>
      <c r="H20" s="26">
        <v>214634</v>
      </c>
      <c r="I20" s="26">
        <v>-13989</v>
      </c>
      <c r="J20" s="26">
        <v>532064</v>
      </c>
      <c r="K20" s="26">
        <v>1030314</v>
      </c>
      <c r="L20" s="26">
        <v>-449196</v>
      </c>
      <c r="M20" s="26">
        <v>136317</v>
      </c>
      <c r="N20" s="26">
        <v>717435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1249499</v>
      </c>
      <c r="X20" s="26">
        <v>1439958</v>
      </c>
      <c r="Y20" s="26">
        <v>-190459</v>
      </c>
      <c r="Z20" s="27">
        <v>-13.23</v>
      </c>
      <c r="AA20" s="28">
        <v>2879911</v>
      </c>
    </row>
    <row r="21" spans="1:27" ht="13.5">
      <c r="A21" s="23" t="s">
        <v>48</v>
      </c>
      <c r="B21" s="29"/>
      <c r="C21" s="6">
        <v>-162406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654507425</v>
      </c>
      <c r="D22" s="33">
        <f>SUM(D5:D21)</f>
        <v>0</v>
      </c>
      <c r="E22" s="34">
        <f t="shared" si="0"/>
        <v>726415826</v>
      </c>
      <c r="F22" s="35">
        <f t="shared" si="0"/>
        <v>726415826</v>
      </c>
      <c r="G22" s="35">
        <f t="shared" si="0"/>
        <v>50183682</v>
      </c>
      <c r="H22" s="35">
        <f t="shared" si="0"/>
        <v>71047960</v>
      </c>
      <c r="I22" s="35">
        <f t="shared" si="0"/>
        <v>66284588</v>
      </c>
      <c r="J22" s="35">
        <f t="shared" si="0"/>
        <v>187516230</v>
      </c>
      <c r="K22" s="35">
        <f t="shared" si="0"/>
        <v>44864299</v>
      </c>
      <c r="L22" s="35">
        <f t="shared" si="0"/>
        <v>58465485</v>
      </c>
      <c r="M22" s="35">
        <f t="shared" si="0"/>
        <v>78496859</v>
      </c>
      <c r="N22" s="35">
        <f t="shared" si="0"/>
        <v>181826643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369342873</v>
      </c>
      <c r="X22" s="35">
        <f t="shared" si="0"/>
        <v>363207912</v>
      </c>
      <c r="Y22" s="35">
        <f t="shared" si="0"/>
        <v>6134961</v>
      </c>
      <c r="Z22" s="36">
        <f>+IF(X22&lt;&gt;0,+(Y22/X22)*100,0)</f>
        <v>1.6891044488039675</v>
      </c>
      <c r="AA22" s="33">
        <f>SUM(AA5:AA21)</f>
        <v>726415826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142131713</v>
      </c>
      <c r="D25" s="6">
        <v>0</v>
      </c>
      <c r="E25" s="7">
        <v>154837383</v>
      </c>
      <c r="F25" s="8">
        <v>154837383</v>
      </c>
      <c r="G25" s="8">
        <v>0</v>
      </c>
      <c r="H25" s="8">
        <v>27160101</v>
      </c>
      <c r="I25" s="8">
        <v>11425209</v>
      </c>
      <c r="J25" s="8">
        <v>38585310</v>
      </c>
      <c r="K25" s="8">
        <v>-1515113</v>
      </c>
      <c r="L25" s="8">
        <v>13144397</v>
      </c>
      <c r="M25" s="8">
        <v>0</v>
      </c>
      <c r="N25" s="8">
        <v>11629284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50214594</v>
      </c>
      <c r="X25" s="8">
        <v>77418690</v>
      </c>
      <c r="Y25" s="8">
        <v>-27204096</v>
      </c>
      <c r="Z25" s="2">
        <v>-35.14</v>
      </c>
      <c r="AA25" s="6">
        <v>154837383</v>
      </c>
    </row>
    <row r="26" spans="1:27" ht="13.5">
      <c r="A26" s="25" t="s">
        <v>52</v>
      </c>
      <c r="B26" s="24"/>
      <c r="C26" s="6">
        <v>9222847</v>
      </c>
      <c r="D26" s="6">
        <v>0</v>
      </c>
      <c r="E26" s="7">
        <v>9819461</v>
      </c>
      <c r="F26" s="8">
        <v>9819461</v>
      </c>
      <c r="G26" s="8">
        <v>0</v>
      </c>
      <c r="H26" s="8">
        <v>0</v>
      </c>
      <c r="I26" s="8">
        <v>1890381</v>
      </c>
      <c r="J26" s="8">
        <v>1890381</v>
      </c>
      <c r="K26" s="8">
        <v>1515113</v>
      </c>
      <c r="L26" s="8">
        <v>0</v>
      </c>
      <c r="M26" s="8">
        <v>0</v>
      </c>
      <c r="N26" s="8">
        <v>1515113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3405494</v>
      </c>
      <c r="X26" s="8">
        <v>4909728</v>
      </c>
      <c r="Y26" s="8">
        <v>-1504234</v>
      </c>
      <c r="Z26" s="2">
        <v>-30.64</v>
      </c>
      <c r="AA26" s="6">
        <v>9819461</v>
      </c>
    </row>
    <row r="27" spans="1:27" ht="13.5">
      <c r="A27" s="25" t="s">
        <v>53</v>
      </c>
      <c r="B27" s="24"/>
      <c r="C27" s="6">
        <v>112267249</v>
      </c>
      <c r="D27" s="6">
        <v>0</v>
      </c>
      <c r="E27" s="7">
        <v>110038542</v>
      </c>
      <c r="F27" s="8">
        <v>110038542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55019274</v>
      </c>
      <c r="Y27" s="8">
        <v>-55019274</v>
      </c>
      <c r="Z27" s="2">
        <v>-100</v>
      </c>
      <c r="AA27" s="6">
        <v>110038542</v>
      </c>
    </row>
    <row r="28" spans="1:27" ht="13.5">
      <c r="A28" s="25" t="s">
        <v>54</v>
      </c>
      <c r="B28" s="24"/>
      <c r="C28" s="6">
        <v>43508835</v>
      </c>
      <c r="D28" s="6">
        <v>0</v>
      </c>
      <c r="E28" s="7">
        <v>41807809</v>
      </c>
      <c r="F28" s="8">
        <v>41807809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20903904</v>
      </c>
      <c r="Y28" s="8">
        <v>-20903904</v>
      </c>
      <c r="Z28" s="2">
        <v>-100</v>
      </c>
      <c r="AA28" s="6">
        <v>41807809</v>
      </c>
    </row>
    <row r="29" spans="1:27" ht="13.5">
      <c r="A29" s="25" t="s">
        <v>55</v>
      </c>
      <c r="B29" s="24"/>
      <c r="C29" s="6">
        <v>14457584</v>
      </c>
      <c r="D29" s="6">
        <v>0</v>
      </c>
      <c r="E29" s="7">
        <v>10367817</v>
      </c>
      <c r="F29" s="8">
        <v>10367817</v>
      </c>
      <c r="G29" s="8">
        <v>0</v>
      </c>
      <c r="H29" s="8">
        <v>0</v>
      </c>
      <c r="I29" s="8">
        <v>1416761</v>
      </c>
      <c r="J29" s="8">
        <v>1416761</v>
      </c>
      <c r="K29" s="8">
        <v>477386</v>
      </c>
      <c r="L29" s="8">
        <v>461987</v>
      </c>
      <c r="M29" s="8">
        <v>471621</v>
      </c>
      <c r="N29" s="8">
        <v>1410994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2827755</v>
      </c>
      <c r="X29" s="8">
        <v>5183910</v>
      </c>
      <c r="Y29" s="8">
        <v>-2356155</v>
      </c>
      <c r="Z29" s="2">
        <v>-45.45</v>
      </c>
      <c r="AA29" s="6">
        <v>10367817</v>
      </c>
    </row>
    <row r="30" spans="1:27" ht="13.5">
      <c r="A30" s="25" t="s">
        <v>56</v>
      </c>
      <c r="B30" s="24"/>
      <c r="C30" s="6">
        <v>255241789</v>
      </c>
      <c r="D30" s="6">
        <v>0</v>
      </c>
      <c r="E30" s="7">
        <v>262960897</v>
      </c>
      <c r="F30" s="8">
        <v>262960897</v>
      </c>
      <c r="G30" s="8">
        <v>1237481</v>
      </c>
      <c r="H30" s="8">
        <v>32383413</v>
      </c>
      <c r="I30" s="8">
        <v>31536754</v>
      </c>
      <c r="J30" s="8">
        <v>65157648</v>
      </c>
      <c r="K30" s="8">
        <v>22173766</v>
      </c>
      <c r="L30" s="8">
        <v>36780459</v>
      </c>
      <c r="M30" s="8">
        <v>6099030</v>
      </c>
      <c r="N30" s="8">
        <v>65053255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130210903</v>
      </c>
      <c r="X30" s="8">
        <v>131480448</v>
      </c>
      <c r="Y30" s="8">
        <v>-1269545</v>
      </c>
      <c r="Z30" s="2">
        <v>-0.97</v>
      </c>
      <c r="AA30" s="6">
        <v>262960897</v>
      </c>
    </row>
    <row r="31" spans="1:27" ht="13.5">
      <c r="A31" s="25" t="s">
        <v>57</v>
      </c>
      <c r="B31" s="24"/>
      <c r="C31" s="6">
        <v>21475150</v>
      </c>
      <c r="D31" s="6">
        <v>0</v>
      </c>
      <c r="E31" s="7">
        <v>26515806</v>
      </c>
      <c r="F31" s="8">
        <v>26515806</v>
      </c>
      <c r="G31" s="8">
        <v>494279</v>
      </c>
      <c r="H31" s="8">
        <v>765970</v>
      </c>
      <c r="I31" s="8">
        <v>2108246</v>
      </c>
      <c r="J31" s="8">
        <v>3368495</v>
      </c>
      <c r="K31" s="8">
        <v>1830740</v>
      </c>
      <c r="L31" s="8">
        <v>2201019</v>
      </c>
      <c r="M31" s="8">
        <v>2277984</v>
      </c>
      <c r="N31" s="8">
        <v>6309743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9678238</v>
      </c>
      <c r="X31" s="8">
        <v>13257906</v>
      </c>
      <c r="Y31" s="8">
        <v>-3579668</v>
      </c>
      <c r="Z31" s="2">
        <v>-27</v>
      </c>
      <c r="AA31" s="6">
        <v>26515806</v>
      </c>
    </row>
    <row r="32" spans="1:27" ht="13.5">
      <c r="A32" s="25" t="s">
        <v>58</v>
      </c>
      <c r="B32" s="24"/>
      <c r="C32" s="6">
        <v>566528</v>
      </c>
      <c r="D32" s="6">
        <v>0</v>
      </c>
      <c r="E32" s="7">
        <v>636000</v>
      </c>
      <c r="F32" s="8">
        <v>636000</v>
      </c>
      <c r="G32" s="8">
        <v>0</v>
      </c>
      <c r="H32" s="8">
        <v>24640</v>
      </c>
      <c r="I32" s="8">
        <v>74211</v>
      </c>
      <c r="J32" s="8">
        <v>98851</v>
      </c>
      <c r="K32" s="8">
        <v>37580</v>
      </c>
      <c r="L32" s="8">
        <v>94930</v>
      </c>
      <c r="M32" s="8">
        <v>53450</v>
      </c>
      <c r="N32" s="8">
        <v>185960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284811</v>
      </c>
      <c r="X32" s="8">
        <v>318000</v>
      </c>
      <c r="Y32" s="8">
        <v>-33189</v>
      </c>
      <c r="Z32" s="2">
        <v>-10.44</v>
      </c>
      <c r="AA32" s="6">
        <v>636000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90616167</v>
      </c>
      <c r="D34" s="6">
        <v>0</v>
      </c>
      <c r="E34" s="7">
        <v>92246926</v>
      </c>
      <c r="F34" s="8">
        <v>92246926</v>
      </c>
      <c r="G34" s="8">
        <v>2664633</v>
      </c>
      <c r="H34" s="8">
        <v>6685652</v>
      </c>
      <c r="I34" s="8">
        <v>6650169</v>
      </c>
      <c r="J34" s="8">
        <v>16000454</v>
      </c>
      <c r="K34" s="8">
        <v>7088689</v>
      </c>
      <c r="L34" s="8">
        <v>8846970</v>
      </c>
      <c r="M34" s="8">
        <v>7699722</v>
      </c>
      <c r="N34" s="8">
        <v>23635381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39635835</v>
      </c>
      <c r="X34" s="8">
        <v>46123464</v>
      </c>
      <c r="Y34" s="8">
        <v>-6487629</v>
      </c>
      <c r="Z34" s="2">
        <v>-14.07</v>
      </c>
      <c r="AA34" s="6">
        <v>92246926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689487862</v>
      </c>
      <c r="D36" s="33">
        <f>SUM(D25:D35)</f>
        <v>0</v>
      </c>
      <c r="E36" s="34">
        <f t="shared" si="1"/>
        <v>709230641</v>
      </c>
      <c r="F36" s="35">
        <f t="shared" si="1"/>
        <v>709230641</v>
      </c>
      <c r="G36" s="35">
        <f t="shared" si="1"/>
        <v>4396393</v>
      </c>
      <c r="H36" s="35">
        <f t="shared" si="1"/>
        <v>67019776</v>
      </c>
      <c r="I36" s="35">
        <f t="shared" si="1"/>
        <v>55101731</v>
      </c>
      <c r="J36" s="35">
        <f t="shared" si="1"/>
        <v>126517900</v>
      </c>
      <c r="K36" s="35">
        <f t="shared" si="1"/>
        <v>31608161</v>
      </c>
      <c r="L36" s="35">
        <f t="shared" si="1"/>
        <v>61529762</v>
      </c>
      <c r="M36" s="35">
        <f t="shared" si="1"/>
        <v>16601807</v>
      </c>
      <c r="N36" s="35">
        <f t="shared" si="1"/>
        <v>109739730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236257630</v>
      </c>
      <c r="X36" s="35">
        <f t="shared" si="1"/>
        <v>354615324</v>
      </c>
      <c r="Y36" s="35">
        <f t="shared" si="1"/>
        <v>-118357694</v>
      </c>
      <c r="Z36" s="36">
        <f>+IF(X36&lt;&gt;0,+(Y36/X36)*100,0)</f>
        <v>-33.376361930710026</v>
      </c>
      <c r="AA36" s="33">
        <f>SUM(AA25:AA35)</f>
        <v>709230641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-34980437</v>
      </c>
      <c r="D38" s="46">
        <f>+D22-D36</f>
        <v>0</v>
      </c>
      <c r="E38" s="47">
        <f t="shared" si="2"/>
        <v>17185185</v>
      </c>
      <c r="F38" s="48">
        <f t="shared" si="2"/>
        <v>17185185</v>
      </c>
      <c r="G38" s="48">
        <f t="shared" si="2"/>
        <v>45787289</v>
      </c>
      <c r="H38" s="48">
        <f t="shared" si="2"/>
        <v>4028184</v>
      </c>
      <c r="I38" s="48">
        <f t="shared" si="2"/>
        <v>11182857</v>
      </c>
      <c r="J38" s="48">
        <f t="shared" si="2"/>
        <v>60998330</v>
      </c>
      <c r="K38" s="48">
        <f t="shared" si="2"/>
        <v>13256138</v>
      </c>
      <c r="L38" s="48">
        <f t="shared" si="2"/>
        <v>-3064277</v>
      </c>
      <c r="M38" s="48">
        <f t="shared" si="2"/>
        <v>61895052</v>
      </c>
      <c r="N38" s="48">
        <f t="shared" si="2"/>
        <v>72086913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133085243</v>
      </c>
      <c r="X38" s="48">
        <f>IF(F22=F36,0,X22-X36)</f>
        <v>8592588</v>
      </c>
      <c r="Y38" s="48">
        <f t="shared" si="2"/>
        <v>124492655</v>
      </c>
      <c r="Z38" s="49">
        <f>+IF(X38&lt;&gt;0,+(Y38/X38)*100,0)</f>
        <v>1448.83770756843</v>
      </c>
      <c r="AA38" s="46">
        <f>+AA22-AA36</f>
        <v>17185185</v>
      </c>
    </row>
    <row r="39" spans="1:27" ht="13.5">
      <c r="A39" s="23" t="s">
        <v>64</v>
      </c>
      <c r="B39" s="29"/>
      <c r="C39" s="6">
        <v>35380454</v>
      </c>
      <c r="D39" s="6">
        <v>0</v>
      </c>
      <c r="E39" s="7">
        <v>40374000</v>
      </c>
      <c r="F39" s="8">
        <v>40374000</v>
      </c>
      <c r="G39" s="8">
        <v>0</v>
      </c>
      <c r="H39" s="8">
        <v>0</v>
      </c>
      <c r="I39" s="8">
        <v>2315211</v>
      </c>
      <c r="J39" s="8">
        <v>2315211</v>
      </c>
      <c r="K39" s="8">
        <v>0</v>
      </c>
      <c r="L39" s="8">
        <v>3259084</v>
      </c>
      <c r="M39" s="8">
        <v>1255774</v>
      </c>
      <c r="N39" s="8">
        <v>4514858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6830069</v>
      </c>
      <c r="X39" s="8">
        <v>20187000</v>
      </c>
      <c r="Y39" s="8">
        <v>-13356931</v>
      </c>
      <c r="Z39" s="2">
        <v>-66.17</v>
      </c>
      <c r="AA39" s="6">
        <v>40374000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400017</v>
      </c>
      <c r="D42" s="55">
        <f>SUM(D38:D41)</f>
        <v>0</v>
      </c>
      <c r="E42" s="56">
        <f t="shared" si="3"/>
        <v>57559185</v>
      </c>
      <c r="F42" s="57">
        <f t="shared" si="3"/>
        <v>57559185</v>
      </c>
      <c r="G42" s="57">
        <f t="shared" si="3"/>
        <v>45787289</v>
      </c>
      <c r="H42" s="57">
        <f t="shared" si="3"/>
        <v>4028184</v>
      </c>
      <c r="I42" s="57">
        <f t="shared" si="3"/>
        <v>13498068</v>
      </c>
      <c r="J42" s="57">
        <f t="shared" si="3"/>
        <v>63313541</v>
      </c>
      <c r="K42" s="57">
        <f t="shared" si="3"/>
        <v>13256138</v>
      </c>
      <c r="L42" s="57">
        <f t="shared" si="3"/>
        <v>194807</v>
      </c>
      <c r="M42" s="57">
        <f t="shared" si="3"/>
        <v>63150826</v>
      </c>
      <c r="N42" s="57">
        <f t="shared" si="3"/>
        <v>76601771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139915312</v>
      </c>
      <c r="X42" s="57">
        <f t="shared" si="3"/>
        <v>28779588</v>
      </c>
      <c r="Y42" s="57">
        <f t="shared" si="3"/>
        <v>111135724</v>
      </c>
      <c r="Z42" s="58">
        <f>+IF(X42&lt;&gt;0,+(Y42/X42)*100,0)</f>
        <v>386.16162260557724</v>
      </c>
      <c r="AA42" s="55">
        <f>SUM(AA38:AA41)</f>
        <v>57559185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400017</v>
      </c>
      <c r="D44" s="63">
        <f>+D42-D43</f>
        <v>0</v>
      </c>
      <c r="E44" s="64">
        <f t="shared" si="4"/>
        <v>57559185</v>
      </c>
      <c r="F44" s="65">
        <f t="shared" si="4"/>
        <v>57559185</v>
      </c>
      <c r="G44" s="65">
        <f t="shared" si="4"/>
        <v>45787289</v>
      </c>
      <c r="H44" s="65">
        <f t="shared" si="4"/>
        <v>4028184</v>
      </c>
      <c r="I44" s="65">
        <f t="shared" si="4"/>
        <v>13498068</v>
      </c>
      <c r="J44" s="65">
        <f t="shared" si="4"/>
        <v>63313541</v>
      </c>
      <c r="K44" s="65">
        <f t="shared" si="4"/>
        <v>13256138</v>
      </c>
      <c r="L44" s="65">
        <f t="shared" si="4"/>
        <v>194807</v>
      </c>
      <c r="M44" s="65">
        <f t="shared" si="4"/>
        <v>63150826</v>
      </c>
      <c r="N44" s="65">
        <f t="shared" si="4"/>
        <v>76601771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139915312</v>
      </c>
      <c r="X44" s="65">
        <f t="shared" si="4"/>
        <v>28779588</v>
      </c>
      <c r="Y44" s="65">
        <f t="shared" si="4"/>
        <v>111135724</v>
      </c>
      <c r="Z44" s="66">
        <f>+IF(X44&lt;&gt;0,+(Y44/X44)*100,0)</f>
        <v>386.16162260557724</v>
      </c>
      <c r="AA44" s="63">
        <f>+AA42-AA43</f>
        <v>57559185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400017</v>
      </c>
      <c r="D46" s="55">
        <f>SUM(D44:D45)</f>
        <v>0</v>
      </c>
      <c r="E46" s="56">
        <f t="shared" si="5"/>
        <v>57559185</v>
      </c>
      <c r="F46" s="57">
        <f t="shared" si="5"/>
        <v>57559185</v>
      </c>
      <c r="G46" s="57">
        <f t="shared" si="5"/>
        <v>45787289</v>
      </c>
      <c r="H46" s="57">
        <f t="shared" si="5"/>
        <v>4028184</v>
      </c>
      <c r="I46" s="57">
        <f t="shared" si="5"/>
        <v>13498068</v>
      </c>
      <c r="J46" s="57">
        <f t="shared" si="5"/>
        <v>63313541</v>
      </c>
      <c r="K46" s="57">
        <f t="shared" si="5"/>
        <v>13256138</v>
      </c>
      <c r="L46" s="57">
        <f t="shared" si="5"/>
        <v>194807</v>
      </c>
      <c r="M46" s="57">
        <f t="shared" si="5"/>
        <v>63150826</v>
      </c>
      <c r="N46" s="57">
        <f t="shared" si="5"/>
        <v>76601771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139915312</v>
      </c>
      <c r="X46" s="57">
        <f t="shared" si="5"/>
        <v>28779588</v>
      </c>
      <c r="Y46" s="57">
        <f t="shared" si="5"/>
        <v>111135724</v>
      </c>
      <c r="Z46" s="58">
        <f>+IF(X46&lt;&gt;0,+(Y46/X46)*100,0)</f>
        <v>386.16162260557724</v>
      </c>
      <c r="AA46" s="55">
        <f>SUM(AA44:AA45)</f>
        <v>57559185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400017</v>
      </c>
      <c r="D48" s="71">
        <f>SUM(D46:D47)</f>
        <v>0</v>
      </c>
      <c r="E48" s="72">
        <f t="shared" si="6"/>
        <v>57559185</v>
      </c>
      <c r="F48" s="73">
        <f t="shared" si="6"/>
        <v>57559185</v>
      </c>
      <c r="G48" s="73">
        <f t="shared" si="6"/>
        <v>45787289</v>
      </c>
      <c r="H48" s="74">
        <f t="shared" si="6"/>
        <v>4028184</v>
      </c>
      <c r="I48" s="74">
        <f t="shared" si="6"/>
        <v>13498068</v>
      </c>
      <c r="J48" s="74">
        <f t="shared" si="6"/>
        <v>63313541</v>
      </c>
      <c r="K48" s="74">
        <f t="shared" si="6"/>
        <v>13256138</v>
      </c>
      <c r="L48" s="74">
        <f t="shared" si="6"/>
        <v>194807</v>
      </c>
      <c r="M48" s="73">
        <f t="shared" si="6"/>
        <v>63150826</v>
      </c>
      <c r="N48" s="73">
        <f t="shared" si="6"/>
        <v>76601771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139915312</v>
      </c>
      <c r="X48" s="74">
        <f t="shared" si="6"/>
        <v>28779588</v>
      </c>
      <c r="Y48" s="74">
        <f t="shared" si="6"/>
        <v>111135724</v>
      </c>
      <c r="Z48" s="75">
        <f>+IF(X48&lt;&gt;0,+(Y48/X48)*100,0)</f>
        <v>386.16162260557724</v>
      </c>
      <c r="AA48" s="76">
        <f>SUM(AA46:AA47)</f>
        <v>57559185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9619800</v>
      </c>
      <c r="F12" s="8">
        <v>9619800</v>
      </c>
      <c r="G12" s="8">
        <v>665304</v>
      </c>
      <c r="H12" s="8">
        <v>665259</v>
      </c>
      <c r="I12" s="8">
        <v>138241</v>
      </c>
      <c r="J12" s="8">
        <v>1468804</v>
      </c>
      <c r="K12" s="8">
        <v>51501</v>
      </c>
      <c r="L12" s="8">
        <v>644837</v>
      </c>
      <c r="M12" s="8">
        <v>640068</v>
      </c>
      <c r="N12" s="8">
        <v>1336406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2805210</v>
      </c>
      <c r="X12" s="8">
        <v>4809900</v>
      </c>
      <c r="Y12" s="8">
        <v>-2004690</v>
      </c>
      <c r="Z12" s="2">
        <v>-41.68</v>
      </c>
      <c r="AA12" s="6">
        <v>9619800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2040000</v>
      </c>
      <c r="F13" s="8">
        <v>2040000</v>
      </c>
      <c r="G13" s="8">
        <v>210222</v>
      </c>
      <c r="H13" s="8">
        <v>252225</v>
      </c>
      <c r="I13" s="8">
        <v>273941</v>
      </c>
      <c r="J13" s="8">
        <v>736388</v>
      </c>
      <c r="K13" s="8">
        <v>164688</v>
      </c>
      <c r="L13" s="8">
        <v>144</v>
      </c>
      <c r="M13" s="8">
        <v>59440</v>
      </c>
      <c r="N13" s="8">
        <v>224272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960660</v>
      </c>
      <c r="X13" s="8">
        <v>1020000</v>
      </c>
      <c r="Y13" s="8">
        <v>-59340</v>
      </c>
      <c r="Z13" s="2">
        <v>-5.82</v>
      </c>
      <c r="AA13" s="6">
        <v>2040000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73801268</v>
      </c>
      <c r="F17" s="8">
        <v>73801268</v>
      </c>
      <c r="G17" s="8">
        <v>0</v>
      </c>
      <c r="H17" s="8">
        <v>5517221</v>
      </c>
      <c r="I17" s="8">
        <v>5409064</v>
      </c>
      <c r="J17" s="8">
        <v>10926285</v>
      </c>
      <c r="K17" s="8">
        <v>0</v>
      </c>
      <c r="L17" s="8">
        <v>0</v>
      </c>
      <c r="M17" s="8">
        <v>15237786</v>
      </c>
      <c r="N17" s="8">
        <v>15237786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26164071</v>
      </c>
      <c r="X17" s="8">
        <v>36900636</v>
      </c>
      <c r="Y17" s="8">
        <v>-10736565</v>
      </c>
      <c r="Z17" s="2">
        <v>-29.1</v>
      </c>
      <c r="AA17" s="6">
        <v>73801268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6831418</v>
      </c>
      <c r="F18" s="8">
        <v>6831418</v>
      </c>
      <c r="G18" s="8">
        <v>670907</v>
      </c>
      <c r="H18" s="8">
        <v>644988</v>
      </c>
      <c r="I18" s="8">
        <v>682073</v>
      </c>
      <c r="J18" s="8">
        <v>1997968</v>
      </c>
      <c r="K18" s="8">
        <v>623770</v>
      </c>
      <c r="L18" s="8">
        <v>708115</v>
      </c>
      <c r="M18" s="8">
        <v>677262</v>
      </c>
      <c r="N18" s="8">
        <v>2009147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4007115</v>
      </c>
      <c r="X18" s="8">
        <v>3415710</v>
      </c>
      <c r="Y18" s="8">
        <v>591405</v>
      </c>
      <c r="Z18" s="2">
        <v>17.31</v>
      </c>
      <c r="AA18" s="6">
        <v>6831418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266898000</v>
      </c>
      <c r="F19" s="8">
        <v>266898000</v>
      </c>
      <c r="G19" s="8">
        <v>104634048</v>
      </c>
      <c r="H19" s="8">
        <v>79457</v>
      </c>
      <c r="I19" s="8">
        <v>79263</v>
      </c>
      <c r="J19" s="8">
        <v>104792768</v>
      </c>
      <c r="K19" s="8">
        <v>79858</v>
      </c>
      <c r="L19" s="8">
        <v>83707219</v>
      </c>
      <c r="M19" s="8">
        <v>79430</v>
      </c>
      <c r="N19" s="8">
        <v>83866507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188659275</v>
      </c>
      <c r="X19" s="8">
        <v>196756340</v>
      </c>
      <c r="Y19" s="8">
        <v>-8097065</v>
      </c>
      <c r="Z19" s="2">
        <v>-4.12</v>
      </c>
      <c r="AA19" s="6">
        <v>266898000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5969149</v>
      </c>
      <c r="F20" s="26">
        <v>5969149</v>
      </c>
      <c r="G20" s="26">
        <v>310368</v>
      </c>
      <c r="H20" s="26">
        <v>146409</v>
      </c>
      <c r="I20" s="26">
        <v>240906</v>
      </c>
      <c r="J20" s="26">
        <v>697683</v>
      </c>
      <c r="K20" s="26">
        <v>432964</v>
      </c>
      <c r="L20" s="26">
        <v>241688</v>
      </c>
      <c r="M20" s="26">
        <v>388058</v>
      </c>
      <c r="N20" s="26">
        <v>1062710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1760393</v>
      </c>
      <c r="X20" s="26">
        <v>2984478</v>
      </c>
      <c r="Y20" s="26">
        <v>-1224085</v>
      </c>
      <c r="Z20" s="27">
        <v>-41.02</v>
      </c>
      <c r="AA20" s="28">
        <v>5969149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</v>
      </c>
      <c r="F21" s="8">
        <v>100000</v>
      </c>
      <c r="G21" s="8">
        <v>0</v>
      </c>
      <c r="H21" s="8">
        <v>0</v>
      </c>
      <c r="I21" s="30">
        <v>9739</v>
      </c>
      <c r="J21" s="8">
        <v>9739</v>
      </c>
      <c r="K21" s="8">
        <v>5353</v>
      </c>
      <c r="L21" s="8">
        <v>-11877</v>
      </c>
      <c r="M21" s="8">
        <v>0</v>
      </c>
      <c r="N21" s="8">
        <v>-6524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3215</v>
      </c>
      <c r="X21" s="8">
        <v>49998</v>
      </c>
      <c r="Y21" s="8">
        <v>-46783</v>
      </c>
      <c r="Z21" s="2">
        <v>-93.57</v>
      </c>
      <c r="AA21" s="6">
        <v>100000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365259635</v>
      </c>
      <c r="F22" s="35">
        <f t="shared" si="0"/>
        <v>365259635</v>
      </c>
      <c r="G22" s="35">
        <f t="shared" si="0"/>
        <v>106490849</v>
      </c>
      <c r="H22" s="35">
        <f t="shared" si="0"/>
        <v>7305559</v>
      </c>
      <c r="I22" s="35">
        <f t="shared" si="0"/>
        <v>6833227</v>
      </c>
      <c r="J22" s="35">
        <f t="shared" si="0"/>
        <v>120629635</v>
      </c>
      <c r="K22" s="35">
        <f t="shared" si="0"/>
        <v>1358134</v>
      </c>
      <c r="L22" s="35">
        <f t="shared" si="0"/>
        <v>85290126</v>
      </c>
      <c r="M22" s="35">
        <f t="shared" si="0"/>
        <v>17082044</v>
      </c>
      <c r="N22" s="35">
        <f t="shared" si="0"/>
        <v>103730304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224359939</v>
      </c>
      <c r="X22" s="35">
        <f t="shared" si="0"/>
        <v>245937062</v>
      </c>
      <c r="Y22" s="35">
        <f t="shared" si="0"/>
        <v>-21577123</v>
      </c>
      <c r="Z22" s="36">
        <f>+IF(X22&lt;&gt;0,+(Y22/X22)*100,0)</f>
        <v>-8.773432854947256</v>
      </c>
      <c r="AA22" s="33">
        <f>SUM(AA5:AA21)</f>
        <v>365259635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225098501</v>
      </c>
      <c r="F25" s="8">
        <v>225098501</v>
      </c>
      <c r="G25" s="8">
        <v>18998878</v>
      </c>
      <c r="H25" s="8">
        <v>20329055</v>
      </c>
      <c r="I25" s="8">
        <v>21126345</v>
      </c>
      <c r="J25" s="8">
        <v>60454278</v>
      </c>
      <c r="K25" s="8">
        <v>19900771</v>
      </c>
      <c r="L25" s="8">
        <v>19493329</v>
      </c>
      <c r="M25" s="8">
        <v>20124746</v>
      </c>
      <c r="N25" s="8">
        <v>59518846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119973124</v>
      </c>
      <c r="X25" s="8">
        <v>112549248</v>
      </c>
      <c r="Y25" s="8">
        <v>7423876</v>
      </c>
      <c r="Z25" s="2">
        <v>6.6</v>
      </c>
      <c r="AA25" s="6">
        <v>225098501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13644056</v>
      </c>
      <c r="F26" s="8">
        <v>13644056</v>
      </c>
      <c r="G26" s="8">
        <v>1004626</v>
      </c>
      <c r="H26" s="8">
        <v>802057</v>
      </c>
      <c r="I26" s="8">
        <v>940203</v>
      </c>
      <c r="J26" s="8">
        <v>2746886</v>
      </c>
      <c r="K26" s="8">
        <v>918415</v>
      </c>
      <c r="L26" s="8">
        <v>952124</v>
      </c>
      <c r="M26" s="8">
        <v>995706</v>
      </c>
      <c r="N26" s="8">
        <v>2866245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5613131</v>
      </c>
      <c r="X26" s="8">
        <v>6822030</v>
      </c>
      <c r="Y26" s="8">
        <v>-1208899</v>
      </c>
      <c r="Z26" s="2">
        <v>-17.72</v>
      </c>
      <c r="AA26" s="6">
        <v>13644056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25168452</v>
      </c>
      <c r="F28" s="8">
        <v>25168452</v>
      </c>
      <c r="G28" s="8">
        <v>0</v>
      </c>
      <c r="H28" s="8">
        <v>1459907</v>
      </c>
      <c r="I28" s="8">
        <v>1460226</v>
      </c>
      <c r="J28" s="8">
        <v>2920133</v>
      </c>
      <c r="K28" s="8">
        <v>1365497</v>
      </c>
      <c r="L28" s="8">
        <v>1407570</v>
      </c>
      <c r="M28" s="8">
        <v>1346831</v>
      </c>
      <c r="N28" s="8">
        <v>4119898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7040031</v>
      </c>
      <c r="X28" s="8">
        <v>12584226</v>
      </c>
      <c r="Y28" s="8">
        <v>-5544195</v>
      </c>
      <c r="Z28" s="2">
        <v>-44.06</v>
      </c>
      <c r="AA28" s="6">
        <v>25168452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36038647</v>
      </c>
      <c r="F32" s="8">
        <v>36038647</v>
      </c>
      <c r="G32" s="8">
        <v>1669552</v>
      </c>
      <c r="H32" s="8">
        <v>2088256</v>
      </c>
      <c r="I32" s="8">
        <v>1847107</v>
      </c>
      <c r="J32" s="8">
        <v>5604915</v>
      </c>
      <c r="K32" s="8">
        <v>2072710</v>
      </c>
      <c r="L32" s="8">
        <v>1783765</v>
      </c>
      <c r="M32" s="8">
        <v>2302348</v>
      </c>
      <c r="N32" s="8">
        <v>6158823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11763738</v>
      </c>
      <c r="X32" s="8">
        <v>18019326</v>
      </c>
      <c r="Y32" s="8">
        <v>-6255588</v>
      </c>
      <c r="Z32" s="2">
        <v>-34.72</v>
      </c>
      <c r="AA32" s="6">
        <v>36038647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65267730</v>
      </c>
      <c r="F34" s="8">
        <v>65267730</v>
      </c>
      <c r="G34" s="8">
        <v>5042518</v>
      </c>
      <c r="H34" s="8">
        <v>3583658</v>
      </c>
      <c r="I34" s="8">
        <v>5500802</v>
      </c>
      <c r="J34" s="8">
        <v>14126978</v>
      </c>
      <c r="K34" s="8">
        <v>4612397</v>
      </c>
      <c r="L34" s="8">
        <v>4952432</v>
      </c>
      <c r="M34" s="8">
        <v>5757532</v>
      </c>
      <c r="N34" s="8">
        <v>15322361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29449339</v>
      </c>
      <c r="X34" s="8">
        <v>30615726</v>
      </c>
      <c r="Y34" s="8">
        <v>-1166387</v>
      </c>
      <c r="Z34" s="2">
        <v>-3.81</v>
      </c>
      <c r="AA34" s="6">
        <v>65267730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365217386</v>
      </c>
      <c r="F36" s="35">
        <f t="shared" si="1"/>
        <v>365217386</v>
      </c>
      <c r="G36" s="35">
        <f t="shared" si="1"/>
        <v>26715574</v>
      </c>
      <c r="H36" s="35">
        <f t="shared" si="1"/>
        <v>28262933</v>
      </c>
      <c r="I36" s="35">
        <f t="shared" si="1"/>
        <v>30874683</v>
      </c>
      <c r="J36" s="35">
        <f t="shared" si="1"/>
        <v>85853190</v>
      </c>
      <c r="K36" s="35">
        <f t="shared" si="1"/>
        <v>28869790</v>
      </c>
      <c r="L36" s="35">
        <f t="shared" si="1"/>
        <v>28589220</v>
      </c>
      <c r="M36" s="35">
        <f t="shared" si="1"/>
        <v>30527163</v>
      </c>
      <c r="N36" s="35">
        <f t="shared" si="1"/>
        <v>87986173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173839363</v>
      </c>
      <c r="X36" s="35">
        <f t="shared" si="1"/>
        <v>180590556</v>
      </c>
      <c r="Y36" s="35">
        <f t="shared" si="1"/>
        <v>-6751193</v>
      </c>
      <c r="Z36" s="36">
        <f>+IF(X36&lt;&gt;0,+(Y36/X36)*100,0)</f>
        <v>-3.7383975937257756</v>
      </c>
      <c r="AA36" s="33">
        <f>SUM(AA25:AA35)</f>
        <v>365217386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42249</v>
      </c>
      <c r="F38" s="48">
        <f t="shared" si="2"/>
        <v>42249</v>
      </c>
      <c r="G38" s="48">
        <f t="shared" si="2"/>
        <v>79775275</v>
      </c>
      <c r="H38" s="48">
        <f t="shared" si="2"/>
        <v>-20957374</v>
      </c>
      <c r="I38" s="48">
        <f t="shared" si="2"/>
        <v>-24041456</v>
      </c>
      <c r="J38" s="48">
        <f t="shared" si="2"/>
        <v>34776445</v>
      </c>
      <c r="K38" s="48">
        <f t="shared" si="2"/>
        <v>-27511656</v>
      </c>
      <c r="L38" s="48">
        <f t="shared" si="2"/>
        <v>56700906</v>
      </c>
      <c r="M38" s="48">
        <f t="shared" si="2"/>
        <v>-13445119</v>
      </c>
      <c r="N38" s="48">
        <f t="shared" si="2"/>
        <v>15744131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50520576</v>
      </c>
      <c r="X38" s="48">
        <f>IF(F22=F36,0,X22-X36)</f>
        <v>65346506</v>
      </c>
      <c r="Y38" s="48">
        <f t="shared" si="2"/>
        <v>-14825930</v>
      </c>
      <c r="Z38" s="49">
        <f>+IF(X38&lt;&gt;0,+(Y38/X38)*100,0)</f>
        <v>-22.688175554481827</v>
      </c>
      <c r="AA38" s="46">
        <f>+AA22-AA36</f>
        <v>42249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42249</v>
      </c>
      <c r="F42" s="57">
        <f t="shared" si="3"/>
        <v>42249</v>
      </c>
      <c r="G42" s="57">
        <f t="shared" si="3"/>
        <v>79775275</v>
      </c>
      <c r="H42" s="57">
        <f t="shared" si="3"/>
        <v>-20957374</v>
      </c>
      <c r="I42" s="57">
        <f t="shared" si="3"/>
        <v>-24041456</v>
      </c>
      <c r="J42" s="57">
        <f t="shared" si="3"/>
        <v>34776445</v>
      </c>
      <c r="K42" s="57">
        <f t="shared" si="3"/>
        <v>-27511656</v>
      </c>
      <c r="L42" s="57">
        <f t="shared" si="3"/>
        <v>56700906</v>
      </c>
      <c r="M42" s="57">
        <f t="shared" si="3"/>
        <v>-13445119</v>
      </c>
      <c r="N42" s="57">
        <f t="shared" si="3"/>
        <v>15744131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50520576</v>
      </c>
      <c r="X42" s="57">
        <f t="shared" si="3"/>
        <v>65346506</v>
      </c>
      <c r="Y42" s="57">
        <f t="shared" si="3"/>
        <v>-14825930</v>
      </c>
      <c r="Z42" s="58">
        <f>+IF(X42&lt;&gt;0,+(Y42/X42)*100,0)</f>
        <v>-22.688175554481827</v>
      </c>
      <c r="AA42" s="55">
        <f>SUM(AA38:AA41)</f>
        <v>42249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42249</v>
      </c>
      <c r="F44" s="65">
        <f t="shared" si="4"/>
        <v>42249</v>
      </c>
      <c r="G44" s="65">
        <f t="shared" si="4"/>
        <v>79775275</v>
      </c>
      <c r="H44" s="65">
        <f t="shared" si="4"/>
        <v>-20957374</v>
      </c>
      <c r="I44" s="65">
        <f t="shared" si="4"/>
        <v>-24041456</v>
      </c>
      <c r="J44" s="65">
        <f t="shared" si="4"/>
        <v>34776445</v>
      </c>
      <c r="K44" s="65">
        <f t="shared" si="4"/>
        <v>-27511656</v>
      </c>
      <c r="L44" s="65">
        <f t="shared" si="4"/>
        <v>56700906</v>
      </c>
      <c r="M44" s="65">
        <f t="shared" si="4"/>
        <v>-13445119</v>
      </c>
      <c r="N44" s="65">
        <f t="shared" si="4"/>
        <v>15744131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50520576</v>
      </c>
      <c r="X44" s="65">
        <f t="shared" si="4"/>
        <v>65346506</v>
      </c>
      <c r="Y44" s="65">
        <f t="shared" si="4"/>
        <v>-14825930</v>
      </c>
      <c r="Z44" s="66">
        <f>+IF(X44&lt;&gt;0,+(Y44/X44)*100,0)</f>
        <v>-22.688175554481827</v>
      </c>
      <c r="AA44" s="63">
        <f>+AA42-AA43</f>
        <v>42249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42249</v>
      </c>
      <c r="F46" s="57">
        <f t="shared" si="5"/>
        <v>42249</v>
      </c>
      <c r="G46" s="57">
        <f t="shared" si="5"/>
        <v>79775275</v>
      </c>
      <c r="H46" s="57">
        <f t="shared" si="5"/>
        <v>-20957374</v>
      </c>
      <c r="I46" s="57">
        <f t="shared" si="5"/>
        <v>-24041456</v>
      </c>
      <c r="J46" s="57">
        <f t="shared" si="5"/>
        <v>34776445</v>
      </c>
      <c r="K46" s="57">
        <f t="shared" si="5"/>
        <v>-27511656</v>
      </c>
      <c r="L46" s="57">
        <f t="shared" si="5"/>
        <v>56700906</v>
      </c>
      <c r="M46" s="57">
        <f t="shared" si="5"/>
        <v>-13445119</v>
      </c>
      <c r="N46" s="57">
        <f t="shared" si="5"/>
        <v>15744131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50520576</v>
      </c>
      <c r="X46" s="57">
        <f t="shared" si="5"/>
        <v>65346506</v>
      </c>
      <c r="Y46" s="57">
        <f t="shared" si="5"/>
        <v>-14825930</v>
      </c>
      <c r="Z46" s="58">
        <f>+IF(X46&lt;&gt;0,+(Y46/X46)*100,0)</f>
        <v>-22.688175554481827</v>
      </c>
      <c r="AA46" s="55">
        <f>SUM(AA44:AA45)</f>
        <v>42249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42249</v>
      </c>
      <c r="F48" s="73">
        <f t="shared" si="6"/>
        <v>42249</v>
      </c>
      <c r="G48" s="73">
        <f t="shared" si="6"/>
        <v>79775275</v>
      </c>
      <c r="H48" s="74">
        <f t="shared" si="6"/>
        <v>-20957374</v>
      </c>
      <c r="I48" s="74">
        <f t="shared" si="6"/>
        <v>-24041456</v>
      </c>
      <c r="J48" s="74">
        <f t="shared" si="6"/>
        <v>34776445</v>
      </c>
      <c r="K48" s="74">
        <f t="shared" si="6"/>
        <v>-27511656</v>
      </c>
      <c r="L48" s="74">
        <f t="shared" si="6"/>
        <v>56700906</v>
      </c>
      <c r="M48" s="73">
        <f t="shared" si="6"/>
        <v>-13445119</v>
      </c>
      <c r="N48" s="73">
        <f t="shared" si="6"/>
        <v>15744131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50520576</v>
      </c>
      <c r="X48" s="74">
        <f t="shared" si="6"/>
        <v>65346506</v>
      </c>
      <c r="Y48" s="74">
        <f t="shared" si="6"/>
        <v>-14825930</v>
      </c>
      <c r="Z48" s="75">
        <f>+IF(X48&lt;&gt;0,+(Y48/X48)*100,0)</f>
        <v>-22.688175554481827</v>
      </c>
      <c r="AA48" s="76">
        <f>SUM(AA46:AA47)</f>
        <v>42249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438295041</v>
      </c>
      <c r="D5" s="6">
        <v>0</v>
      </c>
      <c r="E5" s="7">
        <v>449639865</v>
      </c>
      <c r="F5" s="8">
        <v>449639865</v>
      </c>
      <c r="G5" s="8">
        <v>38777916</v>
      </c>
      <c r="H5" s="8">
        <v>37426532</v>
      </c>
      <c r="I5" s="8">
        <v>44775822</v>
      </c>
      <c r="J5" s="8">
        <v>120980270</v>
      </c>
      <c r="K5" s="8">
        <v>30899270</v>
      </c>
      <c r="L5" s="8">
        <v>30899270</v>
      </c>
      <c r="M5" s="8">
        <v>37709154</v>
      </c>
      <c r="N5" s="8">
        <v>99507694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220487964</v>
      </c>
      <c r="X5" s="8">
        <v>224819934</v>
      </c>
      <c r="Y5" s="8">
        <v>-4331970</v>
      </c>
      <c r="Z5" s="2">
        <v>-1.93</v>
      </c>
      <c r="AA5" s="6">
        <v>449639865</v>
      </c>
    </row>
    <row r="6" spans="1:27" ht="13.5">
      <c r="A6" s="23" t="s">
        <v>33</v>
      </c>
      <c r="B6" s="24"/>
      <c r="C6" s="6">
        <v>25046273</v>
      </c>
      <c r="D6" s="6">
        <v>0</v>
      </c>
      <c r="E6" s="7">
        <v>24328956</v>
      </c>
      <c r="F6" s="8">
        <v>24328956</v>
      </c>
      <c r="G6" s="8">
        <v>2629149</v>
      </c>
      <c r="H6" s="8">
        <v>7277071</v>
      </c>
      <c r="I6" s="8">
        <v>3930852</v>
      </c>
      <c r="J6" s="8">
        <v>13837072</v>
      </c>
      <c r="K6" s="8">
        <v>4990489</v>
      </c>
      <c r="L6" s="8">
        <v>3342864</v>
      </c>
      <c r="M6" s="8">
        <v>2475705</v>
      </c>
      <c r="N6" s="8">
        <v>10809058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24646130</v>
      </c>
      <c r="X6" s="8">
        <v>12164478</v>
      </c>
      <c r="Y6" s="8">
        <v>12481652</v>
      </c>
      <c r="Z6" s="2">
        <v>102.61</v>
      </c>
      <c r="AA6" s="6">
        <v>24328956</v>
      </c>
    </row>
    <row r="7" spans="1:27" ht="13.5">
      <c r="A7" s="25" t="s">
        <v>34</v>
      </c>
      <c r="B7" s="24"/>
      <c r="C7" s="6">
        <v>834569000</v>
      </c>
      <c r="D7" s="6">
        <v>0</v>
      </c>
      <c r="E7" s="7">
        <v>902337512</v>
      </c>
      <c r="F7" s="8">
        <v>902337512</v>
      </c>
      <c r="G7" s="8">
        <v>73448730</v>
      </c>
      <c r="H7" s="8">
        <v>82497681</v>
      </c>
      <c r="I7" s="8">
        <v>80768939</v>
      </c>
      <c r="J7" s="8">
        <v>236715350</v>
      </c>
      <c r="K7" s="8">
        <v>74614638</v>
      </c>
      <c r="L7" s="8">
        <v>74058835</v>
      </c>
      <c r="M7" s="8">
        <v>68273343</v>
      </c>
      <c r="N7" s="8">
        <v>216946816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453662166</v>
      </c>
      <c r="X7" s="8">
        <v>451168770</v>
      </c>
      <c r="Y7" s="8">
        <v>2493396</v>
      </c>
      <c r="Z7" s="2">
        <v>0.55</v>
      </c>
      <c r="AA7" s="6">
        <v>902337512</v>
      </c>
    </row>
    <row r="8" spans="1:27" ht="13.5">
      <c r="A8" s="25" t="s">
        <v>35</v>
      </c>
      <c r="B8" s="24"/>
      <c r="C8" s="6">
        <v>302195761</v>
      </c>
      <c r="D8" s="6">
        <v>0</v>
      </c>
      <c r="E8" s="7">
        <v>291001114</v>
      </c>
      <c r="F8" s="8">
        <v>291001114</v>
      </c>
      <c r="G8" s="8">
        <v>18888668</v>
      </c>
      <c r="H8" s="8">
        <v>19422352</v>
      </c>
      <c r="I8" s="8">
        <v>25688018</v>
      </c>
      <c r="J8" s="8">
        <v>63999038</v>
      </c>
      <c r="K8" s="8">
        <v>23350418</v>
      </c>
      <c r="L8" s="8">
        <v>23698711</v>
      </c>
      <c r="M8" s="8">
        <v>18726366</v>
      </c>
      <c r="N8" s="8">
        <v>65775495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129774533</v>
      </c>
      <c r="X8" s="8">
        <v>145500474</v>
      </c>
      <c r="Y8" s="8">
        <v>-15725941</v>
      </c>
      <c r="Z8" s="2">
        <v>-10.81</v>
      </c>
      <c r="AA8" s="6">
        <v>291001114</v>
      </c>
    </row>
    <row r="9" spans="1:27" ht="13.5">
      <c r="A9" s="25" t="s">
        <v>36</v>
      </c>
      <c r="B9" s="24"/>
      <c r="C9" s="6">
        <v>136170233</v>
      </c>
      <c r="D9" s="6">
        <v>0</v>
      </c>
      <c r="E9" s="7">
        <v>153205020</v>
      </c>
      <c r="F9" s="8">
        <v>153205020</v>
      </c>
      <c r="G9" s="8">
        <v>11586937</v>
      </c>
      <c r="H9" s="8">
        <v>13372655</v>
      </c>
      <c r="I9" s="8">
        <v>13561207</v>
      </c>
      <c r="J9" s="8">
        <v>38520799</v>
      </c>
      <c r="K9" s="8">
        <v>13316867</v>
      </c>
      <c r="L9" s="8">
        <v>13316867</v>
      </c>
      <c r="M9" s="8">
        <v>13713996</v>
      </c>
      <c r="N9" s="8">
        <v>40347730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78868529</v>
      </c>
      <c r="X9" s="8">
        <v>76602510</v>
      </c>
      <c r="Y9" s="8">
        <v>2266019</v>
      </c>
      <c r="Z9" s="2">
        <v>2.96</v>
      </c>
      <c r="AA9" s="6">
        <v>153205020</v>
      </c>
    </row>
    <row r="10" spans="1:27" ht="13.5">
      <c r="A10" s="25" t="s">
        <v>37</v>
      </c>
      <c r="B10" s="24"/>
      <c r="C10" s="6">
        <v>112533888</v>
      </c>
      <c r="D10" s="6">
        <v>0</v>
      </c>
      <c r="E10" s="7">
        <v>118523894</v>
      </c>
      <c r="F10" s="26">
        <v>118523894</v>
      </c>
      <c r="G10" s="26">
        <v>10978120</v>
      </c>
      <c r="H10" s="26">
        <v>8207887</v>
      </c>
      <c r="I10" s="26">
        <v>9629290</v>
      </c>
      <c r="J10" s="26">
        <v>28815297</v>
      </c>
      <c r="K10" s="26">
        <v>9665185</v>
      </c>
      <c r="L10" s="26">
        <v>10035837</v>
      </c>
      <c r="M10" s="26">
        <v>10021488</v>
      </c>
      <c r="N10" s="26">
        <v>29722510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58537807</v>
      </c>
      <c r="X10" s="26">
        <v>59261946</v>
      </c>
      <c r="Y10" s="26">
        <v>-724139</v>
      </c>
      <c r="Z10" s="27">
        <v>-1.22</v>
      </c>
      <c r="AA10" s="28">
        <v>118523894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3315642</v>
      </c>
      <c r="D12" s="6">
        <v>0</v>
      </c>
      <c r="E12" s="7">
        <v>3445579</v>
      </c>
      <c r="F12" s="8">
        <v>3445579</v>
      </c>
      <c r="G12" s="8">
        <v>296405</v>
      </c>
      <c r="H12" s="8">
        <v>351113</v>
      </c>
      <c r="I12" s="8">
        <v>229448</v>
      </c>
      <c r="J12" s="8">
        <v>876966</v>
      </c>
      <c r="K12" s="8">
        <v>283940</v>
      </c>
      <c r="L12" s="8">
        <v>302526</v>
      </c>
      <c r="M12" s="8">
        <v>281078</v>
      </c>
      <c r="N12" s="8">
        <v>867544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1744510</v>
      </c>
      <c r="X12" s="8">
        <v>1722792</v>
      </c>
      <c r="Y12" s="8">
        <v>21718</v>
      </c>
      <c r="Z12" s="2">
        <v>1.26</v>
      </c>
      <c r="AA12" s="6">
        <v>3445579</v>
      </c>
    </row>
    <row r="13" spans="1:27" ht="13.5">
      <c r="A13" s="23" t="s">
        <v>40</v>
      </c>
      <c r="B13" s="29"/>
      <c r="C13" s="6">
        <v>15367112</v>
      </c>
      <c r="D13" s="6">
        <v>0</v>
      </c>
      <c r="E13" s="7">
        <v>2040010</v>
      </c>
      <c r="F13" s="8">
        <v>2040010</v>
      </c>
      <c r="G13" s="8">
        <v>0</v>
      </c>
      <c r="H13" s="8">
        <v>0</v>
      </c>
      <c r="I13" s="8">
        <v>257475</v>
      </c>
      <c r="J13" s="8">
        <v>257475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257475</v>
      </c>
      <c r="X13" s="8">
        <v>1020006</v>
      </c>
      <c r="Y13" s="8">
        <v>-762531</v>
      </c>
      <c r="Z13" s="2">
        <v>-74.76</v>
      </c>
      <c r="AA13" s="6">
        <v>2040010</v>
      </c>
    </row>
    <row r="14" spans="1:27" ht="13.5">
      <c r="A14" s="23" t="s">
        <v>41</v>
      </c>
      <c r="B14" s="29"/>
      <c r="C14" s="6">
        <v>17035652</v>
      </c>
      <c r="D14" s="6">
        <v>0</v>
      </c>
      <c r="E14" s="7">
        <v>41506766</v>
      </c>
      <c r="F14" s="8">
        <v>41506766</v>
      </c>
      <c r="G14" s="8">
        <v>2012743</v>
      </c>
      <c r="H14" s="8">
        <v>2448191</v>
      </c>
      <c r="I14" s="8">
        <v>2471278</v>
      </c>
      <c r="J14" s="8">
        <v>6932212</v>
      </c>
      <c r="K14" s="8">
        <v>2415081</v>
      </c>
      <c r="L14" s="8">
        <v>3090376</v>
      </c>
      <c r="M14" s="8">
        <v>1767707</v>
      </c>
      <c r="N14" s="8">
        <v>7273164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14205376</v>
      </c>
      <c r="X14" s="8">
        <v>20753382</v>
      </c>
      <c r="Y14" s="8">
        <v>-6548006</v>
      </c>
      <c r="Z14" s="2">
        <v>-31.55</v>
      </c>
      <c r="AA14" s="6">
        <v>41506766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135658401</v>
      </c>
      <c r="D16" s="6">
        <v>0</v>
      </c>
      <c r="E16" s="7">
        <v>30000000</v>
      </c>
      <c r="F16" s="8">
        <v>30000000</v>
      </c>
      <c r="G16" s="8">
        <v>3020945</v>
      </c>
      <c r="H16" s="8">
        <v>1672435</v>
      </c>
      <c r="I16" s="8">
        <v>2019350</v>
      </c>
      <c r="J16" s="8">
        <v>6712730</v>
      </c>
      <c r="K16" s="8">
        <v>1993760</v>
      </c>
      <c r="L16" s="8">
        <v>1386995</v>
      </c>
      <c r="M16" s="8">
        <v>212244</v>
      </c>
      <c r="N16" s="8">
        <v>3592999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10305729</v>
      </c>
      <c r="X16" s="8">
        <v>15000000</v>
      </c>
      <c r="Y16" s="8">
        <v>-4694271</v>
      </c>
      <c r="Z16" s="2">
        <v>-31.3</v>
      </c>
      <c r="AA16" s="6">
        <v>30000000</v>
      </c>
    </row>
    <row r="17" spans="1:27" ht="13.5">
      <c r="A17" s="23" t="s">
        <v>44</v>
      </c>
      <c r="B17" s="29"/>
      <c r="C17" s="6">
        <v>28004</v>
      </c>
      <c r="D17" s="6">
        <v>0</v>
      </c>
      <c r="E17" s="7">
        <v>29496</v>
      </c>
      <c r="F17" s="8">
        <v>29496</v>
      </c>
      <c r="G17" s="8">
        <v>2192</v>
      </c>
      <c r="H17" s="8">
        <v>1513</v>
      </c>
      <c r="I17" s="8">
        <v>2034</v>
      </c>
      <c r="J17" s="8">
        <v>5739</v>
      </c>
      <c r="K17" s="8">
        <v>1369</v>
      </c>
      <c r="L17" s="8">
        <v>963</v>
      </c>
      <c r="M17" s="8">
        <v>2483</v>
      </c>
      <c r="N17" s="8">
        <v>4815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10554</v>
      </c>
      <c r="X17" s="8">
        <v>14748</v>
      </c>
      <c r="Y17" s="8">
        <v>-4194</v>
      </c>
      <c r="Z17" s="2">
        <v>-28.44</v>
      </c>
      <c r="AA17" s="6">
        <v>29496</v>
      </c>
    </row>
    <row r="18" spans="1:27" ht="13.5">
      <c r="A18" s="25" t="s">
        <v>45</v>
      </c>
      <c r="B18" s="24"/>
      <c r="C18" s="6">
        <v>24960831</v>
      </c>
      <c r="D18" s="6">
        <v>0</v>
      </c>
      <c r="E18" s="7">
        <v>22184201</v>
      </c>
      <c r="F18" s="8">
        <v>22184201</v>
      </c>
      <c r="G18" s="8">
        <v>1837203</v>
      </c>
      <c r="H18" s="8">
        <v>685423</v>
      </c>
      <c r="I18" s="8">
        <v>3315705</v>
      </c>
      <c r="J18" s="8">
        <v>5838331</v>
      </c>
      <c r="K18" s="8">
        <v>1999636</v>
      </c>
      <c r="L18" s="8">
        <v>645438</v>
      </c>
      <c r="M18" s="8">
        <v>751290</v>
      </c>
      <c r="N18" s="8">
        <v>3396364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9234695</v>
      </c>
      <c r="X18" s="8">
        <v>11092098</v>
      </c>
      <c r="Y18" s="8">
        <v>-1857403</v>
      </c>
      <c r="Z18" s="2">
        <v>-16.75</v>
      </c>
      <c r="AA18" s="6">
        <v>22184201</v>
      </c>
    </row>
    <row r="19" spans="1:27" ht="13.5">
      <c r="A19" s="23" t="s">
        <v>46</v>
      </c>
      <c r="B19" s="29"/>
      <c r="C19" s="6">
        <v>272822081</v>
      </c>
      <c r="D19" s="6">
        <v>0</v>
      </c>
      <c r="E19" s="7">
        <v>298443999</v>
      </c>
      <c r="F19" s="8">
        <v>298443999</v>
      </c>
      <c r="G19" s="8">
        <v>118940000</v>
      </c>
      <c r="H19" s="8">
        <v>2173605</v>
      </c>
      <c r="I19" s="8">
        <v>0</v>
      </c>
      <c r="J19" s="8">
        <v>121113605</v>
      </c>
      <c r="K19" s="8">
        <v>1634009</v>
      </c>
      <c r="L19" s="8">
        <v>1206317</v>
      </c>
      <c r="M19" s="8">
        <v>92858843</v>
      </c>
      <c r="N19" s="8">
        <v>95699169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216812774</v>
      </c>
      <c r="X19" s="8">
        <v>149221998</v>
      </c>
      <c r="Y19" s="8">
        <v>67590776</v>
      </c>
      <c r="Z19" s="2">
        <v>45.3</v>
      </c>
      <c r="AA19" s="6">
        <v>298443999</v>
      </c>
    </row>
    <row r="20" spans="1:27" ht="13.5">
      <c r="A20" s="23" t="s">
        <v>47</v>
      </c>
      <c r="B20" s="29"/>
      <c r="C20" s="6">
        <v>127036960</v>
      </c>
      <c r="D20" s="6">
        <v>0</v>
      </c>
      <c r="E20" s="7">
        <v>34007923</v>
      </c>
      <c r="F20" s="26">
        <v>34007923</v>
      </c>
      <c r="G20" s="26">
        <v>2462809</v>
      </c>
      <c r="H20" s="26">
        <v>15991275</v>
      </c>
      <c r="I20" s="26">
        <v>2749161</v>
      </c>
      <c r="J20" s="26">
        <v>21203245</v>
      </c>
      <c r="K20" s="26">
        <v>2145189</v>
      </c>
      <c r="L20" s="26">
        <v>3660116</v>
      </c>
      <c r="M20" s="26">
        <v>1179493</v>
      </c>
      <c r="N20" s="26">
        <v>6984798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28188043</v>
      </c>
      <c r="X20" s="26">
        <v>17004030</v>
      </c>
      <c r="Y20" s="26">
        <v>11184013</v>
      </c>
      <c r="Z20" s="27">
        <v>65.77</v>
      </c>
      <c r="AA20" s="28">
        <v>34007923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20000000</v>
      </c>
      <c r="F21" s="8">
        <v>20000000</v>
      </c>
      <c r="G21" s="8">
        <v>0</v>
      </c>
      <c r="H21" s="8">
        <v>-7495</v>
      </c>
      <c r="I21" s="30">
        <v>0</v>
      </c>
      <c r="J21" s="8">
        <v>-7495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-7495</v>
      </c>
      <c r="X21" s="8">
        <v>10000002</v>
      </c>
      <c r="Y21" s="8">
        <v>-10007497</v>
      </c>
      <c r="Z21" s="2">
        <v>-100.07</v>
      </c>
      <c r="AA21" s="6">
        <v>20000000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2445034879</v>
      </c>
      <c r="D22" s="33">
        <f>SUM(D5:D21)</f>
        <v>0</v>
      </c>
      <c r="E22" s="34">
        <f t="shared" si="0"/>
        <v>2390694335</v>
      </c>
      <c r="F22" s="35">
        <f t="shared" si="0"/>
        <v>2390694335</v>
      </c>
      <c r="G22" s="35">
        <f t="shared" si="0"/>
        <v>284881817</v>
      </c>
      <c r="H22" s="35">
        <f t="shared" si="0"/>
        <v>191520238</v>
      </c>
      <c r="I22" s="35">
        <f t="shared" si="0"/>
        <v>189398579</v>
      </c>
      <c r="J22" s="35">
        <f t="shared" si="0"/>
        <v>665800634</v>
      </c>
      <c r="K22" s="35">
        <f t="shared" si="0"/>
        <v>167309851</v>
      </c>
      <c r="L22" s="35">
        <f t="shared" si="0"/>
        <v>165645115</v>
      </c>
      <c r="M22" s="35">
        <f t="shared" si="0"/>
        <v>247973190</v>
      </c>
      <c r="N22" s="35">
        <f t="shared" si="0"/>
        <v>580928156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1246728790</v>
      </c>
      <c r="X22" s="35">
        <f t="shared" si="0"/>
        <v>1195347168</v>
      </c>
      <c r="Y22" s="35">
        <f t="shared" si="0"/>
        <v>51381622</v>
      </c>
      <c r="Z22" s="36">
        <f>+IF(X22&lt;&gt;0,+(Y22/X22)*100,0)</f>
        <v>4.2984685433244785</v>
      </c>
      <c r="AA22" s="33">
        <f>SUM(AA5:AA21)</f>
        <v>2390694335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579223867</v>
      </c>
      <c r="D25" s="6">
        <v>0</v>
      </c>
      <c r="E25" s="7">
        <v>655742928</v>
      </c>
      <c r="F25" s="8">
        <v>655742928</v>
      </c>
      <c r="G25" s="8">
        <v>50406540</v>
      </c>
      <c r="H25" s="8">
        <v>51747914</v>
      </c>
      <c r="I25" s="8">
        <v>52767368</v>
      </c>
      <c r="J25" s="8">
        <v>154921822</v>
      </c>
      <c r="K25" s="8">
        <v>53280548</v>
      </c>
      <c r="L25" s="8">
        <v>57064231</v>
      </c>
      <c r="M25" s="8">
        <v>54581246</v>
      </c>
      <c r="N25" s="8">
        <v>164926025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319847847</v>
      </c>
      <c r="X25" s="8">
        <v>327871368</v>
      </c>
      <c r="Y25" s="8">
        <v>-8023521</v>
      </c>
      <c r="Z25" s="2">
        <v>-2.45</v>
      </c>
      <c r="AA25" s="6">
        <v>655742928</v>
      </c>
    </row>
    <row r="26" spans="1:27" ht="13.5">
      <c r="A26" s="25" t="s">
        <v>52</v>
      </c>
      <c r="B26" s="24"/>
      <c r="C26" s="6">
        <v>26690207</v>
      </c>
      <c r="D26" s="6">
        <v>0</v>
      </c>
      <c r="E26" s="7">
        <v>28764052</v>
      </c>
      <c r="F26" s="8">
        <v>28764052</v>
      </c>
      <c r="G26" s="8">
        <v>2143291</v>
      </c>
      <c r="H26" s="8">
        <v>22237</v>
      </c>
      <c r="I26" s="8">
        <v>4441209</v>
      </c>
      <c r="J26" s="8">
        <v>6606737</v>
      </c>
      <c r="K26" s="8">
        <v>2479883</v>
      </c>
      <c r="L26" s="8">
        <v>2433797</v>
      </c>
      <c r="M26" s="8">
        <v>2435205</v>
      </c>
      <c r="N26" s="8">
        <v>7348885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13955622</v>
      </c>
      <c r="X26" s="8">
        <v>14382024</v>
      </c>
      <c r="Y26" s="8">
        <v>-426402</v>
      </c>
      <c r="Z26" s="2">
        <v>-2.96</v>
      </c>
      <c r="AA26" s="6">
        <v>28764052</v>
      </c>
    </row>
    <row r="27" spans="1:27" ht="13.5">
      <c r="A27" s="25" t="s">
        <v>53</v>
      </c>
      <c r="B27" s="24"/>
      <c r="C27" s="6">
        <v>187014270</v>
      </c>
      <c r="D27" s="6">
        <v>0</v>
      </c>
      <c r="E27" s="7">
        <v>96500469</v>
      </c>
      <c r="F27" s="8">
        <v>96500469</v>
      </c>
      <c r="G27" s="8">
        <v>8835122</v>
      </c>
      <c r="H27" s="8">
        <v>8835122</v>
      </c>
      <c r="I27" s="8">
        <v>8835122</v>
      </c>
      <c r="J27" s="8">
        <v>26505366</v>
      </c>
      <c r="K27" s="8">
        <v>8835122</v>
      </c>
      <c r="L27" s="8">
        <v>8835122</v>
      </c>
      <c r="M27" s="8">
        <v>8041704</v>
      </c>
      <c r="N27" s="8">
        <v>25711948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52217314</v>
      </c>
      <c r="X27" s="8">
        <v>48250224</v>
      </c>
      <c r="Y27" s="8">
        <v>3967090</v>
      </c>
      <c r="Z27" s="2">
        <v>8.22</v>
      </c>
      <c r="AA27" s="6">
        <v>96500469</v>
      </c>
    </row>
    <row r="28" spans="1:27" ht="13.5">
      <c r="A28" s="25" t="s">
        <v>54</v>
      </c>
      <c r="B28" s="24"/>
      <c r="C28" s="6">
        <v>259560764</v>
      </c>
      <c r="D28" s="6">
        <v>0</v>
      </c>
      <c r="E28" s="7">
        <v>298153971</v>
      </c>
      <c r="F28" s="8">
        <v>298153971</v>
      </c>
      <c r="G28" s="8">
        <v>18677482</v>
      </c>
      <c r="H28" s="8">
        <v>19050543</v>
      </c>
      <c r="I28" s="8">
        <v>0</v>
      </c>
      <c r="J28" s="8">
        <v>37728025</v>
      </c>
      <c r="K28" s="8">
        <v>38724811</v>
      </c>
      <c r="L28" s="8">
        <v>17653064</v>
      </c>
      <c r="M28" s="8">
        <v>18009157</v>
      </c>
      <c r="N28" s="8">
        <v>74387032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112115057</v>
      </c>
      <c r="X28" s="8">
        <v>149076984</v>
      </c>
      <c r="Y28" s="8">
        <v>-36961927</v>
      </c>
      <c r="Z28" s="2">
        <v>-24.79</v>
      </c>
      <c r="AA28" s="6">
        <v>298153971</v>
      </c>
    </row>
    <row r="29" spans="1:27" ht="13.5">
      <c r="A29" s="25" t="s">
        <v>55</v>
      </c>
      <c r="B29" s="24"/>
      <c r="C29" s="6">
        <v>39232014</v>
      </c>
      <c r="D29" s="6">
        <v>0</v>
      </c>
      <c r="E29" s="7">
        <v>52094099</v>
      </c>
      <c r="F29" s="8">
        <v>52094099</v>
      </c>
      <c r="G29" s="8">
        <v>2894424</v>
      </c>
      <c r="H29" s="8">
        <v>4036892</v>
      </c>
      <c r="I29" s="8">
        <v>10541323</v>
      </c>
      <c r="J29" s="8">
        <v>17472639</v>
      </c>
      <c r="K29" s="8">
        <v>3408426</v>
      </c>
      <c r="L29" s="8">
        <v>3577844</v>
      </c>
      <c r="M29" s="8">
        <v>3611632</v>
      </c>
      <c r="N29" s="8">
        <v>10597902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28070541</v>
      </c>
      <c r="X29" s="8">
        <v>26047158</v>
      </c>
      <c r="Y29" s="8">
        <v>2023383</v>
      </c>
      <c r="Z29" s="2">
        <v>7.77</v>
      </c>
      <c r="AA29" s="6">
        <v>52094099</v>
      </c>
    </row>
    <row r="30" spans="1:27" ht="13.5">
      <c r="A30" s="25" t="s">
        <v>56</v>
      </c>
      <c r="B30" s="24"/>
      <c r="C30" s="6">
        <v>807589020</v>
      </c>
      <c r="D30" s="6">
        <v>0</v>
      </c>
      <c r="E30" s="7">
        <v>922980971</v>
      </c>
      <c r="F30" s="8">
        <v>922980971</v>
      </c>
      <c r="G30" s="8">
        <v>98445261</v>
      </c>
      <c r="H30" s="8">
        <v>102207295</v>
      </c>
      <c r="I30" s="8">
        <v>71626875</v>
      </c>
      <c r="J30" s="8">
        <v>272279431</v>
      </c>
      <c r="K30" s="8">
        <v>76857355</v>
      </c>
      <c r="L30" s="8">
        <v>113283709</v>
      </c>
      <c r="M30" s="8">
        <v>12826184</v>
      </c>
      <c r="N30" s="8">
        <v>202967248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475246679</v>
      </c>
      <c r="X30" s="8">
        <v>461490486</v>
      </c>
      <c r="Y30" s="8">
        <v>13756193</v>
      </c>
      <c r="Z30" s="2">
        <v>2.98</v>
      </c>
      <c r="AA30" s="6">
        <v>922980971</v>
      </c>
    </row>
    <row r="31" spans="1:27" ht="13.5">
      <c r="A31" s="25" t="s">
        <v>57</v>
      </c>
      <c r="B31" s="24"/>
      <c r="C31" s="6">
        <v>77458778</v>
      </c>
      <c r="D31" s="6">
        <v>0</v>
      </c>
      <c r="E31" s="7">
        <v>107086710</v>
      </c>
      <c r="F31" s="8">
        <v>107086710</v>
      </c>
      <c r="G31" s="8">
        <v>287704</v>
      </c>
      <c r="H31" s="8">
        <v>8629850</v>
      </c>
      <c r="I31" s="8">
        <v>6717487</v>
      </c>
      <c r="J31" s="8">
        <v>15635041</v>
      </c>
      <c r="K31" s="8">
        <v>9806674</v>
      </c>
      <c r="L31" s="8">
        <v>7818564</v>
      </c>
      <c r="M31" s="8">
        <v>9193099</v>
      </c>
      <c r="N31" s="8">
        <v>26818337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42453378</v>
      </c>
      <c r="X31" s="8">
        <v>53543352</v>
      </c>
      <c r="Y31" s="8">
        <v>-11089974</v>
      </c>
      <c r="Z31" s="2">
        <v>-20.71</v>
      </c>
      <c r="AA31" s="6">
        <v>107086710</v>
      </c>
    </row>
    <row r="32" spans="1:27" ht="13.5">
      <c r="A32" s="25" t="s">
        <v>58</v>
      </c>
      <c r="B32" s="24"/>
      <c r="C32" s="6">
        <v>243139196</v>
      </c>
      <c r="D32" s="6">
        <v>0</v>
      </c>
      <c r="E32" s="7">
        <v>243035082</v>
      </c>
      <c r="F32" s="8">
        <v>243035082</v>
      </c>
      <c r="G32" s="8">
        <v>4751156</v>
      </c>
      <c r="H32" s="8">
        <v>12384002</v>
      </c>
      <c r="I32" s="8">
        <v>20823303</v>
      </c>
      <c r="J32" s="8">
        <v>37958461</v>
      </c>
      <c r="K32" s="8">
        <v>14511678</v>
      </c>
      <c r="L32" s="8">
        <v>20238767</v>
      </c>
      <c r="M32" s="8">
        <v>27505117</v>
      </c>
      <c r="N32" s="8">
        <v>62255562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100214023</v>
      </c>
      <c r="X32" s="8">
        <v>121517586</v>
      </c>
      <c r="Y32" s="8">
        <v>-21303563</v>
      </c>
      <c r="Z32" s="2">
        <v>-17.53</v>
      </c>
      <c r="AA32" s="6">
        <v>243035082</v>
      </c>
    </row>
    <row r="33" spans="1:27" ht="13.5">
      <c r="A33" s="25" t="s">
        <v>59</v>
      </c>
      <c r="B33" s="24"/>
      <c r="C33" s="6">
        <v>97531792</v>
      </c>
      <c r="D33" s="6">
        <v>0</v>
      </c>
      <c r="E33" s="7">
        <v>79071212</v>
      </c>
      <c r="F33" s="8">
        <v>79071212</v>
      </c>
      <c r="G33" s="8">
        <v>4413431</v>
      </c>
      <c r="H33" s="8">
        <v>5451791</v>
      </c>
      <c r="I33" s="8">
        <v>4473545</v>
      </c>
      <c r="J33" s="8">
        <v>14338767</v>
      </c>
      <c r="K33" s="8">
        <v>3958850</v>
      </c>
      <c r="L33" s="8">
        <v>4699013</v>
      </c>
      <c r="M33" s="8">
        <v>3214018</v>
      </c>
      <c r="N33" s="8">
        <v>11871881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26210648</v>
      </c>
      <c r="X33" s="8">
        <v>39535608</v>
      </c>
      <c r="Y33" s="8">
        <v>-13324960</v>
      </c>
      <c r="Z33" s="2">
        <v>-33.7</v>
      </c>
      <c r="AA33" s="6">
        <v>79071212</v>
      </c>
    </row>
    <row r="34" spans="1:27" ht="13.5">
      <c r="A34" s="25" t="s">
        <v>60</v>
      </c>
      <c r="B34" s="24"/>
      <c r="C34" s="6">
        <v>289453435</v>
      </c>
      <c r="D34" s="6">
        <v>0</v>
      </c>
      <c r="E34" s="7">
        <v>299664813</v>
      </c>
      <c r="F34" s="8">
        <v>299664813</v>
      </c>
      <c r="G34" s="8">
        <v>26116163</v>
      </c>
      <c r="H34" s="8">
        <v>13362821</v>
      </c>
      <c r="I34" s="8">
        <v>14469861</v>
      </c>
      <c r="J34" s="8">
        <v>53948845</v>
      </c>
      <c r="K34" s="8">
        <v>17896784</v>
      </c>
      <c r="L34" s="8">
        <v>15309431</v>
      </c>
      <c r="M34" s="8">
        <v>10828103</v>
      </c>
      <c r="N34" s="8">
        <v>44034318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97983163</v>
      </c>
      <c r="X34" s="8">
        <v>149832360</v>
      </c>
      <c r="Y34" s="8">
        <v>-51849197</v>
      </c>
      <c r="Z34" s="2">
        <v>-34.6</v>
      </c>
      <c r="AA34" s="6">
        <v>299664813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2606893343</v>
      </c>
      <c r="D36" s="33">
        <f>SUM(D25:D35)</f>
        <v>0</v>
      </c>
      <c r="E36" s="34">
        <f t="shared" si="1"/>
        <v>2783094307</v>
      </c>
      <c r="F36" s="35">
        <f t="shared" si="1"/>
        <v>2783094307</v>
      </c>
      <c r="G36" s="35">
        <f t="shared" si="1"/>
        <v>216970574</v>
      </c>
      <c r="H36" s="35">
        <f t="shared" si="1"/>
        <v>225728467</v>
      </c>
      <c r="I36" s="35">
        <f t="shared" si="1"/>
        <v>194696093</v>
      </c>
      <c r="J36" s="35">
        <f t="shared" si="1"/>
        <v>637395134</v>
      </c>
      <c r="K36" s="35">
        <f t="shared" si="1"/>
        <v>229760131</v>
      </c>
      <c r="L36" s="35">
        <f t="shared" si="1"/>
        <v>250913542</v>
      </c>
      <c r="M36" s="35">
        <f t="shared" si="1"/>
        <v>150245465</v>
      </c>
      <c r="N36" s="35">
        <f t="shared" si="1"/>
        <v>630919138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1268314272</v>
      </c>
      <c r="X36" s="35">
        <f t="shared" si="1"/>
        <v>1391547150</v>
      </c>
      <c r="Y36" s="35">
        <f t="shared" si="1"/>
        <v>-123232878</v>
      </c>
      <c r="Z36" s="36">
        <f>+IF(X36&lt;&gt;0,+(Y36/X36)*100,0)</f>
        <v>-8.855817641536616</v>
      </c>
      <c r="AA36" s="33">
        <f>SUM(AA25:AA35)</f>
        <v>2783094307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-161858464</v>
      </c>
      <c r="D38" s="46">
        <f>+D22-D36</f>
        <v>0</v>
      </c>
      <c r="E38" s="47">
        <f t="shared" si="2"/>
        <v>-392399972</v>
      </c>
      <c r="F38" s="48">
        <f t="shared" si="2"/>
        <v>-392399972</v>
      </c>
      <c r="G38" s="48">
        <f t="shared" si="2"/>
        <v>67911243</v>
      </c>
      <c r="H38" s="48">
        <f t="shared" si="2"/>
        <v>-34208229</v>
      </c>
      <c r="I38" s="48">
        <f t="shared" si="2"/>
        <v>-5297514</v>
      </c>
      <c r="J38" s="48">
        <f t="shared" si="2"/>
        <v>28405500</v>
      </c>
      <c r="K38" s="48">
        <f t="shared" si="2"/>
        <v>-62450280</v>
      </c>
      <c r="L38" s="48">
        <f t="shared" si="2"/>
        <v>-85268427</v>
      </c>
      <c r="M38" s="48">
        <f t="shared" si="2"/>
        <v>97727725</v>
      </c>
      <c r="N38" s="48">
        <f t="shared" si="2"/>
        <v>-49990982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-21585482</v>
      </c>
      <c r="X38" s="48">
        <f>IF(F22=F36,0,X22-X36)</f>
        <v>-196199982</v>
      </c>
      <c r="Y38" s="48">
        <f t="shared" si="2"/>
        <v>174614500</v>
      </c>
      <c r="Z38" s="49">
        <f>+IF(X38&lt;&gt;0,+(Y38/X38)*100,0)</f>
        <v>-88.99822427098898</v>
      </c>
      <c r="AA38" s="46">
        <f>+AA22-AA36</f>
        <v>-392399972</v>
      </c>
    </row>
    <row r="39" spans="1:27" ht="13.5">
      <c r="A39" s="23" t="s">
        <v>64</v>
      </c>
      <c r="B39" s="29"/>
      <c r="C39" s="6">
        <v>151917603</v>
      </c>
      <c r="D39" s="6">
        <v>0</v>
      </c>
      <c r="E39" s="7">
        <v>255952000</v>
      </c>
      <c r="F39" s="8">
        <v>255952000</v>
      </c>
      <c r="G39" s="8">
        <v>0</v>
      </c>
      <c r="H39" s="8">
        <v>9637221</v>
      </c>
      <c r="I39" s="8">
        <v>10000000</v>
      </c>
      <c r="J39" s="8">
        <v>19637221</v>
      </c>
      <c r="K39" s="8">
        <v>10812194</v>
      </c>
      <c r="L39" s="8">
        <v>18360836</v>
      </c>
      <c r="M39" s="8">
        <v>3301797</v>
      </c>
      <c r="N39" s="8">
        <v>32474827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52112048</v>
      </c>
      <c r="X39" s="8">
        <v>127975998</v>
      </c>
      <c r="Y39" s="8">
        <v>-75863950</v>
      </c>
      <c r="Z39" s="2">
        <v>-59.28</v>
      </c>
      <c r="AA39" s="6">
        <v>255952000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-9940861</v>
      </c>
      <c r="D42" s="55">
        <f>SUM(D38:D41)</f>
        <v>0</v>
      </c>
      <c r="E42" s="56">
        <f t="shared" si="3"/>
        <v>-136447972</v>
      </c>
      <c r="F42" s="57">
        <f t="shared" si="3"/>
        <v>-136447972</v>
      </c>
      <c r="G42" s="57">
        <f t="shared" si="3"/>
        <v>67911243</v>
      </c>
      <c r="H42" s="57">
        <f t="shared" si="3"/>
        <v>-24571008</v>
      </c>
      <c r="I42" s="57">
        <f t="shared" si="3"/>
        <v>4702486</v>
      </c>
      <c r="J42" s="57">
        <f t="shared" si="3"/>
        <v>48042721</v>
      </c>
      <c r="K42" s="57">
        <f t="shared" si="3"/>
        <v>-51638086</v>
      </c>
      <c r="L42" s="57">
        <f t="shared" si="3"/>
        <v>-66907591</v>
      </c>
      <c r="M42" s="57">
        <f t="shared" si="3"/>
        <v>101029522</v>
      </c>
      <c r="N42" s="57">
        <f t="shared" si="3"/>
        <v>-17516155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30526566</v>
      </c>
      <c r="X42" s="57">
        <f t="shared" si="3"/>
        <v>-68223984</v>
      </c>
      <c r="Y42" s="57">
        <f t="shared" si="3"/>
        <v>98750550</v>
      </c>
      <c r="Z42" s="58">
        <f>+IF(X42&lt;&gt;0,+(Y42/X42)*100,0)</f>
        <v>-144.74462529189148</v>
      </c>
      <c r="AA42" s="55">
        <f>SUM(AA38:AA41)</f>
        <v>-136447972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-9940861</v>
      </c>
      <c r="D44" s="63">
        <f>+D42-D43</f>
        <v>0</v>
      </c>
      <c r="E44" s="64">
        <f t="shared" si="4"/>
        <v>-136447972</v>
      </c>
      <c r="F44" s="65">
        <f t="shared" si="4"/>
        <v>-136447972</v>
      </c>
      <c r="G44" s="65">
        <f t="shared" si="4"/>
        <v>67911243</v>
      </c>
      <c r="H44" s="65">
        <f t="shared" si="4"/>
        <v>-24571008</v>
      </c>
      <c r="I44" s="65">
        <f t="shared" si="4"/>
        <v>4702486</v>
      </c>
      <c r="J44" s="65">
        <f t="shared" si="4"/>
        <v>48042721</v>
      </c>
      <c r="K44" s="65">
        <f t="shared" si="4"/>
        <v>-51638086</v>
      </c>
      <c r="L44" s="65">
        <f t="shared" si="4"/>
        <v>-66907591</v>
      </c>
      <c r="M44" s="65">
        <f t="shared" si="4"/>
        <v>101029522</v>
      </c>
      <c r="N44" s="65">
        <f t="shared" si="4"/>
        <v>-17516155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30526566</v>
      </c>
      <c r="X44" s="65">
        <f t="shared" si="4"/>
        <v>-68223984</v>
      </c>
      <c r="Y44" s="65">
        <f t="shared" si="4"/>
        <v>98750550</v>
      </c>
      <c r="Z44" s="66">
        <f>+IF(X44&lt;&gt;0,+(Y44/X44)*100,0)</f>
        <v>-144.74462529189148</v>
      </c>
      <c r="AA44" s="63">
        <f>+AA42-AA43</f>
        <v>-136447972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-9940861</v>
      </c>
      <c r="D46" s="55">
        <f>SUM(D44:D45)</f>
        <v>0</v>
      </c>
      <c r="E46" s="56">
        <f t="shared" si="5"/>
        <v>-136447972</v>
      </c>
      <c r="F46" s="57">
        <f t="shared" si="5"/>
        <v>-136447972</v>
      </c>
      <c r="G46" s="57">
        <f t="shared" si="5"/>
        <v>67911243</v>
      </c>
      <c r="H46" s="57">
        <f t="shared" si="5"/>
        <v>-24571008</v>
      </c>
      <c r="I46" s="57">
        <f t="shared" si="5"/>
        <v>4702486</v>
      </c>
      <c r="J46" s="57">
        <f t="shared" si="5"/>
        <v>48042721</v>
      </c>
      <c r="K46" s="57">
        <f t="shared" si="5"/>
        <v>-51638086</v>
      </c>
      <c r="L46" s="57">
        <f t="shared" si="5"/>
        <v>-66907591</v>
      </c>
      <c r="M46" s="57">
        <f t="shared" si="5"/>
        <v>101029522</v>
      </c>
      <c r="N46" s="57">
        <f t="shared" si="5"/>
        <v>-17516155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30526566</v>
      </c>
      <c r="X46" s="57">
        <f t="shared" si="5"/>
        <v>-68223984</v>
      </c>
      <c r="Y46" s="57">
        <f t="shared" si="5"/>
        <v>98750550</v>
      </c>
      <c r="Z46" s="58">
        <f>+IF(X46&lt;&gt;0,+(Y46/X46)*100,0)</f>
        <v>-144.74462529189148</v>
      </c>
      <c r="AA46" s="55">
        <f>SUM(AA44:AA45)</f>
        <v>-136447972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-9940861</v>
      </c>
      <c r="D48" s="71">
        <f>SUM(D46:D47)</f>
        <v>0</v>
      </c>
      <c r="E48" s="72">
        <f t="shared" si="6"/>
        <v>-136447972</v>
      </c>
      <c r="F48" s="73">
        <f t="shared" si="6"/>
        <v>-136447972</v>
      </c>
      <c r="G48" s="73">
        <f t="shared" si="6"/>
        <v>67911243</v>
      </c>
      <c r="H48" s="74">
        <f t="shared" si="6"/>
        <v>-24571008</v>
      </c>
      <c r="I48" s="74">
        <f t="shared" si="6"/>
        <v>4702486</v>
      </c>
      <c r="J48" s="74">
        <f t="shared" si="6"/>
        <v>48042721</v>
      </c>
      <c r="K48" s="74">
        <f t="shared" si="6"/>
        <v>-51638086</v>
      </c>
      <c r="L48" s="74">
        <f t="shared" si="6"/>
        <v>-66907591</v>
      </c>
      <c r="M48" s="73">
        <f t="shared" si="6"/>
        <v>101029522</v>
      </c>
      <c r="N48" s="73">
        <f t="shared" si="6"/>
        <v>-17516155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30526566</v>
      </c>
      <c r="X48" s="74">
        <f t="shared" si="6"/>
        <v>-68223984</v>
      </c>
      <c r="Y48" s="74">
        <f t="shared" si="6"/>
        <v>98750550</v>
      </c>
      <c r="Z48" s="75">
        <f>+IF(X48&lt;&gt;0,+(Y48/X48)*100,0)</f>
        <v>-144.74462529189148</v>
      </c>
      <c r="AA48" s="76">
        <f>SUM(AA46:AA47)</f>
        <v>-136447972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2017-01-31T13:51:14Z</dcterms:created>
  <dcterms:modified xsi:type="dcterms:W3CDTF">2017-01-31T13:51:44Z</dcterms:modified>
  <cp:category/>
  <cp:version/>
  <cp:contentType/>
  <cp:contentStatus/>
</cp:coreProperties>
</file>