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'DC21'!$A$1:$AA$57</definedName>
    <definedName name="_xlnm.Print_Area" localSheetId="14">'DC22'!$A$1:$AA$57</definedName>
    <definedName name="_xlnm.Print_Area" localSheetId="18">'DC23'!$A$1:$AA$57</definedName>
    <definedName name="_xlnm.Print_Area" localSheetId="23">'DC24'!$A$1:$AA$57</definedName>
    <definedName name="_xlnm.Print_Area" localSheetId="27">'DC25'!$A$1:$AA$57</definedName>
    <definedName name="_xlnm.Print_Area" localSheetId="33">'DC26'!$A$1:$AA$57</definedName>
    <definedName name="_xlnm.Print_Area" localSheetId="38">'DC27'!$A$1:$AA$57</definedName>
    <definedName name="_xlnm.Print_Area" localSheetId="44">'DC28'!$A$1:$AA$57</definedName>
    <definedName name="_xlnm.Print_Area" localSheetId="49">'DC29'!$A$1:$AA$57</definedName>
    <definedName name="_xlnm.Print_Area" localSheetId="54">'DC43'!$A$1:$AA$57</definedName>
    <definedName name="_xlnm.Print_Area" localSheetId="1">'ETH'!$A$1:$AA$57</definedName>
    <definedName name="_xlnm.Print_Area" localSheetId="2">'KZN212'!$A$1:$AA$57</definedName>
    <definedName name="_xlnm.Print_Area" localSheetId="3">'KZN213'!$A$1:$AA$57</definedName>
    <definedName name="_xlnm.Print_Area" localSheetId="4">'KZN214'!$A$1:$AA$57</definedName>
    <definedName name="_xlnm.Print_Area" localSheetId="5">'KZN216'!$A$1:$AA$57</definedName>
    <definedName name="_xlnm.Print_Area" localSheetId="7">'KZN221'!$A$1:$AA$57</definedName>
    <definedName name="_xlnm.Print_Area" localSheetId="8">'KZN222'!$A$1:$AA$57</definedName>
    <definedName name="_xlnm.Print_Area" localSheetId="9">'KZN223'!$A$1:$AA$57</definedName>
    <definedName name="_xlnm.Print_Area" localSheetId="10">'KZN224'!$A$1:$AA$57</definedName>
    <definedName name="_xlnm.Print_Area" localSheetId="11">'KZN225'!$A$1:$AA$57</definedName>
    <definedName name="_xlnm.Print_Area" localSheetId="12">'KZN226'!$A$1:$AA$57</definedName>
    <definedName name="_xlnm.Print_Area" localSheetId="13">'KZN227'!$A$1:$AA$57</definedName>
    <definedName name="_xlnm.Print_Area" localSheetId="15">'KZN235'!$A$1:$AA$57</definedName>
    <definedName name="_xlnm.Print_Area" localSheetId="16">'KZN237'!$A$1:$AA$57</definedName>
    <definedName name="_xlnm.Print_Area" localSheetId="17">'KZN238'!$A$1:$AA$57</definedName>
    <definedName name="_xlnm.Print_Area" localSheetId="19">'KZN241'!$A$1:$AA$57</definedName>
    <definedName name="_xlnm.Print_Area" localSheetId="20">'KZN242'!$A$1:$AA$57</definedName>
    <definedName name="_xlnm.Print_Area" localSheetId="21">'KZN244'!$A$1:$AA$57</definedName>
    <definedName name="_xlnm.Print_Area" localSheetId="22">'KZN245'!$A$1:$AA$57</definedName>
    <definedName name="_xlnm.Print_Area" localSheetId="24">'KZN252'!$A$1:$AA$57</definedName>
    <definedName name="_xlnm.Print_Area" localSheetId="25">'KZN253'!$A$1:$AA$57</definedName>
    <definedName name="_xlnm.Print_Area" localSheetId="26">'KZN254'!$A$1:$AA$57</definedName>
    <definedName name="_xlnm.Print_Area" localSheetId="28">'KZN261'!$A$1:$AA$57</definedName>
    <definedName name="_xlnm.Print_Area" localSheetId="29">'KZN262'!$A$1:$AA$57</definedName>
    <definedName name="_xlnm.Print_Area" localSheetId="30">'KZN263'!$A$1:$AA$57</definedName>
    <definedName name="_xlnm.Print_Area" localSheetId="31">'KZN265'!$A$1:$AA$57</definedName>
    <definedName name="_xlnm.Print_Area" localSheetId="32">'KZN266'!$A$1:$AA$57</definedName>
    <definedName name="_xlnm.Print_Area" localSheetId="34">'KZN271'!$A$1:$AA$57</definedName>
    <definedName name="_xlnm.Print_Area" localSheetId="35">'KZN272'!$A$1:$AA$57</definedName>
    <definedName name="_xlnm.Print_Area" localSheetId="36">'KZN275'!$A$1:$AA$57</definedName>
    <definedName name="_xlnm.Print_Area" localSheetId="37">'KZN276'!$A$1:$AA$57</definedName>
    <definedName name="_xlnm.Print_Area" localSheetId="39">'KZN281'!$A$1:$AA$57</definedName>
    <definedName name="_xlnm.Print_Area" localSheetId="40">'KZN282'!$A$1:$AA$57</definedName>
    <definedName name="_xlnm.Print_Area" localSheetId="41">'KZN284'!$A$1:$AA$57</definedName>
    <definedName name="_xlnm.Print_Area" localSheetId="42">'KZN285'!$A$1:$AA$57</definedName>
    <definedName name="_xlnm.Print_Area" localSheetId="43">'KZN286'!$A$1:$AA$57</definedName>
    <definedName name="_xlnm.Print_Area" localSheetId="45">'KZN291'!$A$1:$AA$57</definedName>
    <definedName name="_xlnm.Print_Area" localSheetId="46">'KZN292'!$A$1:$AA$57</definedName>
    <definedName name="_xlnm.Print_Area" localSheetId="47">'KZN293'!$A$1:$AA$57</definedName>
    <definedName name="_xlnm.Print_Area" localSheetId="48">'KZN294'!$A$1:$AA$57</definedName>
    <definedName name="_xlnm.Print_Area" localSheetId="50">'KZN433'!$A$1:$AA$57</definedName>
    <definedName name="_xlnm.Print_Area" localSheetId="51">'KZN434'!$A$1:$AA$57</definedName>
    <definedName name="_xlnm.Print_Area" localSheetId="52">'KZN435'!$A$1:$AA$57</definedName>
    <definedName name="_xlnm.Print_Area" localSheetId="53">'KZN436'!$A$1:$AA$57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<sst xmlns="http://schemas.openxmlformats.org/spreadsheetml/2006/main" count="4180" uniqueCount="129">
  <si>
    <t>Kwazulu-Natal: eThekwini(ETH) - Table C4 Quarterly Budget Statement - Financial Performance (rev and expend) ( All )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</si>
  <si>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</si>
  <si>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</si>
  <si>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</si>
  <si>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</si>
  <si>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</si>
  <si>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</si>
  <si>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</si>
  <si>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</si>
  <si>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</si>
  <si>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</si>
  <si>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</si>
  <si>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</si>
  <si>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</si>
  <si>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</si>
  <si>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</si>
  <si>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</si>
  <si>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</si>
  <si>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</si>
  <si>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</si>
  <si>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</si>
  <si>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</si>
  <si>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</si>
  <si>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</si>
  <si>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</si>
  <si>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</si>
  <si>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</si>
  <si>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</si>
  <si>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</si>
  <si>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</si>
  <si>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</si>
  <si>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</si>
  <si>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</si>
  <si>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</si>
  <si>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</si>
  <si>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</si>
  <si>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</si>
  <si>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</si>
  <si>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</si>
  <si>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</si>
  <si>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</si>
  <si>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</si>
  <si>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</si>
  <si>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</si>
  <si>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</si>
  <si>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</si>
  <si>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</si>
  <si>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</si>
  <si>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</si>
  <si>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</si>
  <si>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</si>
  <si>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</si>
  <si>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</si>
  <si>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</si>
  <si>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</si>
  <si>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</si>
  <si>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</si>
  <si>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</si>
  <si>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</si>
  <si>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</si>
  <si>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</si>
  <si>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</si>
  <si>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</si>
  <si>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</si>
  <si>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</si>
  <si>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</si>
  <si>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</si>
  <si>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</si>
  <si>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</si>
  <si>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</si>
  <si>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</si>
  <si>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</si>
  <si>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</si>
  <si>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</si>
  <si>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Kwazulu-Natal: Umdoni(KZN212) - Table C4 Quarterly Budget Statement - Financial Performance (rev and expend) ( All ) for 2nd Quarter ended 31 December 2016 (Figures Finalised as at 2017/01/30)</t>
  </si>
  <si>
    <t>Kwazulu-Natal: Umzumbe(KZN213) - Table C4 Quarterly Budget Statement - Financial Performance (rev and expend) ( All ) for 2nd Quarter ended 31 December 2016 (Figures Finalised as at 2017/01/30)</t>
  </si>
  <si>
    <t>Kwazulu-Natal: uMuziwabantu(KZN214) - Table C4 Quarterly Budget Statement - Financial Performance (rev and expend) ( All ) for 2nd Quarter ended 31 December 2016 (Figures Finalised as at 2017/01/30)</t>
  </si>
  <si>
    <t>Kwazulu-Natal: Ray Nkonyeni(KZN216) - Table C4 Quarterly Budget Statement - Financial Performance (rev and expend) ( All ) for 2nd Quarter ended 31 December 2016 (Figures Finalised as at 2017/01/30)</t>
  </si>
  <si>
    <t>Kwazulu-Natal: Ugu(DC21) - Table C4 Quarterly Budget Statement - Financial Performance (rev and expend) ( All ) for 2nd Quarter ended 31 December 2016 (Figures Finalised as at 2017/01/30)</t>
  </si>
  <si>
    <t>Kwazulu-Natal: uMshwathi(KZN221) - Table C4 Quarterly Budget Statement - Financial Performance (rev and expend) ( All ) for 2nd Quarter ended 31 December 2016 (Figures Finalised as at 2017/01/30)</t>
  </si>
  <si>
    <t>Kwazulu-Natal: uMngeni(KZN222) - Table C4 Quarterly Budget Statement - Financial Performance (rev and expend) ( All ) for 2nd Quarter ended 31 December 2016 (Figures Finalised as at 2017/01/30)</t>
  </si>
  <si>
    <t>Kwazulu-Natal: Mpofana(KZN223) - Table C4 Quarterly Budget Statement - Financial Performance (rev and expend) ( All ) for 2nd Quarter ended 31 December 2016 (Figures Finalised as at 2017/01/30)</t>
  </si>
  <si>
    <t>Kwazulu-Natal: Impendle(KZN224) - Table C4 Quarterly Budget Statement - Financial Performance (rev and expend) ( All ) for 2nd Quarter ended 31 December 2016 (Figures Finalised as at 2017/01/30)</t>
  </si>
  <si>
    <t>Kwazulu-Natal: Msunduzi(KZN225) - Table C4 Quarterly Budget Statement - Financial Performance (rev and expend) ( All ) for 2nd Quarter ended 31 December 2016 (Figures Finalised as at 2017/01/30)</t>
  </si>
  <si>
    <t>Kwazulu-Natal: Mkhambathini(KZN226) - Table C4 Quarterly Budget Statement - Financial Performance (rev and expend) ( All ) for 2nd Quarter ended 31 December 2016 (Figures Finalised as at 2017/01/30)</t>
  </si>
  <si>
    <t>Kwazulu-Natal: Richmond(KZN227) - Table C4 Quarterly Budget Statement - Financial Performance (rev and expend) ( All ) for 2nd Quarter ended 31 December 2016 (Figures Finalised as at 2017/01/30)</t>
  </si>
  <si>
    <t>Kwazulu-Natal: uMgungundlovu(DC22) - Table C4 Quarterly Budget Statement - Financial Performance (rev and expend) ( All ) for 2nd Quarter ended 31 December 2016 (Figures Finalised as at 2017/01/30)</t>
  </si>
  <si>
    <t>Kwazulu-Natal: Okhahlamba(KZN235) - Table C4 Quarterly Budget Statement - Financial Performance (rev and expend) ( All ) for 2nd Quarter ended 31 December 2016 (Figures Finalised as at 2017/01/30)</t>
  </si>
  <si>
    <t>Kwazulu-Natal: Inkosi Langalibalele(KZN237) - Table C4 Quarterly Budget Statement - Financial Performance (rev and expend) ( All ) for 2nd Quarter ended 31 December 2016 (Figures Finalised as at 2017/01/30)</t>
  </si>
  <si>
    <t>Kwazulu-Natal: Alfred Duma(KZN238) - Table C4 Quarterly Budget Statement - Financial Performance (rev and expend) ( All ) for 2nd Quarter ended 31 December 2016 (Figures Finalised as at 2017/01/30)</t>
  </si>
  <si>
    <t>Kwazulu-Natal: Uthukela(DC23) - Table C4 Quarterly Budget Statement - Financial Performance (rev and expend) ( All ) for 2nd Quarter ended 31 December 2016 (Figures Finalised as at 2017/01/30)</t>
  </si>
  <si>
    <t>Kwazulu-Natal: Endumeni(KZN241) - Table C4 Quarterly Budget Statement - Financial Performance (rev and expend) ( All ) for 2nd Quarter ended 31 December 2016 (Figures Finalised as at 2017/01/30)</t>
  </si>
  <si>
    <t>Kwazulu-Natal: Nquthu(KZN242) - Table C4 Quarterly Budget Statement - Financial Performance (rev and expend) ( All ) for 2nd Quarter ended 31 December 2016 (Figures Finalised as at 2017/01/30)</t>
  </si>
  <si>
    <t>Kwazulu-Natal: Msinga(KZN244) - Table C4 Quarterly Budget Statement - Financial Performance (rev and expend) ( All ) for 2nd Quarter ended 31 December 2016 (Figures Finalised as at 2017/01/30)</t>
  </si>
  <si>
    <t>Kwazulu-Natal: Umvoti(KZN245) - Table C4 Quarterly Budget Statement - Financial Performance (rev and expend) ( All ) for 2nd Quarter ended 31 December 2016 (Figures Finalised as at 2017/01/30)</t>
  </si>
  <si>
    <t>Kwazulu-Natal: Umzinyathi(DC24) - Table C4 Quarterly Budget Statement - Financial Performance (rev and expend) ( All ) for 2nd Quarter ended 31 December 2016 (Figures Finalised as at 2017/01/30)</t>
  </si>
  <si>
    <t>Kwazulu-Natal: Newcastle(KZN252) - Table C4 Quarterly Budget Statement - Financial Performance (rev and expend) ( All ) for 2nd Quarter ended 31 December 2016 (Figures Finalised as at 2017/01/30)</t>
  </si>
  <si>
    <t>Kwazulu-Natal: eMadlangeni(KZN253) - Table C4 Quarterly Budget Statement - Financial Performance (rev and expend) ( All ) for 2nd Quarter ended 31 December 2016 (Figures Finalised as at 2017/01/30)</t>
  </si>
  <si>
    <t>Kwazulu-Natal: Dannhauser(KZN254) - Table C4 Quarterly Budget Statement - Financial Performance (rev and expend) ( All ) for 2nd Quarter ended 31 December 2016 (Figures Finalised as at 2017/01/30)</t>
  </si>
  <si>
    <t>Kwazulu-Natal: Amajuba(DC25) - Table C4 Quarterly Budget Statement - Financial Performance (rev and expend) ( All ) for 2nd Quarter ended 31 December 2016 (Figures Finalised as at 2017/01/30)</t>
  </si>
  <si>
    <t>Kwazulu-Natal: eDumbe(KZN261) - Table C4 Quarterly Budget Statement - Financial Performance (rev and expend) ( All ) for 2nd Quarter ended 31 December 2016 (Figures Finalised as at 2017/01/30)</t>
  </si>
  <si>
    <t>Kwazulu-Natal: uPhongolo(KZN262) - Table C4 Quarterly Budget Statement - Financial Performance (rev and expend) ( All ) for 2nd Quarter ended 31 December 2016 (Figures Finalised as at 2017/01/30)</t>
  </si>
  <si>
    <t>Kwazulu-Natal: Abaqulusi(KZN263) - Table C4 Quarterly Budget Statement - Financial Performance (rev and expend) ( All ) for 2nd Quarter ended 31 December 2016 (Figures Finalised as at 2017/01/30)</t>
  </si>
  <si>
    <t>Kwazulu-Natal: Nongoma(KZN265) - Table C4 Quarterly Budget Statement - Financial Performance (rev and expend) ( All ) for 2nd Quarter ended 31 December 2016 (Figures Finalised as at 2017/01/30)</t>
  </si>
  <si>
    <t>Kwazulu-Natal: Ulundi(KZN266) - Table C4 Quarterly Budget Statement - Financial Performance (rev and expend) ( All ) for 2nd Quarter ended 31 December 2016 (Figures Finalised as at 2017/01/30)</t>
  </si>
  <si>
    <t>Kwazulu-Natal: Zululand(DC26) - Table C4 Quarterly Budget Statement - Financial Performance (rev and expend) ( All ) for 2nd Quarter ended 31 December 2016 (Figures Finalised as at 2017/01/30)</t>
  </si>
  <si>
    <t>Kwazulu-Natal: Umhlabuyalingana(KZN271) - Table C4 Quarterly Budget Statement - Financial Performance (rev and expend) ( All ) for 2nd Quarter ended 31 December 2016 (Figures Finalised as at 2017/01/30)</t>
  </si>
  <si>
    <t>Kwazulu-Natal: Jozini(KZN272) - Table C4 Quarterly Budget Statement - Financial Performance (rev and expend) ( All ) for 2nd Quarter ended 31 December 2016 (Figures Finalised as at 2017/01/30)</t>
  </si>
  <si>
    <t>Kwazulu-Natal: Mtubatuba(KZN275) - Table C4 Quarterly Budget Statement - Financial Performance (rev and expend) ( All ) for 2nd Quarter ended 31 December 2016 (Figures Finalised as at 2017/01/30)</t>
  </si>
  <si>
    <t>Kwazulu-Natal: The New Big 5 False Bay(KZN276) - Table C4 Quarterly Budget Statement - Financial Performance (rev and expend) ( All ) for 2nd Quarter ended 31 December 2016 (Figures Finalised as at 2017/01/30)</t>
  </si>
  <si>
    <t>Kwazulu-Natal: Umkhanyakude(DC27) - Table C4 Quarterly Budget Statement - Financial Performance (rev and expend) ( All ) for 2nd Quarter ended 31 December 2016 (Figures Finalised as at 2017/01/30)</t>
  </si>
  <si>
    <t>Kwazulu-Natal: Mfolozi(KZN281) - Table C4 Quarterly Budget Statement - Financial Performance (rev and expend) ( All ) for 2nd Quarter ended 31 December 2016 (Figures Finalised as at 2017/01/30)</t>
  </si>
  <si>
    <t>Kwazulu-Natal: uMhlathuze(KZN282) - Table C4 Quarterly Budget Statement - Financial Performance (rev and expend) ( All ) for 2nd Quarter ended 31 December 2016 (Figures Finalised as at 2017/01/30)</t>
  </si>
  <si>
    <t>Kwazulu-Natal: uMlalazi(KZN284) - Table C4 Quarterly Budget Statement - Financial Performance (rev and expend) ( All ) for 2nd Quarter ended 31 December 2016 (Figures Finalised as at 2017/01/30)</t>
  </si>
  <si>
    <t>Kwazulu-Natal: Mthonjaneni(KZN285) - Table C4 Quarterly Budget Statement - Financial Performance (rev and expend) ( All ) for 2nd Quarter ended 31 December 2016 (Figures Finalised as at 2017/01/30)</t>
  </si>
  <si>
    <t>Kwazulu-Natal: Nkandla(KZN286) - Table C4 Quarterly Budget Statement - Financial Performance (rev and expend) ( All ) for 2nd Quarter ended 31 December 2016 (Figures Finalised as at 2017/01/30)</t>
  </si>
  <si>
    <t>Kwazulu-Natal: King Cetshwayo(DC28) - Table C4 Quarterly Budget Statement - Financial Performance (rev and expend) ( All ) for 2nd Quarter ended 31 December 2016 (Figures Finalised as at 2017/01/30)</t>
  </si>
  <si>
    <t>Kwazulu-Natal: Mandeni(KZN291) - Table C4 Quarterly Budget Statement - Financial Performance (rev and expend) ( All ) for 2nd Quarter ended 31 December 2016 (Figures Finalised as at 2017/01/30)</t>
  </si>
  <si>
    <t>Kwazulu-Natal: KwaDukuza(KZN292) - Table C4 Quarterly Budget Statement - Financial Performance (rev and expend) ( All ) for 2nd Quarter ended 31 December 2016 (Figures Finalised as at 2017/01/30)</t>
  </si>
  <si>
    <t>Kwazulu-Natal: Ndwedwe(KZN293) - Table C4 Quarterly Budget Statement - Financial Performance (rev and expend) ( All ) for 2nd Quarter ended 31 December 2016 (Figures Finalised as at 2017/01/30)</t>
  </si>
  <si>
    <t>Kwazulu-Natal: Maphumulo(KZN294) - Table C4 Quarterly Budget Statement - Financial Performance (rev and expend) ( All ) for 2nd Quarter ended 31 December 2016 (Figures Finalised as at 2017/01/30)</t>
  </si>
  <si>
    <t>Kwazulu-Natal: iLembe(DC29) - Table C4 Quarterly Budget Statement - Financial Performance (rev and expend) ( All ) for 2nd Quarter ended 31 December 2016 (Figures Finalised as at 2017/01/30)</t>
  </si>
  <si>
    <t>Kwazulu-Natal: Greater Kokstad(KZN433) - Table C4 Quarterly Budget Statement - Financial Performance (rev and expend) ( All ) for 2nd Quarter ended 31 December 2016 (Figures Finalised as at 2017/01/30)</t>
  </si>
  <si>
    <t>Kwazulu-Natal: Ubuhlebezwe(KZN434) - Table C4 Quarterly Budget Statement - Financial Performance (rev and expend) ( All ) for 2nd Quarter ended 31 December 2016 (Figures Finalised as at 2017/01/30)</t>
  </si>
  <si>
    <t>Kwazulu-Natal: Umzimkhulu(KZN435) - Table C4 Quarterly Budget Statement - Financial Performance (rev and expend) ( All ) for 2nd Quarter ended 31 December 2016 (Figures Finalised as at 2017/01/30)</t>
  </si>
  <si>
    <t>Kwazulu-Natal: Dr Nkosazana Dlamini Zuma(KZN436) - Table C4 Quarterly Budget Statement - Financial Performance (rev and expend) ( All ) for 2nd Quarter ended 31 December 2016 (Figures Finalised as at 2017/01/30)</t>
  </si>
  <si>
    <t>Kwazulu-Natal: Harry Gwala(DC43) - Table C4 Quarterly Budget Statement - Financial Performance (rev and expend) ( All ) for 2nd Quarter ended 31 December 2016 (Figures Finalised as at 2017/01/30)</t>
  </si>
  <si>
    <t>Summary - Table C4 Quarterly Budget Statement - Financial Performance (rev and expend) ( All ) for 2nd Quarter ended 31 December 2016 (Figures Finalised as at 2017/01/30)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</si>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</sst>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8717450613</v>
      </c>
      <c r="D5" s="6">
        <v>0</v>
      </c>
      <c r="E5" s="7">
        <v>9736708189</v>
      </c>
      <c r="F5" s="8">
        <v>9744448189</v>
      </c>
      <c r="G5" s="8">
        <v>1076117415</v>
      </c>
      <c r="H5" s="8">
        <v>747057955</v>
      </c>
      <c r="I5" s="8">
        <v>843080060</v>
      </c>
      <c r="J5" s="8">
        <v>2666255430</v>
      </c>
      <c r="K5" s="8">
        <v>952242818</v>
      </c>
      <c r="L5" s="8">
        <v>843301701</v>
      </c>
      <c r="M5" s="8">
        <v>856278783</v>
      </c>
      <c r="N5" s="8">
        <v>2651823302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5318078732</v>
      </c>
      <c r="X5" s="8">
        <v>5108740576</v>
      </c>
      <c r="Y5" s="8">
        <v>209338156</v>
      </c>
      <c r="Z5" s="2">
        <v>4.1</v>
      </c>
      <c r="AA5" s="6">
        <v>9744448189</v>
      </c>
    </row>
    <row r="6" spans="1:27" ht="13.5">
      <c r="A6" s="23" t="s">
        <v>33</v>
      </c>
      <c r="B6" s="24"/>
      <c r="C6" s="6">
        <v>196371181</v>
      </c>
      <c r="D6" s="6">
        <v>0</v>
      </c>
      <c r="E6" s="7">
        <v>273380663</v>
      </c>
      <c r="F6" s="8">
        <v>273380663</v>
      </c>
      <c r="G6" s="8">
        <v>20222120</v>
      </c>
      <c r="H6" s="8">
        <v>8104350</v>
      </c>
      <c r="I6" s="8">
        <v>3251749</v>
      </c>
      <c r="J6" s="8">
        <v>31578219</v>
      </c>
      <c r="K6" s="8">
        <v>20129834</v>
      </c>
      <c r="L6" s="8">
        <v>9040628</v>
      </c>
      <c r="M6" s="8">
        <v>10002029</v>
      </c>
      <c r="N6" s="8">
        <v>39172491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70750710</v>
      </c>
      <c r="X6" s="8">
        <v>132042142</v>
      </c>
      <c r="Y6" s="8">
        <v>-61291432</v>
      </c>
      <c r="Z6" s="2">
        <v>-46.42</v>
      </c>
      <c r="AA6" s="6">
        <v>273380663</v>
      </c>
    </row>
    <row r="7" spans="1:27" ht="13.5">
      <c r="A7" s="25" t="s">
        <v>34</v>
      </c>
      <c r="B7" s="24"/>
      <c r="C7" s="6">
        <v>15247250154</v>
      </c>
      <c r="D7" s="6">
        <v>0</v>
      </c>
      <c r="E7" s="7">
        <v>19001579018</v>
      </c>
      <c r="F7" s="8">
        <v>19128038718</v>
      </c>
      <c r="G7" s="8">
        <v>1561969011</v>
      </c>
      <c r="H7" s="8">
        <v>1497173146</v>
      </c>
      <c r="I7" s="8">
        <v>2092529301</v>
      </c>
      <c r="J7" s="8">
        <v>5151671458</v>
      </c>
      <c r="K7" s="8">
        <v>1491276907</v>
      </c>
      <c r="L7" s="8">
        <v>1514471945</v>
      </c>
      <c r="M7" s="8">
        <v>1463045937</v>
      </c>
      <c r="N7" s="8">
        <v>4468794789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9620466247</v>
      </c>
      <c r="X7" s="8">
        <v>9501085059</v>
      </c>
      <c r="Y7" s="8">
        <v>119381188</v>
      </c>
      <c r="Z7" s="2">
        <v>1.26</v>
      </c>
      <c r="AA7" s="6">
        <v>19128038718</v>
      </c>
    </row>
    <row r="8" spans="1:27" ht="13.5">
      <c r="A8" s="25" t="s">
        <v>35</v>
      </c>
      <c r="B8" s="24"/>
      <c r="C8" s="6">
        <v>4169911145</v>
      </c>
      <c r="D8" s="6">
        <v>0</v>
      </c>
      <c r="E8" s="7">
        <v>5373417590</v>
      </c>
      <c r="F8" s="8">
        <v>5413997590</v>
      </c>
      <c r="G8" s="8">
        <v>403131801</v>
      </c>
      <c r="H8" s="8">
        <v>323085747</v>
      </c>
      <c r="I8" s="8">
        <v>892940853</v>
      </c>
      <c r="J8" s="8">
        <v>1619158401</v>
      </c>
      <c r="K8" s="8">
        <v>587753602</v>
      </c>
      <c r="L8" s="8">
        <v>409832099</v>
      </c>
      <c r="M8" s="8">
        <v>30260565</v>
      </c>
      <c r="N8" s="8">
        <v>1027846266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2647004667</v>
      </c>
      <c r="X8" s="8">
        <v>2702701245</v>
      </c>
      <c r="Y8" s="8">
        <v>-55696578</v>
      </c>
      <c r="Z8" s="2">
        <v>-2.06</v>
      </c>
      <c r="AA8" s="6">
        <v>5413997590</v>
      </c>
    </row>
    <row r="9" spans="1:27" ht="13.5">
      <c r="A9" s="25" t="s">
        <v>36</v>
      </c>
      <c r="B9" s="24"/>
      <c r="C9" s="6">
        <v>1115399115</v>
      </c>
      <c r="D9" s="6">
        <v>0</v>
      </c>
      <c r="E9" s="7">
        <v>1395660051</v>
      </c>
      <c r="F9" s="8">
        <v>1394160051</v>
      </c>
      <c r="G9" s="8">
        <v>110975571</v>
      </c>
      <c r="H9" s="8">
        <v>79791446</v>
      </c>
      <c r="I9" s="8">
        <v>246590483</v>
      </c>
      <c r="J9" s="8">
        <v>437357500</v>
      </c>
      <c r="K9" s="8">
        <v>152037165</v>
      </c>
      <c r="L9" s="8">
        <v>114230979</v>
      </c>
      <c r="M9" s="8">
        <v>59065003</v>
      </c>
      <c r="N9" s="8">
        <v>325333147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762690647</v>
      </c>
      <c r="X9" s="8">
        <v>707086801</v>
      </c>
      <c r="Y9" s="8">
        <v>55603846</v>
      </c>
      <c r="Z9" s="2">
        <v>7.86</v>
      </c>
      <c r="AA9" s="6">
        <v>1394160051</v>
      </c>
    </row>
    <row r="10" spans="1:27" ht="13.5">
      <c r="A10" s="25" t="s">
        <v>37</v>
      </c>
      <c r="B10" s="24"/>
      <c r="C10" s="6">
        <v>919825673</v>
      </c>
      <c r="D10" s="6">
        <v>0</v>
      </c>
      <c r="E10" s="7">
        <v>1086003053</v>
      </c>
      <c r="F10" s="26">
        <v>1086803053</v>
      </c>
      <c r="G10" s="26">
        <v>89762206</v>
      </c>
      <c r="H10" s="26">
        <v>138360084</v>
      </c>
      <c r="I10" s="26">
        <v>107519810</v>
      </c>
      <c r="J10" s="26">
        <v>335642100</v>
      </c>
      <c r="K10" s="26">
        <v>-49849527</v>
      </c>
      <c r="L10" s="26">
        <v>159088089</v>
      </c>
      <c r="M10" s="26">
        <v>95824449</v>
      </c>
      <c r="N10" s="26">
        <v>205063011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540705111</v>
      </c>
      <c r="X10" s="26">
        <v>589216613</v>
      </c>
      <c r="Y10" s="26">
        <v>-48511502</v>
      </c>
      <c r="Z10" s="27">
        <v>-8.23</v>
      </c>
      <c r="AA10" s="28">
        <v>1086803053</v>
      </c>
    </row>
    <row r="11" spans="1:27" ht="13.5">
      <c r="A11" s="25" t="s">
        <v>38</v>
      </c>
      <c r="B11" s="29"/>
      <c r="C11" s="6">
        <v>309539851</v>
      </c>
      <c r="D11" s="6">
        <v>0</v>
      </c>
      <c r="E11" s="7">
        <v>198754046</v>
      </c>
      <c r="F11" s="8">
        <v>198754046</v>
      </c>
      <c r="G11" s="8">
        <v>24638610</v>
      </c>
      <c r="H11" s="8">
        <v>6439768</v>
      </c>
      <c r="I11" s="8">
        <v>22826635</v>
      </c>
      <c r="J11" s="8">
        <v>53905013</v>
      </c>
      <c r="K11" s="8">
        <v>11838537</v>
      </c>
      <c r="L11" s="8">
        <v>26337146</v>
      </c>
      <c r="M11" s="8">
        <v>18367916</v>
      </c>
      <c r="N11" s="8">
        <v>56543599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110448612</v>
      </c>
      <c r="X11" s="8">
        <v>92563925</v>
      </c>
      <c r="Y11" s="8">
        <v>17884687</v>
      </c>
      <c r="Z11" s="2">
        <v>19.32</v>
      </c>
      <c r="AA11" s="6">
        <v>198754046</v>
      </c>
    </row>
    <row r="12" spans="1:27" ht="13.5">
      <c r="A12" s="25" t="s">
        <v>39</v>
      </c>
      <c r="B12" s="29"/>
      <c r="C12" s="6">
        <v>603388523</v>
      </c>
      <c r="D12" s="6">
        <v>0</v>
      </c>
      <c r="E12" s="7">
        <v>593841768</v>
      </c>
      <c r="F12" s="8">
        <v>595321968</v>
      </c>
      <c r="G12" s="8">
        <v>32127677</v>
      </c>
      <c r="H12" s="8">
        <v>26898649</v>
      </c>
      <c r="I12" s="8">
        <v>42471172</v>
      </c>
      <c r="J12" s="8">
        <v>101497498</v>
      </c>
      <c r="K12" s="8">
        <v>23245487</v>
      </c>
      <c r="L12" s="8">
        <v>29092739</v>
      </c>
      <c r="M12" s="8">
        <v>28864712</v>
      </c>
      <c r="N12" s="8">
        <v>81202938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182700436</v>
      </c>
      <c r="X12" s="8">
        <v>265067474</v>
      </c>
      <c r="Y12" s="8">
        <v>-82367038</v>
      </c>
      <c r="Z12" s="2">
        <v>-31.07</v>
      </c>
      <c r="AA12" s="6">
        <v>595321968</v>
      </c>
    </row>
    <row r="13" spans="1:27" ht="13.5">
      <c r="A13" s="23" t="s">
        <v>40</v>
      </c>
      <c r="B13" s="29"/>
      <c r="C13" s="6">
        <v>902597838</v>
      </c>
      <c r="D13" s="6">
        <v>0</v>
      </c>
      <c r="E13" s="7">
        <v>1203469415</v>
      </c>
      <c r="F13" s="8">
        <v>1206980415</v>
      </c>
      <c r="G13" s="8">
        <v>114534550</v>
      </c>
      <c r="H13" s="8">
        <v>84077462</v>
      </c>
      <c r="I13" s="8">
        <v>78533321</v>
      </c>
      <c r="J13" s="8">
        <v>277145333</v>
      </c>
      <c r="K13" s="8">
        <v>81036879</v>
      </c>
      <c r="L13" s="8">
        <v>81864383</v>
      </c>
      <c r="M13" s="8">
        <v>83458819</v>
      </c>
      <c r="N13" s="8">
        <v>246360081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523505414</v>
      </c>
      <c r="X13" s="8">
        <v>393296259</v>
      </c>
      <c r="Y13" s="8">
        <v>130209155</v>
      </c>
      <c r="Z13" s="2">
        <v>33.11</v>
      </c>
      <c r="AA13" s="6">
        <v>1206980415</v>
      </c>
    </row>
    <row r="14" spans="1:27" ht="13.5">
      <c r="A14" s="23" t="s">
        <v>41</v>
      </c>
      <c r="B14" s="29"/>
      <c r="C14" s="6">
        <v>465592321</v>
      </c>
      <c r="D14" s="6">
        <v>0</v>
      </c>
      <c r="E14" s="7">
        <v>334979715</v>
      </c>
      <c r="F14" s="8">
        <v>334929715</v>
      </c>
      <c r="G14" s="8">
        <v>26905543</v>
      </c>
      <c r="H14" s="8">
        <v>19213106</v>
      </c>
      <c r="I14" s="8">
        <v>58371965</v>
      </c>
      <c r="J14" s="8">
        <v>104490614</v>
      </c>
      <c r="K14" s="8">
        <v>21908551</v>
      </c>
      <c r="L14" s="8">
        <v>14237328</v>
      </c>
      <c r="M14" s="8">
        <v>65790409</v>
      </c>
      <c r="N14" s="8">
        <v>101936288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206426902</v>
      </c>
      <c r="X14" s="8">
        <v>150826259</v>
      </c>
      <c r="Y14" s="8">
        <v>55600643</v>
      </c>
      <c r="Z14" s="2">
        <v>36.86</v>
      </c>
      <c r="AA14" s="6">
        <v>334929715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7500000</v>
      </c>
      <c r="F15" s="8">
        <v>7500000</v>
      </c>
      <c r="G15" s="8">
        <v>0</v>
      </c>
      <c r="H15" s="8">
        <v>0</v>
      </c>
      <c r="I15" s="8">
        <v>0</v>
      </c>
      <c r="J15" s="8">
        <v>0</v>
      </c>
      <c r="K15" s="8">
        <v>466995</v>
      </c>
      <c r="L15" s="8">
        <v>0</v>
      </c>
      <c r="M15" s="8">
        <v>0</v>
      </c>
      <c r="N15" s="8">
        <v>466995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466995</v>
      </c>
      <c r="X15" s="8"/>
      <c r="Y15" s="8">
        <v>466995</v>
      </c>
      <c r="Z15" s="2">
        <v>0</v>
      </c>
      <c r="AA15" s="6">
        <v>7500000</v>
      </c>
    </row>
    <row r="16" spans="1:27" ht="13.5">
      <c r="A16" s="23" t="s">
        <v>43</v>
      </c>
      <c r="B16" s="29"/>
      <c r="C16" s="6">
        <v>890499261</v>
      </c>
      <c r="D16" s="6">
        <v>0</v>
      </c>
      <c r="E16" s="7">
        <v>248299107</v>
      </c>
      <c r="F16" s="8">
        <v>246799107</v>
      </c>
      <c r="G16" s="8">
        <v>7680836</v>
      </c>
      <c r="H16" s="8">
        <v>9615391</v>
      </c>
      <c r="I16" s="8">
        <v>16881271</v>
      </c>
      <c r="J16" s="8">
        <v>34177498</v>
      </c>
      <c r="K16" s="8">
        <v>5509532</v>
      </c>
      <c r="L16" s="8">
        <v>-2002346</v>
      </c>
      <c r="M16" s="8">
        <v>66459733</v>
      </c>
      <c r="N16" s="8">
        <v>69966919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104144417</v>
      </c>
      <c r="X16" s="8">
        <v>97227755</v>
      </c>
      <c r="Y16" s="8">
        <v>6916662</v>
      </c>
      <c r="Z16" s="2">
        <v>7.11</v>
      </c>
      <c r="AA16" s="6">
        <v>246799107</v>
      </c>
    </row>
    <row r="17" spans="1:27" ht="13.5">
      <c r="A17" s="23" t="s">
        <v>44</v>
      </c>
      <c r="B17" s="29"/>
      <c r="C17" s="6">
        <v>92058109</v>
      </c>
      <c r="D17" s="6">
        <v>0</v>
      </c>
      <c r="E17" s="7">
        <v>133481658</v>
      </c>
      <c r="F17" s="8">
        <v>133461658</v>
      </c>
      <c r="G17" s="8">
        <v>8933293</v>
      </c>
      <c r="H17" s="8">
        <v>9664597</v>
      </c>
      <c r="I17" s="8">
        <v>9127979</v>
      </c>
      <c r="J17" s="8">
        <v>27725869</v>
      </c>
      <c r="K17" s="8">
        <v>10976930</v>
      </c>
      <c r="L17" s="8">
        <v>9238817</v>
      </c>
      <c r="M17" s="8">
        <v>6940916</v>
      </c>
      <c r="N17" s="8">
        <v>27156663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54882532</v>
      </c>
      <c r="X17" s="8">
        <v>67473256</v>
      </c>
      <c r="Y17" s="8">
        <v>-12590724</v>
      </c>
      <c r="Z17" s="2">
        <v>-18.66</v>
      </c>
      <c r="AA17" s="6">
        <v>133461658</v>
      </c>
    </row>
    <row r="18" spans="1:27" ht="13.5">
      <c r="A18" s="25" t="s">
        <v>45</v>
      </c>
      <c r="B18" s="24"/>
      <c r="C18" s="6">
        <v>66420012</v>
      </c>
      <c r="D18" s="6">
        <v>0</v>
      </c>
      <c r="E18" s="7">
        <v>39290615</v>
      </c>
      <c r="F18" s="8">
        <v>39290615</v>
      </c>
      <c r="G18" s="8">
        <v>3021129</v>
      </c>
      <c r="H18" s="8">
        <v>3052433</v>
      </c>
      <c r="I18" s="8">
        <v>3686642</v>
      </c>
      <c r="J18" s="8">
        <v>9760204</v>
      </c>
      <c r="K18" s="8">
        <v>3320353</v>
      </c>
      <c r="L18" s="8">
        <v>2539141</v>
      </c>
      <c r="M18" s="8">
        <v>24407204</v>
      </c>
      <c r="N18" s="8">
        <v>30266698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40026902</v>
      </c>
      <c r="X18" s="8">
        <v>19451271</v>
      </c>
      <c r="Y18" s="8">
        <v>20575631</v>
      </c>
      <c r="Z18" s="2">
        <v>105.78</v>
      </c>
      <c r="AA18" s="6">
        <v>39290615</v>
      </c>
    </row>
    <row r="19" spans="1:27" ht="13.5">
      <c r="A19" s="23" t="s">
        <v>46</v>
      </c>
      <c r="B19" s="29"/>
      <c r="C19" s="6">
        <v>10235194970</v>
      </c>
      <c r="D19" s="6">
        <v>0</v>
      </c>
      <c r="E19" s="7">
        <v>11879014140</v>
      </c>
      <c r="F19" s="8">
        <v>11877770140</v>
      </c>
      <c r="G19" s="8">
        <v>3645165144</v>
      </c>
      <c r="H19" s="8">
        <v>1151341350</v>
      </c>
      <c r="I19" s="8">
        <v>-516391085</v>
      </c>
      <c r="J19" s="8">
        <v>4280115409</v>
      </c>
      <c r="K19" s="8">
        <v>124944351</v>
      </c>
      <c r="L19" s="8">
        <v>151198155</v>
      </c>
      <c r="M19" s="8">
        <v>3174501944</v>
      </c>
      <c r="N19" s="8">
        <v>3450644450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7730759859</v>
      </c>
      <c r="X19" s="8">
        <v>6551989749</v>
      </c>
      <c r="Y19" s="8">
        <v>1178770110</v>
      </c>
      <c r="Z19" s="2">
        <v>17.99</v>
      </c>
      <c r="AA19" s="6">
        <v>11877770140</v>
      </c>
    </row>
    <row r="20" spans="1:27" ht="13.5">
      <c r="A20" s="23" t="s">
        <v>47</v>
      </c>
      <c r="B20" s="29"/>
      <c r="C20" s="6">
        <v>3311898453</v>
      </c>
      <c r="D20" s="6">
        <v>0</v>
      </c>
      <c r="E20" s="7">
        <v>3356397066</v>
      </c>
      <c r="F20" s="26">
        <v>3395297312</v>
      </c>
      <c r="G20" s="26">
        <v>131315803</v>
      </c>
      <c r="H20" s="26">
        <v>75425074</v>
      </c>
      <c r="I20" s="26">
        <v>833996006</v>
      </c>
      <c r="J20" s="26">
        <v>1040736883</v>
      </c>
      <c r="K20" s="26">
        <v>353472218</v>
      </c>
      <c r="L20" s="26">
        <v>134991550</v>
      </c>
      <c r="M20" s="26">
        <v>776990330</v>
      </c>
      <c r="N20" s="26">
        <v>1265454098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2306190981</v>
      </c>
      <c r="X20" s="26">
        <v>2156546198</v>
      </c>
      <c r="Y20" s="26">
        <v>149644783</v>
      </c>
      <c r="Z20" s="27">
        <v>6.94</v>
      </c>
      <c r="AA20" s="28">
        <v>3395297312</v>
      </c>
    </row>
    <row r="21" spans="1:27" ht="13.5">
      <c r="A21" s="23" t="s">
        <v>48</v>
      </c>
      <c r="B21" s="29"/>
      <c r="C21" s="6">
        <v>4720553</v>
      </c>
      <c r="D21" s="6">
        <v>0</v>
      </c>
      <c r="E21" s="7">
        <v>85138547</v>
      </c>
      <c r="F21" s="8">
        <v>85138547</v>
      </c>
      <c r="G21" s="8">
        <v>21822544</v>
      </c>
      <c r="H21" s="8">
        <v>824144</v>
      </c>
      <c r="I21" s="30">
        <v>-627716</v>
      </c>
      <c r="J21" s="8">
        <v>22018972</v>
      </c>
      <c r="K21" s="8">
        <v>56375</v>
      </c>
      <c r="L21" s="8">
        <v>191960</v>
      </c>
      <c r="M21" s="8">
        <v>11344643</v>
      </c>
      <c r="N21" s="8">
        <v>11592978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33611950</v>
      </c>
      <c r="X21" s="8">
        <v>28580086</v>
      </c>
      <c r="Y21" s="8">
        <v>5031864</v>
      </c>
      <c r="Z21" s="2">
        <v>17.61</v>
      </c>
      <c r="AA21" s="6">
        <v>85138547</v>
      </c>
    </row>
    <row r="22" spans="1:27" ht="24.75" customHeight="1">
      <c r="A22" s="31" t="s">
        <v>49</v>
      </c>
      <c r="B22" s="32"/>
      <c r="C22" s="33">
        <f aca="true" t="shared" si="0" ref="C22:Y22">SUM(C5:C21)</f>
        <v>47248117772</v>
      </c>
      <c r="D22" s="33">
        <f>SUM(D5:D21)</f>
        <v>0</v>
      </c>
      <c r="E22" s="34">
        <f t="shared" si="0"/>
        <v>54946914641</v>
      </c>
      <c r="F22" s="35">
        <f t="shared" si="0"/>
        <v>55162071787</v>
      </c>
      <c r="G22" s="35">
        <f t="shared" si="0"/>
        <v>7278323253</v>
      </c>
      <c r="H22" s="35">
        <f t="shared" si="0"/>
        <v>4180124702</v>
      </c>
      <c r="I22" s="35">
        <f t="shared" si="0"/>
        <v>4734788446</v>
      </c>
      <c r="J22" s="35">
        <f t="shared" si="0"/>
        <v>16193236401</v>
      </c>
      <c r="K22" s="35">
        <f t="shared" si="0"/>
        <v>3790367007</v>
      </c>
      <c r="L22" s="35">
        <f t="shared" si="0"/>
        <v>3497654314</v>
      </c>
      <c r="M22" s="35">
        <f t="shared" si="0"/>
        <v>6771603392</v>
      </c>
      <c r="N22" s="35">
        <f t="shared" si="0"/>
        <v>14059624713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30252861114</v>
      </c>
      <c r="X22" s="35">
        <f t="shared" si="0"/>
        <v>28563894668</v>
      </c>
      <c r="Y22" s="35">
        <f t="shared" si="0"/>
        <v>1688966446</v>
      </c>
      <c r="Z22" s="36">
        <f>+IF(X22&lt;&gt;0,+(Y22/X22)*100,0)</f>
        <v>5.912941724617622</v>
      </c>
      <c r="AA22" s="33">
        <f>SUM(AA5:AA21)</f>
        <v>55162071787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13536085962</v>
      </c>
      <c r="D25" s="6">
        <v>0</v>
      </c>
      <c r="E25" s="7">
        <v>15836818296</v>
      </c>
      <c r="F25" s="8">
        <v>15837122096</v>
      </c>
      <c r="G25" s="8">
        <v>1132266395</v>
      </c>
      <c r="H25" s="8">
        <v>1221315756</v>
      </c>
      <c r="I25" s="8">
        <v>1207344202</v>
      </c>
      <c r="J25" s="8">
        <v>3560926353</v>
      </c>
      <c r="K25" s="8">
        <v>1208358769</v>
      </c>
      <c r="L25" s="8">
        <v>1643560561</v>
      </c>
      <c r="M25" s="8">
        <v>1241745314</v>
      </c>
      <c r="N25" s="8">
        <v>4093664644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7654590997</v>
      </c>
      <c r="X25" s="8">
        <v>7484878980</v>
      </c>
      <c r="Y25" s="8">
        <v>169712017</v>
      </c>
      <c r="Z25" s="2">
        <v>2.27</v>
      </c>
      <c r="AA25" s="6">
        <v>15837122096</v>
      </c>
    </row>
    <row r="26" spans="1:27" ht="13.5">
      <c r="A26" s="25" t="s">
        <v>52</v>
      </c>
      <c r="B26" s="24"/>
      <c r="C26" s="6">
        <v>526076142</v>
      </c>
      <c r="D26" s="6">
        <v>0</v>
      </c>
      <c r="E26" s="7">
        <v>692560720</v>
      </c>
      <c r="F26" s="8">
        <v>693029320</v>
      </c>
      <c r="G26" s="8">
        <v>47831597</v>
      </c>
      <c r="H26" s="8">
        <v>42895231</v>
      </c>
      <c r="I26" s="8">
        <v>56828903</v>
      </c>
      <c r="J26" s="8">
        <v>147555731</v>
      </c>
      <c r="K26" s="8">
        <v>50747299</v>
      </c>
      <c r="L26" s="8">
        <v>50477744</v>
      </c>
      <c r="M26" s="8">
        <v>54524480</v>
      </c>
      <c r="N26" s="8">
        <v>155749523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303305254</v>
      </c>
      <c r="X26" s="8">
        <v>339002690</v>
      </c>
      <c r="Y26" s="8">
        <v>-35697436</v>
      </c>
      <c r="Z26" s="2">
        <v>-10.53</v>
      </c>
      <c r="AA26" s="6">
        <v>693029320</v>
      </c>
    </row>
    <row r="27" spans="1:27" ht="13.5">
      <c r="A27" s="25" t="s">
        <v>53</v>
      </c>
      <c r="B27" s="24"/>
      <c r="C27" s="6">
        <v>2721310782</v>
      </c>
      <c r="D27" s="6">
        <v>0</v>
      </c>
      <c r="E27" s="7">
        <v>1394921060</v>
      </c>
      <c r="F27" s="8">
        <v>1412982860</v>
      </c>
      <c r="G27" s="8">
        <v>6585609</v>
      </c>
      <c r="H27" s="8">
        <v>10722831</v>
      </c>
      <c r="I27" s="8">
        <v>183253032</v>
      </c>
      <c r="J27" s="8">
        <v>200561472</v>
      </c>
      <c r="K27" s="8">
        <v>64725511</v>
      </c>
      <c r="L27" s="8">
        <v>68305930</v>
      </c>
      <c r="M27" s="8">
        <v>136107499</v>
      </c>
      <c r="N27" s="8">
        <v>269138940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469700412</v>
      </c>
      <c r="X27" s="8">
        <v>526873606</v>
      </c>
      <c r="Y27" s="8">
        <v>-57173194</v>
      </c>
      <c r="Z27" s="2">
        <v>-10.85</v>
      </c>
      <c r="AA27" s="6">
        <v>1412982860</v>
      </c>
    </row>
    <row r="28" spans="1:27" ht="13.5">
      <c r="A28" s="25" t="s">
        <v>54</v>
      </c>
      <c r="B28" s="24"/>
      <c r="C28" s="6">
        <v>4359603042</v>
      </c>
      <c r="D28" s="6">
        <v>0</v>
      </c>
      <c r="E28" s="7">
        <v>4639363343</v>
      </c>
      <c r="F28" s="8">
        <v>4694363343</v>
      </c>
      <c r="G28" s="8">
        <v>264199663</v>
      </c>
      <c r="H28" s="8">
        <v>287223924</v>
      </c>
      <c r="I28" s="8">
        <v>321530413</v>
      </c>
      <c r="J28" s="8">
        <v>872954000</v>
      </c>
      <c r="K28" s="8">
        <v>299471649</v>
      </c>
      <c r="L28" s="8">
        <v>289666188</v>
      </c>
      <c r="M28" s="8">
        <v>419376539</v>
      </c>
      <c r="N28" s="8">
        <v>1008514376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1881468376</v>
      </c>
      <c r="X28" s="8">
        <v>2196117340</v>
      </c>
      <c r="Y28" s="8">
        <v>-314648964</v>
      </c>
      <c r="Z28" s="2">
        <v>-14.33</v>
      </c>
      <c r="AA28" s="6">
        <v>4694363343</v>
      </c>
    </row>
    <row r="29" spans="1:27" ht="13.5">
      <c r="A29" s="25" t="s">
        <v>55</v>
      </c>
      <c r="B29" s="24"/>
      <c r="C29" s="6">
        <v>1207012719</v>
      </c>
      <c r="D29" s="6">
        <v>0</v>
      </c>
      <c r="E29" s="7">
        <v>1747103338</v>
      </c>
      <c r="F29" s="8">
        <v>1736155838</v>
      </c>
      <c r="G29" s="8">
        <v>40388742</v>
      </c>
      <c r="H29" s="8">
        <v>34822872</v>
      </c>
      <c r="I29" s="8">
        <v>56292846</v>
      </c>
      <c r="J29" s="8">
        <v>131504460</v>
      </c>
      <c r="K29" s="8">
        <v>149449445</v>
      </c>
      <c r="L29" s="8">
        <v>146270714</v>
      </c>
      <c r="M29" s="8">
        <v>73946409</v>
      </c>
      <c r="N29" s="8">
        <v>369666568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501171028</v>
      </c>
      <c r="X29" s="8">
        <v>681397751</v>
      </c>
      <c r="Y29" s="8">
        <v>-180226723</v>
      </c>
      <c r="Z29" s="2">
        <v>-26.45</v>
      </c>
      <c r="AA29" s="6">
        <v>1736155838</v>
      </c>
    </row>
    <row r="30" spans="1:27" ht="13.5">
      <c r="A30" s="25" t="s">
        <v>56</v>
      </c>
      <c r="B30" s="24"/>
      <c r="C30" s="6">
        <v>13524845751</v>
      </c>
      <c r="D30" s="6">
        <v>0</v>
      </c>
      <c r="E30" s="7">
        <v>16355992529</v>
      </c>
      <c r="F30" s="8">
        <v>16448918429</v>
      </c>
      <c r="G30" s="8">
        <v>1288600714</v>
      </c>
      <c r="H30" s="8">
        <v>1941627806</v>
      </c>
      <c r="I30" s="8">
        <v>844134363</v>
      </c>
      <c r="J30" s="8">
        <v>4074362883</v>
      </c>
      <c r="K30" s="8">
        <v>1077876368</v>
      </c>
      <c r="L30" s="8">
        <v>1485695205</v>
      </c>
      <c r="M30" s="8">
        <v>725676915</v>
      </c>
      <c r="N30" s="8">
        <v>3289248488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7363611371</v>
      </c>
      <c r="X30" s="8">
        <v>8037511579</v>
      </c>
      <c r="Y30" s="8">
        <v>-673900208</v>
      </c>
      <c r="Z30" s="2">
        <v>-8.38</v>
      </c>
      <c r="AA30" s="6">
        <v>16448918429</v>
      </c>
    </row>
    <row r="31" spans="1:27" ht="13.5">
      <c r="A31" s="25" t="s">
        <v>57</v>
      </c>
      <c r="B31" s="24"/>
      <c r="C31" s="6">
        <v>484492388</v>
      </c>
      <c r="D31" s="6">
        <v>0</v>
      </c>
      <c r="E31" s="7">
        <v>825573899</v>
      </c>
      <c r="F31" s="8">
        <v>839387699</v>
      </c>
      <c r="G31" s="8">
        <v>42922933</v>
      </c>
      <c r="H31" s="8">
        <v>42893310</v>
      </c>
      <c r="I31" s="8">
        <v>20649686</v>
      </c>
      <c r="J31" s="8">
        <v>106465929</v>
      </c>
      <c r="K31" s="8">
        <v>47989947</v>
      </c>
      <c r="L31" s="8">
        <v>46834466</v>
      </c>
      <c r="M31" s="8">
        <v>43454469</v>
      </c>
      <c r="N31" s="8">
        <v>138278882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244744811</v>
      </c>
      <c r="X31" s="8">
        <v>335343504</v>
      </c>
      <c r="Y31" s="8">
        <v>-90598693</v>
      </c>
      <c r="Z31" s="2">
        <v>-27.02</v>
      </c>
      <c r="AA31" s="6">
        <v>839387699</v>
      </c>
    </row>
    <row r="32" spans="1:27" ht="13.5">
      <c r="A32" s="25" t="s">
        <v>58</v>
      </c>
      <c r="B32" s="24"/>
      <c r="C32" s="6">
        <v>2841865104</v>
      </c>
      <c r="D32" s="6">
        <v>0</v>
      </c>
      <c r="E32" s="7">
        <v>5677871453</v>
      </c>
      <c r="F32" s="8">
        <v>5686228153</v>
      </c>
      <c r="G32" s="8">
        <v>228209648</v>
      </c>
      <c r="H32" s="8">
        <v>462445947</v>
      </c>
      <c r="I32" s="8">
        <v>346804473</v>
      </c>
      <c r="J32" s="8">
        <v>1037460068</v>
      </c>
      <c r="K32" s="8">
        <v>383777091</v>
      </c>
      <c r="L32" s="8">
        <v>564392437</v>
      </c>
      <c r="M32" s="8">
        <v>559495321</v>
      </c>
      <c r="N32" s="8">
        <v>1507664849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2545124917</v>
      </c>
      <c r="X32" s="8">
        <v>2388188147</v>
      </c>
      <c r="Y32" s="8">
        <v>156936770</v>
      </c>
      <c r="Z32" s="2">
        <v>6.57</v>
      </c>
      <c r="AA32" s="6">
        <v>5686228153</v>
      </c>
    </row>
    <row r="33" spans="1:27" ht="13.5">
      <c r="A33" s="25" t="s">
        <v>59</v>
      </c>
      <c r="B33" s="24"/>
      <c r="C33" s="6">
        <v>500222359</v>
      </c>
      <c r="D33" s="6">
        <v>0</v>
      </c>
      <c r="E33" s="7">
        <v>787087018</v>
      </c>
      <c r="F33" s="8">
        <v>785441718</v>
      </c>
      <c r="G33" s="8">
        <v>31884901</v>
      </c>
      <c r="H33" s="8">
        <v>41543492</v>
      </c>
      <c r="I33" s="8">
        <v>81214180</v>
      </c>
      <c r="J33" s="8">
        <v>154642573</v>
      </c>
      <c r="K33" s="8">
        <v>79015072</v>
      </c>
      <c r="L33" s="8">
        <v>59225927</v>
      </c>
      <c r="M33" s="8">
        <v>67724239</v>
      </c>
      <c r="N33" s="8">
        <v>205965238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360607811</v>
      </c>
      <c r="X33" s="8">
        <v>361252580</v>
      </c>
      <c r="Y33" s="8">
        <v>-644769</v>
      </c>
      <c r="Z33" s="2">
        <v>-0.18</v>
      </c>
      <c r="AA33" s="6">
        <v>785441718</v>
      </c>
    </row>
    <row r="34" spans="1:27" ht="13.5">
      <c r="A34" s="25" t="s">
        <v>60</v>
      </c>
      <c r="B34" s="24"/>
      <c r="C34" s="6">
        <v>8868775897</v>
      </c>
      <c r="D34" s="6">
        <v>0</v>
      </c>
      <c r="E34" s="7">
        <v>7081775762</v>
      </c>
      <c r="F34" s="8">
        <v>7119875912</v>
      </c>
      <c r="G34" s="8">
        <v>419640253</v>
      </c>
      <c r="H34" s="8">
        <v>552613183</v>
      </c>
      <c r="I34" s="8">
        <v>477192732</v>
      </c>
      <c r="J34" s="8">
        <v>1449446168</v>
      </c>
      <c r="K34" s="8">
        <v>540778882</v>
      </c>
      <c r="L34" s="8">
        <v>538840820</v>
      </c>
      <c r="M34" s="8">
        <v>611186142</v>
      </c>
      <c r="N34" s="8">
        <v>1690805844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3140252012</v>
      </c>
      <c r="X34" s="8">
        <v>3458689994</v>
      </c>
      <c r="Y34" s="8">
        <v>-318437982</v>
      </c>
      <c r="Z34" s="2">
        <v>-9.21</v>
      </c>
      <c r="AA34" s="6">
        <v>7119875912</v>
      </c>
    </row>
    <row r="35" spans="1:27" ht="13.5">
      <c r="A35" s="23" t="s">
        <v>61</v>
      </c>
      <c r="B35" s="29"/>
      <c r="C35" s="6">
        <v>36959495</v>
      </c>
      <c r="D35" s="6">
        <v>0</v>
      </c>
      <c r="E35" s="7">
        <v>735247</v>
      </c>
      <c r="F35" s="8">
        <v>735247</v>
      </c>
      <c r="G35" s="8">
        <v>19237181</v>
      </c>
      <c r="H35" s="8">
        <v>1116362</v>
      </c>
      <c r="I35" s="8">
        <v>-359959</v>
      </c>
      <c r="J35" s="8">
        <v>19993584</v>
      </c>
      <c r="K35" s="8">
        <v>-1</v>
      </c>
      <c r="L35" s="8">
        <v>0</v>
      </c>
      <c r="M35" s="8">
        <v>4595</v>
      </c>
      <c r="N35" s="8">
        <v>4594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19998178</v>
      </c>
      <c r="X35" s="8">
        <v>298150</v>
      </c>
      <c r="Y35" s="8">
        <v>19700028</v>
      </c>
      <c r="Z35" s="2">
        <v>6607.42</v>
      </c>
      <c r="AA35" s="6">
        <v>735247</v>
      </c>
    </row>
    <row r="36" spans="1:27" ht="12.75">
      <c r="A36" s="40" t="s">
        <v>62</v>
      </c>
      <c r="B36" s="32"/>
      <c r="C36" s="33">
        <f aca="true" t="shared" si="1" ref="C36:Y36">SUM(C25:C35)</f>
        <v>48607249641</v>
      </c>
      <c r="D36" s="33">
        <f>SUM(D25:D35)</f>
        <v>0</v>
      </c>
      <c r="E36" s="34">
        <f t="shared" si="1"/>
        <v>55039802665</v>
      </c>
      <c r="F36" s="35">
        <f t="shared" si="1"/>
        <v>55254240615</v>
      </c>
      <c r="G36" s="35">
        <f t="shared" si="1"/>
        <v>3521767636</v>
      </c>
      <c r="H36" s="35">
        <f t="shared" si="1"/>
        <v>4639220714</v>
      </c>
      <c r="I36" s="35">
        <f t="shared" si="1"/>
        <v>3594884871</v>
      </c>
      <c r="J36" s="35">
        <f t="shared" si="1"/>
        <v>11755873221</v>
      </c>
      <c r="K36" s="35">
        <f t="shared" si="1"/>
        <v>3902190032</v>
      </c>
      <c r="L36" s="35">
        <f t="shared" si="1"/>
        <v>4893269992</v>
      </c>
      <c r="M36" s="35">
        <f t="shared" si="1"/>
        <v>3933241922</v>
      </c>
      <c r="N36" s="35">
        <f t="shared" si="1"/>
        <v>12728701946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24484575167</v>
      </c>
      <c r="X36" s="35">
        <f t="shared" si="1"/>
        <v>25809554321</v>
      </c>
      <c r="Y36" s="35">
        <f t="shared" si="1"/>
        <v>-1324979154</v>
      </c>
      <c r="Z36" s="36">
        <f>+IF(X36&lt;&gt;0,+(Y36/X36)*100,0)</f>
        <v>-5.133677000078718</v>
      </c>
      <c r="AA36" s="33">
        <f>SUM(AA25:AA35)</f>
        <v>55254240615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-1359131869</v>
      </c>
      <c r="D38" s="46">
        <f>+D22-D36</f>
        <v>0</v>
      </c>
      <c r="E38" s="47">
        <f t="shared" si="2"/>
        <v>-92888024</v>
      </c>
      <c r="F38" s="48">
        <f t="shared" si="2"/>
        <v>-92168828</v>
      </c>
      <c r="G38" s="48">
        <f t="shared" si="2"/>
        <v>3756555617</v>
      </c>
      <c r="H38" s="48">
        <f t="shared" si="2"/>
        <v>-459096012</v>
      </c>
      <c r="I38" s="48">
        <f t="shared" si="2"/>
        <v>1139903575</v>
      </c>
      <c r="J38" s="48">
        <f t="shared" si="2"/>
        <v>4437363180</v>
      </c>
      <c r="K38" s="48">
        <f t="shared" si="2"/>
        <v>-111823025</v>
      </c>
      <c r="L38" s="48">
        <f t="shared" si="2"/>
        <v>-1395615678</v>
      </c>
      <c r="M38" s="48">
        <f t="shared" si="2"/>
        <v>2838361470</v>
      </c>
      <c r="N38" s="48">
        <f t="shared" si="2"/>
        <v>1330922767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5768285947</v>
      </c>
      <c r="X38" s="48">
        <f>IF(F22=F36,0,X22-X36)</f>
        <v>2754340347</v>
      </c>
      <c r="Y38" s="48">
        <f t="shared" si="2"/>
        <v>3013945600</v>
      </c>
      <c r="Z38" s="49">
        <f>+IF(X38&lt;&gt;0,+(Y38/X38)*100,0)</f>
        <v>109.42531496816503</v>
      </c>
      <c r="AA38" s="46">
        <f>+AA22-AA36</f>
        <v>-92168828</v>
      </c>
    </row>
    <row r="39" spans="1:27" ht="13.5">
      <c r="A39" s="23" t="s">
        <v>64</v>
      </c>
      <c r="B39" s="29"/>
      <c r="C39" s="6">
        <v>8210209691</v>
      </c>
      <c r="D39" s="6">
        <v>0</v>
      </c>
      <c r="E39" s="7">
        <v>8891920563</v>
      </c>
      <c r="F39" s="8">
        <v>8892082563</v>
      </c>
      <c r="G39" s="8">
        <v>333152037</v>
      </c>
      <c r="H39" s="8">
        <v>309799953</v>
      </c>
      <c r="I39" s="8">
        <v>1082987495</v>
      </c>
      <c r="J39" s="8">
        <v>1725939485</v>
      </c>
      <c r="K39" s="8">
        <v>668599118</v>
      </c>
      <c r="L39" s="8">
        <v>549572679</v>
      </c>
      <c r="M39" s="8">
        <v>972354992</v>
      </c>
      <c r="N39" s="8">
        <v>2190526789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3916466274</v>
      </c>
      <c r="X39" s="8">
        <v>3747486461</v>
      </c>
      <c r="Y39" s="8">
        <v>168979813</v>
      </c>
      <c r="Z39" s="2">
        <v>4.51</v>
      </c>
      <c r="AA39" s="6">
        <v>8892082563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39718666</v>
      </c>
      <c r="Y40" s="26">
        <v>-39718666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2953939</v>
      </c>
      <c r="D41" s="50">
        <v>0</v>
      </c>
      <c r="E41" s="7">
        <v>37849970</v>
      </c>
      <c r="F41" s="8">
        <v>37849970</v>
      </c>
      <c r="G41" s="51">
        <v>0</v>
      </c>
      <c r="H41" s="51">
        <v>0</v>
      </c>
      <c r="I41" s="51">
        <v>0</v>
      </c>
      <c r="J41" s="8">
        <v>0</v>
      </c>
      <c r="K41" s="51">
        <v>61058</v>
      </c>
      <c r="L41" s="51">
        <v>0</v>
      </c>
      <c r="M41" s="8">
        <v>48360</v>
      </c>
      <c r="N41" s="51">
        <v>109418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109418</v>
      </c>
      <c r="X41" s="8">
        <v>-44634493</v>
      </c>
      <c r="Y41" s="51">
        <v>44743911</v>
      </c>
      <c r="Z41" s="52">
        <v>-100.25</v>
      </c>
      <c r="AA41" s="53">
        <v>37849970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6854031761</v>
      </c>
      <c r="D42" s="55">
        <f>SUM(D38:D41)</f>
        <v>0</v>
      </c>
      <c r="E42" s="56">
        <f t="shared" si="3"/>
        <v>8836882509</v>
      </c>
      <c r="F42" s="57">
        <f t="shared" si="3"/>
        <v>8837763705</v>
      </c>
      <c r="G42" s="57">
        <f t="shared" si="3"/>
        <v>4089707654</v>
      </c>
      <c r="H42" s="57">
        <f t="shared" si="3"/>
        <v>-149296059</v>
      </c>
      <c r="I42" s="57">
        <f t="shared" si="3"/>
        <v>2222891070</v>
      </c>
      <c r="J42" s="57">
        <f t="shared" si="3"/>
        <v>6163302665</v>
      </c>
      <c r="K42" s="57">
        <f t="shared" si="3"/>
        <v>556837151</v>
      </c>
      <c r="L42" s="57">
        <f t="shared" si="3"/>
        <v>-846042999</v>
      </c>
      <c r="M42" s="57">
        <f t="shared" si="3"/>
        <v>3810764822</v>
      </c>
      <c r="N42" s="57">
        <f t="shared" si="3"/>
        <v>3521558974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9684861639</v>
      </c>
      <c r="X42" s="57">
        <f t="shared" si="3"/>
        <v>6496910981</v>
      </c>
      <c r="Y42" s="57">
        <f t="shared" si="3"/>
        <v>3187950658</v>
      </c>
      <c r="Z42" s="58">
        <f>+IF(X42&lt;&gt;0,+(Y42/X42)*100,0)</f>
        <v>49.068713844518655</v>
      </c>
      <c r="AA42" s="55">
        <f>SUM(AA38:AA41)</f>
        <v>8837763705</v>
      </c>
    </row>
    <row r="43" spans="1:27" ht="13.5">
      <c r="A43" s="23" t="s">
        <v>68</v>
      </c>
      <c r="B43" s="29"/>
      <c r="C43" s="50">
        <v>44035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6853987726</v>
      </c>
      <c r="D44" s="63">
        <f>+D42-D43</f>
        <v>0</v>
      </c>
      <c r="E44" s="64">
        <f t="shared" si="4"/>
        <v>8836882509</v>
      </c>
      <c r="F44" s="65">
        <f t="shared" si="4"/>
        <v>8837763705</v>
      </c>
      <c r="G44" s="65">
        <f t="shared" si="4"/>
        <v>4089707654</v>
      </c>
      <c r="H44" s="65">
        <f t="shared" si="4"/>
        <v>-149296059</v>
      </c>
      <c r="I44" s="65">
        <f t="shared" si="4"/>
        <v>2222891070</v>
      </c>
      <c r="J44" s="65">
        <f t="shared" si="4"/>
        <v>6163302665</v>
      </c>
      <c r="K44" s="65">
        <f t="shared" si="4"/>
        <v>556837151</v>
      </c>
      <c r="L44" s="65">
        <f t="shared" si="4"/>
        <v>-846042999</v>
      </c>
      <c r="M44" s="65">
        <f t="shared" si="4"/>
        <v>3810764822</v>
      </c>
      <c r="N44" s="65">
        <f t="shared" si="4"/>
        <v>3521558974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9684861639</v>
      </c>
      <c r="X44" s="65">
        <f t="shared" si="4"/>
        <v>6496910981</v>
      </c>
      <c r="Y44" s="65">
        <f t="shared" si="4"/>
        <v>3187950658</v>
      </c>
      <c r="Z44" s="66">
        <f>+IF(X44&lt;&gt;0,+(Y44/X44)*100,0)</f>
        <v>49.068713844518655</v>
      </c>
      <c r="AA44" s="63">
        <f>+AA42-AA43</f>
        <v>8837763705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6853987726</v>
      </c>
      <c r="D46" s="55">
        <f>SUM(D44:D45)</f>
        <v>0</v>
      </c>
      <c r="E46" s="56">
        <f t="shared" si="5"/>
        <v>8836882509</v>
      </c>
      <c r="F46" s="57">
        <f t="shared" si="5"/>
        <v>8837763705</v>
      </c>
      <c r="G46" s="57">
        <f t="shared" si="5"/>
        <v>4089707654</v>
      </c>
      <c r="H46" s="57">
        <f t="shared" si="5"/>
        <v>-149296059</v>
      </c>
      <c r="I46" s="57">
        <f t="shared" si="5"/>
        <v>2222891070</v>
      </c>
      <c r="J46" s="57">
        <f t="shared" si="5"/>
        <v>6163302665</v>
      </c>
      <c r="K46" s="57">
        <f t="shared" si="5"/>
        <v>556837151</v>
      </c>
      <c r="L46" s="57">
        <f t="shared" si="5"/>
        <v>-846042999</v>
      </c>
      <c r="M46" s="57">
        <f t="shared" si="5"/>
        <v>3810764822</v>
      </c>
      <c r="N46" s="57">
        <f t="shared" si="5"/>
        <v>3521558974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9684861639</v>
      </c>
      <c r="X46" s="57">
        <f t="shared" si="5"/>
        <v>6496910981</v>
      </c>
      <c r="Y46" s="57">
        <f t="shared" si="5"/>
        <v>3187950658</v>
      </c>
      <c r="Z46" s="58">
        <f>+IF(X46&lt;&gt;0,+(Y46/X46)*100,0)</f>
        <v>49.068713844518655</v>
      </c>
      <c r="AA46" s="55">
        <f>SUM(AA44:AA45)</f>
        <v>8837763705</v>
      </c>
    </row>
    <row r="47" spans="1:27" ht="13.5">
      <c r="A47" s="68" t="s">
        <v>72</v>
      </c>
      <c r="B47" s="29"/>
      <c r="C47" s="50">
        <v>-38207401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6815780325</v>
      </c>
      <c r="D48" s="71">
        <f>SUM(D46:D47)</f>
        <v>0</v>
      </c>
      <c r="E48" s="72">
        <f t="shared" si="6"/>
        <v>8836882509</v>
      </c>
      <c r="F48" s="73">
        <f t="shared" si="6"/>
        <v>8837763705</v>
      </c>
      <c r="G48" s="73">
        <f t="shared" si="6"/>
        <v>4089707654</v>
      </c>
      <c r="H48" s="74">
        <f t="shared" si="6"/>
        <v>-149296059</v>
      </c>
      <c r="I48" s="74">
        <f t="shared" si="6"/>
        <v>2222891070</v>
      </c>
      <c r="J48" s="74">
        <f t="shared" si="6"/>
        <v>6163302665</v>
      </c>
      <c r="K48" s="74">
        <f t="shared" si="6"/>
        <v>556837151</v>
      </c>
      <c r="L48" s="74">
        <f t="shared" si="6"/>
        <v>-846042999</v>
      </c>
      <c r="M48" s="73">
        <f t="shared" si="6"/>
        <v>3810764822</v>
      </c>
      <c r="N48" s="73">
        <f t="shared" si="6"/>
        <v>3521558974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9684861639</v>
      </c>
      <c r="X48" s="74">
        <f t="shared" si="6"/>
        <v>6496910981</v>
      </c>
      <c r="Y48" s="74">
        <f t="shared" si="6"/>
        <v>3187950658</v>
      </c>
      <c r="Z48" s="75">
        <f>+IF(X48&lt;&gt;0,+(Y48/X48)*100,0)</f>
        <v>49.068713844518655</v>
      </c>
      <c r="AA48" s="76">
        <f>SUM(AA46:AA47)</f>
        <v>8837763705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11088884</v>
      </c>
      <c r="F5" s="8">
        <v>11088884</v>
      </c>
      <c r="G5" s="8">
        <v>954024</v>
      </c>
      <c r="H5" s="8">
        <v>946020</v>
      </c>
      <c r="I5" s="8">
        <v>975000</v>
      </c>
      <c r="J5" s="8">
        <v>2875044</v>
      </c>
      <c r="K5" s="8">
        <v>956000</v>
      </c>
      <c r="L5" s="8">
        <v>0</v>
      </c>
      <c r="M5" s="8">
        <v>0</v>
      </c>
      <c r="N5" s="8">
        <v>956000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3831044</v>
      </c>
      <c r="X5" s="8">
        <v>5544000</v>
      </c>
      <c r="Y5" s="8">
        <v>-1712956</v>
      </c>
      <c r="Z5" s="2">
        <v>-30.9</v>
      </c>
      <c r="AA5" s="6">
        <v>11088884</v>
      </c>
    </row>
    <row r="6" spans="1:27" ht="13.5">
      <c r="A6" s="23" t="s">
        <v>33</v>
      </c>
      <c r="B6" s="24"/>
      <c r="C6" s="6">
        <v>2406165</v>
      </c>
      <c r="D6" s="6">
        <v>0</v>
      </c>
      <c r="E6" s="7">
        <v>2308956</v>
      </c>
      <c r="F6" s="8">
        <v>2308956</v>
      </c>
      <c r="G6" s="8">
        <v>234296</v>
      </c>
      <c r="H6" s="8">
        <v>234171</v>
      </c>
      <c r="I6" s="8">
        <v>237000</v>
      </c>
      <c r="J6" s="8">
        <v>705467</v>
      </c>
      <c r="K6" s="8">
        <v>240000</v>
      </c>
      <c r="L6" s="8">
        <v>0</v>
      </c>
      <c r="M6" s="8">
        <v>0</v>
      </c>
      <c r="N6" s="8">
        <v>240000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945467</v>
      </c>
      <c r="X6" s="8">
        <v>1152000</v>
      </c>
      <c r="Y6" s="8">
        <v>-206533</v>
      </c>
      <c r="Z6" s="2">
        <v>-17.93</v>
      </c>
      <c r="AA6" s="6">
        <v>2308956</v>
      </c>
    </row>
    <row r="7" spans="1:27" ht="13.5">
      <c r="A7" s="25" t="s">
        <v>34</v>
      </c>
      <c r="B7" s="24"/>
      <c r="C7" s="6">
        <v>46548408</v>
      </c>
      <c r="D7" s="6">
        <v>0</v>
      </c>
      <c r="E7" s="7">
        <v>51940590</v>
      </c>
      <c r="F7" s="8">
        <v>51940590</v>
      </c>
      <c r="G7" s="8">
        <v>3633323</v>
      </c>
      <c r="H7" s="8">
        <v>5134646</v>
      </c>
      <c r="I7" s="8">
        <v>3949000</v>
      </c>
      <c r="J7" s="8">
        <v>12716969</v>
      </c>
      <c r="K7" s="8">
        <v>4677000</v>
      </c>
      <c r="L7" s="8">
        <v>0</v>
      </c>
      <c r="M7" s="8">
        <v>0</v>
      </c>
      <c r="N7" s="8">
        <v>4677000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17393969</v>
      </c>
      <c r="X7" s="8">
        <v>25968000</v>
      </c>
      <c r="Y7" s="8">
        <v>-8574031</v>
      </c>
      <c r="Z7" s="2">
        <v>-33.02</v>
      </c>
      <c r="AA7" s="6">
        <v>51940590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3243384</v>
      </c>
      <c r="D10" s="6">
        <v>0</v>
      </c>
      <c r="E10" s="7">
        <v>3127070</v>
      </c>
      <c r="F10" s="26">
        <v>3127070</v>
      </c>
      <c r="G10" s="26">
        <v>264143</v>
      </c>
      <c r="H10" s="26">
        <v>258474</v>
      </c>
      <c r="I10" s="26">
        <v>265000</v>
      </c>
      <c r="J10" s="26">
        <v>787617</v>
      </c>
      <c r="K10" s="26">
        <v>265000</v>
      </c>
      <c r="L10" s="26">
        <v>0</v>
      </c>
      <c r="M10" s="26">
        <v>0</v>
      </c>
      <c r="N10" s="26">
        <v>265000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1052617</v>
      </c>
      <c r="X10" s="26">
        <v>1566000</v>
      </c>
      <c r="Y10" s="26">
        <v>-513383</v>
      </c>
      <c r="Z10" s="27">
        <v>-32.78</v>
      </c>
      <c r="AA10" s="28">
        <v>3127070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446719</v>
      </c>
      <c r="D12" s="6">
        <v>0</v>
      </c>
      <c r="E12" s="7">
        <v>697000</v>
      </c>
      <c r="F12" s="8">
        <v>697000</v>
      </c>
      <c r="G12" s="8">
        <v>19246</v>
      </c>
      <c r="H12" s="8">
        <v>19025</v>
      </c>
      <c r="I12" s="8">
        <v>20000</v>
      </c>
      <c r="J12" s="8">
        <v>58271</v>
      </c>
      <c r="K12" s="8">
        <v>19000</v>
      </c>
      <c r="L12" s="8">
        <v>0</v>
      </c>
      <c r="M12" s="8">
        <v>0</v>
      </c>
      <c r="N12" s="8">
        <v>19000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77271</v>
      </c>
      <c r="X12" s="8">
        <v>348000</v>
      </c>
      <c r="Y12" s="8">
        <v>-270729</v>
      </c>
      <c r="Z12" s="2">
        <v>-77.8</v>
      </c>
      <c r="AA12" s="6">
        <v>697000</v>
      </c>
    </row>
    <row r="13" spans="1:27" ht="13.5">
      <c r="A13" s="23" t="s">
        <v>40</v>
      </c>
      <c r="B13" s="29"/>
      <c r="C13" s="6">
        <v>779520</v>
      </c>
      <c r="D13" s="6">
        <v>0</v>
      </c>
      <c r="E13" s="7">
        <v>2005</v>
      </c>
      <c r="F13" s="8">
        <v>2005</v>
      </c>
      <c r="G13" s="8">
        <v>32671</v>
      </c>
      <c r="H13" s="8">
        <v>8341</v>
      </c>
      <c r="I13" s="8">
        <v>14000</v>
      </c>
      <c r="J13" s="8">
        <v>55012</v>
      </c>
      <c r="K13" s="8">
        <v>6000</v>
      </c>
      <c r="L13" s="8">
        <v>0</v>
      </c>
      <c r="M13" s="8">
        <v>0</v>
      </c>
      <c r="N13" s="8">
        <v>6000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61012</v>
      </c>
      <c r="X13" s="8"/>
      <c r="Y13" s="8">
        <v>61012</v>
      </c>
      <c r="Z13" s="2">
        <v>0</v>
      </c>
      <c r="AA13" s="6">
        <v>2005</v>
      </c>
    </row>
    <row r="14" spans="1:27" ht="13.5">
      <c r="A14" s="23" t="s">
        <v>41</v>
      </c>
      <c r="B14" s="29"/>
      <c r="C14" s="6">
        <v>1770970</v>
      </c>
      <c r="D14" s="6">
        <v>0</v>
      </c>
      <c r="E14" s="7">
        <v>2222000</v>
      </c>
      <c r="F14" s="8">
        <v>2222000</v>
      </c>
      <c r="G14" s="8">
        <v>213381</v>
      </c>
      <c r="H14" s="8">
        <v>206438</v>
      </c>
      <c r="I14" s="8">
        <v>221000</v>
      </c>
      <c r="J14" s="8">
        <v>640819</v>
      </c>
      <c r="K14" s="8">
        <v>228000</v>
      </c>
      <c r="L14" s="8">
        <v>0</v>
      </c>
      <c r="M14" s="8">
        <v>0</v>
      </c>
      <c r="N14" s="8">
        <v>228000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868819</v>
      </c>
      <c r="X14" s="8">
        <v>1110000</v>
      </c>
      <c r="Y14" s="8">
        <v>-241181</v>
      </c>
      <c r="Z14" s="2">
        <v>-21.73</v>
      </c>
      <c r="AA14" s="6">
        <v>2222000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410650</v>
      </c>
      <c r="D16" s="6">
        <v>0</v>
      </c>
      <c r="E16" s="7">
        <v>7724000</v>
      </c>
      <c r="F16" s="8">
        <v>7724000</v>
      </c>
      <c r="G16" s="8">
        <v>0</v>
      </c>
      <c r="H16" s="8">
        <v>16650</v>
      </c>
      <c r="I16" s="8">
        <v>0</v>
      </c>
      <c r="J16" s="8">
        <v>16650</v>
      </c>
      <c r="K16" s="8">
        <v>374000</v>
      </c>
      <c r="L16" s="8">
        <v>0</v>
      </c>
      <c r="M16" s="8">
        <v>0</v>
      </c>
      <c r="N16" s="8">
        <v>374000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390650</v>
      </c>
      <c r="X16" s="8">
        <v>3864000</v>
      </c>
      <c r="Y16" s="8">
        <v>-3473350</v>
      </c>
      <c r="Z16" s="2">
        <v>-89.89</v>
      </c>
      <c r="AA16" s="6">
        <v>7724000</v>
      </c>
    </row>
    <row r="17" spans="1:27" ht="13.5">
      <c r="A17" s="23" t="s">
        <v>44</v>
      </c>
      <c r="B17" s="29"/>
      <c r="C17" s="6">
        <v>1484236</v>
      </c>
      <c r="D17" s="6">
        <v>0</v>
      </c>
      <c r="E17" s="7">
        <v>3400000</v>
      </c>
      <c r="F17" s="8">
        <v>3400000</v>
      </c>
      <c r="G17" s="8">
        <v>107880</v>
      </c>
      <c r="H17" s="8">
        <v>355553</v>
      </c>
      <c r="I17" s="8">
        <v>255000</v>
      </c>
      <c r="J17" s="8">
        <v>718433</v>
      </c>
      <c r="K17" s="8">
        <v>995000</v>
      </c>
      <c r="L17" s="8">
        <v>0</v>
      </c>
      <c r="M17" s="8">
        <v>0</v>
      </c>
      <c r="N17" s="8">
        <v>995000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1713433</v>
      </c>
      <c r="X17" s="8">
        <v>1698000</v>
      </c>
      <c r="Y17" s="8">
        <v>15433</v>
      </c>
      <c r="Z17" s="2">
        <v>0.91</v>
      </c>
      <c r="AA17" s="6">
        <v>3400000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39294367</v>
      </c>
      <c r="D19" s="6">
        <v>0</v>
      </c>
      <c r="E19" s="7">
        <v>39640000</v>
      </c>
      <c r="F19" s="8">
        <v>39640000</v>
      </c>
      <c r="G19" s="8">
        <v>11538000</v>
      </c>
      <c r="H19" s="8">
        <v>0</v>
      </c>
      <c r="I19" s="8">
        <v>6243000</v>
      </c>
      <c r="J19" s="8">
        <v>17781000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17781000</v>
      </c>
      <c r="X19" s="8">
        <v>19818000</v>
      </c>
      <c r="Y19" s="8">
        <v>-2037000</v>
      </c>
      <c r="Z19" s="2">
        <v>-10.28</v>
      </c>
      <c r="AA19" s="6">
        <v>39640000</v>
      </c>
    </row>
    <row r="20" spans="1:27" ht="13.5">
      <c r="A20" s="23" t="s">
        <v>47</v>
      </c>
      <c r="B20" s="29"/>
      <c r="C20" s="6">
        <v>12758755</v>
      </c>
      <c r="D20" s="6">
        <v>0</v>
      </c>
      <c r="E20" s="7">
        <v>5685504</v>
      </c>
      <c r="F20" s="26">
        <v>5685504</v>
      </c>
      <c r="G20" s="26">
        <v>81617</v>
      </c>
      <c r="H20" s="26">
        <v>96914</v>
      </c>
      <c r="I20" s="26">
        <v>105000</v>
      </c>
      <c r="J20" s="26">
        <v>283531</v>
      </c>
      <c r="K20" s="26">
        <v>61000</v>
      </c>
      <c r="L20" s="26">
        <v>0</v>
      </c>
      <c r="M20" s="26">
        <v>0</v>
      </c>
      <c r="N20" s="26">
        <v>61000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344531</v>
      </c>
      <c r="X20" s="26">
        <v>2844000</v>
      </c>
      <c r="Y20" s="26">
        <v>-2499469</v>
      </c>
      <c r="Z20" s="27">
        <v>-87.89</v>
      </c>
      <c r="AA20" s="28">
        <v>5685504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109143174</v>
      </c>
      <c r="D22" s="33">
        <f>SUM(D5:D21)</f>
        <v>0</v>
      </c>
      <c r="E22" s="34">
        <f t="shared" si="0"/>
        <v>127836009</v>
      </c>
      <c r="F22" s="35">
        <f t="shared" si="0"/>
        <v>127836009</v>
      </c>
      <c r="G22" s="35">
        <f t="shared" si="0"/>
        <v>17078581</v>
      </c>
      <c r="H22" s="35">
        <f t="shared" si="0"/>
        <v>7276232</v>
      </c>
      <c r="I22" s="35">
        <f t="shared" si="0"/>
        <v>12284000</v>
      </c>
      <c r="J22" s="35">
        <f t="shared" si="0"/>
        <v>36638813</v>
      </c>
      <c r="K22" s="35">
        <f t="shared" si="0"/>
        <v>7821000</v>
      </c>
      <c r="L22" s="35">
        <f t="shared" si="0"/>
        <v>0</v>
      </c>
      <c r="M22" s="35">
        <f t="shared" si="0"/>
        <v>0</v>
      </c>
      <c r="N22" s="35">
        <f t="shared" si="0"/>
        <v>7821000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44459813</v>
      </c>
      <c r="X22" s="35">
        <f t="shared" si="0"/>
        <v>63912000</v>
      </c>
      <c r="Y22" s="35">
        <f t="shared" si="0"/>
        <v>-19452187</v>
      </c>
      <c r="Z22" s="36">
        <f>+IF(X22&lt;&gt;0,+(Y22/X22)*100,0)</f>
        <v>-30.43589153836525</v>
      </c>
      <c r="AA22" s="33">
        <f>SUM(AA5:AA21)</f>
        <v>127836009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30596051</v>
      </c>
      <c r="D25" s="6">
        <v>0</v>
      </c>
      <c r="E25" s="7">
        <v>32907575</v>
      </c>
      <c r="F25" s="8">
        <v>32907575</v>
      </c>
      <c r="G25" s="8">
        <v>2548510</v>
      </c>
      <c r="H25" s="8">
        <v>2809316</v>
      </c>
      <c r="I25" s="8">
        <v>2487000</v>
      </c>
      <c r="J25" s="8">
        <v>7844826</v>
      </c>
      <c r="K25" s="8">
        <v>2741000</v>
      </c>
      <c r="L25" s="8">
        <v>0</v>
      </c>
      <c r="M25" s="8">
        <v>0</v>
      </c>
      <c r="N25" s="8">
        <v>2741000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10585826</v>
      </c>
      <c r="X25" s="8">
        <v>16452000</v>
      </c>
      <c r="Y25" s="8">
        <v>-5866174</v>
      </c>
      <c r="Z25" s="2">
        <v>-35.66</v>
      </c>
      <c r="AA25" s="6">
        <v>32907575</v>
      </c>
    </row>
    <row r="26" spans="1:27" ht="13.5">
      <c r="A26" s="25" t="s">
        <v>52</v>
      </c>
      <c r="B26" s="24"/>
      <c r="C26" s="6">
        <v>2490585</v>
      </c>
      <c r="D26" s="6">
        <v>0</v>
      </c>
      <c r="E26" s="7">
        <v>2449000</v>
      </c>
      <c r="F26" s="8">
        <v>2449000</v>
      </c>
      <c r="G26" s="8">
        <v>194074</v>
      </c>
      <c r="H26" s="8">
        <v>239820</v>
      </c>
      <c r="I26" s="8">
        <v>223000</v>
      </c>
      <c r="J26" s="8">
        <v>656894</v>
      </c>
      <c r="K26" s="8">
        <v>223000</v>
      </c>
      <c r="L26" s="8">
        <v>0</v>
      </c>
      <c r="M26" s="8">
        <v>0</v>
      </c>
      <c r="N26" s="8">
        <v>223000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879894</v>
      </c>
      <c r="X26" s="8">
        <v>1104000</v>
      </c>
      <c r="Y26" s="8">
        <v>-224106</v>
      </c>
      <c r="Z26" s="2">
        <v>-20.3</v>
      </c>
      <c r="AA26" s="6">
        <v>2449000</v>
      </c>
    </row>
    <row r="27" spans="1:27" ht="13.5">
      <c r="A27" s="25" t="s">
        <v>53</v>
      </c>
      <c r="B27" s="24"/>
      <c r="C27" s="6">
        <v>7954761</v>
      </c>
      <c r="D27" s="6">
        <v>0</v>
      </c>
      <c r="E27" s="7">
        <v>25946600</v>
      </c>
      <c r="F27" s="8">
        <v>25946600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12972000</v>
      </c>
      <c r="Y27" s="8">
        <v>-12972000</v>
      </c>
      <c r="Z27" s="2">
        <v>-100</v>
      </c>
      <c r="AA27" s="6">
        <v>25946600</v>
      </c>
    </row>
    <row r="28" spans="1:27" ht="13.5">
      <c r="A28" s="25" t="s">
        <v>54</v>
      </c>
      <c r="B28" s="24"/>
      <c r="C28" s="6">
        <v>6695138</v>
      </c>
      <c r="D28" s="6">
        <v>0</v>
      </c>
      <c r="E28" s="7">
        <v>6304000</v>
      </c>
      <c r="F28" s="8">
        <v>6304000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3150000</v>
      </c>
      <c r="Y28" s="8">
        <v>-3150000</v>
      </c>
      <c r="Z28" s="2">
        <v>-100</v>
      </c>
      <c r="AA28" s="6">
        <v>6304000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677000</v>
      </c>
      <c r="F29" s="8">
        <v>677000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336000</v>
      </c>
      <c r="Y29" s="8">
        <v>-336000</v>
      </c>
      <c r="Z29" s="2">
        <v>-100</v>
      </c>
      <c r="AA29" s="6">
        <v>677000</v>
      </c>
    </row>
    <row r="30" spans="1:27" ht="13.5">
      <c r="A30" s="25" t="s">
        <v>56</v>
      </c>
      <c r="B30" s="24"/>
      <c r="C30" s="6">
        <v>60072247</v>
      </c>
      <c r="D30" s="6">
        <v>0</v>
      </c>
      <c r="E30" s="7">
        <v>55934000</v>
      </c>
      <c r="F30" s="8">
        <v>55934000</v>
      </c>
      <c r="G30" s="8">
        <v>3070175</v>
      </c>
      <c r="H30" s="8">
        <v>3070175</v>
      </c>
      <c r="I30" s="8">
        <v>3684210</v>
      </c>
      <c r="J30" s="8">
        <v>9824560</v>
      </c>
      <c r="K30" s="8">
        <v>3509000</v>
      </c>
      <c r="L30" s="8">
        <v>0</v>
      </c>
      <c r="M30" s="8">
        <v>0</v>
      </c>
      <c r="N30" s="8">
        <v>3509000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13333560</v>
      </c>
      <c r="X30" s="8">
        <v>27966000</v>
      </c>
      <c r="Y30" s="8">
        <v>-14632440</v>
      </c>
      <c r="Z30" s="2">
        <v>-52.32</v>
      </c>
      <c r="AA30" s="6">
        <v>55934000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13782201</v>
      </c>
      <c r="D32" s="6">
        <v>0</v>
      </c>
      <c r="E32" s="7">
        <v>3400000</v>
      </c>
      <c r="F32" s="8">
        <v>3400000</v>
      </c>
      <c r="G32" s="8">
        <v>563419</v>
      </c>
      <c r="H32" s="8">
        <v>1618433</v>
      </c>
      <c r="I32" s="8">
        <v>480000</v>
      </c>
      <c r="J32" s="8">
        <v>2661852</v>
      </c>
      <c r="K32" s="8">
        <v>278000</v>
      </c>
      <c r="L32" s="8">
        <v>0</v>
      </c>
      <c r="M32" s="8">
        <v>0</v>
      </c>
      <c r="N32" s="8">
        <v>278000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2939852</v>
      </c>
      <c r="X32" s="8">
        <v>2628000</v>
      </c>
      <c r="Y32" s="8">
        <v>311852</v>
      </c>
      <c r="Z32" s="2">
        <v>11.87</v>
      </c>
      <c r="AA32" s="6">
        <v>3400000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34215353</v>
      </c>
      <c r="D34" s="6">
        <v>0</v>
      </c>
      <c r="E34" s="7">
        <v>6308000</v>
      </c>
      <c r="F34" s="8">
        <v>6308000</v>
      </c>
      <c r="G34" s="8">
        <v>3865304</v>
      </c>
      <c r="H34" s="8">
        <v>1268156</v>
      </c>
      <c r="I34" s="8">
        <v>580000</v>
      </c>
      <c r="J34" s="8">
        <v>5713460</v>
      </c>
      <c r="K34" s="8">
        <v>588000</v>
      </c>
      <c r="L34" s="8">
        <v>0</v>
      </c>
      <c r="M34" s="8">
        <v>0</v>
      </c>
      <c r="N34" s="8">
        <v>588000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6301460</v>
      </c>
      <c r="X34" s="8">
        <v>4740000</v>
      </c>
      <c r="Y34" s="8">
        <v>1561460</v>
      </c>
      <c r="Z34" s="2">
        <v>32.94</v>
      </c>
      <c r="AA34" s="6">
        <v>6308000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155806336</v>
      </c>
      <c r="D36" s="33">
        <f>SUM(D25:D35)</f>
        <v>0</v>
      </c>
      <c r="E36" s="34">
        <f t="shared" si="1"/>
        <v>133926175</v>
      </c>
      <c r="F36" s="35">
        <f t="shared" si="1"/>
        <v>133926175</v>
      </c>
      <c r="G36" s="35">
        <f t="shared" si="1"/>
        <v>10241482</v>
      </c>
      <c r="H36" s="35">
        <f t="shared" si="1"/>
        <v>9005900</v>
      </c>
      <c r="I36" s="35">
        <f t="shared" si="1"/>
        <v>7454210</v>
      </c>
      <c r="J36" s="35">
        <f t="shared" si="1"/>
        <v>26701592</v>
      </c>
      <c r="K36" s="35">
        <f t="shared" si="1"/>
        <v>7339000</v>
      </c>
      <c r="L36" s="35">
        <f t="shared" si="1"/>
        <v>0</v>
      </c>
      <c r="M36" s="35">
        <f t="shared" si="1"/>
        <v>0</v>
      </c>
      <c r="N36" s="35">
        <f t="shared" si="1"/>
        <v>7339000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34040592</v>
      </c>
      <c r="X36" s="35">
        <f t="shared" si="1"/>
        <v>69348000</v>
      </c>
      <c r="Y36" s="35">
        <f t="shared" si="1"/>
        <v>-35307408</v>
      </c>
      <c r="Z36" s="36">
        <f>+IF(X36&lt;&gt;0,+(Y36/X36)*100,0)</f>
        <v>-50.91337601661186</v>
      </c>
      <c r="AA36" s="33">
        <f>SUM(AA25:AA35)</f>
        <v>133926175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-46663162</v>
      </c>
      <c r="D38" s="46">
        <f>+D22-D36</f>
        <v>0</v>
      </c>
      <c r="E38" s="47">
        <f t="shared" si="2"/>
        <v>-6090166</v>
      </c>
      <c r="F38" s="48">
        <f t="shared" si="2"/>
        <v>-6090166</v>
      </c>
      <c r="G38" s="48">
        <f t="shared" si="2"/>
        <v>6837099</v>
      </c>
      <c r="H38" s="48">
        <f t="shared" si="2"/>
        <v>-1729668</v>
      </c>
      <c r="I38" s="48">
        <f t="shared" si="2"/>
        <v>4829790</v>
      </c>
      <c r="J38" s="48">
        <f t="shared" si="2"/>
        <v>9937221</v>
      </c>
      <c r="K38" s="48">
        <f t="shared" si="2"/>
        <v>482000</v>
      </c>
      <c r="L38" s="48">
        <f t="shared" si="2"/>
        <v>0</v>
      </c>
      <c r="M38" s="48">
        <f t="shared" si="2"/>
        <v>0</v>
      </c>
      <c r="N38" s="48">
        <f t="shared" si="2"/>
        <v>482000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10419221</v>
      </c>
      <c r="X38" s="48">
        <f>IF(F22=F36,0,X22-X36)</f>
        <v>-5436000</v>
      </c>
      <c r="Y38" s="48">
        <f t="shared" si="2"/>
        <v>15855221</v>
      </c>
      <c r="Z38" s="49">
        <f>+IF(X38&lt;&gt;0,+(Y38/X38)*100,0)</f>
        <v>-291.67073215599703</v>
      </c>
      <c r="AA38" s="46">
        <f>+AA22-AA36</f>
        <v>-6090166</v>
      </c>
    </row>
    <row r="39" spans="1:27" ht="13.5">
      <c r="A39" s="23" t="s">
        <v>64</v>
      </c>
      <c r="B39" s="29"/>
      <c r="C39" s="6">
        <v>16295000</v>
      </c>
      <c r="D39" s="6">
        <v>0</v>
      </c>
      <c r="E39" s="7">
        <v>18680000</v>
      </c>
      <c r="F39" s="8">
        <v>18680000</v>
      </c>
      <c r="G39" s="8">
        <v>0</v>
      </c>
      <c r="H39" s="8">
        <v>0</v>
      </c>
      <c r="I39" s="8">
        <v>1994821</v>
      </c>
      <c r="J39" s="8">
        <v>1994821</v>
      </c>
      <c r="K39" s="8">
        <v>402000</v>
      </c>
      <c r="L39" s="8">
        <v>0</v>
      </c>
      <c r="M39" s="8">
        <v>0</v>
      </c>
      <c r="N39" s="8">
        <v>402000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2396821</v>
      </c>
      <c r="X39" s="8">
        <v>9342000</v>
      </c>
      <c r="Y39" s="8">
        <v>-6945179</v>
      </c>
      <c r="Z39" s="2">
        <v>-74.34</v>
      </c>
      <c r="AA39" s="6">
        <v>18680000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-30368162</v>
      </c>
      <c r="D42" s="55">
        <f>SUM(D38:D41)</f>
        <v>0</v>
      </c>
      <c r="E42" s="56">
        <f t="shared" si="3"/>
        <v>12589834</v>
      </c>
      <c r="F42" s="57">
        <f t="shared" si="3"/>
        <v>12589834</v>
      </c>
      <c r="G42" s="57">
        <f t="shared" si="3"/>
        <v>6837099</v>
      </c>
      <c r="H42" s="57">
        <f t="shared" si="3"/>
        <v>-1729668</v>
      </c>
      <c r="I42" s="57">
        <f t="shared" si="3"/>
        <v>6824611</v>
      </c>
      <c r="J42" s="57">
        <f t="shared" si="3"/>
        <v>11932042</v>
      </c>
      <c r="K42" s="57">
        <f t="shared" si="3"/>
        <v>884000</v>
      </c>
      <c r="L42" s="57">
        <f t="shared" si="3"/>
        <v>0</v>
      </c>
      <c r="M42" s="57">
        <f t="shared" si="3"/>
        <v>0</v>
      </c>
      <c r="N42" s="57">
        <f t="shared" si="3"/>
        <v>884000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12816042</v>
      </c>
      <c r="X42" s="57">
        <f t="shared" si="3"/>
        <v>3906000</v>
      </c>
      <c r="Y42" s="57">
        <f t="shared" si="3"/>
        <v>8910042</v>
      </c>
      <c r="Z42" s="58">
        <f>+IF(X42&lt;&gt;0,+(Y42/X42)*100,0)</f>
        <v>228.1116743471582</v>
      </c>
      <c r="AA42" s="55">
        <f>SUM(AA38:AA41)</f>
        <v>12589834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-30368162</v>
      </c>
      <c r="D44" s="63">
        <f>+D42-D43</f>
        <v>0</v>
      </c>
      <c r="E44" s="64">
        <f t="shared" si="4"/>
        <v>12589834</v>
      </c>
      <c r="F44" s="65">
        <f t="shared" si="4"/>
        <v>12589834</v>
      </c>
      <c r="G44" s="65">
        <f t="shared" si="4"/>
        <v>6837099</v>
      </c>
      <c r="H44" s="65">
        <f t="shared" si="4"/>
        <v>-1729668</v>
      </c>
      <c r="I44" s="65">
        <f t="shared" si="4"/>
        <v>6824611</v>
      </c>
      <c r="J44" s="65">
        <f t="shared" si="4"/>
        <v>11932042</v>
      </c>
      <c r="K44" s="65">
        <f t="shared" si="4"/>
        <v>884000</v>
      </c>
      <c r="L44" s="65">
        <f t="shared" si="4"/>
        <v>0</v>
      </c>
      <c r="M44" s="65">
        <f t="shared" si="4"/>
        <v>0</v>
      </c>
      <c r="N44" s="65">
        <f t="shared" si="4"/>
        <v>884000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12816042</v>
      </c>
      <c r="X44" s="65">
        <f t="shared" si="4"/>
        <v>3906000</v>
      </c>
      <c r="Y44" s="65">
        <f t="shared" si="4"/>
        <v>8910042</v>
      </c>
      <c r="Z44" s="66">
        <f>+IF(X44&lt;&gt;0,+(Y44/X44)*100,0)</f>
        <v>228.1116743471582</v>
      </c>
      <c r="AA44" s="63">
        <f>+AA42-AA43</f>
        <v>12589834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-30368162</v>
      </c>
      <c r="D46" s="55">
        <f>SUM(D44:D45)</f>
        <v>0</v>
      </c>
      <c r="E46" s="56">
        <f t="shared" si="5"/>
        <v>12589834</v>
      </c>
      <c r="F46" s="57">
        <f t="shared" si="5"/>
        <v>12589834</v>
      </c>
      <c r="G46" s="57">
        <f t="shared" si="5"/>
        <v>6837099</v>
      </c>
      <c r="H46" s="57">
        <f t="shared" si="5"/>
        <v>-1729668</v>
      </c>
      <c r="I46" s="57">
        <f t="shared" si="5"/>
        <v>6824611</v>
      </c>
      <c r="J46" s="57">
        <f t="shared" si="5"/>
        <v>11932042</v>
      </c>
      <c r="K46" s="57">
        <f t="shared" si="5"/>
        <v>884000</v>
      </c>
      <c r="L46" s="57">
        <f t="shared" si="5"/>
        <v>0</v>
      </c>
      <c r="M46" s="57">
        <f t="shared" si="5"/>
        <v>0</v>
      </c>
      <c r="N46" s="57">
        <f t="shared" si="5"/>
        <v>884000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12816042</v>
      </c>
      <c r="X46" s="57">
        <f t="shared" si="5"/>
        <v>3906000</v>
      </c>
      <c r="Y46" s="57">
        <f t="shared" si="5"/>
        <v>8910042</v>
      </c>
      <c r="Z46" s="58">
        <f>+IF(X46&lt;&gt;0,+(Y46/X46)*100,0)</f>
        <v>228.1116743471582</v>
      </c>
      <c r="AA46" s="55">
        <f>SUM(AA44:AA45)</f>
        <v>12589834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-30368162</v>
      </c>
      <c r="D48" s="71">
        <f>SUM(D46:D47)</f>
        <v>0</v>
      </c>
      <c r="E48" s="72">
        <f t="shared" si="6"/>
        <v>12589834</v>
      </c>
      <c r="F48" s="73">
        <f t="shared" si="6"/>
        <v>12589834</v>
      </c>
      <c r="G48" s="73">
        <f t="shared" si="6"/>
        <v>6837099</v>
      </c>
      <c r="H48" s="74">
        <f t="shared" si="6"/>
        <v>-1729668</v>
      </c>
      <c r="I48" s="74">
        <f t="shared" si="6"/>
        <v>6824611</v>
      </c>
      <c r="J48" s="74">
        <f t="shared" si="6"/>
        <v>11932042</v>
      </c>
      <c r="K48" s="74">
        <f t="shared" si="6"/>
        <v>884000</v>
      </c>
      <c r="L48" s="74">
        <f t="shared" si="6"/>
        <v>0</v>
      </c>
      <c r="M48" s="73">
        <f t="shared" si="6"/>
        <v>0</v>
      </c>
      <c r="N48" s="73">
        <f t="shared" si="6"/>
        <v>884000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12816042</v>
      </c>
      <c r="X48" s="74">
        <f t="shared" si="6"/>
        <v>3906000</v>
      </c>
      <c r="Y48" s="74">
        <f t="shared" si="6"/>
        <v>8910042</v>
      </c>
      <c r="Z48" s="75">
        <f>+IF(X48&lt;&gt;0,+(Y48/X48)*100,0)</f>
        <v>228.1116743471582</v>
      </c>
      <c r="AA48" s="76">
        <f>SUM(AA46:AA47)</f>
        <v>12589834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4064654</v>
      </c>
      <c r="D5" s="6">
        <v>0</v>
      </c>
      <c r="E5" s="7">
        <v>4479308</v>
      </c>
      <c r="F5" s="8">
        <v>4479308</v>
      </c>
      <c r="G5" s="8">
        <v>2754441</v>
      </c>
      <c r="H5" s="8">
        <v>173135</v>
      </c>
      <c r="I5" s="8">
        <v>172606</v>
      </c>
      <c r="J5" s="8">
        <v>3100182</v>
      </c>
      <c r="K5" s="8">
        <v>172605</v>
      </c>
      <c r="L5" s="8">
        <v>172605</v>
      </c>
      <c r="M5" s="8">
        <v>172605</v>
      </c>
      <c r="N5" s="8">
        <v>517815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3617997</v>
      </c>
      <c r="X5" s="8">
        <v>2388180</v>
      </c>
      <c r="Y5" s="8">
        <v>1229817</v>
      </c>
      <c r="Z5" s="2">
        <v>51.5</v>
      </c>
      <c r="AA5" s="6">
        <v>4479308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39334</v>
      </c>
      <c r="F10" s="26">
        <v>39334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23688</v>
      </c>
      <c r="Y10" s="26">
        <v>-23688</v>
      </c>
      <c r="Z10" s="27">
        <v>-100</v>
      </c>
      <c r="AA10" s="28">
        <v>39334</v>
      </c>
    </row>
    <row r="11" spans="1:27" ht="13.5">
      <c r="A11" s="25" t="s">
        <v>38</v>
      </c>
      <c r="B11" s="29"/>
      <c r="C11" s="6">
        <v>90868</v>
      </c>
      <c r="D11" s="6">
        <v>0</v>
      </c>
      <c r="E11" s="7">
        <v>0</v>
      </c>
      <c r="F11" s="8">
        <v>0</v>
      </c>
      <c r="G11" s="8">
        <v>3948</v>
      </c>
      <c r="H11" s="8">
        <v>3794</v>
      </c>
      <c r="I11" s="8">
        <v>3794</v>
      </c>
      <c r="J11" s="8">
        <v>11536</v>
      </c>
      <c r="K11" s="8">
        <v>3794</v>
      </c>
      <c r="L11" s="8">
        <v>3794</v>
      </c>
      <c r="M11" s="8">
        <v>3794</v>
      </c>
      <c r="N11" s="8">
        <v>11382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22918</v>
      </c>
      <c r="X11" s="8"/>
      <c r="Y11" s="8">
        <v>22918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193591</v>
      </c>
      <c r="D12" s="6">
        <v>0</v>
      </c>
      <c r="E12" s="7">
        <v>650400</v>
      </c>
      <c r="F12" s="8">
        <v>650400</v>
      </c>
      <c r="G12" s="8">
        <v>39970</v>
      </c>
      <c r="H12" s="8">
        <v>39970</v>
      </c>
      <c r="I12" s="8">
        <v>42737</v>
      </c>
      <c r="J12" s="8">
        <v>122677</v>
      </c>
      <c r="K12" s="8">
        <v>42094</v>
      </c>
      <c r="L12" s="8">
        <v>231319</v>
      </c>
      <c r="M12" s="8">
        <v>66992</v>
      </c>
      <c r="N12" s="8">
        <v>340405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463082</v>
      </c>
      <c r="X12" s="8">
        <v>325170</v>
      </c>
      <c r="Y12" s="8">
        <v>137912</v>
      </c>
      <c r="Z12" s="2">
        <v>42.41</v>
      </c>
      <c r="AA12" s="6">
        <v>650400</v>
      </c>
    </row>
    <row r="13" spans="1:27" ht="13.5">
      <c r="A13" s="23" t="s">
        <v>40</v>
      </c>
      <c r="B13" s="29"/>
      <c r="C13" s="6">
        <v>1293665</v>
      </c>
      <c r="D13" s="6">
        <v>0</v>
      </c>
      <c r="E13" s="7">
        <v>694000</v>
      </c>
      <c r="F13" s="8">
        <v>694000</v>
      </c>
      <c r="G13" s="8">
        <v>6031</v>
      </c>
      <c r="H13" s="8">
        <v>83546</v>
      </c>
      <c r="I13" s="8">
        <v>101981</v>
      </c>
      <c r="J13" s="8">
        <v>191558</v>
      </c>
      <c r="K13" s="8">
        <v>72791</v>
      </c>
      <c r="L13" s="8">
        <v>48976</v>
      </c>
      <c r="M13" s="8">
        <v>40998</v>
      </c>
      <c r="N13" s="8">
        <v>162765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354323</v>
      </c>
      <c r="X13" s="8">
        <v>302502</v>
      </c>
      <c r="Y13" s="8">
        <v>51821</v>
      </c>
      <c r="Z13" s="2">
        <v>17.13</v>
      </c>
      <c r="AA13" s="6">
        <v>694000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120000</v>
      </c>
      <c r="F14" s="8">
        <v>120000</v>
      </c>
      <c r="G14" s="8">
        <v>0</v>
      </c>
      <c r="H14" s="8">
        <v>83711</v>
      </c>
      <c r="I14" s="8">
        <v>2347</v>
      </c>
      <c r="J14" s="8">
        <v>86058</v>
      </c>
      <c r="K14" s="8">
        <v>85129</v>
      </c>
      <c r="L14" s="8">
        <v>16965</v>
      </c>
      <c r="M14" s="8">
        <v>0</v>
      </c>
      <c r="N14" s="8">
        <v>102094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188152</v>
      </c>
      <c r="X14" s="8">
        <v>60000</v>
      </c>
      <c r="Y14" s="8">
        <v>128152</v>
      </c>
      <c r="Z14" s="2">
        <v>213.59</v>
      </c>
      <c r="AA14" s="6">
        <v>120000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137267</v>
      </c>
      <c r="D16" s="6">
        <v>0</v>
      </c>
      <c r="E16" s="7">
        <v>0</v>
      </c>
      <c r="F16" s="8">
        <v>0</v>
      </c>
      <c r="G16" s="8">
        <v>0</v>
      </c>
      <c r="H16" s="8">
        <v>219</v>
      </c>
      <c r="I16" s="8">
        <v>0</v>
      </c>
      <c r="J16" s="8">
        <v>219</v>
      </c>
      <c r="K16" s="8">
        <v>175</v>
      </c>
      <c r="L16" s="8">
        <v>0</v>
      </c>
      <c r="M16" s="8">
        <v>0</v>
      </c>
      <c r="N16" s="8">
        <v>175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394</v>
      </c>
      <c r="X16" s="8"/>
      <c r="Y16" s="8">
        <v>394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36383</v>
      </c>
      <c r="D17" s="6">
        <v>0</v>
      </c>
      <c r="E17" s="7">
        <v>42266</v>
      </c>
      <c r="F17" s="8">
        <v>42266</v>
      </c>
      <c r="G17" s="8">
        <v>972</v>
      </c>
      <c r="H17" s="8">
        <v>3913</v>
      </c>
      <c r="I17" s="8">
        <v>2185</v>
      </c>
      <c r="J17" s="8">
        <v>7070</v>
      </c>
      <c r="K17" s="8">
        <v>1060</v>
      </c>
      <c r="L17" s="8">
        <v>2141</v>
      </c>
      <c r="M17" s="8">
        <v>1502</v>
      </c>
      <c r="N17" s="8">
        <v>4703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11773</v>
      </c>
      <c r="X17" s="8">
        <v>21132</v>
      </c>
      <c r="Y17" s="8">
        <v>-9359</v>
      </c>
      <c r="Z17" s="2">
        <v>-44.29</v>
      </c>
      <c r="AA17" s="6">
        <v>42266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43247</v>
      </c>
      <c r="F18" s="8">
        <v>43247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21624</v>
      </c>
      <c r="Y18" s="8">
        <v>-21624</v>
      </c>
      <c r="Z18" s="2">
        <v>-100</v>
      </c>
      <c r="AA18" s="6">
        <v>43247</v>
      </c>
    </row>
    <row r="19" spans="1:27" ht="13.5">
      <c r="A19" s="23" t="s">
        <v>46</v>
      </c>
      <c r="B19" s="29"/>
      <c r="C19" s="6">
        <v>37481000</v>
      </c>
      <c r="D19" s="6">
        <v>0</v>
      </c>
      <c r="E19" s="7">
        <v>43355000</v>
      </c>
      <c r="F19" s="8">
        <v>43355000</v>
      </c>
      <c r="G19" s="8">
        <v>12117131</v>
      </c>
      <c r="H19" s="8">
        <v>1623741</v>
      </c>
      <c r="I19" s="8">
        <v>640810</v>
      </c>
      <c r="J19" s="8">
        <v>14381682</v>
      </c>
      <c r="K19" s="8">
        <v>594983</v>
      </c>
      <c r="L19" s="8">
        <v>687688</v>
      </c>
      <c r="M19" s="8">
        <v>9482851</v>
      </c>
      <c r="N19" s="8">
        <v>10765522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25147204</v>
      </c>
      <c r="X19" s="8">
        <v>24424334</v>
      </c>
      <c r="Y19" s="8">
        <v>722870</v>
      </c>
      <c r="Z19" s="2">
        <v>2.96</v>
      </c>
      <c r="AA19" s="6">
        <v>43355000</v>
      </c>
    </row>
    <row r="20" spans="1:27" ht="13.5">
      <c r="A20" s="23" t="s">
        <v>47</v>
      </c>
      <c r="B20" s="29"/>
      <c r="C20" s="6">
        <v>3452713</v>
      </c>
      <c r="D20" s="6">
        <v>0</v>
      </c>
      <c r="E20" s="7">
        <v>501400</v>
      </c>
      <c r="F20" s="26">
        <v>501400</v>
      </c>
      <c r="G20" s="26">
        <v>1248780</v>
      </c>
      <c r="H20" s="26">
        <v>1420908</v>
      </c>
      <c r="I20" s="26">
        <v>1013880</v>
      </c>
      <c r="J20" s="26">
        <v>3683568</v>
      </c>
      <c r="K20" s="26">
        <v>9161</v>
      </c>
      <c r="L20" s="26">
        <v>941214</v>
      </c>
      <c r="M20" s="26">
        <v>868027</v>
      </c>
      <c r="N20" s="26">
        <v>1818402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5501970</v>
      </c>
      <c r="X20" s="26">
        <v>250518</v>
      </c>
      <c r="Y20" s="26">
        <v>5251452</v>
      </c>
      <c r="Z20" s="27">
        <v>2096.24</v>
      </c>
      <c r="AA20" s="28">
        <v>501400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46750141</v>
      </c>
      <c r="D22" s="33">
        <f>SUM(D5:D21)</f>
        <v>0</v>
      </c>
      <c r="E22" s="34">
        <f t="shared" si="0"/>
        <v>49924955</v>
      </c>
      <c r="F22" s="35">
        <f t="shared" si="0"/>
        <v>49924955</v>
      </c>
      <c r="G22" s="35">
        <f t="shared" si="0"/>
        <v>16171273</v>
      </c>
      <c r="H22" s="35">
        <f t="shared" si="0"/>
        <v>3432937</v>
      </c>
      <c r="I22" s="35">
        <f t="shared" si="0"/>
        <v>1980340</v>
      </c>
      <c r="J22" s="35">
        <f t="shared" si="0"/>
        <v>21584550</v>
      </c>
      <c r="K22" s="35">
        <f t="shared" si="0"/>
        <v>981792</v>
      </c>
      <c r="L22" s="35">
        <f t="shared" si="0"/>
        <v>2104702</v>
      </c>
      <c r="M22" s="35">
        <f t="shared" si="0"/>
        <v>10636769</v>
      </c>
      <c r="N22" s="35">
        <f t="shared" si="0"/>
        <v>13723263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35307813</v>
      </c>
      <c r="X22" s="35">
        <f t="shared" si="0"/>
        <v>27817148</v>
      </c>
      <c r="Y22" s="35">
        <f t="shared" si="0"/>
        <v>7490665</v>
      </c>
      <c r="Z22" s="36">
        <f>+IF(X22&lt;&gt;0,+(Y22/X22)*100,0)</f>
        <v>26.928227868651376</v>
      </c>
      <c r="AA22" s="33">
        <f>SUM(AA5:AA21)</f>
        <v>49924955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19747744</v>
      </c>
      <c r="D25" s="6">
        <v>0</v>
      </c>
      <c r="E25" s="7">
        <v>20634000</v>
      </c>
      <c r="F25" s="8">
        <v>20634000</v>
      </c>
      <c r="G25" s="8">
        <v>1430009</v>
      </c>
      <c r="H25" s="8">
        <v>1746414</v>
      </c>
      <c r="I25" s="8">
        <v>1928787</v>
      </c>
      <c r="J25" s="8">
        <v>5105210</v>
      </c>
      <c r="K25" s="8">
        <v>-2083436</v>
      </c>
      <c r="L25" s="8">
        <v>2593609</v>
      </c>
      <c r="M25" s="8">
        <v>1634557</v>
      </c>
      <c r="N25" s="8">
        <v>2144730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7249940</v>
      </c>
      <c r="X25" s="8">
        <v>10405770</v>
      </c>
      <c r="Y25" s="8">
        <v>-3155830</v>
      </c>
      <c r="Z25" s="2">
        <v>-30.33</v>
      </c>
      <c r="AA25" s="6">
        <v>20634000</v>
      </c>
    </row>
    <row r="26" spans="1:27" ht="13.5">
      <c r="A26" s="25" t="s">
        <v>52</v>
      </c>
      <c r="B26" s="24"/>
      <c r="C26" s="6">
        <v>2106111</v>
      </c>
      <c r="D26" s="6">
        <v>0</v>
      </c>
      <c r="E26" s="7">
        <v>2307182</v>
      </c>
      <c r="F26" s="8">
        <v>2307182</v>
      </c>
      <c r="G26" s="8">
        <v>181849</v>
      </c>
      <c r="H26" s="8">
        <v>179386</v>
      </c>
      <c r="I26" s="8">
        <v>182812</v>
      </c>
      <c r="J26" s="8">
        <v>544047</v>
      </c>
      <c r="K26" s="8">
        <v>-175425</v>
      </c>
      <c r="L26" s="8">
        <v>166394</v>
      </c>
      <c r="M26" s="8">
        <v>173921</v>
      </c>
      <c r="N26" s="8">
        <v>164890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708937</v>
      </c>
      <c r="X26" s="8">
        <v>1163664</v>
      </c>
      <c r="Y26" s="8">
        <v>-454727</v>
      </c>
      <c r="Z26" s="2">
        <v>-39.08</v>
      </c>
      <c r="AA26" s="6">
        <v>2307182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1744308</v>
      </c>
      <c r="F27" s="8">
        <v>1744308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175002</v>
      </c>
      <c r="Y27" s="8">
        <v>-175002</v>
      </c>
      <c r="Z27" s="2">
        <v>-100</v>
      </c>
      <c r="AA27" s="6">
        <v>1744308</v>
      </c>
    </row>
    <row r="28" spans="1:27" ht="13.5">
      <c r="A28" s="25" t="s">
        <v>54</v>
      </c>
      <c r="B28" s="24"/>
      <c r="C28" s="6">
        <v>10469513</v>
      </c>
      <c r="D28" s="6">
        <v>0</v>
      </c>
      <c r="E28" s="7">
        <v>7716000</v>
      </c>
      <c r="F28" s="8">
        <v>7716000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3857994</v>
      </c>
      <c r="Y28" s="8">
        <v>-3857994</v>
      </c>
      <c r="Z28" s="2">
        <v>-100</v>
      </c>
      <c r="AA28" s="6">
        <v>7716000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206000</v>
      </c>
      <c r="F29" s="8">
        <v>206000</v>
      </c>
      <c r="G29" s="8">
        <v>19483</v>
      </c>
      <c r="H29" s="8">
        <v>19133</v>
      </c>
      <c r="I29" s="8">
        <v>18174</v>
      </c>
      <c r="J29" s="8">
        <v>56790</v>
      </c>
      <c r="K29" s="8">
        <v>-18420</v>
      </c>
      <c r="L29" s="8">
        <v>17479</v>
      </c>
      <c r="M29" s="8">
        <v>17695</v>
      </c>
      <c r="N29" s="8">
        <v>16754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73544</v>
      </c>
      <c r="X29" s="8">
        <v>103038</v>
      </c>
      <c r="Y29" s="8">
        <v>-29494</v>
      </c>
      <c r="Z29" s="2">
        <v>-28.62</v>
      </c>
      <c r="AA29" s="6">
        <v>206000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1480499</v>
      </c>
      <c r="D32" s="6">
        <v>0</v>
      </c>
      <c r="E32" s="7">
        <v>583000</v>
      </c>
      <c r="F32" s="8">
        <v>583000</v>
      </c>
      <c r="G32" s="8">
        <v>106702</v>
      </c>
      <c r="H32" s="8">
        <v>142234</v>
      </c>
      <c r="I32" s="8">
        <v>212188</v>
      </c>
      <c r="J32" s="8">
        <v>461124</v>
      </c>
      <c r="K32" s="8">
        <v>-159035</v>
      </c>
      <c r="L32" s="8">
        <v>85172</v>
      </c>
      <c r="M32" s="8">
        <v>142333</v>
      </c>
      <c r="N32" s="8">
        <v>68470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529594</v>
      </c>
      <c r="X32" s="8">
        <v>291606</v>
      </c>
      <c r="Y32" s="8">
        <v>237988</v>
      </c>
      <c r="Z32" s="2">
        <v>81.61</v>
      </c>
      <c r="AA32" s="6">
        <v>583000</v>
      </c>
    </row>
    <row r="33" spans="1:27" ht="13.5">
      <c r="A33" s="25" t="s">
        <v>59</v>
      </c>
      <c r="B33" s="24"/>
      <c r="C33" s="6">
        <v>13036074</v>
      </c>
      <c r="D33" s="6">
        <v>0</v>
      </c>
      <c r="E33" s="7">
        <v>3620000</v>
      </c>
      <c r="F33" s="8">
        <v>3620000</v>
      </c>
      <c r="G33" s="8">
        <v>0</v>
      </c>
      <c r="H33" s="8">
        <v>510872</v>
      </c>
      <c r="I33" s="8">
        <v>271114</v>
      </c>
      <c r="J33" s="8">
        <v>781986</v>
      </c>
      <c r="K33" s="8">
        <v>-270471</v>
      </c>
      <c r="L33" s="8">
        <v>267088</v>
      </c>
      <c r="M33" s="8">
        <v>215817</v>
      </c>
      <c r="N33" s="8">
        <v>212434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994420</v>
      </c>
      <c r="X33" s="8">
        <v>1809852</v>
      </c>
      <c r="Y33" s="8">
        <v>-815432</v>
      </c>
      <c r="Z33" s="2">
        <v>-45.06</v>
      </c>
      <c r="AA33" s="6">
        <v>3620000</v>
      </c>
    </row>
    <row r="34" spans="1:27" ht="13.5">
      <c r="A34" s="25" t="s">
        <v>60</v>
      </c>
      <c r="B34" s="24"/>
      <c r="C34" s="6">
        <v>13928114</v>
      </c>
      <c r="D34" s="6">
        <v>0</v>
      </c>
      <c r="E34" s="7">
        <v>22464000</v>
      </c>
      <c r="F34" s="8">
        <v>22464000</v>
      </c>
      <c r="G34" s="8">
        <v>2768032</v>
      </c>
      <c r="H34" s="8">
        <v>4701215</v>
      </c>
      <c r="I34" s="8">
        <v>5411540</v>
      </c>
      <c r="J34" s="8">
        <v>12880787</v>
      </c>
      <c r="K34" s="8">
        <v>3620064</v>
      </c>
      <c r="L34" s="8">
        <v>2034016</v>
      </c>
      <c r="M34" s="8">
        <v>3107195</v>
      </c>
      <c r="N34" s="8">
        <v>8761275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21642062</v>
      </c>
      <c r="X34" s="8">
        <v>12103500</v>
      </c>
      <c r="Y34" s="8">
        <v>9538562</v>
      </c>
      <c r="Z34" s="2">
        <v>78.81</v>
      </c>
      <c r="AA34" s="6">
        <v>22464000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60768055</v>
      </c>
      <c r="D36" s="33">
        <f>SUM(D25:D35)</f>
        <v>0</v>
      </c>
      <c r="E36" s="34">
        <f t="shared" si="1"/>
        <v>59274490</v>
      </c>
      <c r="F36" s="35">
        <f t="shared" si="1"/>
        <v>59274490</v>
      </c>
      <c r="G36" s="35">
        <f t="shared" si="1"/>
        <v>4506075</v>
      </c>
      <c r="H36" s="35">
        <f t="shared" si="1"/>
        <v>7299254</v>
      </c>
      <c r="I36" s="35">
        <f t="shared" si="1"/>
        <v>8024615</v>
      </c>
      <c r="J36" s="35">
        <f t="shared" si="1"/>
        <v>19829944</v>
      </c>
      <c r="K36" s="35">
        <f t="shared" si="1"/>
        <v>913277</v>
      </c>
      <c r="L36" s="35">
        <f t="shared" si="1"/>
        <v>5163758</v>
      </c>
      <c r="M36" s="35">
        <f t="shared" si="1"/>
        <v>5291518</v>
      </c>
      <c r="N36" s="35">
        <f t="shared" si="1"/>
        <v>11368553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31198497</v>
      </c>
      <c r="X36" s="35">
        <f t="shared" si="1"/>
        <v>29910426</v>
      </c>
      <c r="Y36" s="35">
        <f t="shared" si="1"/>
        <v>1288071</v>
      </c>
      <c r="Z36" s="36">
        <f>+IF(X36&lt;&gt;0,+(Y36/X36)*100,0)</f>
        <v>4.306428133119869</v>
      </c>
      <c r="AA36" s="33">
        <f>SUM(AA25:AA35)</f>
        <v>59274490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-14017914</v>
      </c>
      <c r="D38" s="46">
        <f>+D22-D36</f>
        <v>0</v>
      </c>
      <c r="E38" s="47">
        <f t="shared" si="2"/>
        <v>-9349535</v>
      </c>
      <c r="F38" s="48">
        <f t="shared" si="2"/>
        <v>-9349535</v>
      </c>
      <c r="G38" s="48">
        <f t="shared" si="2"/>
        <v>11665198</v>
      </c>
      <c r="H38" s="48">
        <f t="shared" si="2"/>
        <v>-3866317</v>
      </c>
      <c r="I38" s="48">
        <f t="shared" si="2"/>
        <v>-6044275</v>
      </c>
      <c r="J38" s="48">
        <f t="shared" si="2"/>
        <v>1754606</v>
      </c>
      <c r="K38" s="48">
        <f t="shared" si="2"/>
        <v>68515</v>
      </c>
      <c r="L38" s="48">
        <f t="shared" si="2"/>
        <v>-3059056</v>
      </c>
      <c r="M38" s="48">
        <f t="shared" si="2"/>
        <v>5345251</v>
      </c>
      <c r="N38" s="48">
        <f t="shared" si="2"/>
        <v>2354710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4109316</v>
      </c>
      <c r="X38" s="48">
        <f>IF(F22=F36,0,X22-X36)</f>
        <v>-2093278</v>
      </c>
      <c r="Y38" s="48">
        <f t="shared" si="2"/>
        <v>6202594</v>
      </c>
      <c r="Z38" s="49">
        <f>+IF(X38&lt;&gt;0,+(Y38/X38)*100,0)</f>
        <v>-296.3100935470587</v>
      </c>
      <c r="AA38" s="46">
        <f>+AA22-AA36</f>
        <v>-9349535</v>
      </c>
    </row>
    <row r="39" spans="1:27" ht="13.5">
      <c r="A39" s="23" t="s">
        <v>64</v>
      </c>
      <c r="B39" s="29"/>
      <c r="C39" s="6">
        <v>25168069</v>
      </c>
      <c r="D39" s="6">
        <v>0</v>
      </c>
      <c r="E39" s="7">
        <v>11382000</v>
      </c>
      <c r="F39" s="8">
        <v>11382000</v>
      </c>
      <c r="G39" s="8">
        <v>593675</v>
      </c>
      <c r="H39" s="8">
        <v>2023939</v>
      </c>
      <c r="I39" s="8">
        <v>3173902</v>
      </c>
      <c r="J39" s="8">
        <v>5791516</v>
      </c>
      <c r="K39" s="8">
        <v>0</v>
      </c>
      <c r="L39" s="8">
        <v>300009</v>
      </c>
      <c r="M39" s="8">
        <v>1190530</v>
      </c>
      <c r="N39" s="8">
        <v>1490539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7282055</v>
      </c>
      <c r="X39" s="8">
        <v>7588000</v>
      </c>
      <c r="Y39" s="8">
        <v>-305945</v>
      </c>
      <c r="Z39" s="2">
        <v>-4.03</v>
      </c>
      <c r="AA39" s="6">
        <v>11382000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30000</v>
      </c>
      <c r="Y41" s="51">
        <v>-30000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11150155</v>
      </c>
      <c r="D42" s="55">
        <f>SUM(D38:D41)</f>
        <v>0</v>
      </c>
      <c r="E42" s="56">
        <f t="shared" si="3"/>
        <v>2032465</v>
      </c>
      <c r="F42" s="57">
        <f t="shared" si="3"/>
        <v>2032465</v>
      </c>
      <c r="G42" s="57">
        <f t="shared" si="3"/>
        <v>12258873</v>
      </c>
      <c r="H42" s="57">
        <f t="shared" si="3"/>
        <v>-1842378</v>
      </c>
      <c r="I42" s="57">
        <f t="shared" si="3"/>
        <v>-2870373</v>
      </c>
      <c r="J42" s="57">
        <f t="shared" si="3"/>
        <v>7546122</v>
      </c>
      <c r="K42" s="57">
        <f t="shared" si="3"/>
        <v>68515</v>
      </c>
      <c r="L42" s="57">
        <f t="shared" si="3"/>
        <v>-2759047</v>
      </c>
      <c r="M42" s="57">
        <f t="shared" si="3"/>
        <v>6535781</v>
      </c>
      <c r="N42" s="57">
        <f t="shared" si="3"/>
        <v>3845249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11391371</v>
      </c>
      <c r="X42" s="57">
        <f t="shared" si="3"/>
        <v>5524722</v>
      </c>
      <c r="Y42" s="57">
        <f t="shared" si="3"/>
        <v>5866649</v>
      </c>
      <c r="Z42" s="58">
        <f>+IF(X42&lt;&gt;0,+(Y42/X42)*100,0)</f>
        <v>106.18903539399811</v>
      </c>
      <c r="AA42" s="55">
        <f>SUM(AA38:AA41)</f>
        <v>2032465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11150155</v>
      </c>
      <c r="D44" s="63">
        <f>+D42-D43</f>
        <v>0</v>
      </c>
      <c r="E44" s="64">
        <f t="shared" si="4"/>
        <v>2032465</v>
      </c>
      <c r="F44" s="65">
        <f t="shared" si="4"/>
        <v>2032465</v>
      </c>
      <c r="G44" s="65">
        <f t="shared" si="4"/>
        <v>12258873</v>
      </c>
      <c r="H44" s="65">
        <f t="shared" si="4"/>
        <v>-1842378</v>
      </c>
      <c r="I44" s="65">
        <f t="shared" si="4"/>
        <v>-2870373</v>
      </c>
      <c r="J44" s="65">
        <f t="shared" si="4"/>
        <v>7546122</v>
      </c>
      <c r="K44" s="65">
        <f t="shared" si="4"/>
        <v>68515</v>
      </c>
      <c r="L44" s="65">
        <f t="shared" si="4"/>
        <v>-2759047</v>
      </c>
      <c r="M44" s="65">
        <f t="shared" si="4"/>
        <v>6535781</v>
      </c>
      <c r="N44" s="65">
        <f t="shared" si="4"/>
        <v>3845249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11391371</v>
      </c>
      <c r="X44" s="65">
        <f t="shared" si="4"/>
        <v>5524722</v>
      </c>
      <c r="Y44" s="65">
        <f t="shared" si="4"/>
        <v>5866649</v>
      </c>
      <c r="Z44" s="66">
        <f>+IF(X44&lt;&gt;0,+(Y44/X44)*100,0)</f>
        <v>106.18903539399811</v>
      </c>
      <c r="AA44" s="63">
        <f>+AA42-AA43</f>
        <v>2032465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11150155</v>
      </c>
      <c r="D46" s="55">
        <f>SUM(D44:D45)</f>
        <v>0</v>
      </c>
      <c r="E46" s="56">
        <f t="shared" si="5"/>
        <v>2032465</v>
      </c>
      <c r="F46" s="57">
        <f t="shared" si="5"/>
        <v>2032465</v>
      </c>
      <c r="G46" s="57">
        <f t="shared" si="5"/>
        <v>12258873</v>
      </c>
      <c r="H46" s="57">
        <f t="shared" si="5"/>
        <v>-1842378</v>
      </c>
      <c r="I46" s="57">
        <f t="shared" si="5"/>
        <v>-2870373</v>
      </c>
      <c r="J46" s="57">
        <f t="shared" si="5"/>
        <v>7546122</v>
      </c>
      <c r="K46" s="57">
        <f t="shared" si="5"/>
        <v>68515</v>
      </c>
      <c r="L46" s="57">
        <f t="shared" si="5"/>
        <v>-2759047</v>
      </c>
      <c r="M46" s="57">
        <f t="shared" si="5"/>
        <v>6535781</v>
      </c>
      <c r="N46" s="57">
        <f t="shared" si="5"/>
        <v>3845249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11391371</v>
      </c>
      <c r="X46" s="57">
        <f t="shared" si="5"/>
        <v>5524722</v>
      </c>
      <c r="Y46" s="57">
        <f t="shared" si="5"/>
        <v>5866649</v>
      </c>
      <c r="Z46" s="58">
        <f>+IF(X46&lt;&gt;0,+(Y46/X46)*100,0)</f>
        <v>106.18903539399811</v>
      </c>
      <c r="AA46" s="55">
        <f>SUM(AA44:AA45)</f>
        <v>2032465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11150155</v>
      </c>
      <c r="D48" s="71">
        <f>SUM(D46:D47)</f>
        <v>0</v>
      </c>
      <c r="E48" s="72">
        <f t="shared" si="6"/>
        <v>2032465</v>
      </c>
      <c r="F48" s="73">
        <f t="shared" si="6"/>
        <v>2032465</v>
      </c>
      <c r="G48" s="73">
        <f t="shared" si="6"/>
        <v>12258873</v>
      </c>
      <c r="H48" s="74">
        <f t="shared" si="6"/>
        <v>-1842378</v>
      </c>
      <c r="I48" s="74">
        <f t="shared" si="6"/>
        <v>-2870373</v>
      </c>
      <c r="J48" s="74">
        <f t="shared" si="6"/>
        <v>7546122</v>
      </c>
      <c r="K48" s="74">
        <f t="shared" si="6"/>
        <v>68515</v>
      </c>
      <c r="L48" s="74">
        <f t="shared" si="6"/>
        <v>-2759047</v>
      </c>
      <c r="M48" s="73">
        <f t="shared" si="6"/>
        <v>6535781</v>
      </c>
      <c r="N48" s="73">
        <f t="shared" si="6"/>
        <v>3845249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11391371</v>
      </c>
      <c r="X48" s="74">
        <f t="shared" si="6"/>
        <v>5524722</v>
      </c>
      <c r="Y48" s="74">
        <f t="shared" si="6"/>
        <v>5866649</v>
      </c>
      <c r="Z48" s="75">
        <f>+IF(X48&lt;&gt;0,+(Y48/X48)*100,0)</f>
        <v>106.18903539399811</v>
      </c>
      <c r="AA48" s="76">
        <f>SUM(AA46:AA47)</f>
        <v>2032465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739500711</v>
      </c>
      <c r="D5" s="6">
        <v>0</v>
      </c>
      <c r="E5" s="7">
        <v>798727632</v>
      </c>
      <c r="F5" s="8">
        <v>798727632</v>
      </c>
      <c r="G5" s="8">
        <v>66948030</v>
      </c>
      <c r="H5" s="8">
        <v>64345694</v>
      </c>
      <c r="I5" s="8">
        <v>67094254</v>
      </c>
      <c r="J5" s="8">
        <v>198387978</v>
      </c>
      <c r="K5" s="8">
        <v>67254129</v>
      </c>
      <c r="L5" s="8">
        <v>73242674</v>
      </c>
      <c r="M5" s="8">
        <v>67681915</v>
      </c>
      <c r="N5" s="8">
        <v>208178718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406566696</v>
      </c>
      <c r="X5" s="8">
        <v>399363816</v>
      </c>
      <c r="Y5" s="8">
        <v>7202880</v>
      </c>
      <c r="Z5" s="2">
        <v>1.8</v>
      </c>
      <c r="AA5" s="6">
        <v>798727632</v>
      </c>
    </row>
    <row r="6" spans="1:27" ht="13.5">
      <c r="A6" s="23" t="s">
        <v>33</v>
      </c>
      <c r="B6" s="24"/>
      <c r="C6" s="6">
        <v>20236112</v>
      </c>
      <c r="D6" s="6">
        <v>0</v>
      </c>
      <c r="E6" s="7">
        <v>43829939</v>
      </c>
      <c r="F6" s="8">
        <v>43829939</v>
      </c>
      <c r="G6" s="8">
        <v>-367698</v>
      </c>
      <c r="H6" s="8">
        <v>1560454</v>
      </c>
      <c r="I6" s="8">
        <v>2636685</v>
      </c>
      <c r="J6" s="8">
        <v>3829441</v>
      </c>
      <c r="K6" s="8">
        <v>10983836</v>
      </c>
      <c r="L6" s="8">
        <v>2369731</v>
      </c>
      <c r="M6" s="8">
        <v>382060</v>
      </c>
      <c r="N6" s="8">
        <v>13735627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17565068</v>
      </c>
      <c r="X6" s="8">
        <v>21914970</v>
      </c>
      <c r="Y6" s="8">
        <v>-4349902</v>
      </c>
      <c r="Z6" s="2">
        <v>-19.85</v>
      </c>
      <c r="AA6" s="6">
        <v>43829939</v>
      </c>
    </row>
    <row r="7" spans="1:27" ht="13.5">
      <c r="A7" s="25" t="s">
        <v>34</v>
      </c>
      <c r="B7" s="24"/>
      <c r="C7" s="6">
        <v>1784563166</v>
      </c>
      <c r="D7" s="6">
        <v>0</v>
      </c>
      <c r="E7" s="7">
        <v>2008245396</v>
      </c>
      <c r="F7" s="8">
        <v>2008245396</v>
      </c>
      <c r="G7" s="8">
        <v>133941363</v>
      </c>
      <c r="H7" s="8">
        <v>186344910</v>
      </c>
      <c r="I7" s="8">
        <v>192377133</v>
      </c>
      <c r="J7" s="8">
        <v>512663406</v>
      </c>
      <c r="K7" s="8">
        <v>147247984</v>
      </c>
      <c r="L7" s="8">
        <v>155001454</v>
      </c>
      <c r="M7" s="8">
        <v>151053330</v>
      </c>
      <c r="N7" s="8">
        <v>453302768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965966174</v>
      </c>
      <c r="X7" s="8">
        <v>1004122800</v>
      </c>
      <c r="Y7" s="8">
        <v>-38156626</v>
      </c>
      <c r="Z7" s="2">
        <v>-3.8</v>
      </c>
      <c r="AA7" s="6">
        <v>2008245396</v>
      </c>
    </row>
    <row r="8" spans="1:27" ht="13.5">
      <c r="A8" s="25" t="s">
        <v>35</v>
      </c>
      <c r="B8" s="24"/>
      <c r="C8" s="6">
        <v>472848871</v>
      </c>
      <c r="D8" s="6">
        <v>0</v>
      </c>
      <c r="E8" s="7">
        <v>623188231</v>
      </c>
      <c r="F8" s="8">
        <v>623188231</v>
      </c>
      <c r="G8" s="8">
        <v>37580520</v>
      </c>
      <c r="H8" s="8">
        <v>36590005</v>
      </c>
      <c r="I8" s="8">
        <v>43508846</v>
      </c>
      <c r="J8" s="8">
        <v>117679371</v>
      </c>
      <c r="K8" s="8">
        <v>38921508</v>
      </c>
      <c r="L8" s="8">
        <v>36670609</v>
      </c>
      <c r="M8" s="8">
        <v>41682033</v>
      </c>
      <c r="N8" s="8">
        <v>117274150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234953521</v>
      </c>
      <c r="X8" s="8">
        <v>341479184</v>
      </c>
      <c r="Y8" s="8">
        <v>-106525663</v>
      </c>
      <c r="Z8" s="2">
        <v>-31.2</v>
      </c>
      <c r="AA8" s="6">
        <v>623188231</v>
      </c>
    </row>
    <row r="9" spans="1:27" ht="13.5">
      <c r="A9" s="25" t="s">
        <v>36</v>
      </c>
      <c r="B9" s="24"/>
      <c r="C9" s="6">
        <v>126183327</v>
      </c>
      <c r="D9" s="6">
        <v>0</v>
      </c>
      <c r="E9" s="7">
        <v>147839029</v>
      </c>
      <c r="F9" s="8">
        <v>147839029</v>
      </c>
      <c r="G9" s="8">
        <v>11580360</v>
      </c>
      <c r="H9" s="8">
        <v>10511003</v>
      </c>
      <c r="I9" s="8">
        <v>9079686</v>
      </c>
      <c r="J9" s="8">
        <v>31171049</v>
      </c>
      <c r="K9" s="8">
        <v>11657892</v>
      </c>
      <c r="L9" s="8">
        <v>10739269</v>
      </c>
      <c r="M9" s="8">
        <v>12491689</v>
      </c>
      <c r="N9" s="8">
        <v>34888850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66059899</v>
      </c>
      <c r="X9" s="8">
        <v>73920348</v>
      </c>
      <c r="Y9" s="8">
        <v>-7860449</v>
      </c>
      <c r="Z9" s="2">
        <v>-10.63</v>
      </c>
      <c r="AA9" s="6">
        <v>147839029</v>
      </c>
    </row>
    <row r="10" spans="1:27" ht="13.5">
      <c r="A10" s="25" t="s">
        <v>37</v>
      </c>
      <c r="B10" s="24"/>
      <c r="C10" s="6">
        <v>84201475</v>
      </c>
      <c r="D10" s="6">
        <v>0</v>
      </c>
      <c r="E10" s="7">
        <v>99557376</v>
      </c>
      <c r="F10" s="26">
        <v>99557376</v>
      </c>
      <c r="G10" s="26">
        <v>2476232</v>
      </c>
      <c r="H10" s="26">
        <v>1859070</v>
      </c>
      <c r="I10" s="26">
        <v>1537021</v>
      </c>
      <c r="J10" s="26">
        <v>5872323</v>
      </c>
      <c r="K10" s="26">
        <v>1990901</v>
      </c>
      <c r="L10" s="26">
        <v>2009733</v>
      </c>
      <c r="M10" s="26">
        <v>1995328</v>
      </c>
      <c r="N10" s="26">
        <v>5995962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11868285</v>
      </c>
      <c r="X10" s="26">
        <v>49778502</v>
      </c>
      <c r="Y10" s="26">
        <v>-37910217</v>
      </c>
      <c r="Z10" s="27">
        <v>-76.16</v>
      </c>
      <c r="AA10" s="28">
        <v>99557376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5603677</v>
      </c>
      <c r="H11" s="8">
        <v>5527656</v>
      </c>
      <c r="I11" s="8">
        <v>5660773</v>
      </c>
      <c r="J11" s="8">
        <v>16792106</v>
      </c>
      <c r="K11" s="8">
        <v>5483724</v>
      </c>
      <c r="L11" s="8">
        <v>5517680</v>
      </c>
      <c r="M11" s="8">
        <v>5475836</v>
      </c>
      <c r="N11" s="8">
        <v>16477240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33269346</v>
      </c>
      <c r="X11" s="8"/>
      <c r="Y11" s="8">
        <v>33269346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20150814</v>
      </c>
      <c r="D12" s="6">
        <v>0</v>
      </c>
      <c r="E12" s="7">
        <v>43808873</v>
      </c>
      <c r="F12" s="8">
        <v>43808873</v>
      </c>
      <c r="G12" s="8">
        <v>2084333</v>
      </c>
      <c r="H12" s="8">
        <v>1755263</v>
      </c>
      <c r="I12" s="8">
        <v>1732384</v>
      </c>
      <c r="J12" s="8">
        <v>5571980</v>
      </c>
      <c r="K12" s="8">
        <v>1554366</v>
      </c>
      <c r="L12" s="8">
        <v>1602557</v>
      </c>
      <c r="M12" s="8">
        <v>1533995</v>
      </c>
      <c r="N12" s="8">
        <v>4690918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10262898</v>
      </c>
      <c r="X12" s="8">
        <v>21904458</v>
      </c>
      <c r="Y12" s="8">
        <v>-11641560</v>
      </c>
      <c r="Z12" s="2">
        <v>-53.15</v>
      </c>
      <c r="AA12" s="6">
        <v>43808873</v>
      </c>
    </row>
    <row r="13" spans="1:27" ht="13.5">
      <c r="A13" s="23" t="s">
        <v>40</v>
      </c>
      <c r="B13" s="29"/>
      <c r="C13" s="6">
        <v>68242363</v>
      </c>
      <c r="D13" s="6">
        <v>0</v>
      </c>
      <c r="E13" s="7">
        <v>49330319</v>
      </c>
      <c r="F13" s="8">
        <v>49330319</v>
      </c>
      <c r="G13" s="8">
        <v>37918115</v>
      </c>
      <c r="H13" s="8">
        <v>0</v>
      </c>
      <c r="I13" s="8">
        <v>0</v>
      </c>
      <c r="J13" s="8">
        <v>37918115</v>
      </c>
      <c r="K13" s="8">
        <v>0</v>
      </c>
      <c r="L13" s="8">
        <v>5549943</v>
      </c>
      <c r="M13" s="8">
        <v>199983</v>
      </c>
      <c r="N13" s="8">
        <v>5749926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43668041</v>
      </c>
      <c r="X13" s="8">
        <v>24635160</v>
      </c>
      <c r="Y13" s="8">
        <v>19032881</v>
      </c>
      <c r="Z13" s="2">
        <v>77.26</v>
      </c>
      <c r="AA13" s="6">
        <v>49330319</v>
      </c>
    </row>
    <row r="14" spans="1:27" ht="13.5">
      <c r="A14" s="23" t="s">
        <v>41</v>
      </c>
      <c r="B14" s="29"/>
      <c r="C14" s="6">
        <v>60213939</v>
      </c>
      <c r="D14" s="6">
        <v>0</v>
      </c>
      <c r="E14" s="7">
        <v>66348895</v>
      </c>
      <c r="F14" s="8">
        <v>66348895</v>
      </c>
      <c r="G14" s="8">
        <v>7863690</v>
      </c>
      <c r="H14" s="8">
        <v>5848303</v>
      </c>
      <c r="I14" s="8">
        <v>-243461</v>
      </c>
      <c r="J14" s="8">
        <v>13468532</v>
      </c>
      <c r="K14" s="8">
        <v>6519754</v>
      </c>
      <c r="L14" s="8">
        <v>4329586</v>
      </c>
      <c r="M14" s="8">
        <v>6841657</v>
      </c>
      <c r="N14" s="8">
        <v>17690997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31159529</v>
      </c>
      <c r="X14" s="8">
        <v>33174450</v>
      </c>
      <c r="Y14" s="8">
        <v>-2014921</v>
      </c>
      <c r="Z14" s="2">
        <v>-6.07</v>
      </c>
      <c r="AA14" s="6">
        <v>66348895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52657723</v>
      </c>
      <c r="D16" s="6">
        <v>0</v>
      </c>
      <c r="E16" s="7">
        <v>18537873</v>
      </c>
      <c r="F16" s="8">
        <v>18537873</v>
      </c>
      <c r="G16" s="8">
        <v>21000</v>
      </c>
      <c r="H16" s="8">
        <v>142450</v>
      </c>
      <c r="I16" s="8">
        <v>129380</v>
      </c>
      <c r="J16" s="8">
        <v>292830</v>
      </c>
      <c r="K16" s="8">
        <v>80800</v>
      </c>
      <c r="L16" s="8">
        <v>31800</v>
      </c>
      <c r="M16" s="8">
        <v>107250</v>
      </c>
      <c r="N16" s="8">
        <v>219850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512680</v>
      </c>
      <c r="X16" s="8">
        <v>9268938</v>
      </c>
      <c r="Y16" s="8">
        <v>-8756258</v>
      </c>
      <c r="Z16" s="2">
        <v>-94.47</v>
      </c>
      <c r="AA16" s="6">
        <v>18537873</v>
      </c>
    </row>
    <row r="17" spans="1:27" ht="13.5">
      <c r="A17" s="23" t="s">
        <v>44</v>
      </c>
      <c r="B17" s="29"/>
      <c r="C17" s="6">
        <v>90168</v>
      </c>
      <c r="D17" s="6">
        <v>0</v>
      </c>
      <c r="E17" s="7">
        <v>92365</v>
      </c>
      <c r="F17" s="8">
        <v>92365</v>
      </c>
      <c r="G17" s="8">
        <v>4358</v>
      </c>
      <c r="H17" s="8">
        <v>4298</v>
      </c>
      <c r="I17" s="8">
        <v>7753</v>
      </c>
      <c r="J17" s="8">
        <v>16409</v>
      </c>
      <c r="K17" s="8">
        <v>8916</v>
      </c>
      <c r="L17" s="8">
        <v>5973</v>
      </c>
      <c r="M17" s="8">
        <v>3827</v>
      </c>
      <c r="N17" s="8">
        <v>18716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35125</v>
      </c>
      <c r="X17" s="8">
        <v>46032</v>
      </c>
      <c r="Y17" s="8">
        <v>-10907</v>
      </c>
      <c r="Z17" s="2">
        <v>-23.69</v>
      </c>
      <c r="AA17" s="6">
        <v>92365</v>
      </c>
    </row>
    <row r="18" spans="1:27" ht="13.5">
      <c r="A18" s="25" t="s">
        <v>45</v>
      </c>
      <c r="B18" s="24"/>
      <c r="C18" s="6">
        <v>28530929</v>
      </c>
      <c r="D18" s="6">
        <v>0</v>
      </c>
      <c r="E18" s="7">
        <v>670408</v>
      </c>
      <c r="F18" s="8">
        <v>670408</v>
      </c>
      <c r="G18" s="8">
        <v>47713</v>
      </c>
      <c r="H18" s="8">
        <v>52521</v>
      </c>
      <c r="I18" s="8">
        <v>36573</v>
      </c>
      <c r="J18" s="8">
        <v>136807</v>
      </c>
      <c r="K18" s="8">
        <v>30445</v>
      </c>
      <c r="L18" s="8">
        <v>32080</v>
      </c>
      <c r="M18" s="8">
        <v>26422</v>
      </c>
      <c r="N18" s="8">
        <v>88947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225754</v>
      </c>
      <c r="X18" s="8">
        <v>335040</v>
      </c>
      <c r="Y18" s="8">
        <v>-109286</v>
      </c>
      <c r="Z18" s="2">
        <v>-32.62</v>
      </c>
      <c r="AA18" s="6">
        <v>670408</v>
      </c>
    </row>
    <row r="19" spans="1:27" ht="13.5">
      <c r="A19" s="23" t="s">
        <v>46</v>
      </c>
      <c r="B19" s="29"/>
      <c r="C19" s="6">
        <v>465822734</v>
      </c>
      <c r="D19" s="6">
        <v>0</v>
      </c>
      <c r="E19" s="7">
        <v>489490642</v>
      </c>
      <c r="F19" s="8">
        <v>489490642</v>
      </c>
      <c r="G19" s="8">
        <v>0</v>
      </c>
      <c r="H19" s="8">
        <v>180127001</v>
      </c>
      <c r="I19" s="8">
        <v>0</v>
      </c>
      <c r="J19" s="8">
        <v>180127001</v>
      </c>
      <c r="K19" s="8">
        <v>0</v>
      </c>
      <c r="L19" s="8">
        <v>4593581</v>
      </c>
      <c r="M19" s="8">
        <v>149002735</v>
      </c>
      <c r="N19" s="8">
        <v>153596316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333723317</v>
      </c>
      <c r="X19" s="8">
        <v>234745404</v>
      </c>
      <c r="Y19" s="8">
        <v>98977913</v>
      </c>
      <c r="Z19" s="2">
        <v>42.16</v>
      </c>
      <c r="AA19" s="6">
        <v>489490642</v>
      </c>
    </row>
    <row r="20" spans="1:27" ht="13.5">
      <c r="A20" s="23" t="s">
        <v>47</v>
      </c>
      <c r="B20" s="29"/>
      <c r="C20" s="6">
        <v>102700033</v>
      </c>
      <c r="D20" s="6">
        <v>0</v>
      </c>
      <c r="E20" s="7">
        <v>83339394</v>
      </c>
      <c r="F20" s="26">
        <v>83339394</v>
      </c>
      <c r="G20" s="26">
        <v>2964377</v>
      </c>
      <c r="H20" s="26">
        <v>6091905</v>
      </c>
      <c r="I20" s="26">
        <v>4171716</v>
      </c>
      <c r="J20" s="26">
        <v>13227998</v>
      </c>
      <c r="K20" s="26">
        <v>4127655</v>
      </c>
      <c r="L20" s="26">
        <v>4265723</v>
      </c>
      <c r="M20" s="26">
        <v>4006479</v>
      </c>
      <c r="N20" s="26">
        <v>12399857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25627855</v>
      </c>
      <c r="X20" s="26">
        <v>41669562</v>
      </c>
      <c r="Y20" s="26">
        <v>-16041707</v>
      </c>
      <c r="Z20" s="27">
        <v>-38.5</v>
      </c>
      <c r="AA20" s="28">
        <v>83339394</v>
      </c>
    </row>
    <row r="21" spans="1:27" ht="13.5">
      <c r="A21" s="23" t="s">
        <v>48</v>
      </c>
      <c r="B21" s="29"/>
      <c r="C21" s="6">
        <v>-694271</v>
      </c>
      <c r="D21" s="6">
        <v>0</v>
      </c>
      <c r="E21" s="7">
        <v>0</v>
      </c>
      <c r="F21" s="8">
        <v>0</v>
      </c>
      <c r="G21" s="8">
        <v>19192998</v>
      </c>
      <c r="H21" s="8">
        <v>0</v>
      </c>
      <c r="I21" s="30">
        <v>5010</v>
      </c>
      <c r="J21" s="8">
        <v>19198008</v>
      </c>
      <c r="K21" s="8">
        <v>0</v>
      </c>
      <c r="L21" s="8">
        <v>3025</v>
      </c>
      <c r="M21" s="8">
        <v>0</v>
      </c>
      <c r="N21" s="8">
        <v>3025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19201033</v>
      </c>
      <c r="X21" s="8"/>
      <c r="Y21" s="8">
        <v>19201033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4025248094</v>
      </c>
      <c r="D22" s="33">
        <f>SUM(D5:D21)</f>
        <v>0</v>
      </c>
      <c r="E22" s="34">
        <f t="shared" si="0"/>
        <v>4473006372</v>
      </c>
      <c r="F22" s="35">
        <f t="shared" si="0"/>
        <v>4473006372</v>
      </c>
      <c r="G22" s="35">
        <f t="shared" si="0"/>
        <v>327859068</v>
      </c>
      <c r="H22" s="35">
        <f t="shared" si="0"/>
        <v>500760533</v>
      </c>
      <c r="I22" s="35">
        <f t="shared" si="0"/>
        <v>327733753</v>
      </c>
      <c r="J22" s="35">
        <f t="shared" si="0"/>
        <v>1156353354</v>
      </c>
      <c r="K22" s="35">
        <f t="shared" si="0"/>
        <v>295861910</v>
      </c>
      <c r="L22" s="35">
        <f t="shared" si="0"/>
        <v>305965418</v>
      </c>
      <c r="M22" s="35">
        <f t="shared" si="0"/>
        <v>442484539</v>
      </c>
      <c r="N22" s="35">
        <f t="shared" si="0"/>
        <v>1044311867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2200665221</v>
      </c>
      <c r="X22" s="35">
        <f t="shared" si="0"/>
        <v>2256358664</v>
      </c>
      <c r="Y22" s="35">
        <f t="shared" si="0"/>
        <v>-55693443</v>
      </c>
      <c r="Z22" s="36">
        <f>+IF(X22&lt;&gt;0,+(Y22/X22)*100,0)</f>
        <v>-2.468288569923917</v>
      </c>
      <c r="AA22" s="33">
        <f>SUM(AA5:AA21)</f>
        <v>4473006372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902974938</v>
      </c>
      <c r="D25" s="6">
        <v>0</v>
      </c>
      <c r="E25" s="7">
        <v>1040937908</v>
      </c>
      <c r="F25" s="8">
        <v>1040937908</v>
      </c>
      <c r="G25" s="8">
        <v>83918020</v>
      </c>
      <c r="H25" s="8">
        <v>83564206</v>
      </c>
      <c r="I25" s="8">
        <v>82622974</v>
      </c>
      <c r="J25" s="8">
        <v>250105200</v>
      </c>
      <c r="K25" s="8">
        <v>122336280</v>
      </c>
      <c r="L25" s="8">
        <v>82812749</v>
      </c>
      <c r="M25" s="8">
        <v>80124083</v>
      </c>
      <c r="N25" s="8">
        <v>285273112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535378312</v>
      </c>
      <c r="X25" s="8">
        <v>514335000</v>
      </c>
      <c r="Y25" s="8">
        <v>21043312</v>
      </c>
      <c r="Z25" s="2">
        <v>4.09</v>
      </c>
      <c r="AA25" s="6">
        <v>1040937908</v>
      </c>
    </row>
    <row r="26" spans="1:27" ht="13.5">
      <c r="A26" s="25" t="s">
        <v>52</v>
      </c>
      <c r="B26" s="24"/>
      <c r="C26" s="6">
        <v>41763039</v>
      </c>
      <c r="D26" s="6">
        <v>0</v>
      </c>
      <c r="E26" s="7">
        <v>43033550</v>
      </c>
      <c r="F26" s="8">
        <v>43033550</v>
      </c>
      <c r="G26" s="8">
        <v>3448688</v>
      </c>
      <c r="H26" s="8">
        <v>3512079</v>
      </c>
      <c r="I26" s="8">
        <v>3538297</v>
      </c>
      <c r="J26" s="8">
        <v>10499064</v>
      </c>
      <c r="K26" s="8">
        <v>3557783</v>
      </c>
      <c r="L26" s="8">
        <v>3773374</v>
      </c>
      <c r="M26" s="8">
        <v>3571783</v>
      </c>
      <c r="N26" s="8">
        <v>10902940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21402004</v>
      </c>
      <c r="X26" s="8">
        <v>22846002</v>
      </c>
      <c r="Y26" s="8">
        <v>-1443998</v>
      </c>
      <c r="Z26" s="2">
        <v>-6.32</v>
      </c>
      <c r="AA26" s="6">
        <v>43033550</v>
      </c>
    </row>
    <row r="27" spans="1:27" ht="13.5">
      <c r="A27" s="25" t="s">
        <v>53</v>
      </c>
      <c r="B27" s="24"/>
      <c r="C27" s="6">
        <v>92507590</v>
      </c>
      <c r="D27" s="6">
        <v>0</v>
      </c>
      <c r="E27" s="7">
        <v>120815000</v>
      </c>
      <c r="F27" s="8">
        <v>120815000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60407772</v>
      </c>
      <c r="Y27" s="8">
        <v>-60407772</v>
      </c>
      <c r="Z27" s="2">
        <v>-100</v>
      </c>
      <c r="AA27" s="6">
        <v>120815000</v>
      </c>
    </row>
    <row r="28" spans="1:27" ht="13.5">
      <c r="A28" s="25" t="s">
        <v>54</v>
      </c>
      <c r="B28" s="24"/>
      <c r="C28" s="6">
        <v>504289146</v>
      </c>
      <c r="D28" s="6">
        <v>0</v>
      </c>
      <c r="E28" s="7">
        <v>507298163</v>
      </c>
      <c r="F28" s="8">
        <v>507298163</v>
      </c>
      <c r="G28" s="8">
        <v>38776035</v>
      </c>
      <c r="H28" s="8">
        <v>38768445</v>
      </c>
      <c r="I28" s="8">
        <v>37511081</v>
      </c>
      <c r="J28" s="8">
        <v>115055561</v>
      </c>
      <c r="K28" s="8">
        <v>38855248</v>
      </c>
      <c r="L28" s="8">
        <v>37615232</v>
      </c>
      <c r="M28" s="8">
        <v>38885389</v>
      </c>
      <c r="N28" s="8">
        <v>115355869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230411430</v>
      </c>
      <c r="X28" s="8">
        <v>253051500</v>
      </c>
      <c r="Y28" s="8">
        <v>-22640070</v>
      </c>
      <c r="Z28" s="2">
        <v>-8.95</v>
      </c>
      <c r="AA28" s="6">
        <v>507298163</v>
      </c>
    </row>
    <row r="29" spans="1:27" ht="13.5">
      <c r="A29" s="25" t="s">
        <v>55</v>
      </c>
      <c r="B29" s="24"/>
      <c r="C29" s="6">
        <v>71464182</v>
      </c>
      <c r="D29" s="6">
        <v>0</v>
      </c>
      <c r="E29" s="7">
        <v>65474189</v>
      </c>
      <c r="F29" s="8">
        <v>65474189</v>
      </c>
      <c r="G29" s="8">
        <v>0</v>
      </c>
      <c r="H29" s="8">
        <v>397</v>
      </c>
      <c r="I29" s="8">
        <v>16251233</v>
      </c>
      <c r="J29" s="8">
        <v>16251630</v>
      </c>
      <c r="K29" s="8">
        <v>9569</v>
      </c>
      <c r="L29" s="8">
        <v>45</v>
      </c>
      <c r="M29" s="8">
        <v>17668710</v>
      </c>
      <c r="N29" s="8">
        <v>17678324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33929954</v>
      </c>
      <c r="X29" s="8">
        <v>32730000</v>
      </c>
      <c r="Y29" s="8">
        <v>1199954</v>
      </c>
      <c r="Z29" s="2">
        <v>3.67</v>
      </c>
      <c r="AA29" s="6">
        <v>65474189</v>
      </c>
    </row>
    <row r="30" spans="1:27" ht="13.5">
      <c r="A30" s="25" t="s">
        <v>56</v>
      </c>
      <c r="B30" s="24"/>
      <c r="C30" s="6">
        <v>1799213567</v>
      </c>
      <c r="D30" s="6">
        <v>0</v>
      </c>
      <c r="E30" s="7">
        <v>1936708107</v>
      </c>
      <c r="F30" s="8">
        <v>1936708107</v>
      </c>
      <c r="G30" s="8">
        <v>200277</v>
      </c>
      <c r="H30" s="8">
        <v>391180097</v>
      </c>
      <c r="I30" s="8">
        <v>31534114</v>
      </c>
      <c r="J30" s="8">
        <v>422914488</v>
      </c>
      <c r="K30" s="8">
        <v>172366470</v>
      </c>
      <c r="L30" s="8">
        <v>430251593</v>
      </c>
      <c r="M30" s="8">
        <v>-155302902</v>
      </c>
      <c r="N30" s="8">
        <v>447315161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870229649</v>
      </c>
      <c r="X30" s="8">
        <v>1005982806</v>
      </c>
      <c r="Y30" s="8">
        <v>-135753157</v>
      </c>
      <c r="Z30" s="2">
        <v>-13.49</v>
      </c>
      <c r="AA30" s="6">
        <v>1936708107</v>
      </c>
    </row>
    <row r="31" spans="1:27" ht="13.5">
      <c r="A31" s="25" t="s">
        <v>57</v>
      </c>
      <c r="B31" s="24"/>
      <c r="C31" s="6">
        <v>156403821</v>
      </c>
      <c r="D31" s="6">
        <v>0</v>
      </c>
      <c r="E31" s="7">
        <v>181399105</v>
      </c>
      <c r="F31" s="8">
        <v>181399105</v>
      </c>
      <c r="G31" s="8">
        <v>21093</v>
      </c>
      <c r="H31" s="8">
        <v>152363</v>
      </c>
      <c r="I31" s="8">
        <v>614931</v>
      </c>
      <c r="J31" s="8">
        <v>788387</v>
      </c>
      <c r="K31" s="8">
        <v>1805252</v>
      </c>
      <c r="L31" s="8">
        <v>894608</v>
      </c>
      <c r="M31" s="8">
        <v>1201896</v>
      </c>
      <c r="N31" s="8">
        <v>3901756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4690143</v>
      </c>
      <c r="X31" s="8">
        <v>90420864</v>
      </c>
      <c r="Y31" s="8">
        <v>-85730721</v>
      </c>
      <c r="Z31" s="2">
        <v>-94.81</v>
      </c>
      <c r="AA31" s="6">
        <v>181399105</v>
      </c>
    </row>
    <row r="32" spans="1:27" ht="13.5">
      <c r="A32" s="25" t="s">
        <v>58</v>
      </c>
      <c r="B32" s="24"/>
      <c r="C32" s="6">
        <v>170161479</v>
      </c>
      <c r="D32" s="6">
        <v>0</v>
      </c>
      <c r="E32" s="7">
        <v>35408499</v>
      </c>
      <c r="F32" s="8">
        <v>35408499</v>
      </c>
      <c r="G32" s="8">
        <v>28312</v>
      </c>
      <c r="H32" s="8">
        <v>18774559</v>
      </c>
      <c r="I32" s="8">
        <v>43744589</v>
      </c>
      <c r="J32" s="8">
        <v>62547460</v>
      </c>
      <c r="K32" s="8">
        <v>38193113</v>
      </c>
      <c r="L32" s="8">
        <v>64453835</v>
      </c>
      <c r="M32" s="8">
        <v>32527685</v>
      </c>
      <c r="N32" s="8">
        <v>135174633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197722093</v>
      </c>
      <c r="X32" s="8">
        <v>17554002</v>
      </c>
      <c r="Y32" s="8">
        <v>180168091</v>
      </c>
      <c r="Z32" s="2">
        <v>1026.36</v>
      </c>
      <c r="AA32" s="6">
        <v>35408499</v>
      </c>
    </row>
    <row r="33" spans="1:27" ht="13.5">
      <c r="A33" s="25" t="s">
        <v>59</v>
      </c>
      <c r="B33" s="24"/>
      <c r="C33" s="6">
        <v>5911128</v>
      </c>
      <c r="D33" s="6">
        <v>0</v>
      </c>
      <c r="E33" s="7">
        <v>140526063</v>
      </c>
      <c r="F33" s="8">
        <v>140526063</v>
      </c>
      <c r="G33" s="8">
        <v>1730151</v>
      </c>
      <c r="H33" s="8">
        <v>19844</v>
      </c>
      <c r="I33" s="8">
        <v>19844</v>
      </c>
      <c r="J33" s="8">
        <v>1769839</v>
      </c>
      <c r="K33" s="8">
        <v>19844</v>
      </c>
      <c r="L33" s="8">
        <v>1730151</v>
      </c>
      <c r="M33" s="8">
        <v>19844</v>
      </c>
      <c r="N33" s="8">
        <v>1769839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3539678</v>
      </c>
      <c r="X33" s="8">
        <v>71931540</v>
      </c>
      <c r="Y33" s="8">
        <v>-68391862</v>
      </c>
      <c r="Z33" s="2">
        <v>-95.08</v>
      </c>
      <c r="AA33" s="6">
        <v>140526063</v>
      </c>
    </row>
    <row r="34" spans="1:27" ht="13.5">
      <c r="A34" s="25" t="s">
        <v>60</v>
      </c>
      <c r="B34" s="24"/>
      <c r="C34" s="6">
        <v>516702123</v>
      </c>
      <c r="D34" s="6">
        <v>0</v>
      </c>
      <c r="E34" s="7">
        <v>381969556</v>
      </c>
      <c r="F34" s="8">
        <v>381969556</v>
      </c>
      <c r="G34" s="8">
        <v>8026075</v>
      </c>
      <c r="H34" s="8">
        <v>8699348</v>
      </c>
      <c r="I34" s="8">
        <v>10452947</v>
      </c>
      <c r="J34" s="8">
        <v>27178370</v>
      </c>
      <c r="K34" s="8">
        <v>30414866</v>
      </c>
      <c r="L34" s="8">
        <v>15968580</v>
      </c>
      <c r="M34" s="8">
        <v>26835139</v>
      </c>
      <c r="N34" s="8">
        <v>73218585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100396955</v>
      </c>
      <c r="X34" s="8">
        <v>166833354</v>
      </c>
      <c r="Y34" s="8">
        <v>-66436399</v>
      </c>
      <c r="Z34" s="2">
        <v>-39.82</v>
      </c>
      <c r="AA34" s="6">
        <v>381969556</v>
      </c>
    </row>
    <row r="35" spans="1:27" ht="13.5">
      <c r="A35" s="23" t="s">
        <v>61</v>
      </c>
      <c r="B35" s="29"/>
      <c r="C35" s="6">
        <v>13502837</v>
      </c>
      <c r="D35" s="6">
        <v>0</v>
      </c>
      <c r="E35" s="7">
        <v>0</v>
      </c>
      <c r="F35" s="8">
        <v>0</v>
      </c>
      <c r="G35" s="8">
        <v>19192998</v>
      </c>
      <c r="H35" s="8">
        <v>0</v>
      </c>
      <c r="I35" s="8">
        <v>0</v>
      </c>
      <c r="J35" s="8">
        <v>19192998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19192998</v>
      </c>
      <c r="X35" s="8"/>
      <c r="Y35" s="8">
        <v>19192998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4274893850</v>
      </c>
      <c r="D36" s="33">
        <f>SUM(D25:D35)</f>
        <v>0</v>
      </c>
      <c r="E36" s="34">
        <f t="shared" si="1"/>
        <v>4453570140</v>
      </c>
      <c r="F36" s="35">
        <f t="shared" si="1"/>
        <v>4453570140</v>
      </c>
      <c r="G36" s="35">
        <f t="shared" si="1"/>
        <v>155341649</v>
      </c>
      <c r="H36" s="35">
        <f t="shared" si="1"/>
        <v>544671338</v>
      </c>
      <c r="I36" s="35">
        <f t="shared" si="1"/>
        <v>226290010</v>
      </c>
      <c r="J36" s="35">
        <f t="shared" si="1"/>
        <v>926302997</v>
      </c>
      <c r="K36" s="35">
        <f t="shared" si="1"/>
        <v>407558425</v>
      </c>
      <c r="L36" s="35">
        <f t="shared" si="1"/>
        <v>637500167</v>
      </c>
      <c r="M36" s="35">
        <f t="shared" si="1"/>
        <v>45531627</v>
      </c>
      <c r="N36" s="35">
        <f t="shared" si="1"/>
        <v>1090590219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2016893216</v>
      </c>
      <c r="X36" s="35">
        <f t="shared" si="1"/>
        <v>2236092840</v>
      </c>
      <c r="Y36" s="35">
        <f t="shared" si="1"/>
        <v>-219199624</v>
      </c>
      <c r="Z36" s="36">
        <f>+IF(X36&lt;&gt;0,+(Y36/X36)*100,0)</f>
        <v>-9.802796202325839</v>
      </c>
      <c r="AA36" s="33">
        <f>SUM(AA25:AA35)</f>
        <v>4453570140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-249645756</v>
      </c>
      <c r="D38" s="46">
        <f>+D22-D36</f>
        <v>0</v>
      </c>
      <c r="E38" s="47">
        <f t="shared" si="2"/>
        <v>19436232</v>
      </c>
      <c r="F38" s="48">
        <f t="shared" si="2"/>
        <v>19436232</v>
      </c>
      <c r="G38" s="48">
        <f t="shared" si="2"/>
        <v>172517419</v>
      </c>
      <c r="H38" s="48">
        <f t="shared" si="2"/>
        <v>-43910805</v>
      </c>
      <c r="I38" s="48">
        <f t="shared" si="2"/>
        <v>101443743</v>
      </c>
      <c r="J38" s="48">
        <f t="shared" si="2"/>
        <v>230050357</v>
      </c>
      <c r="K38" s="48">
        <f t="shared" si="2"/>
        <v>-111696515</v>
      </c>
      <c r="L38" s="48">
        <f t="shared" si="2"/>
        <v>-331534749</v>
      </c>
      <c r="M38" s="48">
        <f t="shared" si="2"/>
        <v>396952912</v>
      </c>
      <c r="N38" s="48">
        <f t="shared" si="2"/>
        <v>-46278352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183772005</v>
      </c>
      <c r="X38" s="48">
        <f>IF(F22=F36,0,X22-X36)</f>
        <v>20265824</v>
      </c>
      <c r="Y38" s="48">
        <f t="shared" si="2"/>
        <v>163506181</v>
      </c>
      <c r="Z38" s="49">
        <f>+IF(X38&lt;&gt;0,+(Y38/X38)*100,0)</f>
        <v>806.807465613044</v>
      </c>
      <c r="AA38" s="46">
        <f>+AA22-AA36</f>
        <v>19436232</v>
      </c>
    </row>
    <row r="39" spans="1:27" ht="13.5">
      <c r="A39" s="23" t="s">
        <v>64</v>
      </c>
      <c r="B39" s="29"/>
      <c r="C39" s="6">
        <v>303484251</v>
      </c>
      <c r="D39" s="6">
        <v>0</v>
      </c>
      <c r="E39" s="7">
        <v>447973331</v>
      </c>
      <c r="F39" s="8">
        <v>447973331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53148004</v>
      </c>
      <c r="M39" s="8">
        <v>18845158</v>
      </c>
      <c r="N39" s="8">
        <v>71993162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71993162</v>
      </c>
      <c r="X39" s="8">
        <v>236203998</v>
      </c>
      <c r="Y39" s="8">
        <v>-164210836</v>
      </c>
      <c r="Z39" s="2">
        <v>-69.52</v>
      </c>
      <c r="AA39" s="6">
        <v>447973331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53838495</v>
      </c>
      <c r="D42" s="55">
        <f>SUM(D38:D41)</f>
        <v>0</v>
      </c>
      <c r="E42" s="56">
        <f t="shared" si="3"/>
        <v>467409563</v>
      </c>
      <c r="F42" s="57">
        <f t="shared" si="3"/>
        <v>467409563</v>
      </c>
      <c r="G42" s="57">
        <f t="shared" si="3"/>
        <v>172517419</v>
      </c>
      <c r="H42" s="57">
        <f t="shared" si="3"/>
        <v>-43910805</v>
      </c>
      <c r="I42" s="57">
        <f t="shared" si="3"/>
        <v>101443743</v>
      </c>
      <c r="J42" s="57">
        <f t="shared" si="3"/>
        <v>230050357</v>
      </c>
      <c r="K42" s="57">
        <f t="shared" si="3"/>
        <v>-111696515</v>
      </c>
      <c r="L42" s="57">
        <f t="shared" si="3"/>
        <v>-278386745</v>
      </c>
      <c r="M42" s="57">
        <f t="shared" si="3"/>
        <v>415798070</v>
      </c>
      <c r="N42" s="57">
        <f t="shared" si="3"/>
        <v>25714810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255765167</v>
      </c>
      <c r="X42" s="57">
        <f t="shared" si="3"/>
        <v>256469822</v>
      </c>
      <c r="Y42" s="57">
        <f t="shared" si="3"/>
        <v>-704655</v>
      </c>
      <c r="Z42" s="58">
        <f>+IF(X42&lt;&gt;0,+(Y42/X42)*100,0)</f>
        <v>-0.2747516236042773</v>
      </c>
      <c r="AA42" s="55">
        <f>SUM(AA38:AA41)</f>
        <v>467409563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53838495</v>
      </c>
      <c r="D44" s="63">
        <f>+D42-D43</f>
        <v>0</v>
      </c>
      <c r="E44" s="64">
        <f t="shared" si="4"/>
        <v>467409563</v>
      </c>
      <c r="F44" s="65">
        <f t="shared" si="4"/>
        <v>467409563</v>
      </c>
      <c r="G44" s="65">
        <f t="shared" si="4"/>
        <v>172517419</v>
      </c>
      <c r="H44" s="65">
        <f t="shared" si="4"/>
        <v>-43910805</v>
      </c>
      <c r="I44" s="65">
        <f t="shared" si="4"/>
        <v>101443743</v>
      </c>
      <c r="J44" s="65">
        <f t="shared" si="4"/>
        <v>230050357</v>
      </c>
      <c r="K44" s="65">
        <f t="shared" si="4"/>
        <v>-111696515</v>
      </c>
      <c r="L44" s="65">
        <f t="shared" si="4"/>
        <v>-278386745</v>
      </c>
      <c r="M44" s="65">
        <f t="shared" si="4"/>
        <v>415798070</v>
      </c>
      <c r="N44" s="65">
        <f t="shared" si="4"/>
        <v>25714810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255765167</v>
      </c>
      <c r="X44" s="65">
        <f t="shared" si="4"/>
        <v>256469822</v>
      </c>
      <c r="Y44" s="65">
        <f t="shared" si="4"/>
        <v>-704655</v>
      </c>
      <c r="Z44" s="66">
        <f>+IF(X44&lt;&gt;0,+(Y44/X44)*100,0)</f>
        <v>-0.2747516236042773</v>
      </c>
      <c r="AA44" s="63">
        <f>+AA42-AA43</f>
        <v>467409563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53838495</v>
      </c>
      <c r="D46" s="55">
        <f>SUM(D44:D45)</f>
        <v>0</v>
      </c>
      <c r="E46" s="56">
        <f t="shared" si="5"/>
        <v>467409563</v>
      </c>
      <c r="F46" s="57">
        <f t="shared" si="5"/>
        <v>467409563</v>
      </c>
      <c r="G46" s="57">
        <f t="shared" si="5"/>
        <v>172517419</v>
      </c>
      <c r="H46" s="57">
        <f t="shared" si="5"/>
        <v>-43910805</v>
      </c>
      <c r="I46" s="57">
        <f t="shared" si="5"/>
        <v>101443743</v>
      </c>
      <c r="J46" s="57">
        <f t="shared" si="5"/>
        <v>230050357</v>
      </c>
      <c r="K46" s="57">
        <f t="shared" si="5"/>
        <v>-111696515</v>
      </c>
      <c r="L46" s="57">
        <f t="shared" si="5"/>
        <v>-278386745</v>
      </c>
      <c r="M46" s="57">
        <f t="shared" si="5"/>
        <v>415798070</v>
      </c>
      <c r="N46" s="57">
        <f t="shared" si="5"/>
        <v>25714810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255765167</v>
      </c>
      <c r="X46" s="57">
        <f t="shared" si="5"/>
        <v>256469822</v>
      </c>
      <c r="Y46" s="57">
        <f t="shared" si="5"/>
        <v>-704655</v>
      </c>
      <c r="Z46" s="58">
        <f>+IF(X46&lt;&gt;0,+(Y46/X46)*100,0)</f>
        <v>-0.2747516236042773</v>
      </c>
      <c r="AA46" s="55">
        <f>SUM(AA44:AA45)</f>
        <v>467409563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53838495</v>
      </c>
      <c r="D48" s="71">
        <f>SUM(D46:D47)</f>
        <v>0</v>
      </c>
      <c r="E48" s="72">
        <f t="shared" si="6"/>
        <v>467409563</v>
      </c>
      <c r="F48" s="73">
        <f t="shared" si="6"/>
        <v>467409563</v>
      </c>
      <c r="G48" s="73">
        <f t="shared" si="6"/>
        <v>172517419</v>
      </c>
      <c r="H48" s="74">
        <f t="shared" si="6"/>
        <v>-43910805</v>
      </c>
      <c r="I48" s="74">
        <f t="shared" si="6"/>
        <v>101443743</v>
      </c>
      <c r="J48" s="74">
        <f t="shared" si="6"/>
        <v>230050357</v>
      </c>
      <c r="K48" s="74">
        <f t="shared" si="6"/>
        <v>-111696515</v>
      </c>
      <c r="L48" s="74">
        <f t="shared" si="6"/>
        <v>-278386745</v>
      </c>
      <c r="M48" s="73">
        <f t="shared" si="6"/>
        <v>415798070</v>
      </c>
      <c r="N48" s="73">
        <f t="shared" si="6"/>
        <v>25714810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255765167</v>
      </c>
      <c r="X48" s="74">
        <f t="shared" si="6"/>
        <v>256469822</v>
      </c>
      <c r="Y48" s="74">
        <f t="shared" si="6"/>
        <v>-704655</v>
      </c>
      <c r="Z48" s="75">
        <f>+IF(X48&lt;&gt;0,+(Y48/X48)*100,0)</f>
        <v>-0.2747516236042773</v>
      </c>
      <c r="AA48" s="76">
        <f>SUM(AA46:AA47)</f>
        <v>467409563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11826508</v>
      </c>
      <c r="D5" s="6">
        <v>0</v>
      </c>
      <c r="E5" s="7">
        <v>12662927</v>
      </c>
      <c r="F5" s="8">
        <v>12662927</v>
      </c>
      <c r="G5" s="8">
        <v>1050572</v>
      </c>
      <c r="H5" s="8">
        <v>1043159</v>
      </c>
      <c r="I5" s="8">
        <v>1166126</v>
      </c>
      <c r="J5" s="8">
        <v>3259857</v>
      </c>
      <c r="K5" s="8">
        <v>-320426</v>
      </c>
      <c r="L5" s="8">
        <v>1000597</v>
      </c>
      <c r="M5" s="8">
        <v>2150317</v>
      </c>
      <c r="N5" s="8">
        <v>2830488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6090345</v>
      </c>
      <c r="X5" s="8">
        <v>6226974</v>
      </c>
      <c r="Y5" s="8">
        <v>-136629</v>
      </c>
      <c r="Z5" s="2">
        <v>-2.19</v>
      </c>
      <c r="AA5" s="6">
        <v>12662927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500000</v>
      </c>
      <c r="F10" s="26">
        <v>500000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250002</v>
      </c>
      <c r="Y10" s="26">
        <v>-250002</v>
      </c>
      <c r="Z10" s="27">
        <v>-100</v>
      </c>
      <c r="AA10" s="28">
        <v>500000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47705</v>
      </c>
      <c r="H11" s="8">
        <v>35008</v>
      </c>
      <c r="I11" s="8">
        <v>35091</v>
      </c>
      <c r="J11" s="8">
        <v>117804</v>
      </c>
      <c r="K11" s="8">
        <v>38416</v>
      </c>
      <c r="L11" s="8">
        <v>39047</v>
      </c>
      <c r="M11" s="8">
        <v>39047</v>
      </c>
      <c r="N11" s="8">
        <v>116510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234314</v>
      </c>
      <c r="X11" s="8"/>
      <c r="Y11" s="8">
        <v>234314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1875411</v>
      </c>
      <c r="D13" s="6">
        <v>0</v>
      </c>
      <c r="E13" s="7">
        <v>1650000</v>
      </c>
      <c r="F13" s="8">
        <v>1650000</v>
      </c>
      <c r="G13" s="8">
        <v>0</v>
      </c>
      <c r="H13" s="8">
        <v>237185</v>
      </c>
      <c r="I13" s="8">
        <v>277799</v>
      </c>
      <c r="J13" s="8">
        <v>514984</v>
      </c>
      <c r="K13" s="8">
        <v>261462</v>
      </c>
      <c r="L13" s="8">
        <v>240722</v>
      </c>
      <c r="M13" s="8">
        <v>216461</v>
      </c>
      <c r="N13" s="8">
        <v>718645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1233629</v>
      </c>
      <c r="X13" s="8">
        <v>825000</v>
      </c>
      <c r="Y13" s="8">
        <v>408629</v>
      </c>
      <c r="Z13" s="2">
        <v>49.53</v>
      </c>
      <c r="AA13" s="6">
        <v>1650000</v>
      </c>
    </row>
    <row r="14" spans="1:27" ht="13.5">
      <c r="A14" s="23" t="s">
        <v>41</v>
      </c>
      <c r="B14" s="29"/>
      <c r="C14" s="6">
        <v>2241728</v>
      </c>
      <c r="D14" s="6">
        <v>0</v>
      </c>
      <c r="E14" s="7">
        <v>1176039</v>
      </c>
      <c r="F14" s="8">
        <v>1176039</v>
      </c>
      <c r="G14" s="8">
        <v>111042</v>
      </c>
      <c r="H14" s="8">
        <v>92096</v>
      </c>
      <c r="I14" s="8">
        <v>117061</v>
      </c>
      <c r="J14" s="8">
        <v>320199</v>
      </c>
      <c r="K14" s="8">
        <v>-123542</v>
      </c>
      <c r="L14" s="8">
        <v>111450</v>
      </c>
      <c r="M14" s="8">
        <v>322173</v>
      </c>
      <c r="N14" s="8">
        <v>310081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630280</v>
      </c>
      <c r="X14" s="8">
        <v>588018</v>
      </c>
      <c r="Y14" s="8">
        <v>42262</v>
      </c>
      <c r="Z14" s="2">
        <v>7.19</v>
      </c>
      <c r="AA14" s="6">
        <v>1176039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92650</v>
      </c>
      <c r="D16" s="6">
        <v>0</v>
      </c>
      <c r="E16" s="7">
        <v>70051</v>
      </c>
      <c r="F16" s="8">
        <v>70051</v>
      </c>
      <c r="G16" s="8">
        <v>183</v>
      </c>
      <c r="H16" s="8">
        <v>222</v>
      </c>
      <c r="I16" s="8">
        <v>130</v>
      </c>
      <c r="J16" s="8">
        <v>535</v>
      </c>
      <c r="K16" s="8">
        <v>18255</v>
      </c>
      <c r="L16" s="8">
        <v>125</v>
      </c>
      <c r="M16" s="8">
        <v>105</v>
      </c>
      <c r="N16" s="8">
        <v>18485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19020</v>
      </c>
      <c r="X16" s="8">
        <v>35028</v>
      </c>
      <c r="Y16" s="8">
        <v>-16008</v>
      </c>
      <c r="Z16" s="2">
        <v>-45.7</v>
      </c>
      <c r="AA16" s="6">
        <v>70051</v>
      </c>
    </row>
    <row r="17" spans="1:27" ht="13.5">
      <c r="A17" s="23" t="s">
        <v>44</v>
      </c>
      <c r="B17" s="29"/>
      <c r="C17" s="6">
        <v>3860691</v>
      </c>
      <c r="D17" s="6">
        <v>0</v>
      </c>
      <c r="E17" s="7">
        <v>3922956</v>
      </c>
      <c r="F17" s="8">
        <v>3922956</v>
      </c>
      <c r="G17" s="8">
        <v>387259</v>
      </c>
      <c r="H17" s="8">
        <v>327533</v>
      </c>
      <c r="I17" s="8">
        <v>250421</v>
      </c>
      <c r="J17" s="8">
        <v>965213</v>
      </c>
      <c r="K17" s="8">
        <v>237360</v>
      </c>
      <c r="L17" s="8">
        <v>365311</v>
      </c>
      <c r="M17" s="8">
        <v>369967</v>
      </c>
      <c r="N17" s="8">
        <v>972638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1937851</v>
      </c>
      <c r="X17" s="8">
        <v>1961478</v>
      </c>
      <c r="Y17" s="8">
        <v>-23627</v>
      </c>
      <c r="Z17" s="2">
        <v>-1.2</v>
      </c>
      <c r="AA17" s="6">
        <v>3922956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58120569</v>
      </c>
      <c r="D19" s="6">
        <v>0</v>
      </c>
      <c r="E19" s="7">
        <v>64525000</v>
      </c>
      <c r="F19" s="8">
        <v>64525000</v>
      </c>
      <c r="G19" s="8">
        <v>21060760</v>
      </c>
      <c r="H19" s="8">
        <v>598538</v>
      </c>
      <c r="I19" s="8">
        <v>539300</v>
      </c>
      <c r="J19" s="8">
        <v>22198598</v>
      </c>
      <c r="K19" s="8">
        <v>426653</v>
      </c>
      <c r="L19" s="8">
        <v>4233839</v>
      </c>
      <c r="M19" s="8">
        <v>21189084</v>
      </c>
      <c r="N19" s="8">
        <v>25849576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48048174</v>
      </c>
      <c r="X19" s="8">
        <v>32262498</v>
      </c>
      <c r="Y19" s="8">
        <v>15785676</v>
      </c>
      <c r="Z19" s="2">
        <v>48.93</v>
      </c>
      <c r="AA19" s="6">
        <v>64525000</v>
      </c>
    </row>
    <row r="20" spans="1:27" ht="13.5">
      <c r="A20" s="23" t="s">
        <v>47</v>
      </c>
      <c r="B20" s="29"/>
      <c r="C20" s="6">
        <v>603921</v>
      </c>
      <c r="D20" s="6">
        <v>0</v>
      </c>
      <c r="E20" s="7">
        <v>803393</v>
      </c>
      <c r="F20" s="26">
        <v>803393</v>
      </c>
      <c r="G20" s="26">
        <v>152619</v>
      </c>
      <c r="H20" s="26">
        <v>47580</v>
      </c>
      <c r="I20" s="26">
        <v>14025</v>
      </c>
      <c r="J20" s="26">
        <v>214224</v>
      </c>
      <c r="K20" s="26">
        <v>140608</v>
      </c>
      <c r="L20" s="26">
        <v>12416</v>
      </c>
      <c r="M20" s="26">
        <v>134517</v>
      </c>
      <c r="N20" s="26">
        <v>287541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501765</v>
      </c>
      <c r="X20" s="26">
        <v>401694</v>
      </c>
      <c r="Y20" s="26">
        <v>100071</v>
      </c>
      <c r="Z20" s="27">
        <v>24.91</v>
      </c>
      <c r="AA20" s="28">
        <v>803393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78621478</v>
      </c>
      <c r="D22" s="33">
        <f>SUM(D5:D21)</f>
        <v>0</v>
      </c>
      <c r="E22" s="34">
        <f t="shared" si="0"/>
        <v>85310366</v>
      </c>
      <c r="F22" s="35">
        <f t="shared" si="0"/>
        <v>85310366</v>
      </c>
      <c r="G22" s="35">
        <f t="shared" si="0"/>
        <v>22810140</v>
      </c>
      <c r="H22" s="35">
        <f t="shared" si="0"/>
        <v>2381321</v>
      </c>
      <c r="I22" s="35">
        <f t="shared" si="0"/>
        <v>2399953</v>
      </c>
      <c r="J22" s="35">
        <f t="shared" si="0"/>
        <v>27591414</v>
      </c>
      <c r="K22" s="35">
        <f t="shared" si="0"/>
        <v>678786</v>
      </c>
      <c r="L22" s="35">
        <f t="shared" si="0"/>
        <v>6003507</v>
      </c>
      <c r="M22" s="35">
        <f t="shared" si="0"/>
        <v>24421671</v>
      </c>
      <c r="N22" s="35">
        <f t="shared" si="0"/>
        <v>31103964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58695378</v>
      </c>
      <c r="X22" s="35">
        <f t="shared" si="0"/>
        <v>42550692</v>
      </c>
      <c r="Y22" s="35">
        <f t="shared" si="0"/>
        <v>16144686</v>
      </c>
      <c r="Z22" s="36">
        <f>+IF(X22&lt;&gt;0,+(Y22/X22)*100,0)</f>
        <v>37.94224075133725</v>
      </c>
      <c r="AA22" s="33">
        <f>SUM(AA5:AA21)</f>
        <v>85310366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21594770</v>
      </c>
      <c r="D25" s="6">
        <v>0</v>
      </c>
      <c r="E25" s="7">
        <v>27055615</v>
      </c>
      <c r="F25" s="8">
        <v>27055615</v>
      </c>
      <c r="G25" s="8">
        <v>1575514</v>
      </c>
      <c r="H25" s="8">
        <v>1878474</v>
      </c>
      <c r="I25" s="8">
        <v>1569799</v>
      </c>
      <c r="J25" s="8">
        <v>5023787</v>
      </c>
      <c r="K25" s="8">
        <v>1545191</v>
      </c>
      <c r="L25" s="8">
        <v>1545191</v>
      </c>
      <c r="M25" s="8">
        <v>2513568</v>
      </c>
      <c r="N25" s="8">
        <v>5603950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10627737</v>
      </c>
      <c r="X25" s="8">
        <v>13957374</v>
      </c>
      <c r="Y25" s="8">
        <v>-3329637</v>
      </c>
      <c r="Z25" s="2">
        <v>-23.86</v>
      </c>
      <c r="AA25" s="6">
        <v>27055615</v>
      </c>
    </row>
    <row r="26" spans="1:27" ht="13.5">
      <c r="A26" s="25" t="s">
        <v>52</v>
      </c>
      <c r="B26" s="24"/>
      <c r="C26" s="6">
        <v>4619711</v>
      </c>
      <c r="D26" s="6">
        <v>0</v>
      </c>
      <c r="E26" s="7">
        <v>5088000</v>
      </c>
      <c r="F26" s="8">
        <v>5088000</v>
      </c>
      <c r="G26" s="8">
        <v>390176</v>
      </c>
      <c r="H26" s="8">
        <v>401199</v>
      </c>
      <c r="I26" s="8">
        <v>390176</v>
      </c>
      <c r="J26" s="8">
        <v>1181551</v>
      </c>
      <c r="K26" s="8">
        <v>390176</v>
      </c>
      <c r="L26" s="8">
        <v>390176</v>
      </c>
      <c r="M26" s="8">
        <v>390176</v>
      </c>
      <c r="N26" s="8">
        <v>1170528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2352079</v>
      </c>
      <c r="X26" s="8">
        <v>2544000</v>
      </c>
      <c r="Y26" s="8">
        <v>-191921</v>
      </c>
      <c r="Z26" s="2">
        <v>-7.54</v>
      </c>
      <c r="AA26" s="6">
        <v>5088000</v>
      </c>
    </row>
    <row r="27" spans="1:27" ht="13.5">
      <c r="A27" s="25" t="s">
        <v>53</v>
      </c>
      <c r="B27" s="24"/>
      <c r="C27" s="6">
        <v>1726574</v>
      </c>
      <c r="D27" s="6">
        <v>0</v>
      </c>
      <c r="E27" s="7">
        <v>700000</v>
      </c>
      <c r="F27" s="8">
        <v>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349998</v>
      </c>
      <c r="Y27" s="8">
        <v>-349998</v>
      </c>
      <c r="Z27" s="2">
        <v>-100</v>
      </c>
      <c r="AA27" s="6">
        <v>700000</v>
      </c>
    </row>
    <row r="28" spans="1:27" ht="13.5">
      <c r="A28" s="25" t="s">
        <v>54</v>
      </c>
      <c r="B28" s="24"/>
      <c r="C28" s="6">
        <v>7167419</v>
      </c>
      <c r="D28" s="6">
        <v>0</v>
      </c>
      <c r="E28" s="7">
        <v>4800000</v>
      </c>
      <c r="F28" s="8">
        <v>4800000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2400000</v>
      </c>
      <c r="N28" s="8">
        <v>2400000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2400000</v>
      </c>
      <c r="X28" s="8">
        <v>2400000</v>
      </c>
      <c r="Y28" s="8">
        <v>0</v>
      </c>
      <c r="Z28" s="2">
        <v>0</v>
      </c>
      <c r="AA28" s="6">
        <v>4800000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184286</v>
      </c>
      <c r="F29" s="8">
        <v>184286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92142</v>
      </c>
      <c r="Y29" s="8">
        <v>-92142</v>
      </c>
      <c r="Z29" s="2">
        <v>-100</v>
      </c>
      <c r="AA29" s="6">
        <v>184286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5458838</v>
      </c>
      <c r="D33" s="6">
        <v>0</v>
      </c>
      <c r="E33" s="7">
        <v>0</v>
      </c>
      <c r="F33" s="8">
        <v>0</v>
      </c>
      <c r="G33" s="8">
        <v>151759</v>
      </c>
      <c r="H33" s="8">
        <v>1237129</v>
      </c>
      <c r="I33" s="8">
        <v>2306638</v>
      </c>
      <c r="J33" s="8">
        <v>3695526</v>
      </c>
      <c r="K33" s="8">
        <v>466460</v>
      </c>
      <c r="L33" s="8">
        <v>0</v>
      </c>
      <c r="M33" s="8">
        <v>0</v>
      </c>
      <c r="N33" s="8">
        <v>466460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4161986</v>
      </c>
      <c r="X33" s="8"/>
      <c r="Y33" s="8">
        <v>4161986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20240654</v>
      </c>
      <c r="D34" s="6">
        <v>0</v>
      </c>
      <c r="E34" s="7">
        <v>43675683</v>
      </c>
      <c r="F34" s="8">
        <v>43675683</v>
      </c>
      <c r="G34" s="8">
        <v>1471958</v>
      </c>
      <c r="H34" s="8">
        <v>1210793</v>
      </c>
      <c r="I34" s="8">
        <v>3236897</v>
      </c>
      <c r="J34" s="8">
        <v>5919648</v>
      </c>
      <c r="K34" s="8">
        <v>1615288</v>
      </c>
      <c r="L34" s="8">
        <v>6896956</v>
      </c>
      <c r="M34" s="8">
        <v>7677681</v>
      </c>
      <c r="N34" s="8">
        <v>16189925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22109573</v>
      </c>
      <c r="X34" s="8">
        <v>21623208</v>
      </c>
      <c r="Y34" s="8">
        <v>486365</v>
      </c>
      <c r="Z34" s="2">
        <v>2.25</v>
      </c>
      <c r="AA34" s="6">
        <v>43675683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60807966</v>
      </c>
      <c r="D36" s="33">
        <f>SUM(D25:D35)</f>
        <v>0</v>
      </c>
      <c r="E36" s="34">
        <f t="shared" si="1"/>
        <v>81503584</v>
      </c>
      <c r="F36" s="35">
        <f t="shared" si="1"/>
        <v>81503584</v>
      </c>
      <c r="G36" s="35">
        <f t="shared" si="1"/>
        <v>3589407</v>
      </c>
      <c r="H36" s="35">
        <f t="shared" si="1"/>
        <v>4727595</v>
      </c>
      <c r="I36" s="35">
        <f t="shared" si="1"/>
        <v>7503510</v>
      </c>
      <c r="J36" s="35">
        <f t="shared" si="1"/>
        <v>15820512</v>
      </c>
      <c r="K36" s="35">
        <f t="shared" si="1"/>
        <v>4017115</v>
      </c>
      <c r="L36" s="35">
        <f t="shared" si="1"/>
        <v>8832323</v>
      </c>
      <c r="M36" s="35">
        <f t="shared" si="1"/>
        <v>12981425</v>
      </c>
      <c r="N36" s="35">
        <f t="shared" si="1"/>
        <v>25830863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41651375</v>
      </c>
      <c r="X36" s="35">
        <f t="shared" si="1"/>
        <v>40966722</v>
      </c>
      <c r="Y36" s="35">
        <f t="shared" si="1"/>
        <v>684653</v>
      </c>
      <c r="Z36" s="36">
        <f>+IF(X36&lt;&gt;0,+(Y36/X36)*100,0)</f>
        <v>1.6712418435626848</v>
      </c>
      <c r="AA36" s="33">
        <f>SUM(AA25:AA35)</f>
        <v>81503584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17813512</v>
      </c>
      <c r="D38" s="46">
        <f>+D22-D36</f>
        <v>0</v>
      </c>
      <c r="E38" s="47">
        <f t="shared" si="2"/>
        <v>3806782</v>
      </c>
      <c r="F38" s="48">
        <f t="shared" si="2"/>
        <v>3806782</v>
      </c>
      <c r="G38" s="48">
        <f t="shared" si="2"/>
        <v>19220733</v>
      </c>
      <c r="H38" s="48">
        <f t="shared" si="2"/>
        <v>-2346274</v>
      </c>
      <c r="I38" s="48">
        <f t="shared" si="2"/>
        <v>-5103557</v>
      </c>
      <c r="J38" s="48">
        <f t="shared" si="2"/>
        <v>11770902</v>
      </c>
      <c r="K38" s="48">
        <f t="shared" si="2"/>
        <v>-3338329</v>
      </c>
      <c r="L38" s="48">
        <f t="shared" si="2"/>
        <v>-2828816</v>
      </c>
      <c r="M38" s="48">
        <f t="shared" si="2"/>
        <v>11440246</v>
      </c>
      <c r="N38" s="48">
        <f t="shared" si="2"/>
        <v>5273101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17044003</v>
      </c>
      <c r="X38" s="48">
        <f>IF(F22=F36,0,X22-X36)</f>
        <v>1583970</v>
      </c>
      <c r="Y38" s="48">
        <f t="shared" si="2"/>
        <v>15460033</v>
      </c>
      <c r="Z38" s="49">
        <f>+IF(X38&lt;&gt;0,+(Y38/X38)*100,0)</f>
        <v>976.0306697727862</v>
      </c>
      <c r="AA38" s="46">
        <f>+AA22-AA36</f>
        <v>3806782</v>
      </c>
    </row>
    <row r="39" spans="1:27" ht="13.5">
      <c r="A39" s="23" t="s">
        <v>64</v>
      </c>
      <c r="B39" s="29"/>
      <c r="C39" s="6">
        <v>16851000</v>
      </c>
      <c r="D39" s="6">
        <v>0</v>
      </c>
      <c r="E39" s="7">
        <v>15626000</v>
      </c>
      <c r="F39" s="8">
        <v>15626000</v>
      </c>
      <c r="G39" s="8">
        <v>0</v>
      </c>
      <c r="H39" s="8">
        <v>648829</v>
      </c>
      <c r="I39" s="8">
        <v>2438293</v>
      </c>
      <c r="J39" s="8">
        <v>3087122</v>
      </c>
      <c r="K39" s="8">
        <v>0</v>
      </c>
      <c r="L39" s="8">
        <v>622404</v>
      </c>
      <c r="M39" s="8">
        <v>1231184</v>
      </c>
      <c r="N39" s="8">
        <v>1853588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4940710</v>
      </c>
      <c r="X39" s="8">
        <v>7813002</v>
      </c>
      <c r="Y39" s="8">
        <v>-2872292</v>
      </c>
      <c r="Z39" s="2">
        <v>-36.76</v>
      </c>
      <c r="AA39" s="6">
        <v>15626000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34664512</v>
      </c>
      <c r="D42" s="55">
        <f>SUM(D38:D41)</f>
        <v>0</v>
      </c>
      <c r="E42" s="56">
        <f t="shared" si="3"/>
        <v>19432782</v>
      </c>
      <c r="F42" s="57">
        <f t="shared" si="3"/>
        <v>19432782</v>
      </c>
      <c r="G42" s="57">
        <f t="shared" si="3"/>
        <v>19220733</v>
      </c>
      <c r="H42" s="57">
        <f t="shared" si="3"/>
        <v>-1697445</v>
      </c>
      <c r="I42" s="57">
        <f t="shared" si="3"/>
        <v>-2665264</v>
      </c>
      <c r="J42" s="57">
        <f t="shared" si="3"/>
        <v>14858024</v>
      </c>
      <c r="K42" s="57">
        <f t="shared" si="3"/>
        <v>-3338329</v>
      </c>
      <c r="L42" s="57">
        <f t="shared" si="3"/>
        <v>-2206412</v>
      </c>
      <c r="M42" s="57">
        <f t="shared" si="3"/>
        <v>12671430</v>
      </c>
      <c r="N42" s="57">
        <f t="shared" si="3"/>
        <v>7126689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21984713</v>
      </c>
      <c r="X42" s="57">
        <f t="shared" si="3"/>
        <v>9396972</v>
      </c>
      <c r="Y42" s="57">
        <f t="shared" si="3"/>
        <v>12587741</v>
      </c>
      <c r="Z42" s="58">
        <f>+IF(X42&lt;&gt;0,+(Y42/X42)*100,0)</f>
        <v>133.95528900160605</v>
      </c>
      <c r="AA42" s="55">
        <f>SUM(AA38:AA41)</f>
        <v>19432782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34664512</v>
      </c>
      <c r="D44" s="63">
        <f>+D42-D43</f>
        <v>0</v>
      </c>
      <c r="E44" s="64">
        <f t="shared" si="4"/>
        <v>19432782</v>
      </c>
      <c r="F44" s="65">
        <f t="shared" si="4"/>
        <v>19432782</v>
      </c>
      <c r="G44" s="65">
        <f t="shared" si="4"/>
        <v>19220733</v>
      </c>
      <c r="H44" s="65">
        <f t="shared" si="4"/>
        <v>-1697445</v>
      </c>
      <c r="I44" s="65">
        <f t="shared" si="4"/>
        <v>-2665264</v>
      </c>
      <c r="J44" s="65">
        <f t="shared" si="4"/>
        <v>14858024</v>
      </c>
      <c r="K44" s="65">
        <f t="shared" si="4"/>
        <v>-3338329</v>
      </c>
      <c r="L44" s="65">
        <f t="shared" si="4"/>
        <v>-2206412</v>
      </c>
      <c r="M44" s="65">
        <f t="shared" si="4"/>
        <v>12671430</v>
      </c>
      <c r="N44" s="65">
        <f t="shared" si="4"/>
        <v>7126689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21984713</v>
      </c>
      <c r="X44" s="65">
        <f t="shared" si="4"/>
        <v>9396972</v>
      </c>
      <c r="Y44" s="65">
        <f t="shared" si="4"/>
        <v>12587741</v>
      </c>
      <c r="Z44" s="66">
        <f>+IF(X44&lt;&gt;0,+(Y44/X44)*100,0)</f>
        <v>133.95528900160605</v>
      </c>
      <c r="AA44" s="63">
        <f>+AA42-AA43</f>
        <v>19432782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34664512</v>
      </c>
      <c r="D46" s="55">
        <f>SUM(D44:D45)</f>
        <v>0</v>
      </c>
      <c r="E46" s="56">
        <f t="shared" si="5"/>
        <v>19432782</v>
      </c>
      <c r="F46" s="57">
        <f t="shared" si="5"/>
        <v>19432782</v>
      </c>
      <c r="G46" s="57">
        <f t="shared" si="5"/>
        <v>19220733</v>
      </c>
      <c r="H46" s="57">
        <f t="shared" si="5"/>
        <v>-1697445</v>
      </c>
      <c r="I46" s="57">
        <f t="shared" si="5"/>
        <v>-2665264</v>
      </c>
      <c r="J46" s="57">
        <f t="shared" si="5"/>
        <v>14858024</v>
      </c>
      <c r="K46" s="57">
        <f t="shared" si="5"/>
        <v>-3338329</v>
      </c>
      <c r="L46" s="57">
        <f t="shared" si="5"/>
        <v>-2206412</v>
      </c>
      <c r="M46" s="57">
        <f t="shared" si="5"/>
        <v>12671430</v>
      </c>
      <c r="N46" s="57">
        <f t="shared" si="5"/>
        <v>7126689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21984713</v>
      </c>
      <c r="X46" s="57">
        <f t="shared" si="5"/>
        <v>9396972</v>
      </c>
      <c r="Y46" s="57">
        <f t="shared" si="5"/>
        <v>12587741</v>
      </c>
      <c r="Z46" s="58">
        <f>+IF(X46&lt;&gt;0,+(Y46/X46)*100,0)</f>
        <v>133.95528900160605</v>
      </c>
      <c r="AA46" s="55">
        <f>SUM(AA44:AA45)</f>
        <v>19432782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34664512</v>
      </c>
      <c r="D48" s="71">
        <f>SUM(D46:D47)</f>
        <v>0</v>
      </c>
      <c r="E48" s="72">
        <f t="shared" si="6"/>
        <v>19432782</v>
      </c>
      <c r="F48" s="73">
        <f t="shared" si="6"/>
        <v>19432782</v>
      </c>
      <c r="G48" s="73">
        <f t="shared" si="6"/>
        <v>19220733</v>
      </c>
      <c r="H48" s="74">
        <f t="shared" si="6"/>
        <v>-1697445</v>
      </c>
      <c r="I48" s="74">
        <f t="shared" si="6"/>
        <v>-2665264</v>
      </c>
      <c r="J48" s="74">
        <f t="shared" si="6"/>
        <v>14858024</v>
      </c>
      <c r="K48" s="74">
        <f t="shared" si="6"/>
        <v>-3338329</v>
      </c>
      <c r="L48" s="74">
        <f t="shared" si="6"/>
        <v>-2206412</v>
      </c>
      <c r="M48" s="73">
        <f t="shared" si="6"/>
        <v>12671430</v>
      </c>
      <c r="N48" s="73">
        <f t="shared" si="6"/>
        <v>7126689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21984713</v>
      </c>
      <c r="X48" s="74">
        <f t="shared" si="6"/>
        <v>9396972</v>
      </c>
      <c r="Y48" s="74">
        <f t="shared" si="6"/>
        <v>12587741</v>
      </c>
      <c r="Z48" s="75">
        <f>+IF(X48&lt;&gt;0,+(Y48/X48)*100,0)</f>
        <v>133.95528900160605</v>
      </c>
      <c r="AA48" s="76">
        <f>SUM(AA46:AA47)</f>
        <v>19432782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9486845</v>
      </c>
      <c r="D5" s="6">
        <v>0</v>
      </c>
      <c r="E5" s="7">
        <v>11500000</v>
      </c>
      <c r="F5" s="8">
        <v>11500000</v>
      </c>
      <c r="G5" s="8">
        <v>-11524</v>
      </c>
      <c r="H5" s="8">
        <v>10086477</v>
      </c>
      <c r="I5" s="8">
        <v>513742</v>
      </c>
      <c r="J5" s="8">
        <v>10588695</v>
      </c>
      <c r="K5" s="8">
        <v>478581</v>
      </c>
      <c r="L5" s="8">
        <v>-1273506</v>
      </c>
      <c r="M5" s="8">
        <v>499712</v>
      </c>
      <c r="N5" s="8">
        <v>-295213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10293482</v>
      </c>
      <c r="X5" s="8">
        <v>6670000</v>
      </c>
      <c r="Y5" s="8">
        <v>3623482</v>
      </c>
      <c r="Z5" s="2">
        <v>54.33</v>
      </c>
      <c r="AA5" s="6">
        <v>11500000</v>
      </c>
    </row>
    <row r="6" spans="1:27" ht="13.5">
      <c r="A6" s="23" t="s">
        <v>33</v>
      </c>
      <c r="B6" s="24"/>
      <c r="C6" s="6">
        <v>824167</v>
      </c>
      <c r="D6" s="6">
        <v>0</v>
      </c>
      <c r="E6" s="7">
        <v>750000</v>
      </c>
      <c r="F6" s="8">
        <v>750000</v>
      </c>
      <c r="G6" s="8">
        <v>52302</v>
      </c>
      <c r="H6" s="8">
        <v>85804</v>
      </c>
      <c r="I6" s="8">
        <v>83468</v>
      </c>
      <c r="J6" s="8">
        <v>221574</v>
      </c>
      <c r="K6" s="8">
        <v>78819</v>
      </c>
      <c r="L6" s="8">
        <v>81243</v>
      </c>
      <c r="M6" s="8">
        <v>79891</v>
      </c>
      <c r="N6" s="8">
        <v>239953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461527</v>
      </c>
      <c r="X6" s="8">
        <v>228000</v>
      </c>
      <c r="Y6" s="8">
        <v>233527</v>
      </c>
      <c r="Z6" s="2">
        <v>102.42</v>
      </c>
      <c r="AA6" s="6">
        <v>750000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405186</v>
      </c>
      <c r="D10" s="6">
        <v>0</v>
      </c>
      <c r="E10" s="7">
        <v>450000</v>
      </c>
      <c r="F10" s="26">
        <v>450000</v>
      </c>
      <c r="G10" s="26">
        <v>40072</v>
      </c>
      <c r="H10" s="26">
        <v>43132</v>
      </c>
      <c r="I10" s="26">
        <v>42331</v>
      </c>
      <c r="J10" s="26">
        <v>125535</v>
      </c>
      <c r="K10" s="26">
        <v>41807</v>
      </c>
      <c r="L10" s="26">
        <v>41486</v>
      </c>
      <c r="M10" s="26">
        <v>41202</v>
      </c>
      <c r="N10" s="26">
        <v>124495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250030</v>
      </c>
      <c r="X10" s="26">
        <v>249498</v>
      </c>
      <c r="Y10" s="26">
        <v>532</v>
      </c>
      <c r="Z10" s="27">
        <v>0.21</v>
      </c>
      <c r="AA10" s="28">
        <v>450000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5176990</v>
      </c>
      <c r="D12" s="6">
        <v>0</v>
      </c>
      <c r="E12" s="7">
        <v>734260</v>
      </c>
      <c r="F12" s="8">
        <v>734260</v>
      </c>
      <c r="G12" s="8">
        <v>59049</v>
      </c>
      <c r="H12" s="8">
        <v>55687</v>
      </c>
      <c r="I12" s="8">
        <v>742622</v>
      </c>
      <c r="J12" s="8">
        <v>857358</v>
      </c>
      <c r="K12" s="8">
        <v>882888</v>
      </c>
      <c r="L12" s="8">
        <v>66086</v>
      </c>
      <c r="M12" s="8">
        <v>617898</v>
      </c>
      <c r="N12" s="8">
        <v>1566872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2424230</v>
      </c>
      <c r="X12" s="8">
        <v>354498</v>
      </c>
      <c r="Y12" s="8">
        <v>2069732</v>
      </c>
      <c r="Z12" s="2">
        <v>583.85</v>
      </c>
      <c r="AA12" s="6">
        <v>734260</v>
      </c>
    </row>
    <row r="13" spans="1:27" ht="13.5">
      <c r="A13" s="23" t="s">
        <v>40</v>
      </c>
      <c r="B13" s="29"/>
      <c r="C13" s="6">
        <v>2120545</v>
      </c>
      <c r="D13" s="6">
        <v>0</v>
      </c>
      <c r="E13" s="7">
        <v>4050000</v>
      </c>
      <c r="F13" s="8">
        <v>4050000</v>
      </c>
      <c r="G13" s="8">
        <v>1549434</v>
      </c>
      <c r="H13" s="8">
        <v>116946</v>
      </c>
      <c r="I13" s="8">
        <v>68229</v>
      </c>
      <c r="J13" s="8">
        <v>1734609</v>
      </c>
      <c r="K13" s="8">
        <v>800628</v>
      </c>
      <c r="L13" s="8">
        <v>-1045515</v>
      </c>
      <c r="M13" s="8">
        <v>168873</v>
      </c>
      <c r="N13" s="8">
        <v>-76014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1658595</v>
      </c>
      <c r="X13" s="8">
        <v>1275000</v>
      </c>
      <c r="Y13" s="8">
        <v>383595</v>
      </c>
      <c r="Z13" s="2">
        <v>30.09</v>
      </c>
      <c r="AA13" s="6">
        <v>4050000</v>
      </c>
    </row>
    <row r="14" spans="1:27" ht="13.5">
      <c r="A14" s="23" t="s">
        <v>41</v>
      </c>
      <c r="B14" s="29"/>
      <c r="C14" s="6">
        <v>132977</v>
      </c>
      <c r="D14" s="6">
        <v>0</v>
      </c>
      <c r="E14" s="7">
        <v>75000</v>
      </c>
      <c r="F14" s="8">
        <v>75000</v>
      </c>
      <c r="G14" s="8">
        <v>7039</v>
      </c>
      <c r="H14" s="8">
        <v>7802</v>
      </c>
      <c r="I14" s="8">
        <v>7848</v>
      </c>
      <c r="J14" s="8">
        <v>22689</v>
      </c>
      <c r="K14" s="8">
        <v>7631</v>
      </c>
      <c r="L14" s="8">
        <v>7548</v>
      </c>
      <c r="M14" s="8">
        <v>7878</v>
      </c>
      <c r="N14" s="8">
        <v>23057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45746</v>
      </c>
      <c r="X14" s="8">
        <v>37500</v>
      </c>
      <c r="Y14" s="8">
        <v>8246</v>
      </c>
      <c r="Z14" s="2">
        <v>21.99</v>
      </c>
      <c r="AA14" s="6">
        <v>75000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138000</v>
      </c>
      <c r="D16" s="6">
        <v>0</v>
      </c>
      <c r="E16" s="7">
        <v>102000</v>
      </c>
      <c r="F16" s="8">
        <v>102000</v>
      </c>
      <c r="G16" s="8">
        <v>6416</v>
      </c>
      <c r="H16" s="8">
        <v>5417</v>
      </c>
      <c r="I16" s="8">
        <v>59</v>
      </c>
      <c r="J16" s="8">
        <v>11892</v>
      </c>
      <c r="K16" s="8">
        <v>3745</v>
      </c>
      <c r="L16" s="8">
        <v>1717</v>
      </c>
      <c r="M16" s="8">
        <v>129</v>
      </c>
      <c r="N16" s="8">
        <v>5591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17483</v>
      </c>
      <c r="X16" s="8">
        <v>51000</v>
      </c>
      <c r="Y16" s="8">
        <v>-33517</v>
      </c>
      <c r="Z16" s="2">
        <v>-65.72</v>
      </c>
      <c r="AA16" s="6">
        <v>102000</v>
      </c>
    </row>
    <row r="17" spans="1:27" ht="13.5">
      <c r="A17" s="23" t="s">
        <v>44</v>
      </c>
      <c r="B17" s="29"/>
      <c r="C17" s="6">
        <v>377056</v>
      </c>
      <c r="D17" s="6">
        <v>0</v>
      </c>
      <c r="E17" s="7">
        <v>830500</v>
      </c>
      <c r="F17" s="8">
        <v>830500</v>
      </c>
      <c r="G17" s="8">
        <v>15001</v>
      </c>
      <c r="H17" s="8">
        <v>11857</v>
      </c>
      <c r="I17" s="8">
        <v>19700</v>
      </c>
      <c r="J17" s="8">
        <v>46558</v>
      </c>
      <c r="K17" s="8">
        <v>13422</v>
      </c>
      <c r="L17" s="8">
        <v>12524</v>
      </c>
      <c r="M17" s="8">
        <v>7327</v>
      </c>
      <c r="N17" s="8">
        <v>33273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79831</v>
      </c>
      <c r="X17" s="8">
        <v>415500</v>
      </c>
      <c r="Y17" s="8">
        <v>-335669</v>
      </c>
      <c r="Z17" s="2">
        <v>-80.79</v>
      </c>
      <c r="AA17" s="6">
        <v>830500</v>
      </c>
    </row>
    <row r="18" spans="1:27" ht="13.5">
      <c r="A18" s="25" t="s">
        <v>45</v>
      </c>
      <c r="B18" s="24"/>
      <c r="C18" s="6">
        <v>515261</v>
      </c>
      <c r="D18" s="6">
        <v>0</v>
      </c>
      <c r="E18" s="7">
        <v>515570</v>
      </c>
      <c r="F18" s="8">
        <v>515570</v>
      </c>
      <c r="G18" s="8">
        <v>41903</v>
      </c>
      <c r="H18" s="8">
        <v>42567</v>
      </c>
      <c r="I18" s="8">
        <v>42669</v>
      </c>
      <c r="J18" s="8">
        <v>127139</v>
      </c>
      <c r="K18" s="8">
        <v>24627</v>
      </c>
      <c r="L18" s="8">
        <v>59289</v>
      </c>
      <c r="M18" s="8">
        <v>38056</v>
      </c>
      <c r="N18" s="8">
        <v>121972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249111</v>
      </c>
      <c r="X18" s="8">
        <v>258000</v>
      </c>
      <c r="Y18" s="8">
        <v>-8889</v>
      </c>
      <c r="Z18" s="2">
        <v>-3.45</v>
      </c>
      <c r="AA18" s="6">
        <v>515570</v>
      </c>
    </row>
    <row r="19" spans="1:27" ht="13.5">
      <c r="A19" s="23" t="s">
        <v>46</v>
      </c>
      <c r="B19" s="29"/>
      <c r="C19" s="6">
        <v>35703887</v>
      </c>
      <c r="D19" s="6">
        <v>0</v>
      </c>
      <c r="E19" s="7">
        <v>70224345</v>
      </c>
      <c r="F19" s="8">
        <v>70224345</v>
      </c>
      <c r="G19" s="8">
        <v>23243304</v>
      </c>
      <c r="H19" s="8">
        <v>9410506</v>
      </c>
      <c r="I19" s="8">
        <v>132852</v>
      </c>
      <c r="J19" s="8">
        <v>32786662</v>
      </c>
      <c r="K19" s="8">
        <v>2427227</v>
      </c>
      <c r="L19" s="8">
        <v>59935</v>
      </c>
      <c r="M19" s="8">
        <v>19877255</v>
      </c>
      <c r="N19" s="8">
        <v>22364417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55151079</v>
      </c>
      <c r="X19" s="8">
        <v>48850000</v>
      </c>
      <c r="Y19" s="8">
        <v>6301079</v>
      </c>
      <c r="Z19" s="2">
        <v>12.9</v>
      </c>
      <c r="AA19" s="6">
        <v>70224345</v>
      </c>
    </row>
    <row r="20" spans="1:27" ht="13.5">
      <c r="A20" s="23" t="s">
        <v>47</v>
      </c>
      <c r="B20" s="29"/>
      <c r="C20" s="6">
        <v>437105</v>
      </c>
      <c r="D20" s="6">
        <v>0</v>
      </c>
      <c r="E20" s="7">
        <v>374000</v>
      </c>
      <c r="F20" s="26">
        <v>374000</v>
      </c>
      <c r="G20" s="26">
        <v>42024</v>
      </c>
      <c r="H20" s="26">
        <v>78009</v>
      </c>
      <c r="I20" s="26">
        <v>29903</v>
      </c>
      <c r="J20" s="26">
        <v>149936</v>
      </c>
      <c r="K20" s="26">
        <v>51597</v>
      </c>
      <c r="L20" s="26">
        <v>22246</v>
      </c>
      <c r="M20" s="26">
        <v>22371</v>
      </c>
      <c r="N20" s="26">
        <v>96214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246150</v>
      </c>
      <c r="X20" s="26">
        <v>229500</v>
      </c>
      <c r="Y20" s="26">
        <v>16650</v>
      </c>
      <c r="Z20" s="27">
        <v>7.25</v>
      </c>
      <c r="AA20" s="28">
        <v>374000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55318019</v>
      </c>
      <c r="D22" s="33">
        <f>SUM(D5:D21)</f>
        <v>0</v>
      </c>
      <c r="E22" s="34">
        <f t="shared" si="0"/>
        <v>89605675</v>
      </c>
      <c r="F22" s="35">
        <f t="shared" si="0"/>
        <v>89605675</v>
      </c>
      <c r="G22" s="35">
        <f t="shared" si="0"/>
        <v>25045020</v>
      </c>
      <c r="H22" s="35">
        <f t="shared" si="0"/>
        <v>19944204</v>
      </c>
      <c r="I22" s="35">
        <f t="shared" si="0"/>
        <v>1683423</v>
      </c>
      <c r="J22" s="35">
        <f t="shared" si="0"/>
        <v>46672647</v>
      </c>
      <c r="K22" s="35">
        <f t="shared" si="0"/>
        <v>4810972</v>
      </c>
      <c r="L22" s="35">
        <f t="shared" si="0"/>
        <v>-1966947</v>
      </c>
      <c r="M22" s="35">
        <f t="shared" si="0"/>
        <v>21360592</v>
      </c>
      <c r="N22" s="35">
        <f t="shared" si="0"/>
        <v>24204617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70877264</v>
      </c>
      <c r="X22" s="35">
        <f t="shared" si="0"/>
        <v>58618496</v>
      </c>
      <c r="Y22" s="35">
        <f t="shared" si="0"/>
        <v>12258768</v>
      </c>
      <c r="Z22" s="36">
        <f>+IF(X22&lt;&gt;0,+(Y22/X22)*100,0)</f>
        <v>20.91279858152621</v>
      </c>
      <c r="AA22" s="33">
        <f>SUM(AA5:AA21)</f>
        <v>89605675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24663640</v>
      </c>
      <c r="D25" s="6">
        <v>0</v>
      </c>
      <c r="E25" s="7">
        <v>40309508</v>
      </c>
      <c r="F25" s="8">
        <v>40309508</v>
      </c>
      <c r="G25" s="8">
        <v>2942971</v>
      </c>
      <c r="H25" s="8">
        <v>2832097</v>
      </c>
      <c r="I25" s="8">
        <v>2854018</v>
      </c>
      <c r="J25" s="8">
        <v>8629086</v>
      </c>
      <c r="K25" s="8">
        <v>3006781</v>
      </c>
      <c r="L25" s="8">
        <v>4505831</v>
      </c>
      <c r="M25" s="8">
        <v>2916365</v>
      </c>
      <c r="N25" s="8">
        <v>10428977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19058063</v>
      </c>
      <c r="X25" s="8">
        <v>19824000</v>
      </c>
      <c r="Y25" s="8">
        <v>-765937</v>
      </c>
      <c r="Z25" s="2">
        <v>-3.86</v>
      </c>
      <c r="AA25" s="6">
        <v>40309508</v>
      </c>
    </row>
    <row r="26" spans="1:27" ht="13.5">
      <c r="A26" s="25" t="s">
        <v>52</v>
      </c>
      <c r="B26" s="24"/>
      <c r="C26" s="6">
        <v>3750576</v>
      </c>
      <c r="D26" s="6">
        <v>0</v>
      </c>
      <c r="E26" s="7">
        <v>4641600</v>
      </c>
      <c r="F26" s="8">
        <v>4641600</v>
      </c>
      <c r="G26" s="8">
        <v>360359</v>
      </c>
      <c r="H26" s="8">
        <v>325843</v>
      </c>
      <c r="I26" s="8">
        <v>364186</v>
      </c>
      <c r="J26" s="8">
        <v>1050388</v>
      </c>
      <c r="K26" s="8">
        <v>364106</v>
      </c>
      <c r="L26" s="8">
        <v>364146</v>
      </c>
      <c r="M26" s="8">
        <v>330828</v>
      </c>
      <c r="N26" s="8">
        <v>1059080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2109468</v>
      </c>
      <c r="X26" s="8">
        <v>2320998</v>
      </c>
      <c r="Y26" s="8">
        <v>-211530</v>
      </c>
      <c r="Z26" s="2">
        <v>-9.11</v>
      </c>
      <c r="AA26" s="6">
        <v>4641600</v>
      </c>
    </row>
    <row r="27" spans="1:27" ht="13.5">
      <c r="A27" s="25" t="s">
        <v>53</v>
      </c>
      <c r="B27" s="24"/>
      <c r="C27" s="6">
        <v>1266130</v>
      </c>
      <c r="D27" s="6">
        <v>0</v>
      </c>
      <c r="E27" s="7">
        <v>950000</v>
      </c>
      <c r="F27" s="8">
        <v>950000</v>
      </c>
      <c r="G27" s="8">
        <v>0</v>
      </c>
      <c r="H27" s="8">
        <v>0</v>
      </c>
      <c r="I27" s="8">
        <v>0</v>
      </c>
      <c r="J27" s="8">
        <v>0</v>
      </c>
      <c r="K27" s="8">
        <v>475000</v>
      </c>
      <c r="L27" s="8">
        <v>0</v>
      </c>
      <c r="M27" s="8">
        <v>0</v>
      </c>
      <c r="N27" s="8">
        <v>475000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475000</v>
      </c>
      <c r="X27" s="8">
        <v>950000</v>
      </c>
      <c r="Y27" s="8">
        <v>-475000</v>
      </c>
      <c r="Z27" s="2">
        <v>-50</v>
      </c>
      <c r="AA27" s="6">
        <v>950000</v>
      </c>
    </row>
    <row r="28" spans="1:27" ht="13.5">
      <c r="A28" s="25" t="s">
        <v>54</v>
      </c>
      <c r="B28" s="24"/>
      <c r="C28" s="6">
        <v>6362317</v>
      </c>
      <c r="D28" s="6">
        <v>0</v>
      </c>
      <c r="E28" s="7">
        <v>8922944</v>
      </c>
      <c r="F28" s="8">
        <v>8922944</v>
      </c>
      <c r="G28" s="8">
        <v>631846</v>
      </c>
      <c r="H28" s="8">
        <v>631851</v>
      </c>
      <c r="I28" s="8">
        <v>631844</v>
      </c>
      <c r="J28" s="8">
        <v>1895541</v>
      </c>
      <c r="K28" s="8">
        <v>631845</v>
      </c>
      <c r="L28" s="8">
        <v>631845</v>
      </c>
      <c r="M28" s="8">
        <v>631845</v>
      </c>
      <c r="N28" s="8">
        <v>1895535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3791076</v>
      </c>
      <c r="X28" s="8">
        <v>4464498</v>
      </c>
      <c r="Y28" s="8">
        <v>-673422</v>
      </c>
      <c r="Z28" s="2">
        <v>-15.08</v>
      </c>
      <c r="AA28" s="6">
        <v>8922944</v>
      </c>
    </row>
    <row r="29" spans="1:27" ht="13.5">
      <c r="A29" s="25" t="s">
        <v>55</v>
      </c>
      <c r="B29" s="24"/>
      <c r="C29" s="6">
        <v>613462</v>
      </c>
      <c r="D29" s="6">
        <v>0</v>
      </c>
      <c r="E29" s="7">
        <v>440000</v>
      </c>
      <c r="F29" s="8">
        <v>440000</v>
      </c>
      <c r="G29" s="8">
        <v>7149</v>
      </c>
      <c r="H29" s="8">
        <v>14918</v>
      </c>
      <c r="I29" s="8">
        <v>11977</v>
      </c>
      <c r="J29" s="8">
        <v>34044</v>
      </c>
      <c r="K29" s="8">
        <v>9779</v>
      </c>
      <c r="L29" s="8">
        <v>9339</v>
      </c>
      <c r="M29" s="8">
        <v>10478</v>
      </c>
      <c r="N29" s="8">
        <v>29596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63640</v>
      </c>
      <c r="X29" s="8">
        <v>220002</v>
      </c>
      <c r="Y29" s="8">
        <v>-156362</v>
      </c>
      <c r="Z29" s="2">
        <v>-71.07</v>
      </c>
      <c r="AA29" s="6">
        <v>440000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5916939</v>
      </c>
      <c r="D32" s="6">
        <v>0</v>
      </c>
      <c r="E32" s="7">
        <v>8526100</v>
      </c>
      <c r="F32" s="8">
        <v>8526100</v>
      </c>
      <c r="G32" s="8">
        <v>475171</v>
      </c>
      <c r="H32" s="8">
        <v>885486</v>
      </c>
      <c r="I32" s="8">
        <v>584959</v>
      </c>
      <c r="J32" s="8">
        <v>1945616</v>
      </c>
      <c r="K32" s="8">
        <v>928729</v>
      </c>
      <c r="L32" s="8">
        <v>1644596</v>
      </c>
      <c r="M32" s="8">
        <v>-673433</v>
      </c>
      <c r="N32" s="8">
        <v>1899892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3845508</v>
      </c>
      <c r="X32" s="8">
        <v>4087998</v>
      </c>
      <c r="Y32" s="8">
        <v>-242490</v>
      </c>
      <c r="Z32" s="2">
        <v>-5.93</v>
      </c>
      <c r="AA32" s="6">
        <v>8526100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550000</v>
      </c>
      <c r="F33" s="8">
        <v>550000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300000</v>
      </c>
      <c r="Y33" s="8">
        <v>-300000</v>
      </c>
      <c r="Z33" s="2">
        <v>-100</v>
      </c>
      <c r="AA33" s="6">
        <v>550000</v>
      </c>
    </row>
    <row r="34" spans="1:27" ht="13.5">
      <c r="A34" s="25" t="s">
        <v>60</v>
      </c>
      <c r="B34" s="24"/>
      <c r="C34" s="6">
        <v>19361019</v>
      </c>
      <c r="D34" s="6">
        <v>0</v>
      </c>
      <c r="E34" s="7">
        <v>33825123</v>
      </c>
      <c r="F34" s="8">
        <v>33825123</v>
      </c>
      <c r="G34" s="8">
        <v>6316787</v>
      </c>
      <c r="H34" s="8">
        <v>17147104</v>
      </c>
      <c r="I34" s="8">
        <v>5046661</v>
      </c>
      <c r="J34" s="8">
        <v>28510552</v>
      </c>
      <c r="K34" s="8">
        <v>1959562</v>
      </c>
      <c r="L34" s="8">
        <v>3190282</v>
      </c>
      <c r="M34" s="8">
        <v>2642396</v>
      </c>
      <c r="N34" s="8">
        <v>7792240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36302792</v>
      </c>
      <c r="X34" s="8">
        <v>14394498</v>
      </c>
      <c r="Y34" s="8">
        <v>21908294</v>
      </c>
      <c r="Z34" s="2">
        <v>152.2</v>
      </c>
      <c r="AA34" s="6">
        <v>33825123</v>
      </c>
    </row>
    <row r="35" spans="1:27" ht="13.5">
      <c r="A35" s="23" t="s">
        <v>61</v>
      </c>
      <c r="B35" s="29"/>
      <c r="C35" s="6">
        <v>363000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62297083</v>
      </c>
      <c r="D36" s="33">
        <f>SUM(D25:D35)</f>
        <v>0</v>
      </c>
      <c r="E36" s="34">
        <f t="shared" si="1"/>
        <v>98165275</v>
      </c>
      <c r="F36" s="35">
        <f t="shared" si="1"/>
        <v>98165275</v>
      </c>
      <c r="G36" s="35">
        <f t="shared" si="1"/>
        <v>10734283</v>
      </c>
      <c r="H36" s="35">
        <f t="shared" si="1"/>
        <v>21837299</v>
      </c>
      <c r="I36" s="35">
        <f t="shared" si="1"/>
        <v>9493645</v>
      </c>
      <c r="J36" s="35">
        <f t="shared" si="1"/>
        <v>42065227</v>
      </c>
      <c r="K36" s="35">
        <f t="shared" si="1"/>
        <v>7375802</v>
      </c>
      <c r="L36" s="35">
        <f t="shared" si="1"/>
        <v>10346039</v>
      </c>
      <c r="M36" s="35">
        <f t="shared" si="1"/>
        <v>5858479</v>
      </c>
      <c r="N36" s="35">
        <f t="shared" si="1"/>
        <v>23580320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65645547</v>
      </c>
      <c r="X36" s="35">
        <f t="shared" si="1"/>
        <v>46561994</v>
      </c>
      <c r="Y36" s="35">
        <f t="shared" si="1"/>
        <v>19083553</v>
      </c>
      <c r="Z36" s="36">
        <f>+IF(X36&lt;&gt;0,+(Y36/X36)*100,0)</f>
        <v>40.98525720354674</v>
      </c>
      <c r="AA36" s="33">
        <f>SUM(AA25:AA35)</f>
        <v>98165275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-6979064</v>
      </c>
      <c r="D38" s="46">
        <f>+D22-D36</f>
        <v>0</v>
      </c>
      <c r="E38" s="47">
        <f t="shared" si="2"/>
        <v>-8559600</v>
      </c>
      <c r="F38" s="48">
        <f t="shared" si="2"/>
        <v>-8559600</v>
      </c>
      <c r="G38" s="48">
        <f t="shared" si="2"/>
        <v>14310737</v>
      </c>
      <c r="H38" s="48">
        <f t="shared" si="2"/>
        <v>-1893095</v>
      </c>
      <c r="I38" s="48">
        <f t="shared" si="2"/>
        <v>-7810222</v>
      </c>
      <c r="J38" s="48">
        <f t="shared" si="2"/>
        <v>4607420</v>
      </c>
      <c r="K38" s="48">
        <f t="shared" si="2"/>
        <v>-2564830</v>
      </c>
      <c r="L38" s="48">
        <f t="shared" si="2"/>
        <v>-12312986</v>
      </c>
      <c r="M38" s="48">
        <f t="shared" si="2"/>
        <v>15502113</v>
      </c>
      <c r="N38" s="48">
        <f t="shared" si="2"/>
        <v>624297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5231717</v>
      </c>
      <c r="X38" s="48">
        <f>IF(F22=F36,0,X22-X36)</f>
        <v>12056502</v>
      </c>
      <c r="Y38" s="48">
        <f t="shared" si="2"/>
        <v>-6824785</v>
      </c>
      <c r="Z38" s="49">
        <f>+IF(X38&lt;&gt;0,+(Y38/X38)*100,0)</f>
        <v>-56.60667580032749</v>
      </c>
      <c r="AA38" s="46">
        <f>+AA22-AA36</f>
        <v>-8559600</v>
      </c>
    </row>
    <row r="39" spans="1:27" ht="13.5">
      <c r="A39" s="23" t="s">
        <v>64</v>
      </c>
      <c r="B39" s="29"/>
      <c r="C39" s="6">
        <v>26486336</v>
      </c>
      <c r="D39" s="6">
        <v>0</v>
      </c>
      <c r="E39" s="7">
        <v>33180655</v>
      </c>
      <c r="F39" s="8">
        <v>33180655</v>
      </c>
      <c r="G39" s="8">
        <v>147770</v>
      </c>
      <c r="H39" s="8">
        <v>1585455</v>
      </c>
      <c r="I39" s="8">
        <v>961181</v>
      </c>
      <c r="J39" s="8">
        <v>2694406</v>
      </c>
      <c r="K39" s="8">
        <v>0</v>
      </c>
      <c r="L39" s="8">
        <v>3824626</v>
      </c>
      <c r="M39" s="8">
        <v>5064976</v>
      </c>
      <c r="N39" s="8">
        <v>8889602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11584008</v>
      </c>
      <c r="X39" s="8">
        <v>19815600</v>
      </c>
      <c r="Y39" s="8">
        <v>-8231592</v>
      </c>
      <c r="Z39" s="2">
        <v>-41.54</v>
      </c>
      <c r="AA39" s="6">
        <v>33180655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19507272</v>
      </c>
      <c r="D42" s="55">
        <f>SUM(D38:D41)</f>
        <v>0</v>
      </c>
      <c r="E42" s="56">
        <f t="shared" si="3"/>
        <v>24621055</v>
      </c>
      <c r="F42" s="57">
        <f t="shared" si="3"/>
        <v>24621055</v>
      </c>
      <c r="G42" s="57">
        <f t="shared" si="3"/>
        <v>14458507</v>
      </c>
      <c r="H42" s="57">
        <f t="shared" si="3"/>
        <v>-307640</v>
      </c>
      <c r="I42" s="57">
        <f t="shared" si="3"/>
        <v>-6849041</v>
      </c>
      <c r="J42" s="57">
        <f t="shared" si="3"/>
        <v>7301826</v>
      </c>
      <c r="K42" s="57">
        <f t="shared" si="3"/>
        <v>-2564830</v>
      </c>
      <c r="L42" s="57">
        <f t="shared" si="3"/>
        <v>-8488360</v>
      </c>
      <c r="M42" s="57">
        <f t="shared" si="3"/>
        <v>20567089</v>
      </c>
      <c r="N42" s="57">
        <f t="shared" si="3"/>
        <v>9513899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16815725</v>
      </c>
      <c r="X42" s="57">
        <f t="shared" si="3"/>
        <v>31872102</v>
      </c>
      <c r="Y42" s="57">
        <f t="shared" si="3"/>
        <v>-15056377</v>
      </c>
      <c r="Z42" s="58">
        <f>+IF(X42&lt;&gt;0,+(Y42/X42)*100,0)</f>
        <v>-47.239987497529974</v>
      </c>
      <c r="AA42" s="55">
        <f>SUM(AA38:AA41)</f>
        <v>24621055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19507272</v>
      </c>
      <c r="D44" s="63">
        <f>+D42-D43</f>
        <v>0</v>
      </c>
      <c r="E44" s="64">
        <f t="shared" si="4"/>
        <v>24621055</v>
      </c>
      <c r="F44" s="65">
        <f t="shared" si="4"/>
        <v>24621055</v>
      </c>
      <c r="G44" s="65">
        <f t="shared" si="4"/>
        <v>14458507</v>
      </c>
      <c r="H44" s="65">
        <f t="shared" si="4"/>
        <v>-307640</v>
      </c>
      <c r="I44" s="65">
        <f t="shared" si="4"/>
        <v>-6849041</v>
      </c>
      <c r="J44" s="65">
        <f t="shared" si="4"/>
        <v>7301826</v>
      </c>
      <c r="K44" s="65">
        <f t="shared" si="4"/>
        <v>-2564830</v>
      </c>
      <c r="L44" s="65">
        <f t="shared" si="4"/>
        <v>-8488360</v>
      </c>
      <c r="M44" s="65">
        <f t="shared" si="4"/>
        <v>20567089</v>
      </c>
      <c r="N44" s="65">
        <f t="shared" si="4"/>
        <v>9513899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16815725</v>
      </c>
      <c r="X44" s="65">
        <f t="shared" si="4"/>
        <v>31872102</v>
      </c>
      <c r="Y44" s="65">
        <f t="shared" si="4"/>
        <v>-15056377</v>
      </c>
      <c r="Z44" s="66">
        <f>+IF(X44&lt;&gt;0,+(Y44/X44)*100,0)</f>
        <v>-47.239987497529974</v>
      </c>
      <c r="AA44" s="63">
        <f>+AA42-AA43</f>
        <v>24621055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19507272</v>
      </c>
      <c r="D46" s="55">
        <f>SUM(D44:D45)</f>
        <v>0</v>
      </c>
      <c r="E46" s="56">
        <f t="shared" si="5"/>
        <v>24621055</v>
      </c>
      <c r="F46" s="57">
        <f t="shared" si="5"/>
        <v>24621055</v>
      </c>
      <c r="G46" s="57">
        <f t="shared" si="5"/>
        <v>14458507</v>
      </c>
      <c r="H46" s="57">
        <f t="shared" si="5"/>
        <v>-307640</v>
      </c>
      <c r="I46" s="57">
        <f t="shared" si="5"/>
        <v>-6849041</v>
      </c>
      <c r="J46" s="57">
        <f t="shared" si="5"/>
        <v>7301826</v>
      </c>
      <c r="K46" s="57">
        <f t="shared" si="5"/>
        <v>-2564830</v>
      </c>
      <c r="L46" s="57">
        <f t="shared" si="5"/>
        <v>-8488360</v>
      </c>
      <c r="M46" s="57">
        <f t="shared" si="5"/>
        <v>20567089</v>
      </c>
      <c r="N46" s="57">
        <f t="shared" si="5"/>
        <v>9513899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16815725</v>
      </c>
      <c r="X46" s="57">
        <f t="shared" si="5"/>
        <v>31872102</v>
      </c>
      <c r="Y46" s="57">
        <f t="shared" si="5"/>
        <v>-15056377</v>
      </c>
      <c r="Z46" s="58">
        <f>+IF(X46&lt;&gt;0,+(Y46/X46)*100,0)</f>
        <v>-47.239987497529974</v>
      </c>
      <c r="AA46" s="55">
        <f>SUM(AA44:AA45)</f>
        <v>24621055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19507272</v>
      </c>
      <c r="D48" s="71">
        <f>SUM(D46:D47)</f>
        <v>0</v>
      </c>
      <c r="E48" s="72">
        <f t="shared" si="6"/>
        <v>24621055</v>
      </c>
      <c r="F48" s="73">
        <f t="shared" si="6"/>
        <v>24621055</v>
      </c>
      <c r="G48" s="73">
        <f t="shared" si="6"/>
        <v>14458507</v>
      </c>
      <c r="H48" s="74">
        <f t="shared" si="6"/>
        <v>-307640</v>
      </c>
      <c r="I48" s="74">
        <f t="shared" si="6"/>
        <v>-6849041</v>
      </c>
      <c r="J48" s="74">
        <f t="shared" si="6"/>
        <v>7301826</v>
      </c>
      <c r="K48" s="74">
        <f t="shared" si="6"/>
        <v>-2564830</v>
      </c>
      <c r="L48" s="74">
        <f t="shared" si="6"/>
        <v>-8488360</v>
      </c>
      <c r="M48" s="73">
        <f t="shared" si="6"/>
        <v>20567089</v>
      </c>
      <c r="N48" s="73">
        <f t="shared" si="6"/>
        <v>9513899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16815725</v>
      </c>
      <c r="X48" s="74">
        <f t="shared" si="6"/>
        <v>31872102</v>
      </c>
      <c r="Y48" s="74">
        <f t="shared" si="6"/>
        <v>-15056377</v>
      </c>
      <c r="Z48" s="75">
        <f>+IF(X48&lt;&gt;0,+(Y48/X48)*100,0)</f>
        <v>-47.239987497529974</v>
      </c>
      <c r="AA48" s="76">
        <f>SUM(AA46:AA47)</f>
        <v>24621055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113738824</v>
      </c>
      <c r="D8" s="6">
        <v>0</v>
      </c>
      <c r="E8" s="7">
        <v>146440928</v>
      </c>
      <c r="F8" s="8">
        <v>146440928</v>
      </c>
      <c r="G8" s="8">
        <v>8590484</v>
      </c>
      <c r="H8" s="8">
        <v>9713305</v>
      </c>
      <c r="I8" s="8">
        <v>10650697</v>
      </c>
      <c r="J8" s="8">
        <v>28954486</v>
      </c>
      <c r="K8" s="8">
        <v>9844701</v>
      </c>
      <c r="L8" s="8">
        <v>8827750</v>
      </c>
      <c r="M8" s="8">
        <v>8787175</v>
      </c>
      <c r="N8" s="8">
        <v>27459626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56414112</v>
      </c>
      <c r="X8" s="8">
        <v>76884966</v>
      </c>
      <c r="Y8" s="8">
        <v>-20470854</v>
      </c>
      <c r="Z8" s="2">
        <v>-26.63</v>
      </c>
      <c r="AA8" s="6">
        <v>146440928</v>
      </c>
    </row>
    <row r="9" spans="1:27" ht="13.5">
      <c r="A9" s="25" t="s">
        <v>36</v>
      </c>
      <c r="B9" s="24"/>
      <c r="C9" s="6">
        <v>11699176</v>
      </c>
      <c r="D9" s="6">
        <v>0</v>
      </c>
      <c r="E9" s="7">
        <v>13209543</v>
      </c>
      <c r="F9" s="8">
        <v>13209543</v>
      </c>
      <c r="G9" s="8">
        <v>774698</v>
      </c>
      <c r="H9" s="8">
        <v>931048</v>
      </c>
      <c r="I9" s="8">
        <v>983641</v>
      </c>
      <c r="J9" s="8">
        <v>2689387</v>
      </c>
      <c r="K9" s="8">
        <v>983641</v>
      </c>
      <c r="L9" s="8">
        <v>860447</v>
      </c>
      <c r="M9" s="8">
        <v>808742</v>
      </c>
      <c r="N9" s="8">
        <v>2652830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5342217</v>
      </c>
      <c r="X9" s="8">
        <v>4231074</v>
      </c>
      <c r="Y9" s="8">
        <v>1111143</v>
      </c>
      <c r="Z9" s="2">
        <v>26.26</v>
      </c>
      <c r="AA9" s="6">
        <v>13209543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201960</v>
      </c>
      <c r="D12" s="6">
        <v>0</v>
      </c>
      <c r="E12" s="7">
        <v>0</v>
      </c>
      <c r="F12" s="8">
        <v>0</v>
      </c>
      <c r="G12" s="8">
        <v>0</v>
      </c>
      <c r="H12" s="8">
        <v>18648</v>
      </c>
      <c r="I12" s="8">
        <v>18645</v>
      </c>
      <c r="J12" s="8">
        <v>37293</v>
      </c>
      <c r="K12" s="8">
        <v>18645</v>
      </c>
      <c r="L12" s="8">
        <v>18315</v>
      </c>
      <c r="M12" s="8">
        <v>18315</v>
      </c>
      <c r="N12" s="8">
        <v>55275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92568</v>
      </c>
      <c r="X12" s="8"/>
      <c r="Y12" s="8">
        <v>92568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17019400</v>
      </c>
      <c r="D13" s="6">
        <v>0</v>
      </c>
      <c r="E13" s="7">
        <v>7080000</v>
      </c>
      <c r="F13" s="8">
        <v>7080000</v>
      </c>
      <c r="G13" s="8">
        <v>1529853</v>
      </c>
      <c r="H13" s="8">
        <v>858648</v>
      </c>
      <c r="I13" s="8">
        <v>860414</v>
      </c>
      <c r="J13" s="8">
        <v>3248915</v>
      </c>
      <c r="K13" s="8">
        <v>1533477</v>
      </c>
      <c r="L13" s="8">
        <v>829159</v>
      </c>
      <c r="M13" s="8">
        <v>880760</v>
      </c>
      <c r="N13" s="8">
        <v>3243396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6492311</v>
      </c>
      <c r="X13" s="8">
        <v>4680000</v>
      </c>
      <c r="Y13" s="8">
        <v>1812311</v>
      </c>
      <c r="Z13" s="2">
        <v>38.72</v>
      </c>
      <c r="AA13" s="6">
        <v>7080000</v>
      </c>
    </row>
    <row r="14" spans="1:27" ht="13.5">
      <c r="A14" s="23" t="s">
        <v>41</v>
      </c>
      <c r="B14" s="29"/>
      <c r="C14" s="6">
        <v>18152505</v>
      </c>
      <c r="D14" s="6">
        <v>0</v>
      </c>
      <c r="E14" s="7">
        <v>2872237</v>
      </c>
      <c r="F14" s="8">
        <v>2872237</v>
      </c>
      <c r="G14" s="8">
        <v>-16897</v>
      </c>
      <c r="H14" s="8">
        <v>-19386</v>
      </c>
      <c r="I14" s="8">
        <v>2453642</v>
      </c>
      <c r="J14" s="8">
        <v>2417359</v>
      </c>
      <c r="K14" s="8">
        <v>2453642</v>
      </c>
      <c r="L14" s="8">
        <v>-23432</v>
      </c>
      <c r="M14" s="8">
        <v>2491608</v>
      </c>
      <c r="N14" s="8">
        <v>4921818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7339177</v>
      </c>
      <c r="X14" s="8">
        <v>1436118</v>
      </c>
      <c r="Y14" s="8">
        <v>5903059</v>
      </c>
      <c r="Z14" s="2">
        <v>411.04</v>
      </c>
      <c r="AA14" s="6">
        <v>2872237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441938337</v>
      </c>
      <c r="D19" s="6">
        <v>0</v>
      </c>
      <c r="E19" s="7">
        <v>434490000</v>
      </c>
      <c r="F19" s="8">
        <v>434490000</v>
      </c>
      <c r="G19" s="8">
        <v>178484000</v>
      </c>
      <c r="H19" s="8">
        <v>2400000</v>
      </c>
      <c r="I19" s="8">
        <v>158400</v>
      </c>
      <c r="J19" s="8">
        <v>181042400</v>
      </c>
      <c r="K19" s="8">
        <v>785068</v>
      </c>
      <c r="L19" s="8">
        <v>2406768</v>
      </c>
      <c r="M19" s="8">
        <v>143747868</v>
      </c>
      <c r="N19" s="8">
        <v>146939704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327982104</v>
      </c>
      <c r="X19" s="8">
        <v>218698002</v>
      </c>
      <c r="Y19" s="8">
        <v>109284102</v>
      </c>
      <c r="Z19" s="2">
        <v>49.97</v>
      </c>
      <c r="AA19" s="6">
        <v>434490000</v>
      </c>
    </row>
    <row r="20" spans="1:27" ht="13.5">
      <c r="A20" s="23" t="s">
        <v>47</v>
      </c>
      <c r="B20" s="29"/>
      <c r="C20" s="6">
        <v>4833847</v>
      </c>
      <c r="D20" s="6">
        <v>0</v>
      </c>
      <c r="E20" s="7">
        <v>0</v>
      </c>
      <c r="F20" s="26">
        <v>0</v>
      </c>
      <c r="G20" s="26">
        <v>1538986</v>
      </c>
      <c r="H20" s="26">
        <v>1289111</v>
      </c>
      <c r="I20" s="26">
        <v>1115154</v>
      </c>
      <c r="J20" s="26">
        <v>3943251</v>
      </c>
      <c r="K20" s="26">
        <v>2747636</v>
      </c>
      <c r="L20" s="26">
        <v>429893</v>
      </c>
      <c r="M20" s="26">
        <v>3321983</v>
      </c>
      <c r="N20" s="26">
        <v>6499512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10442763</v>
      </c>
      <c r="X20" s="26">
        <v>5122398</v>
      </c>
      <c r="Y20" s="26">
        <v>5320365</v>
      </c>
      <c r="Z20" s="27">
        <v>103.86</v>
      </c>
      <c r="AA20" s="28">
        <v>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40000000</v>
      </c>
      <c r="F21" s="8">
        <v>40000000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19999998</v>
      </c>
      <c r="Y21" s="8">
        <v>-19999998</v>
      </c>
      <c r="Z21" s="2">
        <v>-100</v>
      </c>
      <c r="AA21" s="6">
        <v>40000000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607584049</v>
      </c>
      <c r="D22" s="33">
        <f>SUM(D5:D21)</f>
        <v>0</v>
      </c>
      <c r="E22" s="34">
        <f t="shared" si="0"/>
        <v>644092708</v>
      </c>
      <c r="F22" s="35">
        <f t="shared" si="0"/>
        <v>644092708</v>
      </c>
      <c r="G22" s="35">
        <f t="shared" si="0"/>
        <v>190901124</v>
      </c>
      <c r="H22" s="35">
        <f t="shared" si="0"/>
        <v>15191374</v>
      </c>
      <c r="I22" s="35">
        <f t="shared" si="0"/>
        <v>16240593</v>
      </c>
      <c r="J22" s="35">
        <f t="shared" si="0"/>
        <v>222333091</v>
      </c>
      <c r="K22" s="35">
        <f t="shared" si="0"/>
        <v>18366810</v>
      </c>
      <c r="L22" s="35">
        <f t="shared" si="0"/>
        <v>13348900</v>
      </c>
      <c r="M22" s="35">
        <f t="shared" si="0"/>
        <v>160056451</v>
      </c>
      <c r="N22" s="35">
        <f t="shared" si="0"/>
        <v>191772161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414105252</v>
      </c>
      <c r="X22" s="35">
        <f t="shared" si="0"/>
        <v>331052556</v>
      </c>
      <c r="Y22" s="35">
        <f t="shared" si="0"/>
        <v>83052696</v>
      </c>
      <c r="Z22" s="36">
        <f>+IF(X22&lt;&gt;0,+(Y22/X22)*100,0)</f>
        <v>25.087465568457958</v>
      </c>
      <c r="AA22" s="33">
        <f>SUM(AA5:AA21)</f>
        <v>644092708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181062174</v>
      </c>
      <c r="D25" s="6">
        <v>0</v>
      </c>
      <c r="E25" s="7">
        <v>191691926</v>
      </c>
      <c r="F25" s="8">
        <v>191691926</v>
      </c>
      <c r="G25" s="8">
        <v>14839798</v>
      </c>
      <c r="H25" s="8">
        <v>15289459</v>
      </c>
      <c r="I25" s="8">
        <v>16184187</v>
      </c>
      <c r="J25" s="8">
        <v>46313444</v>
      </c>
      <c r="K25" s="8">
        <v>15145523</v>
      </c>
      <c r="L25" s="8">
        <v>23000029</v>
      </c>
      <c r="M25" s="8">
        <v>15471485</v>
      </c>
      <c r="N25" s="8">
        <v>53617037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99930481</v>
      </c>
      <c r="X25" s="8">
        <v>109577964</v>
      </c>
      <c r="Y25" s="8">
        <v>-9647483</v>
      </c>
      <c r="Z25" s="2">
        <v>-8.8</v>
      </c>
      <c r="AA25" s="6">
        <v>191691926</v>
      </c>
    </row>
    <row r="26" spans="1:27" ht="13.5">
      <c r="A26" s="25" t="s">
        <v>52</v>
      </c>
      <c r="B26" s="24"/>
      <c r="C26" s="6">
        <v>10937383</v>
      </c>
      <c r="D26" s="6">
        <v>0</v>
      </c>
      <c r="E26" s="7">
        <v>13189402</v>
      </c>
      <c r="F26" s="8">
        <v>13189402</v>
      </c>
      <c r="G26" s="8">
        <v>901394</v>
      </c>
      <c r="H26" s="8">
        <v>288257</v>
      </c>
      <c r="I26" s="8">
        <v>1258767</v>
      </c>
      <c r="J26" s="8">
        <v>2448418</v>
      </c>
      <c r="K26" s="8">
        <v>880679</v>
      </c>
      <c r="L26" s="8">
        <v>894382</v>
      </c>
      <c r="M26" s="8">
        <v>879202</v>
      </c>
      <c r="N26" s="8">
        <v>2654263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5102681</v>
      </c>
      <c r="X26" s="8">
        <v>6594702</v>
      </c>
      <c r="Y26" s="8">
        <v>-1492021</v>
      </c>
      <c r="Z26" s="2">
        <v>-22.62</v>
      </c>
      <c r="AA26" s="6">
        <v>13189402</v>
      </c>
    </row>
    <row r="27" spans="1:27" ht="13.5">
      <c r="A27" s="25" t="s">
        <v>53</v>
      </c>
      <c r="B27" s="24"/>
      <c r="C27" s="6">
        <v>50253471</v>
      </c>
      <c r="D27" s="6">
        <v>0</v>
      </c>
      <c r="E27" s="7">
        <v>48400778</v>
      </c>
      <c r="F27" s="8">
        <v>48400778</v>
      </c>
      <c r="G27" s="8">
        <v>359432</v>
      </c>
      <c r="H27" s="8">
        <v>378409</v>
      </c>
      <c r="I27" s="8">
        <v>378409</v>
      </c>
      <c r="J27" s="8">
        <v>1116250</v>
      </c>
      <c r="K27" s="8">
        <v>497212</v>
      </c>
      <c r="L27" s="8">
        <v>125698</v>
      </c>
      <c r="M27" s="8">
        <v>81555</v>
      </c>
      <c r="N27" s="8">
        <v>704465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1820715</v>
      </c>
      <c r="X27" s="8">
        <v>21551982</v>
      </c>
      <c r="Y27" s="8">
        <v>-19731267</v>
      </c>
      <c r="Z27" s="2">
        <v>-91.55</v>
      </c>
      <c r="AA27" s="6">
        <v>48400778</v>
      </c>
    </row>
    <row r="28" spans="1:27" ht="13.5">
      <c r="A28" s="25" t="s">
        <v>54</v>
      </c>
      <c r="B28" s="24"/>
      <c r="C28" s="6">
        <v>55713431</v>
      </c>
      <c r="D28" s="6">
        <v>0</v>
      </c>
      <c r="E28" s="7">
        <v>31800000</v>
      </c>
      <c r="F28" s="8">
        <v>31800000</v>
      </c>
      <c r="G28" s="8">
        <v>4980656</v>
      </c>
      <c r="H28" s="8">
        <v>4980656</v>
      </c>
      <c r="I28" s="8">
        <v>4980656</v>
      </c>
      <c r="J28" s="8">
        <v>14941968</v>
      </c>
      <c r="K28" s="8">
        <v>4980656</v>
      </c>
      <c r="L28" s="8">
        <v>0</v>
      </c>
      <c r="M28" s="8">
        <v>4980656</v>
      </c>
      <c r="N28" s="8">
        <v>9961312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24903280</v>
      </c>
      <c r="X28" s="8">
        <v>15900000</v>
      </c>
      <c r="Y28" s="8">
        <v>9003280</v>
      </c>
      <c r="Z28" s="2">
        <v>56.62</v>
      </c>
      <c r="AA28" s="6">
        <v>31800000</v>
      </c>
    </row>
    <row r="29" spans="1:27" ht="13.5">
      <c r="A29" s="25" t="s">
        <v>55</v>
      </c>
      <c r="B29" s="24"/>
      <c r="C29" s="6">
        <v>10252994</v>
      </c>
      <c r="D29" s="6">
        <v>0</v>
      </c>
      <c r="E29" s="7">
        <v>14081250</v>
      </c>
      <c r="F29" s="8">
        <v>14081250</v>
      </c>
      <c r="G29" s="8">
        <v>3305068</v>
      </c>
      <c r="H29" s="8">
        <v>0</v>
      </c>
      <c r="I29" s="8">
        <v>163086</v>
      </c>
      <c r="J29" s="8">
        <v>3468154</v>
      </c>
      <c r="K29" s="8">
        <v>0</v>
      </c>
      <c r="L29" s="8">
        <v>0</v>
      </c>
      <c r="M29" s="8">
        <v>8443935</v>
      </c>
      <c r="N29" s="8">
        <v>8443935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11912089</v>
      </c>
      <c r="X29" s="8">
        <v>7040628</v>
      </c>
      <c r="Y29" s="8">
        <v>4871461</v>
      </c>
      <c r="Z29" s="2">
        <v>69.19</v>
      </c>
      <c r="AA29" s="6">
        <v>14081250</v>
      </c>
    </row>
    <row r="30" spans="1:27" ht="13.5">
      <c r="A30" s="25" t="s">
        <v>56</v>
      </c>
      <c r="B30" s="24"/>
      <c r="C30" s="6">
        <v>105044656</v>
      </c>
      <c r="D30" s="6">
        <v>0</v>
      </c>
      <c r="E30" s="7">
        <v>101328368</v>
      </c>
      <c r="F30" s="8">
        <v>101328368</v>
      </c>
      <c r="G30" s="8">
        <v>8756634</v>
      </c>
      <c r="H30" s="8">
        <v>9277078</v>
      </c>
      <c r="I30" s="8">
        <v>9784278</v>
      </c>
      <c r="J30" s="8">
        <v>27817990</v>
      </c>
      <c r="K30" s="8">
        <v>8991865</v>
      </c>
      <c r="L30" s="8">
        <v>9165143</v>
      </c>
      <c r="M30" s="8">
        <v>8017616</v>
      </c>
      <c r="N30" s="8">
        <v>26174624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53992614</v>
      </c>
      <c r="X30" s="8">
        <v>50664186</v>
      </c>
      <c r="Y30" s="8">
        <v>3328428</v>
      </c>
      <c r="Z30" s="2">
        <v>6.57</v>
      </c>
      <c r="AA30" s="6">
        <v>101328368</v>
      </c>
    </row>
    <row r="31" spans="1:27" ht="13.5">
      <c r="A31" s="25" t="s">
        <v>57</v>
      </c>
      <c r="B31" s="24"/>
      <c r="C31" s="6">
        <v>1592826</v>
      </c>
      <c r="D31" s="6">
        <v>0</v>
      </c>
      <c r="E31" s="7">
        <v>1500000</v>
      </c>
      <c r="F31" s="8">
        <v>1500000</v>
      </c>
      <c r="G31" s="8">
        <v>155000</v>
      </c>
      <c r="H31" s="8">
        <v>3250</v>
      </c>
      <c r="I31" s="8">
        <v>0</v>
      </c>
      <c r="J31" s="8">
        <v>158250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158250</v>
      </c>
      <c r="X31" s="8">
        <v>750000</v>
      </c>
      <c r="Y31" s="8">
        <v>-591750</v>
      </c>
      <c r="Z31" s="2">
        <v>-78.9</v>
      </c>
      <c r="AA31" s="6">
        <v>1500000</v>
      </c>
    </row>
    <row r="32" spans="1:27" ht="13.5">
      <c r="A32" s="25" t="s">
        <v>58</v>
      </c>
      <c r="B32" s="24"/>
      <c r="C32" s="6">
        <v>156871341</v>
      </c>
      <c r="D32" s="6">
        <v>0</v>
      </c>
      <c r="E32" s="7">
        <v>122914662</v>
      </c>
      <c r="F32" s="8">
        <v>122914662</v>
      </c>
      <c r="G32" s="8">
        <v>2651509</v>
      </c>
      <c r="H32" s="8">
        <v>1667329</v>
      </c>
      <c r="I32" s="8">
        <v>1861133</v>
      </c>
      <c r="J32" s="8">
        <v>6179971</v>
      </c>
      <c r="K32" s="8">
        <v>2863547</v>
      </c>
      <c r="L32" s="8">
        <v>11663113</v>
      </c>
      <c r="M32" s="8">
        <v>2564373</v>
      </c>
      <c r="N32" s="8">
        <v>17091033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23271004</v>
      </c>
      <c r="X32" s="8">
        <v>55906158</v>
      </c>
      <c r="Y32" s="8">
        <v>-32635154</v>
      </c>
      <c r="Z32" s="2">
        <v>-58.37</v>
      </c>
      <c r="AA32" s="6">
        <v>122914662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16733259</v>
      </c>
      <c r="F33" s="8">
        <v>16733259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4270759</v>
      </c>
      <c r="M33" s="8">
        <v>0</v>
      </c>
      <c r="N33" s="8">
        <v>4270759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4270759</v>
      </c>
      <c r="X33" s="8">
        <v>1590000</v>
      </c>
      <c r="Y33" s="8">
        <v>2680759</v>
      </c>
      <c r="Z33" s="2">
        <v>168.6</v>
      </c>
      <c r="AA33" s="6">
        <v>16733259</v>
      </c>
    </row>
    <row r="34" spans="1:27" ht="13.5">
      <c r="A34" s="25" t="s">
        <v>60</v>
      </c>
      <c r="B34" s="24"/>
      <c r="C34" s="6">
        <v>102444022</v>
      </c>
      <c r="D34" s="6">
        <v>0</v>
      </c>
      <c r="E34" s="7">
        <v>70606352</v>
      </c>
      <c r="F34" s="8">
        <v>70606352</v>
      </c>
      <c r="G34" s="8">
        <v>6991250</v>
      </c>
      <c r="H34" s="8">
        <v>5055955</v>
      </c>
      <c r="I34" s="8">
        <v>4149307</v>
      </c>
      <c r="J34" s="8">
        <v>16196512</v>
      </c>
      <c r="K34" s="8">
        <v>7037554</v>
      </c>
      <c r="L34" s="8">
        <v>4698876</v>
      </c>
      <c r="M34" s="8">
        <v>2278890</v>
      </c>
      <c r="N34" s="8">
        <v>14015320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30211832</v>
      </c>
      <c r="X34" s="8">
        <v>35951418</v>
      </c>
      <c r="Y34" s="8">
        <v>-5739586</v>
      </c>
      <c r="Z34" s="2">
        <v>-15.96</v>
      </c>
      <c r="AA34" s="6">
        <v>70606352</v>
      </c>
    </row>
    <row r="35" spans="1:27" ht="13.5">
      <c r="A35" s="23" t="s">
        <v>61</v>
      </c>
      <c r="B35" s="29"/>
      <c r="C35" s="6">
        <v>59691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15</v>
      </c>
      <c r="Y35" s="8">
        <v>-15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674231989</v>
      </c>
      <c r="D36" s="33">
        <f>SUM(D25:D35)</f>
        <v>0</v>
      </c>
      <c r="E36" s="34">
        <f t="shared" si="1"/>
        <v>612245997</v>
      </c>
      <c r="F36" s="35">
        <f t="shared" si="1"/>
        <v>612245997</v>
      </c>
      <c r="G36" s="35">
        <f t="shared" si="1"/>
        <v>42940741</v>
      </c>
      <c r="H36" s="35">
        <f t="shared" si="1"/>
        <v>36940393</v>
      </c>
      <c r="I36" s="35">
        <f t="shared" si="1"/>
        <v>38759823</v>
      </c>
      <c r="J36" s="35">
        <f t="shared" si="1"/>
        <v>118640957</v>
      </c>
      <c r="K36" s="35">
        <f t="shared" si="1"/>
        <v>40397036</v>
      </c>
      <c r="L36" s="35">
        <f t="shared" si="1"/>
        <v>53818000</v>
      </c>
      <c r="M36" s="35">
        <f t="shared" si="1"/>
        <v>42717712</v>
      </c>
      <c r="N36" s="35">
        <f t="shared" si="1"/>
        <v>136932748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255573705</v>
      </c>
      <c r="X36" s="35">
        <f t="shared" si="1"/>
        <v>305527053</v>
      </c>
      <c r="Y36" s="35">
        <f t="shared" si="1"/>
        <v>-49953348</v>
      </c>
      <c r="Z36" s="36">
        <f>+IF(X36&lt;&gt;0,+(Y36/X36)*100,0)</f>
        <v>-16.349893572272308</v>
      </c>
      <c r="AA36" s="33">
        <f>SUM(AA25:AA35)</f>
        <v>612245997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-66647940</v>
      </c>
      <c r="D38" s="46">
        <f>+D22-D36</f>
        <v>0</v>
      </c>
      <c r="E38" s="47">
        <f t="shared" si="2"/>
        <v>31846711</v>
      </c>
      <c r="F38" s="48">
        <f t="shared" si="2"/>
        <v>31846711</v>
      </c>
      <c r="G38" s="48">
        <f t="shared" si="2"/>
        <v>147960383</v>
      </c>
      <c r="H38" s="48">
        <f t="shared" si="2"/>
        <v>-21749019</v>
      </c>
      <c r="I38" s="48">
        <f t="shared" si="2"/>
        <v>-22519230</v>
      </c>
      <c r="J38" s="48">
        <f t="shared" si="2"/>
        <v>103692134</v>
      </c>
      <c r="K38" s="48">
        <f t="shared" si="2"/>
        <v>-22030226</v>
      </c>
      <c r="L38" s="48">
        <f t="shared" si="2"/>
        <v>-40469100</v>
      </c>
      <c r="M38" s="48">
        <f t="shared" si="2"/>
        <v>117338739</v>
      </c>
      <c r="N38" s="48">
        <f t="shared" si="2"/>
        <v>54839413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158531547</v>
      </c>
      <c r="X38" s="48">
        <f>IF(F22=F36,0,X22-X36)</f>
        <v>25525503</v>
      </c>
      <c r="Y38" s="48">
        <f t="shared" si="2"/>
        <v>133006044</v>
      </c>
      <c r="Z38" s="49">
        <f>+IF(X38&lt;&gt;0,+(Y38/X38)*100,0)</f>
        <v>521.0711969123586</v>
      </c>
      <c r="AA38" s="46">
        <f>+AA22-AA36</f>
        <v>31846711</v>
      </c>
    </row>
    <row r="39" spans="1:27" ht="13.5">
      <c r="A39" s="23" t="s">
        <v>64</v>
      </c>
      <c r="B39" s="29"/>
      <c r="C39" s="6">
        <v>270672042</v>
      </c>
      <c r="D39" s="6">
        <v>0</v>
      </c>
      <c r="E39" s="7">
        <v>149865000</v>
      </c>
      <c r="F39" s="8">
        <v>149865000</v>
      </c>
      <c r="G39" s="8">
        <v>114700000</v>
      </c>
      <c r="H39" s="8">
        <v>0</v>
      </c>
      <c r="I39" s="8">
        <v>0</v>
      </c>
      <c r="J39" s="8">
        <v>114700000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114700000</v>
      </c>
      <c r="X39" s="8">
        <v>74932500</v>
      </c>
      <c r="Y39" s="8">
        <v>39767500</v>
      </c>
      <c r="Z39" s="2">
        <v>53.07</v>
      </c>
      <c r="AA39" s="6">
        <v>149865000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204024102</v>
      </c>
      <c r="D42" s="55">
        <f>SUM(D38:D41)</f>
        <v>0</v>
      </c>
      <c r="E42" s="56">
        <f t="shared" si="3"/>
        <v>181711711</v>
      </c>
      <c r="F42" s="57">
        <f t="shared" si="3"/>
        <v>181711711</v>
      </c>
      <c r="G42" s="57">
        <f t="shared" si="3"/>
        <v>262660383</v>
      </c>
      <c r="H42" s="57">
        <f t="shared" si="3"/>
        <v>-21749019</v>
      </c>
      <c r="I42" s="57">
        <f t="shared" si="3"/>
        <v>-22519230</v>
      </c>
      <c r="J42" s="57">
        <f t="shared" si="3"/>
        <v>218392134</v>
      </c>
      <c r="K42" s="57">
        <f t="shared" si="3"/>
        <v>-22030226</v>
      </c>
      <c r="L42" s="57">
        <f t="shared" si="3"/>
        <v>-40469100</v>
      </c>
      <c r="M42" s="57">
        <f t="shared" si="3"/>
        <v>117338739</v>
      </c>
      <c r="N42" s="57">
        <f t="shared" si="3"/>
        <v>54839413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273231547</v>
      </c>
      <c r="X42" s="57">
        <f t="shared" si="3"/>
        <v>100458003</v>
      </c>
      <c r="Y42" s="57">
        <f t="shared" si="3"/>
        <v>172773544</v>
      </c>
      <c r="Z42" s="58">
        <f>+IF(X42&lt;&gt;0,+(Y42/X42)*100,0)</f>
        <v>171.98584367638682</v>
      </c>
      <c r="AA42" s="55">
        <f>SUM(AA38:AA41)</f>
        <v>181711711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204024102</v>
      </c>
      <c r="D44" s="63">
        <f>+D42-D43</f>
        <v>0</v>
      </c>
      <c r="E44" s="64">
        <f t="shared" si="4"/>
        <v>181711711</v>
      </c>
      <c r="F44" s="65">
        <f t="shared" si="4"/>
        <v>181711711</v>
      </c>
      <c r="G44" s="65">
        <f t="shared" si="4"/>
        <v>262660383</v>
      </c>
      <c r="H44" s="65">
        <f t="shared" si="4"/>
        <v>-21749019</v>
      </c>
      <c r="I44" s="65">
        <f t="shared" si="4"/>
        <v>-22519230</v>
      </c>
      <c r="J44" s="65">
        <f t="shared" si="4"/>
        <v>218392134</v>
      </c>
      <c r="K44" s="65">
        <f t="shared" si="4"/>
        <v>-22030226</v>
      </c>
      <c r="L44" s="65">
        <f t="shared" si="4"/>
        <v>-40469100</v>
      </c>
      <c r="M44" s="65">
        <f t="shared" si="4"/>
        <v>117338739</v>
      </c>
      <c r="N44" s="65">
        <f t="shared" si="4"/>
        <v>54839413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273231547</v>
      </c>
      <c r="X44" s="65">
        <f t="shared" si="4"/>
        <v>100458003</v>
      </c>
      <c r="Y44" s="65">
        <f t="shared" si="4"/>
        <v>172773544</v>
      </c>
      <c r="Z44" s="66">
        <f>+IF(X44&lt;&gt;0,+(Y44/X44)*100,0)</f>
        <v>171.98584367638682</v>
      </c>
      <c r="AA44" s="63">
        <f>+AA42-AA43</f>
        <v>181711711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204024102</v>
      </c>
      <c r="D46" s="55">
        <f>SUM(D44:D45)</f>
        <v>0</v>
      </c>
      <c r="E46" s="56">
        <f t="shared" si="5"/>
        <v>181711711</v>
      </c>
      <c r="F46" s="57">
        <f t="shared" si="5"/>
        <v>181711711</v>
      </c>
      <c r="G46" s="57">
        <f t="shared" si="5"/>
        <v>262660383</v>
      </c>
      <c r="H46" s="57">
        <f t="shared" si="5"/>
        <v>-21749019</v>
      </c>
      <c r="I46" s="57">
        <f t="shared" si="5"/>
        <v>-22519230</v>
      </c>
      <c r="J46" s="57">
        <f t="shared" si="5"/>
        <v>218392134</v>
      </c>
      <c r="K46" s="57">
        <f t="shared" si="5"/>
        <v>-22030226</v>
      </c>
      <c r="L46" s="57">
        <f t="shared" si="5"/>
        <v>-40469100</v>
      </c>
      <c r="M46" s="57">
        <f t="shared" si="5"/>
        <v>117338739</v>
      </c>
      <c r="N46" s="57">
        <f t="shared" si="5"/>
        <v>54839413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273231547</v>
      </c>
      <c r="X46" s="57">
        <f t="shared" si="5"/>
        <v>100458003</v>
      </c>
      <c r="Y46" s="57">
        <f t="shared" si="5"/>
        <v>172773544</v>
      </c>
      <c r="Z46" s="58">
        <f>+IF(X46&lt;&gt;0,+(Y46/X46)*100,0)</f>
        <v>171.98584367638682</v>
      </c>
      <c r="AA46" s="55">
        <f>SUM(AA44:AA45)</f>
        <v>181711711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204024102</v>
      </c>
      <c r="D48" s="71">
        <f>SUM(D46:D47)</f>
        <v>0</v>
      </c>
      <c r="E48" s="72">
        <f t="shared" si="6"/>
        <v>181711711</v>
      </c>
      <c r="F48" s="73">
        <f t="shared" si="6"/>
        <v>181711711</v>
      </c>
      <c r="G48" s="73">
        <f t="shared" si="6"/>
        <v>262660383</v>
      </c>
      <c r="H48" s="74">
        <f t="shared" si="6"/>
        <v>-21749019</v>
      </c>
      <c r="I48" s="74">
        <f t="shared" si="6"/>
        <v>-22519230</v>
      </c>
      <c r="J48" s="74">
        <f t="shared" si="6"/>
        <v>218392134</v>
      </c>
      <c r="K48" s="74">
        <f t="shared" si="6"/>
        <v>-22030226</v>
      </c>
      <c r="L48" s="74">
        <f t="shared" si="6"/>
        <v>-40469100</v>
      </c>
      <c r="M48" s="73">
        <f t="shared" si="6"/>
        <v>117338739</v>
      </c>
      <c r="N48" s="73">
        <f t="shared" si="6"/>
        <v>54839413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273231547</v>
      </c>
      <c r="X48" s="74">
        <f t="shared" si="6"/>
        <v>100458003</v>
      </c>
      <c r="Y48" s="74">
        <f t="shared" si="6"/>
        <v>172773544</v>
      </c>
      <c r="Z48" s="75">
        <f>+IF(X48&lt;&gt;0,+(Y48/X48)*100,0)</f>
        <v>171.98584367638682</v>
      </c>
      <c r="AA48" s="76">
        <f>SUM(AA46:AA47)</f>
        <v>181711711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24789106</v>
      </c>
      <c r="D5" s="6">
        <v>0</v>
      </c>
      <c r="E5" s="7">
        <v>30771517</v>
      </c>
      <c r="F5" s="8">
        <v>30771517</v>
      </c>
      <c r="G5" s="8">
        <v>2188372</v>
      </c>
      <c r="H5" s="8">
        <v>2188372</v>
      </c>
      <c r="I5" s="8">
        <v>2173648</v>
      </c>
      <c r="J5" s="8">
        <v>6550392</v>
      </c>
      <c r="K5" s="8">
        <v>2194859</v>
      </c>
      <c r="L5" s="8">
        <v>2194859</v>
      </c>
      <c r="M5" s="8">
        <v>2194859</v>
      </c>
      <c r="N5" s="8">
        <v>6584577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13134969</v>
      </c>
      <c r="X5" s="8">
        <v>14843000</v>
      </c>
      <c r="Y5" s="8">
        <v>-1708031</v>
      </c>
      <c r="Z5" s="2">
        <v>-11.51</v>
      </c>
      <c r="AA5" s="6">
        <v>30771517</v>
      </c>
    </row>
    <row r="6" spans="1:27" ht="13.5">
      <c r="A6" s="23" t="s">
        <v>33</v>
      </c>
      <c r="B6" s="24"/>
      <c r="C6" s="6">
        <v>4185197</v>
      </c>
      <c r="D6" s="6">
        <v>0</v>
      </c>
      <c r="E6" s="7">
        <v>4354527</v>
      </c>
      <c r="F6" s="8">
        <v>4354527</v>
      </c>
      <c r="G6" s="8">
        <v>392226</v>
      </c>
      <c r="H6" s="8">
        <v>397121</v>
      </c>
      <c r="I6" s="8">
        <v>343105</v>
      </c>
      <c r="J6" s="8">
        <v>1132452</v>
      </c>
      <c r="K6" s="8">
        <v>415761</v>
      </c>
      <c r="L6" s="8">
        <v>426280</v>
      </c>
      <c r="M6" s="8">
        <v>433607</v>
      </c>
      <c r="N6" s="8">
        <v>1275648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2408100</v>
      </c>
      <c r="X6" s="8">
        <v>966000</v>
      </c>
      <c r="Y6" s="8">
        <v>1442100</v>
      </c>
      <c r="Z6" s="2">
        <v>149.29</v>
      </c>
      <c r="AA6" s="6">
        <v>4354527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2019090</v>
      </c>
      <c r="F10" s="26">
        <v>2019090</v>
      </c>
      <c r="G10" s="26">
        <v>168382</v>
      </c>
      <c r="H10" s="26">
        <v>168382</v>
      </c>
      <c r="I10" s="26">
        <v>168495</v>
      </c>
      <c r="J10" s="26">
        <v>505259</v>
      </c>
      <c r="K10" s="26">
        <v>168382</v>
      </c>
      <c r="L10" s="26">
        <v>168382</v>
      </c>
      <c r="M10" s="26">
        <v>168382</v>
      </c>
      <c r="N10" s="26">
        <v>505146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1010405</v>
      </c>
      <c r="X10" s="26">
        <v>1009500</v>
      </c>
      <c r="Y10" s="26">
        <v>905</v>
      </c>
      <c r="Z10" s="27">
        <v>0.09</v>
      </c>
      <c r="AA10" s="28">
        <v>2019090</v>
      </c>
    </row>
    <row r="11" spans="1:27" ht="13.5">
      <c r="A11" s="25" t="s">
        <v>38</v>
      </c>
      <c r="B11" s="29"/>
      <c r="C11" s="6">
        <v>1906783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78416</v>
      </c>
      <c r="D12" s="6">
        <v>0</v>
      </c>
      <c r="E12" s="7">
        <v>111124</v>
      </c>
      <c r="F12" s="8">
        <v>111124</v>
      </c>
      <c r="G12" s="8">
        <v>7800</v>
      </c>
      <c r="H12" s="8">
        <v>6134</v>
      </c>
      <c r="I12" s="8">
        <v>6046</v>
      </c>
      <c r="J12" s="8">
        <v>19980</v>
      </c>
      <c r="K12" s="8">
        <v>5081</v>
      </c>
      <c r="L12" s="8">
        <v>8020</v>
      </c>
      <c r="M12" s="8">
        <v>7011</v>
      </c>
      <c r="N12" s="8">
        <v>20112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40092</v>
      </c>
      <c r="X12" s="8">
        <v>55956</v>
      </c>
      <c r="Y12" s="8">
        <v>-15864</v>
      </c>
      <c r="Z12" s="2">
        <v>-28.35</v>
      </c>
      <c r="AA12" s="6">
        <v>111124</v>
      </c>
    </row>
    <row r="13" spans="1:27" ht="13.5">
      <c r="A13" s="23" t="s">
        <v>40</v>
      </c>
      <c r="B13" s="29"/>
      <c r="C13" s="6">
        <v>3848570</v>
      </c>
      <c r="D13" s="6">
        <v>0</v>
      </c>
      <c r="E13" s="7">
        <v>2404000</v>
      </c>
      <c r="F13" s="8">
        <v>2404000</v>
      </c>
      <c r="G13" s="8">
        <v>141806</v>
      </c>
      <c r="H13" s="8">
        <v>219602</v>
      </c>
      <c r="I13" s="8">
        <v>149150</v>
      </c>
      <c r="J13" s="8">
        <v>510558</v>
      </c>
      <c r="K13" s="8">
        <v>131417</v>
      </c>
      <c r="L13" s="8">
        <v>155815</v>
      </c>
      <c r="M13" s="8">
        <v>210554</v>
      </c>
      <c r="N13" s="8">
        <v>497786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1008344</v>
      </c>
      <c r="X13" s="8">
        <v>1202178</v>
      </c>
      <c r="Y13" s="8">
        <v>-193834</v>
      </c>
      <c r="Z13" s="2">
        <v>-16.12</v>
      </c>
      <c r="AA13" s="6">
        <v>2404000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889252</v>
      </c>
      <c r="D16" s="6">
        <v>0</v>
      </c>
      <c r="E16" s="7">
        <v>435274</v>
      </c>
      <c r="F16" s="8">
        <v>435274</v>
      </c>
      <c r="G16" s="8">
        <v>47528</v>
      </c>
      <c r="H16" s="8">
        <v>40200</v>
      </c>
      <c r="I16" s="8">
        <v>20570</v>
      </c>
      <c r="J16" s="8">
        <v>108298</v>
      </c>
      <c r="K16" s="8">
        <v>46650</v>
      </c>
      <c r="L16" s="8">
        <v>25400</v>
      </c>
      <c r="M16" s="8">
        <v>14395</v>
      </c>
      <c r="N16" s="8">
        <v>86445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194743</v>
      </c>
      <c r="X16" s="8">
        <v>221690</v>
      </c>
      <c r="Y16" s="8">
        <v>-26947</v>
      </c>
      <c r="Z16" s="2">
        <v>-12.16</v>
      </c>
      <c r="AA16" s="6">
        <v>435274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1569625</v>
      </c>
      <c r="F17" s="8">
        <v>1569625</v>
      </c>
      <c r="G17" s="8">
        <v>77708</v>
      </c>
      <c r="H17" s="8">
        <v>228599</v>
      </c>
      <c r="I17" s="8">
        <v>149437</v>
      </c>
      <c r="J17" s="8">
        <v>455744</v>
      </c>
      <c r="K17" s="8">
        <v>142967</v>
      </c>
      <c r="L17" s="8">
        <v>166039</v>
      </c>
      <c r="M17" s="8">
        <v>117269</v>
      </c>
      <c r="N17" s="8">
        <v>426275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882019</v>
      </c>
      <c r="X17" s="8">
        <v>809306</v>
      </c>
      <c r="Y17" s="8">
        <v>72713</v>
      </c>
      <c r="Z17" s="2">
        <v>8.98</v>
      </c>
      <c r="AA17" s="6">
        <v>1569625</v>
      </c>
    </row>
    <row r="18" spans="1:27" ht="13.5">
      <c r="A18" s="25" t="s">
        <v>45</v>
      </c>
      <c r="B18" s="24"/>
      <c r="C18" s="6">
        <v>682382</v>
      </c>
      <c r="D18" s="6">
        <v>0</v>
      </c>
      <c r="E18" s="7">
        <v>674769</v>
      </c>
      <c r="F18" s="8">
        <v>674769</v>
      </c>
      <c r="G18" s="8">
        <v>92753</v>
      </c>
      <c r="H18" s="8">
        <v>66433</v>
      </c>
      <c r="I18" s="8">
        <v>67638</v>
      </c>
      <c r="J18" s="8">
        <v>226824</v>
      </c>
      <c r="K18" s="8">
        <v>66755</v>
      </c>
      <c r="L18" s="8">
        <v>53648</v>
      </c>
      <c r="M18" s="8">
        <v>45968</v>
      </c>
      <c r="N18" s="8">
        <v>166371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393195</v>
      </c>
      <c r="X18" s="8">
        <v>320502</v>
      </c>
      <c r="Y18" s="8">
        <v>72693</v>
      </c>
      <c r="Z18" s="2">
        <v>22.68</v>
      </c>
      <c r="AA18" s="6">
        <v>674769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120404000</v>
      </c>
      <c r="F19" s="8">
        <v>120404000</v>
      </c>
      <c r="G19" s="8">
        <v>43288000</v>
      </c>
      <c r="H19" s="8">
        <v>783000</v>
      </c>
      <c r="I19" s="8">
        <v>6949812</v>
      </c>
      <c r="J19" s="8">
        <v>51020812</v>
      </c>
      <c r="K19" s="8">
        <v>360169</v>
      </c>
      <c r="L19" s="8">
        <v>462124</v>
      </c>
      <c r="M19" s="8">
        <v>38884241</v>
      </c>
      <c r="N19" s="8">
        <v>39706534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90727346</v>
      </c>
      <c r="X19" s="8">
        <v>72845500</v>
      </c>
      <c r="Y19" s="8">
        <v>17881846</v>
      </c>
      <c r="Z19" s="2">
        <v>24.55</v>
      </c>
      <c r="AA19" s="6">
        <v>120404000</v>
      </c>
    </row>
    <row r="20" spans="1:27" ht="13.5">
      <c r="A20" s="23" t="s">
        <v>47</v>
      </c>
      <c r="B20" s="29"/>
      <c r="C20" s="6">
        <v>172351712</v>
      </c>
      <c r="D20" s="6">
        <v>0</v>
      </c>
      <c r="E20" s="7">
        <v>1615799</v>
      </c>
      <c r="F20" s="26">
        <v>1615799</v>
      </c>
      <c r="G20" s="26">
        <v>175339</v>
      </c>
      <c r="H20" s="26">
        <v>139756</v>
      </c>
      <c r="I20" s="26">
        <v>73619</v>
      </c>
      <c r="J20" s="26">
        <v>388714</v>
      </c>
      <c r="K20" s="26">
        <v>97688</v>
      </c>
      <c r="L20" s="26">
        <v>21282</v>
      </c>
      <c r="M20" s="26">
        <v>217422</v>
      </c>
      <c r="N20" s="26">
        <v>336392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725106</v>
      </c>
      <c r="X20" s="26"/>
      <c r="Y20" s="26">
        <v>725106</v>
      </c>
      <c r="Z20" s="27">
        <v>0</v>
      </c>
      <c r="AA20" s="28">
        <v>1615799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374987</v>
      </c>
      <c r="F21" s="8">
        <v>374987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142120</v>
      </c>
      <c r="M21" s="8">
        <v>0</v>
      </c>
      <c r="N21" s="8">
        <v>142120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142120</v>
      </c>
      <c r="X21" s="8"/>
      <c r="Y21" s="8">
        <v>142120</v>
      </c>
      <c r="Z21" s="2">
        <v>0</v>
      </c>
      <c r="AA21" s="6">
        <v>374987</v>
      </c>
    </row>
    <row r="22" spans="1:27" ht="24.75" customHeight="1">
      <c r="A22" s="31" t="s">
        <v>49</v>
      </c>
      <c r="B22" s="32"/>
      <c r="C22" s="33">
        <f aca="true" t="shared" si="0" ref="C22:Y22">SUM(C5:C21)</f>
        <v>208731418</v>
      </c>
      <c r="D22" s="33">
        <f>SUM(D5:D21)</f>
        <v>0</v>
      </c>
      <c r="E22" s="34">
        <f t="shared" si="0"/>
        <v>164734712</v>
      </c>
      <c r="F22" s="35">
        <f t="shared" si="0"/>
        <v>164734712</v>
      </c>
      <c r="G22" s="35">
        <f t="shared" si="0"/>
        <v>46579914</v>
      </c>
      <c r="H22" s="35">
        <f t="shared" si="0"/>
        <v>4237599</v>
      </c>
      <c r="I22" s="35">
        <f t="shared" si="0"/>
        <v>10101520</v>
      </c>
      <c r="J22" s="35">
        <f t="shared" si="0"/>
        <v>60919033</v>
      </c>
      <c r="K22" s="35">
        <f t="shared" si="0"/>
        <v>3629729</v>
      </c>
      <c r="L22" s="35">
        <f t="shared" si="0"/>
        <v>3823969</v>
      </c>
      <c r="M22" s="35">
        <f t="shared" si="0"/>
        <v>42293708</v>
      </c>
      <c r="N22" s="35">
        <f t="shared" si="0"/>
        <v>49747406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110666439</v>
      </c>
      <c r="X22" s="35">
        <f t="shared" si="0"/>
        <v>92273632</v>
      </c>
      <c r="Y22" s="35">
        <f t="shared" si="0"/>
        <v>18392807</v>
      </c>
      <c r="Z22" s="36">
        <f>+IF(X22&lt;&gt;0,+(Y22/X22)*100,0)</f>
        <v>19.93289588947794</v>
      </c>
      <c r="AA22" s="33">
        <f>SUM(AA5:AA21)</f>
        <v>164734712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48796141</v>
      </c>
      <c r="D25" s="6">
        <v>0</v>
      </c>
      <c r="E25" s="7">
        <v>54355420</v>
      </c>
      <c r="F25" s="8">
        <v>54355420</v>
      </c>
      <c r="G25" s="8">
        <v>4032387</v>
      </c>
      <c r="H25" s="8">
        <v>4142939</v>
      </c>
      <c r="I25" s="8">
        <v>4238995</v>
      </c>
      <c r="J25" s="8">
        <v>12414321</v>
      </c>
      <c r="K25" s="8">
        <v>4269810</v>
      </c>
      <c r="L25" s="8">
        <v>4395977</v>
      </c>
      <c r="M25" s="8">
        <v>4470775</v>
      </c>
      <c r="N25" s="8">
        <v>13136562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25550883</v>
      </c>
      <c r="X25" s="8">
        <v>26135000</v>
      </c>
      <c r="Y25" s="8">
        <v>-584117</v>
      </c>
      <c r="Z25" s="2">
        <v>-2.23</v>
      </c>
      <c r="AA25" s="6">
        <v>54355420</v>
      </c>
    </row>
    <row r="26" spans="1:27" ht="13.5">
      <c r="A26" s="25" t="s">
        <v>52</v>
      </c>
      <c r="B26" s="24"/>
      <c r="C26" s="6">
        <v>8604997</v>
      </c>
      <c r="D26" s="6">
        <v>0</v>
      </c>
      <c r="E26" s="7">
        <v>8651481</v>
      </c>
      <c r="F26" s="8">
        <v>8651481</v>
      </c>
      <c r="G26" s="8">
        <v>699908</v>
      </c>
      <c r="H26" s="8">
        <v>748600</v>
      </c>
      <c r="I26" s="8">
        <v>736866</v>
      </c>
      <c r="J26" s="8">
        <v>2185374</v>
      </c>
      <c r="K26" s="8">
        <v>737863</v>
      </c>
      <c r="L26" s="8">
        <v>755392</v>
      </c>
      <c r="M26" s="8">
        <v>743611</v>
      </c>
      <c r="N26" s="8">
        <v>2236866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4422240</v>
      </c>
      <c r="X26" s="8">
        <v>4326048</v>
      </c>
      <c r="Y26" s="8">
        <v>96192</v>
      </c>
      <c r="Z26" s="2">
        <v>2.22</v>
      </c>
      <c r="AA26" s="6">
        <v>8651481</v>
      </c>
    </row>
    <row r="27" spans="1:27" ht="13.5">
      <c r="A27" s="25" t="s">
        <v>53</v>
      </c>
      <c r="B27" s="24"/>
      <c r="C27" s="6">
        <v>3786563</v>
      </c>
      <c r="D27" s="6">
        <v>0</v>
      </c>
      <c r="E27" s="7">
        <v>6500000</v>
      </c>
      <c r="F27" s="8">
        <v>6500000</v>
      </c>
      <c r="G27" s="8">
        <v>12228</v>
      </c>
      <c r="H27" s="8">
        <v>66443</v>
      </c>
      <c r="I27" s="8">
        <v>33781</v>
      </c>
      <c r="J27" s="8">
        <v>112452</v>
      </c>
      <c r="K27" s="8">
        <v>10052</v>
      </c>
      <c r="L27" s="8">
        <v>0</v>
      </c>
      <c r="M27" s="8">
        <v>16519</v>
      </c>
      <c r="N27" s="8">
        <v>26571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139023</v>
      </c>
      <c r="X27" s="8">
        <v>1188498</v>
      </c>
      <c r="Y27" s="8">
        <v>-1049475</v>
      </c>
      <c r="Z27" s="2">
        <v>-88.3</v>
      </c>
      <c r="AA27" s="6">
        <v>6500000</v>
      </c>
    </row>
    <row r="28" spans="1:27" ht="13.5">
      <c r="A28" s="25" t="s">
        <v>54</v>
      </c>
      <c r="B28" s="24"/>
      <c r="C28" s="6">
        <v>15620781</v>
      </c>
      <c r="D28" s="6">
        <v>0</v>
      </c>
      <c r="E28" s="7">
        <v>21240286</v>
      </c>
      <c r="F28" s="8">
        <v>21240286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6295998</v>
      </c>
      <c r="Y28" s="8">
        <v>-6295998</v>
      </c>
      <c r="Z28" s="2">
        <v>-100</v>
      </c>
      <c r="AA28" s="6">
        <v>21240286</v>
      </c>
    </row>
    <row r="29" spans="1:27" ht="13.5">
      <c r="A29" s="25" t="s">
        <v>55</v>
      </c>
      <c r="B29" s="24"/>
      <c r="C29" s="6">
        <v>788127</v>
      </c>
      <c r="D29" s="6">
        <v>0</v>
      </c>
      <c r="E29" s="7">
        <v>1171000</v>
      </c>
      <c r="F29" s="8">
        <v>1171000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538500</v>
      </c>
      <c r="Y29" s="8">
        <v>-538500</v>
      </c>
      <c r="Z29" s="2">
        <v>-100</v>
      </c>
      <c r="AA29" s="6">
        <v>1171000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2629797</v>
      </c>
      <c r="F31" s="8">
        <v>2629797</v>
      </c>
      <c r="G31" s="8">
        <v>3942</v>
      </c>
      <c r="H31" s="8">
        <v>282642</v>
      </c>
      <c r="I31" s="8">
        <v>706412</v>
      </c>
      <c r="J31" s="8">
        <v>992996</v>
      </c>
      <c r="K31" s="8">
        <v>30436</v>
      </c>
      <c r="L31" s="8">
        <v>667930</v>
      </c>
      <c r="M31" s="8">
        <v>91219</v>
      </c>
      <c r="N31" s="8">
        <v>789585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1782581</v>
      </c>
      <c r="X31" s="8">
        <v>1270984</v>
      </c>
      <c r="Y31" s="8">
        <v>511597</v>
      </c>
      <c r="Z31" s="2">
        <v>40.25</v>
      </c>
      <c r="AA31" s="6">
        <v>2629797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3922341</v>
      </c>
      <c r="F32" s="8">
        <v>3922341</v>
      </c>
      <c r="G32" s="8">
        <v>204910</v>
      </c>
      <c r="H32" s="8">
        <v>288369</v>
      </c>
      <c r="I32" s="8">
        <v>283490</v>
      </c>
      <c r="J32" s="8">
        <v>776769</v>
      </c>
      <c r="K32" s="8">
        <v>218041</v>
      </c>
      <c r="L32" s="8">
        <v>273564</v>
      </c>
      <c r="M32" s="8">
        <v>523</v>
      </c>
      <c r="N32" s="8">
        <v>492128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1268897</v>
      </c>
      <c r="X32" s="8">
        <v>1622502</v>
      </c>
      <c r="Y32" s="8">
        <v>-353605</v>
      </c>
      <c r="Z32" s="2">
        <v>-21.79</v>
      </c>
      <c r="AA32" s="6">
        <v>3922341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2386526</v>
      </c>
      <c r="F33" s="8">
        <v>2386526</v>
      </c>
      <c r="G33" s="8">
        <v>181843</v>
      </c>
      <c r="H33" s="8">
        <v>187065</v>
      </c>
      <c r="I33" s="8">
        <v>111621</v>
      </c>
      <c r="J33" s="8">
        <v>480529</v>
      </c>
      <c r="K33" s="8">
        <v>157684</v>
      </c>
      <c r="L33" s="8">
        <v>187043</v>
      </c>
      <c r="M33" s="8">
        <v>158279</v>
      </c>
      <c r="N33" s="8">
        <v>503006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983535</v>
      </c>
      <c r="X33" s="8">
        <v>1193460</v>
      </c>
      <c r="Y33" s="8">
        <v>-209925</v>
      </c>
      <c r="Z33" s="2">
        <v>-17.59</v>
      </c>
      <c r="AA33" s="6">
        <v>2386526</v>
      </c>
    </row>
    <row r="34" spans="1:27" ht="13.5">
      <c r="A34" s="25" t="s">
        <v>60</v>
      </c>
      <c r="B34" s="24"/>
      <c r="C34" s="6">
        <v>77721362</v>
      </c>
      <c r="D34" s="6">
        <v>0</v>
      </c>
      <c r="E34" s="7">
        <v>73750610</v>
      </c>
      <c r="F34" s="8">
        <v>73750610</v>
      </c>
      <c r="G34" s="8">
        <v>3657377</v>
      </c>
      <c r="H34" s="8">
        <v>3430889</v>
      </c>
      <c r="I34" s="8">
        <v>8254093</v>
      </c>
      <c r="J34" s="8">
        <v>15342359</v>
      </c>
      <c r="K34" s="8">
        <v>2875480</v>
      </c>
      <c r="L34" s="8">
        <v>4261616</v>
      </c>
      <c r="M34" s="8">
        <v>8922684</v>
      </c>
      <c r="N34" s="8">
        <v>16059780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31402139</v>
      </c>
      <c r="X34" s="8">
        <v>38353544</v>
      </c>
      <c r="Y34" s="8">
        <v>-6951405</v>
      </c>
      <c r="Z34" s="2">
        <v>-18.12</v>
      </c>
      <c r="AA34" s="6">
        <v>73750610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155317971</v>
      </c>
      <c r="D36" s="33">
        <f>SUM(D25:D35)</f>
        <v>0</v>
      </c>
      <c r="E36" s="34">
        <f t="shared" si="1"/>
        <v>174607461</v>
      </c>
      <c r="F36" s="35">
        <f t="shared" si="1"/>
        <v>174607461</v>
      </c>
      <c r="G36" s="35">
        <f t="shared" si="1"/>
        <v>8792595</v>
      </c>
      <c r="H36" s="35">
        <f t="shared" si="1"/>
        <v>9146947</v>
      </c>
      <c r="I36" s="35">
        <f t="shared" si="1"/>
        <v>14365258</v>
      </c>
      <c r="J36" s="35">
        <f t="shared" si="1"/>
        <v>32304800</v>
      </c>
      <c r="K36" s="35">
        <f t="shared" si="1"/>
        <v>8299366</v>
      </c>
      <c r="L36" s="35">
        <f t="shared" si="1"/>
        <v>10541522</v>
      </c>
      <c r="M36" s="35">
        <f t="shared" si="1"/>
        <v>14403610</v>
      </c>
      <c r="N36" s="35">
        <f t="shared" si="1"/>
        <v>33244498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65549298</v>
      </c>
      <c r="X36" s="35">
        <f t="shared" si="1"/>
        <v>80924534</v>
      </c>
      <c r="Y36" s="35">
        <f t="shared" si="1"/>
        <v>-15375236</v>
      </c>
      <c r="Z36" s="36">
        <f>+IF(X36&lt;&gt;0,+(Y36/X36)*100,0)</f>
        <v>-18.999474250911348</v>
      </c>
      <c r="AA36" s="33">
        <f>SUM(AA25:AA35)</f>
        <v>174607461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53413447</v>
      </c>
      <c r="D38" s="46">
        <f>+D22-D36</f>
        <v>0</v>
      </c>
      <c r="E38" s="47">
        <f t="shared" si="2"/>
        <v>-9872749</v>
      </c>
      <c r="F38" s="48">
        <f t="shared" si="2"/>
        <v>-9872749</v>
      </c>
      <c r="G38" s="48">
        <f t="shared" si="2"/>
        <v>37787319</v>
      </c>
      <c r="H38" s="48">
        <f t="shared" si="2"/>
        <v>-4909348</v>
      </c>
      <c r="I38" s="48">
        <f t="shared" si="2"/>
        <v>-4263738</v>
      </c>
      <c r="J38" s="48">
        <f t="shared" si="2"/>
        <v>28614233</v>
      </c>
      <c r="K38" s="48">
        <f t="shared" si="2"/>
        <v>-4669637</v>
      </c>
      <c r="L38" s="48">
        <f t="shared" si="2"/>
        <v>-6717553</v>
      </c>
      <c r="M38" s="48">
        <f t="shared" si="2"/>
        <v>27890098</v>
      </c>
      <c r="N38" s="48">
        <f t="shared" si="2"/>
        <v>16502908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45117141</v>
      </c>
      <c r="X38" s="48">
        <f>IF(F22=F36,0,X22-X36)</f>
        <v>11349098</v>
      </c>
      <c r="Y38" s="48">
        <f t="shared" si="2"/>
        <v>33768043</v>
      </c>
      <c r="Z38" s="49">
        <f>+IF(X38&lt;&gt;0,+(Y38/X38)*100,0)</f>
        <v>297.53944322271246</v>
      </c>
      <c r="AA38" s="46">
        <f>+AA22-AA36</f>
        <v>-9872749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27014000</v>
      </c>
      <c r="F39" s="8">
        <v>27014000</v>
      </c>
      <c r="G39" s="8">
        <v>10000000</v>
      </c>
      <c r="H39" s="8">
        <v>0</v>
      </c>
      <c r="I39" s="8">
        <v>5694260</v>
      </c>
      <c r="J39" s="8">
        <v>15694260</v>
      </c>
      <c r="K39" s="8">
        <v>0</v>
      </c>
      <c r="L39" s="8">
        <v>357813</v>
      </c>
      <c r="M39" s="8">
        <v>5738003</v>
      </c>
      <c r="N39" s="8">
        <v>6095816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21790076</v>
      </c>
      <c r="X39" s="8"/>
      <c r="Y39" s="8">
        <v>21790076</v>
      </c>
      <c r="Z39" s="2">
        <v>0</v>
      </c>
      <c r="AA39" s="6">
        <v>27014000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53413447</v>
      </c>
      <c r="D42" s="55">
        <f>SUM(D38:D41)</f>
        <v>0</v>
      </c>
      <c r="E42" s="56">
        <f t="shared" si="3"/>
        <v>17141251</v>
      </c>
      <c r="F42" s="57">
        <f t="shared" si="3"/>
        <v>17141251</v>
      </c>
      <c r="G42" s="57">
        <f t="shared" si="3"/>
        <v>47787319</v>
      </c>
      <c r="H42" s="57">
        <f t="shared" si="3"/>
        <v>-4909348</v>
      </c>
      <c r="I42" s="57">
        <f t="shared" si="3"/>
        <v>1430522</v>
      </c>
      <c r="J42" s="57">
        <f t="shared" si="3"/>
        <v>44308493</v>
      </c>
      <c r="K42" s="57">
        <f t="shared" si="3"/>
        <v>-4669637</v>
      </c>
      <c r="L42" s="57">
        <f t="shared" si="3"/>
        <v>-6359740</v>
      </c>
      <c r="M42" s="57">
        <f t="shared" si="3"/>
        <v>33628101</v>
      </c>
      <c r="N42" s="57">
        <f t="shared" si="3"/>
        <v>22598724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66907217</v>
      </c>
      <c r="X42" s="57">
        <f t="shared" si="3"/>
        <v>11349098</v>
      </c>
      <c r="Y42" s="57">
        <f t="shared" si="3"/>
        <v>55558119</v>
      </c>
      <c r="Z42" s="58">
        <f>+IF(X42&lt;&gt;0,+(Y42/X42)*100,0)</f>
        <v>489.53775004850604</v>
      </c>
      <c r="AA42" s="55">
        <f>SUM(AA38:AA41)</f>
        <v>17141251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53413447</v>
      </c>
      <c r="D44" s="63">
        <f>+D42-D43</f>
        <v>0</v>
      </c>
      <c r="E44" s="64">
        <f t="shared" si="4"/>
        <v>17141251</v>
      </c>
      <c r="F44" s="65">
        <f t="shared" si="4"/>
        <v>17141251</v>
      </c>
      <c r="G44" s="65">
        <f t="shared" si="4"/>
        <v>47787319</v>
      </c>
      <c r="H44" s="65">
        <f t="shared" si="4"/>
        <v>-4909348</v>
      </c>
      <c r="I44" s="65">
        <f t="shared" si="4"/>
        <v>1430522</v>
      </c>
      <c r="J44" s="65">
        <f t="shared" si="4"/>
        <v>44308493</v>
      </c>
      <c r="K44" s="65">
        <f t="shared" si="4"/>
        <v>-4669637</v>
      </c>
      <c r="L44" s="65">
        <f t="shared" si="4"/>
        <v>-6359740</v>
      </c>
      <c r="M44" s="65">
        <f t="shared" si="4"/>
        <v>33628101</v>
      </c>
      <c r="N44" s="65">
        <f t="shared" si="4"/>
        <v>22598724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66907217</v>
      </c>
      <c r="X44" s="65">
        <f t="shared" si="4"/>
        <v>11349098</v>
      </c>
      <c r="Y44" s="65">
        <f t="shared" si="4"/>
        <v>55558119</v>
      </c>
      <c r="Z44" s="66">
        <f>+IF(X44&lt;&gt;0,+(Y44/X44)*100,0)</f>
        <v>489.53775004850604</v>
      </c>
      <c r="AA44" s="63">
        <f>+AA42-AA43</f>
        <v>17141251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53413447</v>
      </c>
      <c r="D46" s="55">
        <f>SUM(D44:D45)</f>
        <v>0</v>
      </c>
      <c r="E46" s="56">
        <f t="shared" si="5"/>
        <v>17141251</v>
      </c>
      <c r="F46" s="57">
        <f t="shared" si="5"/>
        <v>17141251</v>
      </c>
      <c r="G46" s="57">
        <f t="shared" si="5"/>
        <v>47787319</v>
      </c>
      <c r="H46" s="57">
        <f t="shared" si="5"/>
        <v>-4909348</v>
      </c>
      <c r="I46" s="57">
        <f t="shared" si="5"/>
        <v>1430522</v>
      </c>
      <c r="J46" s="57">
        <f t="shared" si="5"/>
        <v>44308493</v>
      </c>
      <c r="K46" s="57">
        <f t="shared" si="5"/>
        <v>-4669637</v>
      </c>
      <c r="L46" s="57">
        <f t="shared" si="5"/>
        <v>-6359740</v>
      </c>
      <c r="M46" s="57">
        <f t="shared" si="5"/>
        <v>33628101</v>
      </c>
      <c r="N46" s="57">
        <f t="shared" si="5"/>
        <v>22598724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66907217</v>
      </c>
      <c r="X46" s="57">
        <f t="shared" si="5"/>
        <v>11349098</v>
      </c>
      <c r="Y46" s="57">
        <f t="shared" si="5"/>
        <v>55558119</v>
      </c>
      <c r="Z46" s="58">
        <f>+IF(X46&lt;&gt;0,+(Y46/X46)*100,0)</f>
        <v>489.53775004850604</v>
      </c>
      <c r="AA46" s="55">
        <f>SUM(AA44:AA45)</f>
        <v>17141251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53413447</v>
      </c>
      <c r="D48" s="71">
        <f>SUM(D46:D47)</f>
        <v>0</v>
      </c>
      <c r="E48" s="72">
        <f t="shared" si="6"/>
        <v>17141251</v>
      </c>
      <c r="F48" s="73">
        <f t="shared" si="6"/>
        <v>17141251</v>
      </c>
      <c r="G48" s="73">
        <f t="shared" si="6"/>
        <v>47787319</v>
      </c>
      <c r="H48" s="74">
        <f t="shared" si="6"/>
        <v>-4909348</v>
      </c>
      <c r="I48" s="74">
        <f t="shared" si="6"/>
        <v>1430522</v>
      </c>
      <c r="J48" s="74">
        <f t="shared" si="6"/>
        <v>44308493</v>
      </c>
      <c r="K48" s="74">
        <f t="shared" si="6"/>
        <v>-4669637</v>
      </c>
      <c r="L48" s="74">
        <f t="shared" si="6"/>
        <v>-6359740</v>
      </c>
      <c r="M48" s="73">
        <f t="shared" si="6"/>
        <v>33628101</v>
      </c>
      <c r="N48" s="73">
        <f t="shared" si="6"/>
        <v>22598724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66907217</v>
      </c>
      <c r="X48" s="74">
        <f t="shared" si="6"/>
        <v>11349098</v>
      </c>
      <c r="Y48" s="74">
        <f t="shared" si="6"/>
        <v>55558119</v>
      </c>
      <c r="Z48" s="75">
        <f>+IF(X48&lt;&gt;0,+(Y48/X48)*100,0)</f>
        <v>489.53775004850604</v>
      </c>
      <c r="AA48" s="76">
        <f>SUM(AA46:AA47)</f>
        <v>17141251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70174000</v>
      </c>
      <c r="F5" s="8">
        <v>70174000</v>
      </c>
      <c r="G5" s="8">
        <v>3099871</v>
      </c>
      <c r="H5" s="8">
        <v>5962650</v>
      </c>
      <c r="I5" s="8">
        <v>6302324</v>
      </c>
      <c r="J5" s="8">
        <v>15364845</v>
      </c>
      <c r="K5" s="8">
        <v>5286908</v>
      </c>
      <c r="L5" s="8">
        <v>5286334</v>
      </c>
      <c r="M5" s="8">
        <v>0</v>
      </c>
      <c r="N5" s="8">
        <v>10573242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25938087</v>
      </c>
      <c r="X5" s="8">
        <v>38627827</v>
      </c>
      <c r="Y5" s="8">
        <v>-12689740</v>
      </c>
      <c r="Z5" s="2">
        <v>-32.85</v>
      </c>
      <c r="AA5" s="6">
        <v>70174000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13673000</v>
      </c>
      <c r="F6" s="8">
        <v>13673000</v>
      </c>
      <c r="G6" s="8">
        <v>3910219</v>
      </c>
      <c r="H6" s="8">
        <v>806237</v>
      </c>
      <c r="I6" s="8">
        <v>595975</v>
      </c>
      <c r="J6" s="8">
        <v>5312431</v>
      </c>
      <c r="K6" s="8">
        <v>774254</v>
      </c>
      <c r="L6" s="8">
        <v>727460</v>
      </c>
      <c r="M6" s="8">
        <v>0</v>
      </c>
      <c r="N6" s="8">
        <v>1501714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6814145</v>
      </c>
      <c r="X6" s="8">
        <v>6834379</v>
      </c>
      <c r="Y6" s="8">
        <v>-20234</v>
      </c>
      <c r="Z6" s="2">
        <v>-0.3</v>
      </c>
      <c r="AA6" s="6">
        <v>13673000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215025000</v>
      </c>
      <c r="F7" s="8">
        <v>215025000</v>
      </c>
      <c r="G7" s="8">
        <v>19945519</v>
      </c>
      <c r="H7" s="8">
        <v>22210587</v>
      </c>
      <c r="I7" s="8">
        <v>18471477</v>
      </c>
      <c r="J7" s="8">
        <v>60627583</v>
      </c>
      <c r="K7" s="8">
        <v>16754377</v>
      </c>
      <c r="L7" s="8">
        <v>17542293</v>
      </c>
      <c r="M7" s="8">
        <v>0</v>
      </c>
      <c r="N7" s="8">
        <v>34296670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94924253</v>
      </c>
      <c r="X7" s="8">
        <v>107513714</v>
      </c>
      <c r="Y7" s="8">
        <v>-12589461</v>
      </c>
      <c r="Z7" s="2">
        <v>-11.71</v>
      </c>
      <c r="AA7" s="6">
        <v>215025000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7467000</v>
      </c>
      <c r="F10" s="26">
        <v>7467000</v>
      </c>
      <c r="G10" s="26">
        <v>721711</v>
      </c>
      <c r="H10" s="26">
        <v>687635</v>
      </c>
      <c r="I10" s="26">
        <v>693120</v>
      </c>
      <c r="J10" s="26">
        <v>2102466</v>
      </c>
      <c r="K10" s="26">
        <v>687837</v>
      </c>
      <c r="L10" s="26">
        <v>692549</v>
      </c>
      <c r="M10" s="26">
        <v>0</v>
      </c>
      <c r="N10" s="26">
        <v>1380386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3482852</v>
      </c>
      <c r="X10" s="26">
        <v>3732238</v>
      </c>
      <c r="Y10" s="26">
        <v>-249386</v>
      </c>
      <c r="Z10" s="27">
        <v>-6.68</v>
      </c>
      <c r="AA10" s="28">
        <v>7467000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673000</v>
      </c>
      <c r="F12" s="8">
        <v>673000</v>
      </c>
      <c r="G12" s="8">
        <v>7105</v>
      </c>
      <c r="H12" s="8">
        <v>96797</v>
      </c>
      <c r="I12" s="8">
        <v>10194</v>
      </c>
      <c r="J12" s="8">
        <v>114096</v>
      </c>
      <c r="K12" s="8">
        <v>17014</v>
      </c>
      <c r="L12" s="8">
        <v>11420</v>
      </c>
      <c r="M12" s="8">
        <v>0</v>
      </c>
      <c r="N12" s="8">
        <v>28434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142530</v>
      </c>
      <c r="X12" s="8">
        <v>316281</v>
      </c>
      <c r="Y12" s="8">
        <v>-173751</v>
      </c>
      <c r="Z12" s="2">
        <v>-54.94</v>
      </c>
      <c r="AA12" s="6">
        <v>673000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2065000</v>
      </c>
      <c r="F13" s="8">
        <v>2065000</v>
      </c>
      <c r="G13" s="8">
        <v>224963</v>
      </c>
      <c r="H13" s="8">
        <v>50669</v>
      </c>
      <c r="I13" s="8">
        <v>44770</v>
      </c>
      <c r="J13" s="8">
        <v>320402</v>
      </c>
      <c r="K13" s="8">
        <v>66967</v>
      </c>
      <c r="L13" s="8">
        <v>53168</v>
      </c>
      <c r="M13" s="8">
        <v>0</v>
      </c>
      <c r="N13" s="8">
        <v>120135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440537</v>
      </c>
      <c r="X13" s="8">
        <v>1032070</v>
      </c>
      <c r="Y13" s="8">
        <v>-591533</v>
      </c>
      <c r="Z13" s="2">
        <v>-57.32</v>
      </c>
      <c r="AA13" s="6">
        <v>2065000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700000</v>
      </c>
      <c r="F14" s="8">
        <v>700000</v>
      </c>
      <c r="G14" s="8">
        <v>45152</v>
      </c>
      <c r="H14" s="8">
        <v>2743</v>
      </c>
      <c r="I14" s="8">
        <v>115485</v>
      </c>
      <c r="J14" s="8">
        <v>163380</v>
      </c>
      <c r="K14" s="8">
        <v>113224</v>
      </c>
      <c r="L14" s="8">
        <v>981</v>
      </c>
      <c r="M14" s="8">
        <v>0</v>
      </c>
      <c r="N14" s="8">
        <v>114205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277585</v>
      </c>
      <c r="X14" s="8">
        <v>348324</v>
      </c>
      <c r="Y14" s="8">
        <v>-70739</v>
      </c>
      <c r="Z14" s="2">
        <v>-20.31</v>
      </c>
      <c r="AA14" s="6">
        <v>700000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1361000</v>
      </c>
      <c r="F16" s="8">
        <v>1361000</v>
      </c>
      <c r="G16" s="8">
        <v>10050</v>
      </c>
      <c r="H16" s="8">
        <v>15770</v>
      </c>
      <c r="I16" s="8">
        <v>6150</v>
      </c>
      <c r="J16" s="8">
        <v>31970</v>
      </c>
      <c r="K16" s="8">
        <v>4700</v>
      </c>
      <c r="L16" s="8">
        <v>6600</v>
      </c>
      <c r="M16" s="8">
        <v>0</v>
      </c>
      <c r="N16" s="8">
        <v>11300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43270</v>
      </c>
      <c r="X16" s="8">
        <v>143422</v>
      </c>
      <c r="Y16" s="8">
        <v>-100152</v>
      </c>
      <c r="Z16" s="2">
        <v>-69.83</v>
      </c>
      <c r="AA16" s="6">
        <v>1361000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5082000</v>
      </c>
      <c r="F17" s="8">
        <v>5082000</v>
      </c>
      <c r="G17" s="8">
        <v>378189</v>
      </c>
      <c r="H17" s="8">
        <v>600398</v>
      </c>
      <c r="I17" s="8">
        <v>179229</v>
      </c>
      <c r="J17" s="8">
        <v>1157816</v>
      </c>
      <c r="K17" s="8">
        <v>623516</v>
      </c>
      <c r="L17" s="8">
        <v>202908</v>
      </c>
      <c r="M17" s="8">
        <v>0</v>
      </c>
      <c r="N17" s="8">
        <v>826424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1984240</v>
      </c>
      <c r="X17" s="8">
        <v>2538465</v>
      </c>
      <c r="Y17" s="8">
        <v>-554225</v>
      </c>
      <c r="Z17" s="2">
        <v>-21.83</v>
      </c>
      <c r="AA17" s="6">
        <v>5082000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153886000</v>
      </c>
      <c r="F19" s="8">
        <v>153886000</v>
      </c>
      <c r="G19" s="8">
        <v>10309000</v>
      </c>
      <c r="H19" s="8">
        <v>0</v>
      </c>
      <c r="I19" s="8">
        <v>0</v>
      </c>
      <c r="J19" s="8">
        <v>10309000</v>
      </c>
      <c r="K19" s="8">
        <v>2928000</v>
      </c>
      <c r="L19" s="8">
        <v>0</v>
      </c>
      <c r="M19" s="8">
        <v>0</v>
      </c>
      <c r="N19" s="8">
        <v>2928000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13237000</v>
      </c>
      <c r="X19" s="8">
        <v>102590660</v>
      </c>
      <c r="Y19" s="8">
        <v>-89353660</v>
      </c>
      <c r="Z19" s="2">
        <v>-87.1</v>
      </c>
      <c r="AA19" s="6">
        <v>153886000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3104000</v>
      </c>
      <c r="F20" s="26">
        <v>3104000</v>
      </c>
      <c r="G20" s="26">
        <v>275007</v>
      </c>
      <c r="H20" s="26">
        <v>228728</v>
      </c>
      <c r="I20" s="26">
        <v>290939</v>
      </c>
      <c r="J20" s="26">
        <v>794674</v>
      </c>
      <c r="K20" s="26">
        <v>180790</v>
      </c>
      <c r="L20" s="26">
        <v>238382</v>
      </c>
      <c r="M20" s="26">
        <v>0</v>
      </c>
      <c r="N20" s="26">
        <v>419172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1213846</v>
      </c>
      <c r="X20" s="26">
        <v>1523636</v>
      </c>
      <c r="Y20" s="26">
        <v>-309790</v>
      </c>
      <c r="Z20" s="27">
        <v>-20.33</v>
      </c>
      <c r="AA20" s="28">
        <v>3104000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473210000</v>
      </c>
      <c r="F22" s="35">
        <f t="shared" si="0"/>
        <v>473210000</v>
      </c>
      <c r="G22" s="35">
        <f t="shared" si="0"/>
        <v>38926786</v>
      </c>
      <c r="H22" s="35">
        <f t="shared" si="0"/>
        <v>30662214</v>
      </c>
      <c r="I22" s="35">
        <f t="shared" si="0"/>
        <v>26709663</v>
      </c>
      <c r="J22" s="35">
        <f t="shared" si="0"/>
        <v>96298663</v>
      </c>
      <c r="K22" s="35">
        <f t="shared" si="0"/>
        <v>27437587</v>
      </c>
      <c r="L22" s="35">
        <f t="shared" si="0"/>
        <v>24762095</v>
      </c>
      <c r="M22" s="35">
        <f t="shared" si="0"/>
        <v>0</v>
      </c>
      <c r="N22" s="35">
        <f t="shared" si="0"/>
        <v>52199682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148498345</v>
      </c>
      <c r="X22" s="35">
        <f t="shared" si="0"/>
        <v>265201016</v>
      </c>
      <c r="Y22" s="35">
        <f t="shared" si="0"/>
        <v>-116702671</v>
      </c>
      <c r="Z22" s="36">
        <f>+IF(X22&lt;&gt;0,+(Y22/X22)*100,0)</f>
        <v>-44.00536346361509</v>
      </c>
      <c r="AA22" s="33">
        <f>SUM(AA5:AA21)</f>
        <v>473210000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122004000</v>
      </c>
      <c r="F25" s="8">
        <v>122004000</v>
      </c>
      <c r="G25" s="8">
        <v>9600851</v>
      </c>
      <c r="H25" s="8">
        <v>10382469</v>
      </c>
      <c r="I25" s="8">
        <v>0</v>
      </c>
      <c r="J25" s="8">
        <v>19983320</v>
      </c>
      <c r="K25" s="8">
        <v>3381723</v>
      </c>
      <c r="L25" s="8">
        <v>0</v>
      </c>
      <c r="M25" s="8">
        <v>0</v>
      </c>
      <c r="N25" s="8">
        <v>3381723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23365043</v>
      </c>
      <c r="X25" s="8">
        <v>61002040</v>
      </c>
      <c r="Y25" s="8">
        <v>-37636997</v>
      </c>
      <c r="Z25" s="2">
        <v>-61.7</v>
      </c>
      <c r="AA25" s="6">
        <v>122004000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13308000</v>
      </c>
      <c r="F26" s="8">
        <v>13308000</v>
      </c>
      <c r="G26" s="8">
        <v>1030938</v>
      </c>
      <c r="H26" s="8">
        <v>698783</v>
      </c>
      <c r="I26" s="8">
        <v>0</v>
      </c>
      <c r="J26" s="8">
        <v>1729721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1729721</v>
      </c>
      <c r="X26" s="8">
        <v>6698982</v>
      </c>
      <c r="Y26" s="8">
        <v>-4969261</v>
      </c>
      <c r="Z26" s="2">
        <v>-74.18</v>
      </c>
      <c r="AA26" s="6">
        <v>13308000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10304000</v>
      </c>
      <c r="F27" s="8">
        <v>10304000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5153691</v>
      </c>
      <c r="Y27" s="8">
        <v>-5153691</v>
      </c>
      <c r="Z27" s="2">
        <v>-100</v>
      </c>
      <c r="AA27" s="6">
        <v>10304000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65197000</v>
      </c>
      <c r="F28" s="8">
        <v>65197000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32598103</v>
      </c>
      <c r="Y28" s="8">
        <v>-32598103</v>
      </c>
      <c r="Z28" s="2">
        <v>-100</v>
      </c>
      <c r="AA28" s="6">
        <v>65197000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4753000</v>
      </c>
      <c r="F29" s="8">
        <v>4753000</v>
      </c>
      <c r="G29" s="8">
        <v>489105</v>
      </c>
      <c r="H29" s="8">
        <v>0</v>
      </c>
      <c r="I29" s="8">
        <v>677289</v>
      </c>
      <c r="J29" s="8">
        <v>1166394</v>
      </c>
      <c r="K29" s="8">
        <v>633711</v>
      </c>
      <c r="L29" s="8">
        <v>626215</v>
      </c>
      <c r="M29" s="8">
        <v>0</v>
      </c>
      <c r="N29" s="8">
        <v>1259926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2426320</v>
      </c>
      <c r="X29" s="8">
        <v>2346113</v>
      </c>
      <c r="Y29" s="8">
        <v>80207</v>
      </c>
      <c r="Z29" s="2">
        <v>3.42</v>
      </c>
      <c r="AA29" s="6">
        <v>4753000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176205000</v>
      </c>
      <c r="F30" s="8">
        <v>176205000</v>
      </c>
      <c r="G30" s="8">
        <v>0</v>
      </c>
      <c r="H30" s="8">
        <v>0</v>
      </c>
      <c r="I30" s="8">
        <v>13423074</v>
      </c>
      <c r="J30" s="8">
        <v>13423074</v>
      </c>
      <c r="K30" s="8">
        <v>23605598</v>
      </c>
      <c r="L30" s="8">
        <v>11994752</v>
      </c>
      <c r="M30" s="8">
        <v>0</v>
      </c>
      <c r="N30" s="8">
        <v>35600350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49023424</v>
      </c>
      <c r="X30" s="8">
        <v>88103731</v>
      </c>
      <c r="Y30" s="8">
        <v>-39080307</v>
      </c>
      <c r="Z30" s="2">
        <v>-44.36</v>
      </c>
      <c r="AA30" s="6">
        <v>176205000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17891000</v>
      </c>
      <c r="F31" s="8">
        <v>17891000</v>
      </c>
      <c r="G31" s="8">
        <v>1583268</v>
      </c>
      <c r="H31" s="8">
        <v>3671086</v>
      </c>
      <c r="I31" s="8">
        <v>380857</v>
      </c>
      <c r="J31" s="8">
        <v>5635211</v>
      </c>
      <c r="K31" s="8">
        <v>367245</v>
      </c>
      <c r="L31" s="8">
        <v>290552</v>
      </c>
      <c r="M31" s="8">
        <v>0</v>
      </c>
      <c r="N31" s="8">
        <v>657797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6293008</v>
      </c>
      <c r="X31" s="8">
        <v>8945889</v>
      </c>
      <c r="Y31" s="8">
        <v>-2652881</v>
      </c>
      <c r="Z31" s="2">
        <v>-29.65</v>
      </c>
      <c r="AA31" s="6">
        <v>17891000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16552000</v>
      </c>
      <c r="F32" s="8">
        <v>16552000</v>
      </c>
      <c r="G32" s="8">
        <v>4196197</v>
      </c>
      <c r="H32" s="8">
        <v>4310644</v>
      </c>
      <c r="I32" s="8">
        <v>1814763</v>
      </c>
      <c r="J32" s="8">
        <v>10321604</v>
      </c>
      <c r="K32" s="8">
        <v>2464784</v>
      </c>
      <c r="L32" s="8">
        <v>3628008</v>
      </c>
      <c r="M32" s="8">
        <v>0</v>
      </c>
      <c r="N32" s="8">
        <v>6092792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16414396</v>
      </c>
      <c r="X32" s="8">
        <v>8274305</v>
      </c>
      <c r="Y32" s="8">
        <v>8140091</v>
      </c>
      <c r="Z32" s="2">
        <v>98.38</v>
      </c>
      <c r="AA32" s="6">
        <v>16552000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4264000</v>
      </c>
      <c r="F33" s="8">
        <v>4264000</v>
      </c>
      <c r="G33" s="8">
        <v>204655</v>
      </c>
      <c r="H33" s="8">
        <v>0</v>
      </c>
      <c r="I33" s="8">
        <v>0</v>
      </c>
      <c r="J33" s="8">
        <v>204655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204655</v>
      </c>
      <c r="X33" s="8">
        <v>5675333</v>
      </c>
      <c r="Y33" s="8">
        <v>-5470678</v>
      </c>
      <c r="Z33" s="2">
        <v>-96.39</v>
      </c>
      <c r="AA33" s="6">
        <v>4264000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70048000</v>
      </c>
      <c r="F34" s="8">
        <v>70048000</v>
      </c>
      <c r="G34" s="8">
        <v>7514607</v>
      </c>
      <c r="H34" s="8">
        <v>3740243</v>
      </c>
      <c r="I34" s="8">
        <v>4429293</v>
      </c>
      <c r="J34" s="8">
        <v>15684143</v>
      </c>
      <c r="K34" s="8">
        <v>3155590</v>
      </c>
      <c r="L34" s="8">
        <v>1916976</v>
      </c>
      <c r="M34" s="8">
        <v>0</v>
      </c>
      <c r="N34" s="8">
        <v>5072566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20756709</v>
      </c>
      <c r="X34" s="8">
        <v>39187357</v>
      </c>
      <c r="Y34" s="8">
        <v>-18430648</v>
      </c>
      <c r="Z34" s="2">
        <v>-47.03</v>
      </c>
      <c r="AA34" s="6">
        <v>70048000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500526000</v>
      </c>
      <c r="F36" s="35">
        <f t="shared" si="1"/>
        <v>500526000</v>
      </c>
      <c r="G36" s="35">
        <f t="shared" si="1"/>
        <v>24619621</v>
      </c>
      <c r="H36" s="35">
        <f t="shared" si="1"/>
        <v>22803225</v>
      </c>
      <c r="I36" s="35">
        <f t="shared" si="1"/>
        <v>20725276</v>
      </c>
      <c r="J36" s="35">
        <f t="shared" si="1"/>
        <v>68148122</v>
      </c>
      <c r="K36" s="35">
        <f t="shared" si="1"/>
        <v>33608651</v>
      </c>
      <c r="L36" s="35">
        <f t="shared" si="1"/>
        <v>18456503</v>
      </c>
      <c r="M36" s="35">
        <f t="shared" si="1"/>
        <v>0</v>
      </c>
      <c r="N36" s="35">
        <f t="shared" si="1"/>
        <v>52065154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120213276</v>
      </c>
      <c r="X36" s="35">
        <f t="shared" si="1"/>
        <v>257985544</v>
      </c>
      <c r="Y36" s="35">
        <f t="shared" si="1"/>
        <v>-137772268</v>
      </c>
      <c r="Z36" s="36">
        <f>+IF(X36&lt;&gt;0,+(Y36/X36)*100,0)</f>
        <v>-53.403096105260836</v>
      </c>
      <c r="AA36" s="33">
        <f>SUM(AA25:AA35)</f>
        <v>500526000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-27316000</v>
      </c>
      <c r="F38" s="48">
        <f t="shared" si="2"/>
        <v>-27316000</v>
      </c>
      <c r="G38" s="48">
        <f t="shared" si="2"/>
        <v>14307165</v>
      </c>
      <c r="H38" s="48">
        <f t="shared" si="2"/>
        <v>7858989</v>
      </c>
      <c r="I38" s="48">
        <f t="shared" si="2"/>
        <v>5984387</v>
      </c>
      <c r="J38" s="48">
        <f t="shared" si="2"/>
        <v>28150541</v>
      </c>
      <c r="K38" s="48">
        <f t="shared" si="2"/>
        <v>-6171064</v>
      </c>
      <c r="L38" s="48">
        <f t="shared" si="2"/>
        <v>6305592</v>
      </c>
      <c r="M38" s="48">
        <f t="shared" si="2"/>
        <v>0</v>
      </c>
      <c r="N38" s="48">
        <f t="shared" si="2"/>
        <v>134528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28285069</v>
      </c>
      <c r="X38" s="48">
        <f>IF(F22=F36,0,X22-X36)</f>
        <v>7215472</v>
      </c>
      <c r="Y38" s="48">
        <f t="shared" si="2"/>
        <v>21069597</v>
      </c>
      <c r="Z38" s="49">
        <f>+IF(X38&lt;&gt;0,+(Y38/X38)*100,0)</f>
        <v>292.00580363973415</v>
      </c>
      <c r="AA38" s="46">
        <f>+AA22-AA36</f>
        <v>-27316000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51547000</v>
      </c>
      <c r="F39" s="8">
        <v>51547000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24071000</v>
      </c>
      <c r="Y39" s="8">
        <v>-24071000</v>
      </c>
      <c r="Z39" s="2">
        <v>-100</v>
      </c>
      <c r="AA39" s="6">
        <v>51547000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24231000</v>
      </c>
      <c r="F42" s="57">
        <f t="shared" si="3"/>
        <v>24231000</v>
      </c>
      <c r="G42" s="57">
        <f t="shared" si="3"/>
        <v>14307165</v>
      </c>
      <c r="H42" s="57">
        <f t="shared" si="3"/>
        <v>7858989</v>
      </c>
      <c r="I42" s="57">
        <f t="shared" si="3"/>
        <v>5984387</v>
      </c>
      <c r="J42" s="57">
        <f t="shared" si="3"/>
        <v>28150541</v>
      </c>
      <c r="K42" s="57">
        <f t="shared" si="3"/>
        <v>-6171064</v>
      </c>
      <c r="L42" s="57">
        <f t="shared" si="3"/>
        <v>6305592</v>
      </c>
      <c r="M42" s="57">
        <f t="shared" si="3"/>
        <v>0</v>
      </c>
      <c r="N42" s="57">
        <f t="shared" si="3"/>
        <v>134528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28285069</v>
      </c>
      <c r="X42" s="57">
        <f t="shared" si="3"/>
        <v>31286472</v>
      </c>
      <c r="Y42" s="57">
        <f t="shared" si="3"/>
        <v>-3001403</v>
      </c>
      <c r="Z42" s="58">
        <f>+IF(X42&lt;&gt;0,+(Y42/X42)*100,0)</f>
        <v>-9.593293229099146</v>
      </c>
      <c r="AA42" s="55">
        <f>SUM(AA38:AA41)</f>
        <v>24231000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24231000</v>
      </c>
      <c r="F44" s="65">
        <f t="shared" si="4"/>
        <v>24231000</v>
      </c>
      <c r="G44" s="65">
        <f t="shared" si="4"/>
        <v>14307165</v>
      </c>
      <c r="H44" s="65">
        <f t="shared" si="4"/>
        <v>7858989</v>
      </c>
      <c r="I44" s="65">
        <f t="shared" si="4"/>
        <v>5984387</v>
      </c>
      <c r="J44" s="65">
        <f t="shared" si="4"/>
        <v>28150541</v>
      </c>
      <c r="K44" s="65">
        <f t="shared" si="4"/>
        <v>-6171064</v>
      </c>
      <c r="L44" s="65">
        <f t="shared" si="4"/>
        <v>6305592</v>
      </c>
      <c r="M44" s="65">
        <f t="shared" si="4"/>
        <v>0</v>
      </c>
      <c r="N44" s="65">
        <f t="shared" si="4"/>
        <v>134528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28285069</v>
      </c>
      <c r="X44" s="65">
        <f t="shared" si="4"/>
        <v>31286472</v>
      </c>
      <c r="Y44" s="65">
        <f t="shared" si="4"/>
        <v>-3001403</v>
      </c>
      <c r="Z44" s="66">
        <f>+IF(X44&lt;&gt;0,+(Y44/X44)*100,0)</f>
        <v>-9.593293229099146</v>
      </c>
      <c r="AA44" s="63">
        <f>+AA42-AA43</f>
        <v>24231000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24231000</v>
      </c>
      <c r="F46" s="57">
        <f t="shared" si="5"/>
        <v>24231000</v>
      </c>
      <c r="G46" s="57">
        <f t="shared" si="5"/>
        <v>14307165</v>
      </c>
      <c r="H46" s="57">
        <f t="shared" si="5"/>
        <v>7858989</v>
      </c>
      <c r="I46" s="57">
        <f t="shared" si="5"/>
        <v>5984387</v>
      </c>
      <c r="J46" s="57">
        <f t="shared" si="5"/>
        <v>28150541</v>
      </c>
      <c r="K46" s="57">
        <f t="shared" si="5"/>
        <v>-6171064</v>
      </c>
      <c r="L46" s="57">
        <f t="shared" si="5"/>
        <v>6305592</v>
      </c>
      <c r="M46" s="57">
        <f t="shared" si="5"/>
        <v>0</v>
      </c>
      <c r="N46" s="57">
        <f t="shared" si="5"/>
        <v>134528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28285069</v>
      </c>
      <c r="X46" s="57">
        <f t="shared" si="5"/>
        <v>31286472</v>
      </c>
      <c r="Y46" s="57">
        <f t="shared" si="5"/>
        <v>-3001403</v>
      </c>
      <c r="Z46" s="58">
        <f>+IF(X46&lt;&gt;0,+(Y46/X46)*100,0)</f>
        <v>-9.593293229099146</v>
      </c>
      <c r="AA46" s="55">
        <f>SUM(AA44:AA45)</f>
        <v>24231000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24231000</v>
      </c>
      <c r="F48" s="73">
        <f t="shared" si="6"/>
        <v>24231000</v>
      </c>
      <c r="G48" s="73">
        <f t="shared" si="6"/>
        <v>14307165</v>
      </c>
      <c r="H48" s="74">
        <f t="shared" si="6"/>
        <v>7858989</v>
      </c>
      <c r="I48" s="74">
        <f t="shared" si="6"/>
        <v>5984387</v>
      </c>
      <c r="J48" s="74">
        <f t="shared" si="6"/>
        <v>28150541</v>
      </c>
      <c r="K48" s="74">
        <f t="shared" si="6"/>
        <v>-6171064</v>
      </c>
      <c r="L48" s="74">
        <f t="shared" si="6"/>
        <v>6305592</v>
      </c>
      <c r="M48" s="73">
        <f t="shared" si="6"/>
        <v>0</v>
      </c>
      <c r="N48" s="73">
        <f t="shared" si="6"/>
        <v>134528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28285069</v>
      </c>
      <c r="X48" s="74">
        <f t="shared" si="6"/>
        <v>31286472</v>
      </c>
      <c r="Y48" s="74">
        <f t="shared" si="6"/>
        <v>-3001403</v>
      </c>
      <c r="Z48" s="75">
        <f>+IF(X48&lt;&gt;0,+(Y48/X48)*100,0)</f>
        <v>-9.593293229099146</v>
      </c>
      <c r="AA48" s="76">
        <f>SUM(AA46:AA47)</f>
        <v>24231000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145179449</v>
      </c>
      <c r="F5" s="8">
        <v>145179449</v>
      </c>
      <c r="G5" s="8">
        <v>30526744</v>
      </c>
      <c r="H5" s="8">
        <v>11973603</v>
      </c>
      <c r="I5" s="8">
        <v>20800310</v>
      </c>
      <c r="J5" s="8">
        <v>63300657</v>
      </c>
      <c r="K5" s="8">
        <v>9980506</v>
      </c>
      <c r="L5" s="8">
        <v>9980506</v>
      </c>
      <c r="M5" s="8">
        <v>10000488</v>
      </c>
      <c r="N5" s="8">
        <v>29961500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93262157</v>
      </c>
      <c r="X5" s="8">
        <v>86362120</v>
      </c>
      <c r="Y5" s="8">
        <v>6900037</v>
      </c>
      <c r="Z5" s="2">
        <v>7.99</v>
      </c>
      <c r="AA5" s="6">
        <v>145179449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5569068</v>
      </c>
      <c r="F6" s="8">
        <v>5569068</v>
      </c>
      <c r="G6" s="8">
        <v>646181</v>
      </c>
      <c r="H6" s="8">
        <v>0</v>
      </c>
      <c r="I6" s="8">
        <v>-58</v>
      </c>
      <c r="J6" s="8">
        <v>646123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646123</v>
      </c>
      <c r="X6" s="8">
        <v>2784534</v>
      </c>
      <c r="Y6" s="8">
        <v>-2138411</v>
      </c>
      <c r="Z6" s="2">
        <v>-76.8</v>
      </c>
      <c r="AA6" s="6">
        <v>5569068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305240242</v>
      </c>
      <c r="F7" s="8">
        <v>305240242</v>
      </c>
      <c r="G7" s="8">
        <v>30774134</v>
      </c>
      <c r="H7" s="8">
        <v>35731937</v>
      </c>
      <c r="I7" s="8">
        <v>21324869</v>
      </c>
      <c r="J7" s="8">
        <v>87830940</v>
      </c>
      <c r="K7" s="8">
        <v>24044551</v>
      </c>
      <c r="L7" s="8">
        <v>24044551</v>
      </c>
      <c r="M7" s="8">
        <v>22579618</v>
      </c>
      <c r="N7" s="8">
        <v>70668720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158499660</v>
      </c>
      <c r="X7" s="8">
        <v>161781723</v>
      </c>
      <c r="Y7" s="8">
        <v>-3282063</v>
      </c>
      <c r="Z7" s="2">
        <v>-2.03</v>
      </c>
      <c r="AA7" s="6">
        <v>305240242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13854541</v>
      </c>
      <c r="F10" s="26">
        <v>13854541</v>
      </c>
      <c r="G10" s="26">
        <v>2027232</v>
      </c>
      <c r="H10" s="26">
        <v>2011759</v>
      </c>
      <c r="I10" s="26">
        <v>2526009</v>
      </c>
      <c r="J10" s="26">
        <v>6565000</v>
      </c>
      <c r="K10" s="26">
        <v>1837251</v>
      </c>
      <c r="L10" s="26">
        <v>1837251</v>
      </c>
      <c r="M10" s="26">
        <v>1831644</v>
      </c>
      <c r="N10" s="26">
        <v>5506146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12071146</v>
      </c>
      <c r="X10" s="26">
        <v>6339629</v>
      </c>
      <c r="Y10" s="26">
        <v>5731517</v>
      </c>
      <c r="Z10" s="27">
        <v>90.41</v>
      </c>
      <c r="AA10" s="28">
        <v>13854541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465156</v>
      </c>
      <c r="F11" s="8">
        <v>465156</v>
      </c>
      <c r="G11" s="8">
        <v>34636</v>
      </c>
      <c r="H11" s="8">
        <v>55832</v>
      </c>
      <c r="I11" s="8">
        <v>25447</v>
      </c>
      <c r="J11" s="8">
        <v>115915</v>
      </c>
      <c r="K11" s="8">
        <v>30395</v>
      </c>
      <c r="L11" s="8">
        <v>30395</v>
      </c>
      <c r="M11" s="8">
        <v>40909</v>
      </c>
      <c r="N11" s="8">
        <v>101699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217614</v>
      </c>
      <c r="X11" s="8">
        <v>255382</v>
      </c>
      <c r="Y11" s="8">
        <v>-37768</v>
      </c>
      <c r="Z11" s="2">
        <v>-14.79</v>
      </c>
      <c r="AA11" s="6">
        <v>465156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683641</v>
      </c>
      <c r="F12" s="8">
        <v>683641</v>
      </c>
      <c r="G12" s="8">
        <v>65276</v>
      </c>
      <c r="H12" s="8">
        <v>45269</v>
      </c>
      <c r="I12" s="8">
        <v>53850</v>
      </c>
      <c r="J12" s="8">
        <v>164395</v>
      </c>
      <c r="K12" s="8">
        <v>83111</v>
      </c>
      <c r="L12" s="8">
        <v>83111</v>
      </c>
      <c r="M12" s="8">
        <v>15313</v>
      </c>
      <c r="N12" s="8">
        <v>181535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345930</v>
      </c>
      <c r="X12" s="8">
        <v>355373</v>
      </c>
      <c r="Y12" s="8">
        <v>-9443</v>
      </c>
      <c r="Z12" s="2">
        <v>-2.66</v>
      </c>
      <c r="AA12" s="6">
        <v>683641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14210000</v>
      </c>
      <c r="F13" s="8">
        <v>14210000</v>
      </c>
      <c r="G13" s="8">
        <v>294595</v>
      </c>
      <c r="H13" s="8">
        <v>1200610</v>
      </c>
      <c r="I13" s="8">
        <v>949005</v>
      </c>
      <c r="J13" s="8">
        <v>2444210</v>
      </c>
      <c r="K13" s="8">
        <v>2522340</v>
      </c>
      <c r="L13" s="8">
        <v>2522340</v>
      </c>
      <c r="M13" s="8">
        <v>1709043</v>
      </c>
      <c r="N13" s="8">
        <v>6753723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9197933</v>
      </c>
      <c r="X13" s="8">
        <v>5531968</v>
      </c>
      <c r="Y13" s="8">
        <v>3665965</v>
      </c>
      <c r="Z13" s="2">
        <v>66.27</v>
      </c>
      <c r="AA13" s="6">
        <v>14210000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2440000</v>
      </c>
      <c r="F14" s="8">
        <v>2440000</v>
      </c>
      <c r="G14" s="8">
        <v>213219</v>
      </c>
      <c r="H14" s="8">
        <v>0</v>
      </c>
      <c r="I14" s="8">
        <v>-479</v>
      </c>
      <c r="J14" s="8">
        <v>212740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212740</v>
      </c>
      <c r="X14" s="8">
        <v>1238939</v>
      </c>
      <c r="Y14" s="8">
        <v>-1026199</v>
      </c>
      <c r="Z14" s="2">
        <v>-82.83</v>
      </c>
      <c r="AA14" s="6">
        <v>2440000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10619322</v>
      </c>
      <c r="F16" s="8">
        <v>10619322</v>
      </c>
      <c r="G16" s="8">
        <v>1494461</v>
      </c>
      <c r="H16" s="8">
        <v>875285</v>
      </c>
      <c r="I16" s="8">
        <v>287639</v>
      </c>
      <c r="J16" s="8">
        <v>2657385</v>
      </c>
      <c r="K16" s="8">
        <v>301622</v>
      </c>
      <c r="L16" s="8">
        <v>301622</v>
      </c>
      <c r="M16" s="8">
        <v>267974</v>
      </c>
      <c r="N16" s="8">
        <v>871218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3528603</v>
      </c>
      <c r="X16" s="8">
        <v>5309664</v>
      </c>
      <c r="Y16" s="8">
        <v>-1781061</v>
      </c>
      <c r="Z16" s="2">
        <v>-33.54</v>
      </c>
      <c r="AA16" s="6">
        <v>10619322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6952719</v>
      </c>
      <c r="F17" s="8">
        <v>6952719</v>
      </c>
      <c r="G17" s="8">
        <v>704762</v>
      </c>
      <c r="H17" s="8">
        <v>481659</v>
      </c>
      <c r="I17" s="8">
        <v>410656</v>
      </c>
      <c r="J17" s="8">
        <v>1597077</v>
      </c>
      <c r="K17" s="8">
        <v>402799</v>
      </c>
      <c r="L17" s="8">
        <v>402799</v>
      </c>
      <c r="M17" s="8">
        <v>413842</v>
      </c>
      <c r="N17" s="8">
        <v>1219440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2816517</v>
      </c>
      <c r="X17" s="8">
        <v>3412928</v>
      </c>
      <c r="Y17" s="8">
        <v>-596411</v>
      </c>
      <c r="Z17" s="2">
        <v>-17.48</v>
      </c>
      <c r="AA17" s="6">
        <v>6952719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208460000</v>
      </c>
      <c r="F19" s="8">
        <v>208460000</v>
      </c>
      <c r="G19" s="8">
        <v>32716308</v>
      </c>
      <c r="H19" s="8">
        <v>45934000</v>
      </c>
      <c r="I19" s="8">
        <v>1227000</v>
      </c>
      <c r="J19" s="8">
        <v>79877308</v>
      </c>
      <c r="K19" s="8">
        <v>0</v>
      </c>
      <c r="L19" s="8">
        <v>0</v>
      </c>
      <c r="M19" s="8">
        <v>61246000</v>
      </c>
      <c r="N19" s="8">
        <v>61246000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141123308</v>
      </c>
      <c r="X19" s="8">
        <v>98102990</v>
      </c>
      <c r="Y19" s="8">
        <v>43020318</v>
      </c>
      <c r="Z19" s="2">
        <v>43.85</v>
      </c>
      <c r="AA19" s="6">
        <v>208460000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10562309</v>
      </c>
      <c r="F20" s="26">
        <v>10562309</v>
      </c>
      <c r="G20" s="26">
        <v>456635</v>
      </c>
      <c r="H20" s="26">
        <v>945159</v>
      </c>
      <c r="I20" s="26">
        <v>577792</v>
      </c>
      <c r="J20" s="26">
        <v>1979586</v>
      </c>
      <c r="K20" s="26">
        <v>289751</v>
      </c>
      <c r="L20" s="26">
        <v>289751</v>
      </c>
      <c r="M20" s="26">
        <v>940838</v>
      </c>
      <c r="N20" s="26">
        <v>1520340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3499926</v>
      </c>
      <c r="X20" s="26">
        <v>4915002</v>
      </c>
      <c r="Y20" s="26">
        <v>-1415076</v>
      </c>
      <c r="Z20" s="27">
        <v>-28.79</v>
      </c>
      <c r="AA20" s="28">
        <v>10562309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724236447</v>
      </c>
      <c r="F22" s="35">
        <f t="shared" si="0"/>
        <v>724236447</v>
      </c>
      <c r="G22" s="35">
        <f t="shared" si="0"/>
        <v>99954183</v>
      </c>
      <c r="H22" s="35">
        <f t="shared" si="0"/>
        <v>99255113</v>
      </c>
      <c r="I22" s="35">
        <f t="shared" si="0"/>
        <v>48182040</v>
      </c>
      <c r="J22" s="35">
        <f t="shared" si="0"/>
        <v>247391336</v>
      </c>
      <c r="K22" s="35">
        <f t="shared" si="0"/>
        <v>39492326</v>
      </c>
      <c r="L22" s="35">
        <f t="shared" si="0"/>
        <v>39492326</v>
      </c>
      <c r="M22" s="35">
        <f t="shared" si="0"/>
        <v>99045669</v>
      </c>
      <c r="N22" s="35">
        <f t="shared" si="0"/>
        <v>178030321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425421657</v>
      </c>
      <c r="X22" s="35">
        <f t="shared" si="0"/>
        <v>376390252</v>
      </c>
      <c r="Y22" s="35">
        <f t="shared" si="0"/>
        <v>49031405</v>
      </c>
      <c r="Z22" s="36">
        <f>+IF(X22&lt;&gt;0,+(Y22/X22)*100,0)</f>
        <v>13.026746771327117</v>
      </c>
      <c r="AA22" s="33">
        <f>SUM(AA5:AA21)</f>
        <v>724236447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212422625</v>
      </c>
      <c r="F25" s="8">
        <v>212422625</v>
      </c>
      <c r="G25" s="8">
        <v>16078122</v>
      </c>
      <c r="H25" s="8">
        <v>17972458</v>
      </c>
      <c r="I25" s="8">
        <v>16434475</v>
      </c>
      <c r="J25" s="8">
        <v>50485055</v>
      </c>
      <c r="K25" s="8">
        <v>20253227</v>
      </c>
      <c r="L25" s="8">
        <v>20253227</v>
      </c>
      <c r="M25" s="8">
        <v>19068200</v>
      </c>
      <c r="N25" s="8">
        <v>59574654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110059709</v>
      </c>
      <c r="X25" s="8">
        <v>105610758</v>
      </c>
      <c r="Y25" s="8">
        <v>4448951</v>
      </c>
      <c r="Z25" s="2">
        <v>4.21</v>
      </c>
      <c r="AA25" s="6">
        <v>212422625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24048904</v>
      </c>
      <c r="F26" s="8">
        <v>24048904</v>
      </c>
      <c r="G26" s="8">
        <v>874998</v>
      </c>
      <c r="H26" s="8">
        <v>1746877</v>
      </c>
      <c r="I26" s="8">
        <v>1717637</v>
      </c>
      <c r="J26" s="8">
        <v>4339512</v>
      </c>
      <c r="K26" s="8">
        <v>1729537</v>
      </c>
      <c r="L26" s="8">
        <v>1729537</v>
      </c>
      <c r="M26" s="8">
        <v>1781378</v>
      </c>
      <c r="N26" s="8">
        <v>5240452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9579964</v>
      </c>
      <c r="X26" s="8">
        <v>11052188</v>
      </c>
      <c r="Y26" s="8">
        <v>-1472224</v>
      </c>
      <c r="Z26" s="2">
        <v>-13.32</v>
      </c>
      <c r="AA26" s="6">
        <v>24048904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24610000</v>
      </c>
      <c r="F27" s="8">
        <v>24610000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10983755</v>
      </c>
      <c r="Y27" s="8">
        <v>-10983755</v>
      </c>
      <c r="Z27" s="2">
        <v>-100</v>
      </c>
      <c r="AA27" s="6">
        <v>24610000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81477422</v>
      </c>
      <c r="F28" s="8">
        <v>81477422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13647196</v>
      </c>
      <c r="N28" s="8">
        <v>13647196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13647196</v>
      </c>
      <c r="X28" s="8">
        <v>40015050</v>
      </c>
      <c r="Y28" s="8">
        <v>-26367854</v>
      </c>
      <c r="Z28" s="2">
        <v>-65.89</v>
      </c>
      <c r="AA28" s="6">
        <v>81477422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591575</v>
      </c>
      <c r="F29" s="8">
        <v>591575</v>
      </c>
      <c r="G29" s="8">
        <v>34293</v>
      </c>
      <c r="H29" s="8">
        <v>0</v>
      </c>
      <c r="I29" s="8">
        <v>34113</v>
      </c>
      <c r="J29" s="8">
        <v>68406</v>
      </c>
      <c r="K29" s="8">
        <v>48758</v>
      </c>
      <c r="L29" s="8">
        <v>48758</v>
      </c>
      <c r="M29" s="8">
        <v>0</v>
      </c>
      <c r="N29" s="8">
        <v>97516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165922</v>
      </c>
      <c r="X29" s="8">
        <v>287404</v>
      </c>
      <c r="Y29" s="8">
        <v>-121482</v>
      </c>
      <c r="Z29" s="2">
        <v>-42.27</v>
      </c>
      <c r="AA29" s="6">
        <v>591575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199036601</v>
      </c>
      <c r="F30" s="8">
        <v>199036601</v>
      </c>
      <c r="G30" s="8">
        <v>862147</v>
      </c>
      <c r="H30" s="8">
        <v>25077484</v>
      </c>
      <c r="I30" s="8">
        <v>14616540</v>
      </c>
      <c r="J30" s="8">
        <v>40556171</v>
      </c>
      <c r="K30" s="8">
        <v>445293</v>
      </c>
      <c r="L30" s="8">
        <v>14434699</v>
      </c>
      <c r="M30" s="8">
        <v>180970</v>
      </c>
      <c r="N30" s="8">
        <v>15060962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55617133</v>
      </c>
      <c r="X30" s="8">
        <v>110391205</v>
      </c>
      <c r="Y30" s="8">
        <v>-54774072</v>
      </c>
      <c r="Z30" s="2">
        <v>-49.62</v>
      </c>
      <c r="AA30" s="6">
        <v>199036601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12384460</v>
      </c>
      <c r="F32" s="8">
        <v>12384460</v>
      </c>
      <c r="G32" s="8">
        <v>-285120</v>
      </c>
      <c r="H32" s="8">
        <v>1200000</v>
      </c>
      <c r="I32" s="8">
        <v>402632</v>
      </c>
      <c r="J32" s="8">
        <v>1317512</v>
      </c>
      <c r="K32" s="8">
        <v>1118737</v>
      </c>
      <c r="L32" s="8">
        <v>1118737</v>
      </c>
      <c r="M32" s="8">
        <v>699999</v>
      </c>
      <c r="N32" s="8">
        <v>2937473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4254985</v>
      </c>
      <c r="X32" s="8">
        <v>5946000</v>
      </c>
      <c r="Y32" s="8">
        <v>-1691015</v>
      </c>
      <c r="Z32" s="2">
        <v>-28.44</v>
      </c>
      <c r="AA32" s="6">
        <v>12384460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1309307</v>
      </c>
      <c r="F33" s="8">
        <v>1309307</v>
      </c>
      <c r="G33" s="8">
        <v>-118497</v>
      </c>
      <c r="H33" s="8">
        <v>101150</v>
      </c>
      <c r="I33" s="8">
        <v>0</v>
      </c>
      <c r="J33" s="8">
        <v>-17347</v>
      </c>
      <c r="K33" s="8">
        <v>202300</v>
      </c>
      <c r="L33" s="8">
        <v>202300</v>
      </c>
      <c r="M33" s="8">
        <v>15293</v>
      </c>
      <c r="N33" s="8">
        <v>419893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402546</v>
      </c>
      <c r="X33" s="8">
        <v>1152654</v>
      </c>
      <c r="Y33" s="8">
        <v>-750108</v>
      </c>
      <c r="Z33" s="2">
        <v>-65.08</v>
      </c>
      <c r="AA33" s="6">
        <v>1309307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179279056</v>
      </c>
      <c r="F34" s="8">
        <v>179279056</v>
      </c>
      <c r="G34" s="8">
        <v>5088327</v>
      </c>
      <c r="H34" s="8">
        <v>6191814</v>
      </c>
      <c r="I34" s="8">
        <v>6773063</v>
      </c>
      <c r="J34" s="8">
        <v>18053204</v>
      </c>
      <c r="K34" s="8">
        <v>9382422</v>
      </c>
      <c r="L34" s="8">
        <v>9382422</v>
      </c>
      <c r="M34" s="8">
        <v>9569813</v>
      </c>
      <c r="N34" s="8">
        <v>28334657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46387861</v>
      </c>
      <c r="X34" s="8">
        <v>80928000</v>
      </c>
      <c r="Y34" s="8">
        <v>-34540139</v>
      </c>
      <c r="Z34" s="2">
        <v>-42.68</v>
      </c>
      <c r="AA34" s="6">
        <v>179279056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735159950</v>
      </c>
      <c r="F36" s="35">
        <f t="shared" si="1"/>
        <v>735159950</v>
      </c>
      <c r="G36" s="35">
        <f t="shared" si="1"/>
        <v>22534270</v>
      </c>
      <c r="H36" s="35">
        <f t="shared" si="1"/>
        <v>52289783</v>
      </c>
      <c r="I36" s="35">
        <f t="shared" si="1"/>
        <v>39978460</v>
      </c>
      <c r="J36" s="35">
        <f t="shared" si="1"/>
        <v>114802513</v>
      </c>
      <c r="K36" s="35">
        <f t="shared" si="1"/>
        <v>33180274</v>
      </c>
      <c r="L36" s="35">
        <f t="shared" si="1"/>
        <v>47169680</v>
      </c>
      <c r="M36" s="35">
        <f t="shared" si="1"/>
        <v>44962849</v>
      </c>
      <c r="N36" s="35">
        <f t="shared" si="1"/>
        <v>125312803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240115316</v>
      </c>
      <c r="X36" s="35">
        <f t="shared" si="1"/>
        <v>366367014</v>
      </c>
      <c r="Y36" s="35">
        <f t="shared" si="1"/>
        <v>-126251698</v>
      </c>
      <c r="Z36" s="36">
        <f>+IF(X36&lt;&gt;0,+(Y36/X36)*100,0)</f>
        <v>-34.460443537637914</v>
      </c>
      <c r="AA36" s="33">
        <f>SUM(AA25:AA35)</f>
        <v>735159950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-10923503</v>
      </c>
      <c r="F38" s="48">
        <f t="shared" si="2"/>
        <v>-10923503</v>
      </c>
      <c r="G38" s="48">
        <f t="shared" si="2"/>
        <v>77419913</v>
      </c>
      <c r="H38" s="48">
        <f t="shared" si="2"/>
        <v>46965330</v>
      </c>
      <c r="I38" s="48">
        <f t="shared" si="2"/>
        <v>8203580</v>
      </c>
      <c r="J38" s="48">
        <f t="shared" si="2"/>
        <v>132588823</v>
      </c>
      <c r="K38" s="48">
        <f t="shared" si="2"/>
        <v>6312052</v>
      </c>
      <c r="L38" s="48">
        <f t="shared" si="2"/>
        <v>-7677354</v>
      </c>
      <c r="M38" s="48">
        <f t="shared" si="2"/>
        <v>54082820</v>
      </c>
      <c r="N38" s="48">
        <f t="shared" si="2"/>
        <v>52717518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185306341</v>
      </c>
      <c r="X38" s="48">
        <f>IF(F22=F36,0,X22-X36)</f>
        <v>10023238</v>
      </c>
      <c r="Y38" s="48">
        <f t="shared" si="2"/>
        <v>175283103</v>
      </c>
      <c r="Z38" s="49">
        <f>+IF(X38&lt;&gt;0,+(Y38/X38)*100,0)</f>
        <v>1748.7672446768202</v>
      </c>
      <c r="AA38" s="46">
        <f>+AA22-AA36</f>
        <v>-10923503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120352734</v>
      </c>
      <c r="F39" s="8">
        <v>120352734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20478210</v>
      </c>
      <c r="Y39" s="8">
        <v>-20478210</v>
      </c>
      <c r="Z39" s="2">
        <v>-100</v>
      </c>
      <c r="AA39" s="6">
        <v>120352734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109429231</v>
      </c>
      <c r="F42" s="57">
        <f t="shared" si="3"/>
        <v>109429231</v>
      </c>
      <c r="G42" s="57">
        <f t="shared" si="3"/>
        <v>77419913</v>
      </c>
      <c r="H42" s="57">
        <f t="shared" si="3"/>
        <v>46965330</v>
      </c>
      <c r="I42" s="57">
        <f t="shared" si="3"/>
        <v>8203580</v>
      </c>
      <c r="J42" s="57">
        <f t="shared" si="3"/>
        <v>132588823</v>
      </c>
      <c r="K42" s="57">
        <f t="shared" si="3"/>
        <v>6312052</v>
      </c>
      <c r="L42" s="57">
        <f t="shared" si="3"/>
        <v>-7677354</v>
      </c>
      <c r="M42" s="57">
        <f t="shared" si="3"/>
        <v>54082820</v>
      </c>
      <c r="N42" s="57">
        <f t="shared" si="3"/>
        <v>52717518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185306341</v>
      </c>
      <c r="X42" s="57">
        <f t="shared" si="3"/>
        <v>30501448</v>
      </c>
      <c r="Y42" s="57">
        <f t="shared" si="3"/>
        <v>154804893</v>
      </c>
      <c r="Z42" s="58">
        <f>+IF(X42&lt;&gt;0,+(Y42/X42)*100,0)</f>
        <v>507.5329308956087</v>
      </c>
      <c r="AA42" s="55">
        <f>SUM(AA38:AA41)</f>
        <v>109429231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109429231</v>
      </c>
      <c r="F44" s="65">
        <f t="shared" si="4"/>
        <v>109429231</v>
      </c>
      <c r="G44" s="65">
        <f t="shared" si="4"/>
        <v>77419913</v>
      </c>
      <c r="H44" s="65">
        <f t="shared" si="4"/>
        <v>46965330</v>
      </c>
      <c r="I44" s="65">
        <f t="shared" si="4"/>
        <v>8203580</v>
      </c>
      <c r="J44" s="65">
        <f t="shared" si="4"/>
        <v>132588823</v>
      </c>
      <c r="K44" s="65">
        <f t="shared" si="4"/>
        <v>6312052</v>
      </c>
      <c r="L44" s="65">
        <f t="shared" si="4"/>
        <v>-7677354</v>
      </c>
      <c r="M44" s="65">
        <f t="shared" si="4"/>
        <v>54082820</v>
      </c>
      <c r="N44" s="65">
        <f t="shared" si="4"/>
        <v>52717518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185306341</v>
      </c>
      <c r="X44" s="65">
        <f t="shared" si="4"/>
        <v>30501448</v>
      </c>
      <c r="Y44" s="65">
        <f t="shared" si="4"/>
        <v>154804893</v>
      </c>
      <c r="Z44" s="66">
        <f>+IF(X44&lt;&gt;0,+(Y44/X44)*100,0)</f>
        <v>507.5329308956087</v>
      </c>
      <c r="AA44" s="63">
        <f>+AA42-AA43</f>
        <v>109429231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109429231</v>
      </c>
      <c r="F46" s="57">
        <f t="shared" si="5"/>
        <v>109429231</v>
      </c>
      <c r="G46" s="57">
        <f t="shared" si="5"/>
        <v>77419913</v>
      </c>
      <c r="H46" s="57">
        <f t="shared" si="5"/>
        <v>46965330</v>
      </c>
      <c r="I46" s="57">
        <f t="shared" si="5"/>
        <v>8203580</v>
      </c>
      <c r="J46" s="57">
        <f t="shared" si="5"/>
        <v>132588823</v>
      </c>
      <c r="K46" s="57">
        <f t="shared" si="5"/>
        <v>6312052</v>
      </c>
      <c r="L46" s="57">
        <f t="shared" si="5"/>
        <v>-7677354</v>
      </c>
      <c r="M46" s="57">
        <f t="shared" si="5"/>
        <v>54082820</v>
      </c>
      <c r="N46" s="57">
        <f t="shared" si="5"/>
        <v>52717518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185306341</v>
      </c>
      <c r="X46" s="57">
        <f t="shared" si="5"/>
        <v>30501448</v>
      </c>
      <c r="Y46" s="57">
        <f t="shared" si="5"/>
        <v>154804893</v>
      </c>
      <c r="Z46" s="58">
        <f>+IF(X46&lt;&gt;0,+(Y46/X46)*100,0)</f>
        <v>507.5329308956087</v>
      </c>
      <c r="AA46" s="55">
        <f>SUM(AA44:AA45)</f>
        <v>109429231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109429231</v>
      </c>
      <c r="F48" s="73">
        <f t="shared" si="6"/>
        <v>109429231</v>
      </c>
      <c r="G48" s="73">
        <f t="shared" si="6"/>
        <v>77419913</v>
      </c>
      <c r="H48" s="74">
        <f t="shared" si="6"/>
        <v>46965330</v>
      </c>
      <c r="I48" s="74">
        <f t="shared" si="6"/>
        <v>8203580</v>
      </c>
      <c r="J48" s="74">
        <f t="shared" si="6"/>
        <v>132588823</v>
      </c>
      <c r="K48" s="74">
        <f t="shared" si="6"/>
        <v>6312052</v>
      </c>
      <c r="L48" s="74">
        <f t="shared" si="6"/>
        <v>-7677354</v>
      </c>
      <c r="M48" s="73">
        <f t="shared" si="6"/>
        <v>54082820</v>
      </c>
      <c r="N48" s="73">
        <f t="shared" si="6"/>
        <v>52717518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185306341</v>
      </c>
      <c r="X48" s="74">
        <f t="shared" si="6"/>
        <v>30501448</v>
      </c>
      <c r="Y48" s="74">
        <f t="shared" si="6"/>
        <v>154804893</v>
      </c>
      <c r="Z48" s="75">
        <f>+IF(X48&lt;&gt;0,+(Y48/X48)*100,0)</f>
        <v>507.5329308956087</v>
      </c>
      <c r="AA48" s="76">
        <f>SUM(AA46:AA47)</f>
        <v>109429231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141363201</v>
      </c>
      <c r="D8" s="6">
        <v>0</v>
      </c>
      <c r="E8" s="7">
        <v>159377567</v>
      </c>
      <c r="F8" s="8">
        <v>159377567</v>
      </c>
      <c r="G8" s="8">
        <v>40312000</v>
      </c>
      <c r="H8" s="8">
        <v>13667500</v>
      </c>
      <c r="I8" s="8">
        <v>17552000</v>
      </c>
      <c r="J8" s="8">
        <v>71531500</v>
      </c>
      <c r="K8" s="8">
        <v>21955000</v>
      </c>
      <c r="L8" s="8">
        <v>14207000</v>
      </c>
      <c r="M8" s="8">
        <v>9307000</v>
      </c>
      <c r="N8" s="8">
        <v>45469000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117000500</v>
      </c>
      <c r="X8" s="8">
        <v>79688784</v>
      </c>
      <c r="Y8" s="8">
        <v>37311716</v>
      </c>
      <c r="Z8" s="2">
        <v>46.82</v>
      </c>
      <c r="AA8" s="6">
        <v>159377567</v>
      </c>
    </row>
    <row r="9" spans="1:27" ht="13.5">
      <c r="A9" s="25" t="s">
        <v>36</v>
      </c>
      <c r="B9" s="24"/>
      <c r="C9" s="6">
        <v>16900445</v>
      </c>
      <c r="D9" s="6">
        <v>0</v>
      </c>
      <c r="E9" s="7">
        <v>17550757</v>
      </c>
      <c r="F9" s="8">
        <v>17550757</v>
      </c>
      <c r="G9" s="8">
        <v>1631000</v>
      </c>
      <c r="H9" s="8">
        <v>1508000</v>
      </c>
      <c r="I9" s="8">
        <v>1502000</v>
      </c>
      <c r="J9" s="8">
        <v>4641000</v>
      </c>
      <c r="K9" s="8">
        <v>1804000</v>
      </c>
      <c r="L9" s="8">
        <v>1345000</v>
      </c>
      <c r="M9" s="8">
        <v>1096000</v>
      </c>
      <c r="N9" s="8">
        <v>4245000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8886000</v>
      </c>
      <c r="X9" s="8">
        <v>8775378</v>
      </c>
      <c r="Y9" s="8">
        <v>110622</v>
      </c>
      <c r="Z9" s="2">
        <v>1.26</v>
      </c>
      <c r="AA9" s="6">
        <v>17550757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11991453</v>
      </c>
      <c r="D13" s="6">
        <v>0</v>
      </c>
      <c r="E13" s="7">
        <v>10670790</v>
      </c>
      <c r="F13" s="8">
        <v>10670790</v>
      </c>
      <c r="G13" s="8">
        <v>0</v>
      </c>
      <c r="H13" s="8">
        <v>73000</v>
      </c>
      <c r="I13" s="8">
        <v>0</v>
      </c>
      <c r="J13" s="8">
        <v>73000</v>
      </c>
      <c r="K13" s="8">
        <v>2873000</v>
      </c>
      <c r="L13" s="8">
        <v>0</v>
      </c>
      <c r="M13" s="8">
        <v>0</v>
      </c>
      <c r="N13" s="8">
        <v>2873000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2946000</v>
      </c>
      <c r="X13" s="8">
        <v>5335392</v>
      </c>
      <c r="Y13" s="8">
        <v>-2389392</v>
      </c>
      <c r="Z13" s="2">
        <v>-44.78</v>
      </c>
      <c r="AA13" s="6">
        <v>10670790</v>
      </c>
    </row>
    <row r="14" spans="1:27" ht="13.5">
      <c r="A14" s="23" t="s">
        <v>41</v>
      </c>
      <c r="B14" s="29"/>
      <c r="C14" s="6">
        <v>20214647</v>
      </c>
      <c r="D14" s="6">
        <v>0</v>
      </c>
      <c r="E14" s="7">
        <v>28321372</v>
      </c>
      <c r="F14" s="8">
        <v>28321372</v>
      </c>
      <c r="G14" s="8">
        <v>3319000</v>
      </c>
      <c r="H14" s="8">
        <v>3399000</v>
      </c>
      <c r="I14" s="8">
        <v>3400000</v>
      </c>
      <c r="J14" s="8">
        <v>10118000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10118000</v>
      </c>
      <c r="X14" s="8">
        <v>14160684</v>
      </c>
      <c r="Y14" s="8">
        <v>-4042684</v>
      </c>
      <c r="Z14" s="2">
        <v>-28.55</v>
      </c>
      <c r="AA14" s="6">
        <v>28321372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322989343</v>
      </c>
      <c r="D19" s="6">
        <v>0</v>
      </c>
      <c r="E19" s="7">
        <v>338198100</v>
      </c>
      <c r="F19" s="8">
        <v>338198100</v>
      </c>
      <c r="G19" s="8">
        <v>138487000</v>
      </c>
      <c r="H19" s="8">
        <v>923799</v>
      </c>
      <c r="I19" s="8">
        <v>345200</v>
      </c>
      <c r="J19" s="8">
        <v>139755999</v>
      </c>
      <c r="K19" s="8">
        <v>361000</v>
      </c>
      <c r="L19" s="8">
        <v>83532</v>
      </c>
      <c r="M19" s="8">
        <v>819324</v>
      </c>
      <c r="N19" s="8">
        <v>1263856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141019855</v>
      </c>
      <c r="X19" s="8">
        <v>238875125</v>
      </c>
      <c r="Y19" s="8">
        <v>-97855270</v>
      </c>
      <c r="Z19" s="2">
        <v>-40.97</v>
      </c>
      <c r="AA19" s="6">
        <v>338198100</v>
      </c>
    </row>
    <row r="20" spans="1:27" ht="13.5">
      <c r="A20" s="23" t="s">
        <v>47</v>
      </c>
      <c r="B20" s="29"/>
      <c r="C20" s="6">
        <v>3566813</v>
      </c>
      <c r="D20" s="6">
        <v>0</v>
      </c>
      <c r="E20" s="7">
        <v>1913935</v>
      </c>
      <c r="F20" s="26">
        <v>1913935</v>
      </c>
      <c r="G20" s="26">
        <v>131000</v>
      </c>
      <c r="H20" s="26">
        <v>129000</v>
      </c>
      <c r="I20" s="26">
        <v>20300</v>
      </c>
      <c r="J20" s="26">
        <v>280300</v>
      </c>
      <c r="K20" s="26">
        <v>22000</v>
      </c>
      <c r="L20" s="26">
        <v>159000</v>
      </c>
      <c r="M20" s="26">
        <v>1052000</v>
      </c>
      <c r="N20" s="26">
        <v>1233000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1513300</v>
      </c>
      <c r="X20" s="26">
        <v>956868</v>
      </c>
      <c r="Y20" s="26">
        <v>556432</v>
      </c>
      <c r="Z20" s="27">
        <v>58.15</v>
      </c>
      <c r="AA20" s="28">
        <v>1913935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517025902</v>
      </c>
      <c r="D22" s="33">
        <f>SUM(D5:D21)</f>
        <v>0</v>
      </c>
      <c r="E22" s="34">
        <f t="shared" si="0"/>
        <v>556032521</v>
      </c>
      <c r="F22" s="35">
        <f t="shared" si="0"/>
        <v>556032521</v>
      </c>
      <c r="G22" s="35">
        <f t="shared" si="0"/>
        <v>183880000</v>
      </c>
      <c r="H22" s="35">
        <f t="shared" si="0"/>
        <v>19700299</v>
      </c>
      <c r="I22" s="35">
        <f t="shared" si="0"/>
        <v>22819500</v>
      </c>
      <c r="J22" s="35">
        <f t="shared" si="0"/>
        <v>226399799</v>
      </c>
      <c r="K22" s="35">
        <f t="shared" si="0"/>
        <v>27015000</v>
      </c>
      <c r="L22" s="35">
        <f t="shared" si="0"/>
        <v>15794532</v>
      </c>
      <c r="M22" s="35">
        <f t="shared" si="0"/>
        <v>12274324</v>
      </c>
      <c r="N22" s="35">
        <f t="shared" si="0"/>
        <v>55083856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281483655</v>
      </c>
      <c r="X22" s="35">
        <f t="shared" si="0"/>
        <v>347792231</v>
      </c>
      <c r="Y22" s="35">
        <f t="shared" si="0"/>
        <v>-66308576</v>
      </c>
      <c r="Z22" s="36">
        <f>+IF(X22&lt;&gt;0,+(Y22/X22)*100,0)</f>
        <v>-19.065571364071097</v>
      </c>
      <c r="AA22" s="33">
        <f>SUM(AA5:AA21)</f>
        <v>556032521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199177604</v>
      </c>
      <c r="D25" s="6">
        <v>0</v>
      </c>
      <c r="E25" s="7">
        <v>195149848</v>
      </c>
      <c r="F25" s="8">
        <v>195149848</v>
      </c>
      <c r="G25" s="8">
        <v>0</v>
      </c>
      <c r="H25" s="8">
        <v>31837610</v>
      </c>
      <c r="I25" s="8">
        <v>20193000</v>
      </c>
      <c r="J25" s="8">
        <v>52030610</v>
      </c>
      <c r="K25" s="8">
        <v>16494595</v>
      </c>
      <c r="L25" s="8">
        <v>37650277</v>
      </c>
      <c r="M25" s="8">
        <v>17176245</v>
      </c>
      <c r="N25" s="8">
        <v>71321117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123351727</v>
      </c>
      <c r="X25" s="8">
        <v>97574466</v>
      </c>
      <c r="Y25" s="8">
        <v>25777261</v>
      </c>
      <c r="Z25" s="2">
        <v>26.42</v>
      </c>
      <c r="AA25" s="6">
        <v>195149848</v>
      </c>
    </row>
    <row r="26" spans="1:27" ht="13.5">
      <c r="A26" s="25" t="s">
        <v>52</v>
      </c>
      <c r="B26" s="24"/>
      <c r="C26" s="6">
        <v>6381097</v>
      </c>
      <c r="D26" s="6">
        <v>0</v>
      </c>
      <c r="E26" s="7">
        <v>6551503</v>
      </c>
      <c r="F26" s="8">
        <v>6551503</v>
      </c>
      <c r="G26" s="8">
        <v>0</v>
      </c>
      <c r="H26" s="8">
        <v>610189</v>
      </c>
      <c r="I26" s="8">
        <v>610000</v>
      </c>
      <c r="J26" s="8">
        <v>1220189</v>
      </c>
      <c r="K26" s="8">
        <v>445752</v>
      </c>
      <c r="L26" s="8">
        <v>471474</v>
      </c>
      <c r="M26" s="8">
        <v>470000</v>
      </c>
      <c r="N26" s="8">
        <v>1387226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2607415</v>
      </c>
      <c r="X26" s="8">
        <v>3275754</v>
      </c>
      <c r="Y26" s="8">
        <v>-668339</v>
      </c>
      <c r="Z26" s="2">
        <v>-20.4</v>
      </c>
      <c r="AA26" s="6">
        <v>6551503</v>
      </c>
    </row>
    <row r="27" spans="1:27" ht="13.5">
      <c r="A27" s="25" t="s">
        <v>53</v>
      </c>
      <c r="B27" s="24"/>
      <c r="C27" s="6">
        <v>98203350</v>
      </c>
      <c r="D27" s="6">
        <v>0</v>
      </c>
      <c r="E27" s="7">
        <v>36459628</v>
      </c>
      <c r="F27" s="8">
        <v>36459628</v>
      </c>
      <c r="G27" s="8">
        <v>129000</v>
      </c>
      <c r="H27" s="8">
        <v>260000</v>
      </c>
      <c r="I27" s="8">
        <v>0</v>
      </c>
      <c r="J27" s="8">
        <v>389000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389000</v>
      </c>
      <c r="X27" s="8">
        <v>18229812</v>
      </c>
      <c r="Y27" s="8">
        <v>-17840812</v>
      </c>
      <c r="Z27" s="2">
        <v>-97.87</v>
      </c>
      <c r="AA27" s="6">
        <v>36459628</v>
      </c>
    </row>
    <row r="28" spans="1:27" ht="13.5">
      <c r="A28" s="25" t="s">
        <v>54</v>
      </c>
      <c r="B28" s="24"/>
      <c r="C28" s="6">
        <v>49197065</v>
      </c>
      <c r="D28" s="6">
        <v>0</v>
      </c>
      <c r="E28" s="7">
        <v>57676000</v>
      </c>
      <c r="F28" s="8">
        <v>57676000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28837998</v>
      </c>
      <c r="Y28" s="8">
        <v>-28837998</v>
      </c>
      <c r="Z28" s="2">
        <v>-100</v>
      </c>
      <c r="AA28" s="6">
        <v>57676000</v>
      </c>
    </row>
    <row r="29" spans="1:27" ht="13.5">
      <c r="A29" s="25" t="s">
        <v>55</v>
      </c>
      <c r="B29" s="24"/>
      <c r="C29" s="6">
        <v>1125317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1639239</v>
      </c>
      <c r="D30" s="6">
        <v>0</v>
      </c>
      <c r="E30" s="7">
        <v>5900807</v>
      </c>
      <c r="F30" s="8">
        <v>5900807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1712041</v>
      </c>
      <c r="M30" s="8">
        <v>0</v>
      </c>
      <c r="N30" s="8">
        <v>1712041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1712041</v>
      </c>
      <c r="X30" s="8">
        <v>2950404</v>
      </c>
      <c r="Y30" s="8">
        <v>-1238363</v>
      </c>
      <c r="Z30" s="2">
        <v>-41.97</v>
      </c>
      <c r="AA30" s="6">
        <v>5900807</v>
      </c>
    </row>
    <row r="31" spans="1:27" ht="13.5">
      <c r="A31" s="25" t="s">
        <v>57</v>
      </c>
      <c r="B31" s="24"/>
      <c r="C31" s="6">
        <v>28822388</v>
      </c>
      <c r="D31" s="6">
        <v>0</v>
      </c>
      <c r="E31" s="7">
        <v>44505824</v>
      </c>
      <c r="F31" s="8">
        <v>44505824</v>
      </c>
      <c r="G31" s="8">
        <v>0</v>
      </c>
      <c r="H31" s="8">
        <v>5622000</v>
      </c>
      <c r="I31" s="8">
        <v>1598580</v>
      </c>
      <c r="J31" s="8">
        <v>7220580</v>
      </c>
      <c r="K31" s="8">
        <v>3026931</v>
      </c>
      <c r="L31" s="8">
        <v>3213096</v>
      </c>
      <c r="M31" s="8">
        <v>815329</v>
      </c>
      <c r="N31" s="8">
        <v>7055356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14275936</v>
      </c>
      <c r="X31" s="8">
        <v>22253226</v>
      </c>
      <c r="Y31" s="8">
        <v>-7977290</v>
      </c>
      <c r="Z31" s="2">
        <v>-35.85</v>
      </c>
      <c r="AA31" s="6">
        <v>44505824</v>
      </c>
    </row>
    <row r="32" spans="1:27" ht="13.5">
      <c r="A32" s="25" t="s">
        <v>58</v>
      </c>
      <c r="B32" s="24"/>
      <c r="C32" s="6">
        <v>65268422</v>
      </c>
      <c r="D32" s="6">
        <v>0</v>
      </c>
      <c r="E32" s="7">
        <v>37412135</v>
      </c>
      <c r="F32" s="8">
        <v>37412135</v>
      </c>
      <c r="G32" s="8">
        <v>0</v>
      </c>
      <c r="H32" s="8">
        <v>5942000</v>
      </c>
      <c r="I32" s="8">
        <v>4282308</v>
      </c>
      <c r="J32" s="8">
        <v>10224308</v>
      </c>
      <c r="K32" s="8">
        <v>1859000</v>
      </c>
      <c r="L32" s="8">
        <v>4234062</v>
      </c>
      <c r="M32" s="8">
        <v>3470117</v>
      </c>
      <c r="N32" s="8">
        <v>9563179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19787487</v>
      </c>
      <c r="X32" s="8">
        <v>18706068</v>
      </c>
      <c r="Y32" s="8">
        <v>1081419</v>
      </c>
      <c r="Z32" s="2">
        <v>5.78</v>
      </c>
      <c r="AA32" s="6">
        <v>37412135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10512200</v>
      </c>
      <c r="F33" s="8">
        <v>10512200</v>
      </c>
      <c r="G33" s="8">
        <v>0</v>
      </c>
      <c r="H33" s="8">
        <v>5148000</v>
      </c>
      <c r="I33" s="8">
        <v>6638382</v>
      </c>
      <c r="J33" s="8">
        <v>11786382</v>
      </c>
      <c r="K33" s="8">
        <v>6450000</v>
      </c>
      <c r="L33" s="8">
        <v>7393316</v>
      </c>
      <c r="M33" s="8">
        <v>1081209</v>
      </c>
      <c r="N33" s="8">
        <v>14924525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26710907</v>
      </c>
      <c r="X33" s="8">
        <v>5256102</v>
      </c>
      <c r="Y33" s="8">
        <v>21454805</v>
      </c>
      <c r="Z33" s="2">
        <v>408.19</v>
      </c>
      <c r="AA33" s="6">
        <v>10512200</v>
      </c>
    </row>
    <row r="34" spans="1:27" ht="13.5">
      <c r="A34" s="25" t="s">
        <v>60</v>
      </c>
      <c r="B34" s="24"/>
      <c r="C34" s="6">
        <v>238092312</v>
      </c>
      <c r="D34" s="6">
        <v>0</v>
      </c>
      <c r="E34" s="7">
        <v>154188498</v>
      </c>
      <c r="F34" s="8">
        <v>154188498</v>
      </c>
      <c r="G34" s="8">
        <v>1152000</v>
      </c>
      <c r="H34" s="8">
        <v>15873201</v>
      </c>
      <c r="I34" s="8">
        <v>13942730</v>
      </c>
      <c r="J34" s="8">
        <v>30967931</v>
      </c>
      <c r="K34" s="8">
        <v>8288514</v>
      </c>
      <c r="L34" s="8">
        <v>14788321</v>
      </c>
      <c r="M34" s="8">
        <v>7284247</v>
      </c>
      <c r="N34" s="8">
        <v>30361082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61329013</v>
      </c>
      <c r="X34" s="8">
        <v>77094396</v>
      </c>
      <c r="Y34" s="8">
        <v>-15765383</v>
      </c>
      <c r="Z34" s="2">
        <v>-20.45</v>
      </c>
      <c r="AA34" s="6">
        <v>154188498</v>
      </c>
    </row>
    <row r="35" spans="1:27" ht="13.5">
      <c r="A35" s="23" t="s">
        <v>61</v>
      </c>
      <c r="B35" s="29"/>
      <c r="C35" s="6">
        <v>1231708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689138502</v>
      </c>
      <c r="D36" s="33">
        <f>SUM(D25:D35)</f>
        <v>0</v>
      </c>
      <c r="E36" s="34">
        <f t="shared" si="1"/>
        <v>548356443</v>
      </c>
      <c r="F36" s="35">
        <f t="shared" si="1"/>
        <v>548356443</v>
      </c>
      <c r="G36" s="35">
        <f t="shared" si="1"/>
        <v>1281000</v>
      </c>
      <c r="H36" s="35">
        <f t="shared" si="1"/>
        <v>65293000</v>
      </c>
      <c r="I36" s="35">
        <f t="shared" si="1"/>
        <v>47265000</v>
      </c>
      <c r="J36" s="35">
        <f t="shared" si="1"/>
        <v>113839000</v>
      </c>
      <c r="K36" s="35">
        <f t="shared" si="1"/>
        <v>36564792</v>
      </c>
      <c r="L36" s="35">
        <f t="shared" si="1"/>
        <v>69462587</v>
      </c>
      <c r="M36" s="35">
        <f t="shared" si="1"/>
        <v>30297147</v>
      </c>
      <c r="N36" s="35">
        <f t="shared" si="1"/>
        <v>136324526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250163526</v>
      </c>
      <c r="X36" s="35">
        <f t="shared" si="1"/>
        <v>274178226</v>
      </c>
      <c r="Y36" s="35">
        <f t="shared" si="1"/>
        <v>-24014700</v>
      </c>
      <c r="Z36" s="36">
        <f>+IF(X36&lt;&gt;0,+(Y36/X36)*100,0)</f>
        <v>-8.758791808653688</v>
      </c>
      <c r="AA36" s="33">
        <f>SUM(AA25:AA35)</f>
        <v>548356443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-172112600</v>
      </c>
      <c r="D38" s="46">
        <f>+D22-D36</f>
        <v>0</v>
      </c>
      <c r="E38" s="47">
        <f t="shared" si="2"/>
        <v>7676078</v>
      </c>
      <c r="F38" s="48">
        <f t="shared" si="2"/>
        <v>7676078</v>
      </c>
      <c r="G38" s="48">
        <f t="shared" si="2"/>
        <v>182599000</v>
      </c>
      <c r="H38" s="48">
        <f t="shared" si="2"/>
        <v>-45592701</v>
      </c>
      <c r="I38" s="48">
        <f t="shared" si="2"/>
        <v>-24445500</v>
      </c>
      <c r="J38" s="48">
        <f t="shared" si="2"/>
        <v>112560799</v>
      </c>
      <c r="K38" s="48">
        <f t="shared" si="2"/>
        <v>-9549792</v>
      </c>
      <c r="L38" s="48">
        <f t="shared" si="2"/>
        <v>-53668055</v>
      </c>
      <c r="M38" s="48">
        <f t="shared" si="2"/>
        <v>-18022823</v>
      </c>
      <c r="N38" s="48">
        <f t="shared" si="2"/>
        <v>-81240670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31320129</v>
      </c>
      <c r="X38" s="48">
        <f>IF(F22=F36,0,X22-X36)</f>
        <v>73614005</v>
      </c>
      <c r="Y38" s="48">
        <f t="shared" si="2"/>
        <v>-42293876</v>
      </c>
      <c r="Z38" s="49">
        <f>+IF(X38&lt;&gt;0,+(Y38/X38)*100,0)</f>
        <v>-57.45357286293552</v>
      </c>
      <c r="AA38" s="46">
        <f>+AA22-AA36</f>
        <v>7676078</v>
      </c>
    </row>
    <row r="39" spans="1:27" ht="13.5">
      <c r="A39" s="23" t="s">
        <v>64</v>
      </c>
      <c r="B39" s="29"/>
      <c r="C39" s="6">
        <v>245341913</v>
      </c>
      <c r="D39" s="6">
        <v>0</v>
      </c>
      <c r="E39" s="7">
        <v>262691000</v>
      </c>
      <c r="F39" s="8">
        <v>262691000</v>
      </c>
      <c r="G39" s="8">
        <v>0</v>
      </c>
      <c r="H39" s="8">
        <v>27040000</v>
      </c>
      <c r="I39" s="8">
        <v>16934000</v>
      </c>
      <c r="J39" s="8">
        <v>43974000</v>
      </c>
      <c r="K39" s="8">
        <v>34706000</v>
      </c>
      <c r="L39" s="8">
        <v>38023000</v>
      </c>
      <c r="M39" s="8">
        <v>0</v>
      </c>
      <c r="N39" s="8">
        <v>72729000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116703000</v>
      </c>
      <c r="X39" s="8">
        <v>131345598</v>
      </c>
      <c r="Y39" s="8">
        <v>-14642598</v>
      </c>
      <c r="Z39" s="2">
        <v>-11.15</v>
      </c>
      <c r="AA39" s="6">
        <v>262691000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73229313</v>
      </c>
      <c r="D42" s="55">
        <f>SUM(D38:D41)</f>
        <v>0</v>
      </c>
      <c r="E42" s="56">
        <f t="shared" si="3"/>
        <v>270367078</v>
      </c>
      <c r="F42" s="57">
        <f t="shared" si="3"/>
        <v>270367078</v>
      </c>
      <c r="G42" s="57">
        <f t="shared" si="3"/>
        <v>182599000</v>
      </c>
      <c r="H42" s="57">
        <f t="shared" si="3"/>
        <v>-18552701</v>
      </c>
      <c r="I42" s="57">
        <f t="shared" si="3"/>
        <v>-7511500</v>
      </c>
      <c r="J42" s="57">
        <f t="shared" si="3"/>
        <v>156534799</v>
      </c>
      <c r="K42" s="57">
        <f t="shared" si="3"/>
        <v>25156208</v>
      </c>
      <c r="L42" s="57">
        <f t="shared" si="3"/>
        <v>-15645055</v>
      </c>
      <c r="M42" s="57">
        <f t="shared" si="3"/>
        <v>-18022823</v>
      </c>
      <c r="N42" s="57">
        <f t="shared" si="3"/>
        <v>-8511670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148023129</v>
      </c>
      <c r="X42" s="57">
        <f t="shared" si="3"/>
        <v>204959603</v>
      </c>
      <c r="Y42" s="57">
        <f t="shared" si="3"/>
        <v>-56936474</v>
      </c>
      <c r="Z42" s="58">
        <f>+IF(X42&lt;&gt;0,+(Y42/X42)*100,0)</f>
        <v>-27.779363916898298</v>
      </c>
      <c r="AA42" s="55">
        <f>SUM(AA38:AA41)</f>
        <v>270367078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73229313</v>
      </c>
      <c r="D44" s="63">
        <f>+D42-D43</f>
        <v>0</v>
      </c>
      <c r="E44" s="64">
        <f t="shared" si="4"/>
        <v>270367078</v>
      </c>
      <c r="F44" s="65">
        <f t="shared" si="4"/>
        <v>270367078</v>
      </c>
      <c r="G44" s="65">
        <f t="shared" si="4"/>
        <v>182599000</v>
      </c>
      <c r="H44" s="65">
        <f t="shared" si="4"/>
        <v>-18552701</v>
      </c>
      <c r="I44" s="65">
        <f t="shared" si="4"/>
        <v>-7511500</v>
      </c>
      <c r="J44" s="65">
        <f t="shared" si="4"/>
        <v>156534799</v>
      </c>
      <c r="K44" s="65">
        <f t="shared" si="4"/>
        <v>25156208</v>
      </c>
      <c r="L44" s="65">
        <f t="shared" si="4"/>
        <v>-15645055</v>
      </c>
      <c r="M44" s="65">
        <f t="shared" si="4"/>
        <v>-18022823</v>
      </c>
      <c r="N44" s="65">
        <f t="shared" si="4"/>
        <v>-8511670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148023129</v>
      </c>
      <c r="X44" s="65">
        <f t="shared" si="4"/>
        <v>204959603</v>
      </c>
      <c r="Y44" s="65">
        <f t="shared" si="4"/>
        <v>-56936474</v>
      </c>
      <c r="Z44" s="66">
        <f>+IF(X44&lt;&gt;0,+(Y44/X44)*100,0)</f>
        <v>-27.779363916898298</v>
      </c>
      <c r="AA44" s="63">
        <f>+AA42-AA43</f>
        <v>270367078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73229313</v>
      </c>
      <c r="D46" s="55">
        <f>SUM(D44:D45)</f>
        <v>0</v>
      </c>
      <c r="E46" s="56">
        <f t="shared" si="5"/>
        <v>270367078</v>
      </c>
      <c r="F46" s="57">
        <f t="shared" si="5"/>
        <v>270367078</v>
      </c>
      <c r="G46" s="57">
        <f t="shared" si="5"/>
        <v>182599000</v>
      </c>
      <c r="H46" s="57">
        <f t="shared" si="5"/>
        <v>-18552701</v>
      </c>
      <c r="I46" s="57">
        <f t="shared" si="5"/>
        <v>-7511500</v>
      </c>
      <c r="J46" s="57">
        <f t="shared" si="5"/>
        <v>156534799</v>
      </c>
      <c r="K46" s="57">
        <f t="shared" si="5"/>
        <v>25156208</v>
      </c>
      <c r="L46" s="57">
        <f t="shared" si="5"/>
        <v>-15645055</v>
      </c>
      <c r="M46" s="57">
        <f t="shared" si="5"/>
        <v>-18022823</v>
      </c>
      <c r="N46" s="57">
        <f t="shared" si="5"/>
        <v>-8511670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148023129</v>
      </c>
      <c r="X46" s="57">
        <f t="shared" si="5"/>
        <v>204959603</v>
      </c>
      <c r="Y46" s="57">
        <f t="shared" si="5"/>
        <v>-56936474</v>
      </c>
      <c r="Z46" s="58">
        <f>+IF(X46&lt;&gt;0,+(Y46/X46)*100,0)</f>
        <v>-27.779363916898298</v>
      </c>
      <c r="AA46" s="55">
        <f>SUM(AA44:AA45)</f>
        <v>270367078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73229313</v>
      </c>
      <c r="D48" s="71">
        <f>SUM(D46:D47)</f>
        <v>0</v>
      </c>
      <c r="E48" s="72">
        <f t="shared" si="6"/>
        <v>270367078</v>
      </c>
      <c r="F48" s="73">
        <f t="shared" si="6"/>
        <v>270367078</v>
      </c>
      <c r="G48" s="73">
        <f t="shared" si="6"/>
        <v>182599000</v>
      </c>
      <c r="H48" s="74">
        <f t="shared" si="6"/>
        <v>-18552701</v>
      </c>
      <c r="I48" s="74">
        <f t="shared" si="6"/>
        <v>-7511500</v>
      </c>
      <c r="J48" s="74">
        <f t="shared" si="6"/>
        <v>156534799</v>
      </c>
      <c r="K48" s="74">
        <f t="shared" si="6"/>
        <v>25156208</v>
      </c>
      <c r="L48" s="74">
        <f t="shared" si="6"/>
        <v>-15645055</v>
      </c>
      <c r="M48" s="73">
        <f t="shared" si="6"/>
        <v>-18022823</v>
      </c>
      <c r="N48" s="73">
        <f t="shared" si="6"/>
        <v>-8511670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148023129</v>
      </c>
      <c r="X48" s="74">
        <f t="shared" si="6"/>
        <v>204959603</v>
      </c>
      <c r="Y48" s="74">
        <f t="shared" si="6"/>
        <v>-56936474</v>
      </c>
      <c r="Z48" s="75">
        <f>+IF(X48&lt;&gt;0,+(Y48/X48)*100,0)</f>
        <v>-27.779363916898298</v>
      </c>
      <c r="AA48" s="76">
        <f>SUM(AA46:AA47)</f>
        <v>270367078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6219986169</v>
      </c>
      <c r="D5" s="6">
        <v>0</v>
      </c>
      <c r="E5" s="7">
        <v>6302048804</v>
      </c>
      <c r="F5" s="8">
        <v>6302048804</v>
      </c>
      <c r="G5" s="8">
        <v>525780000</v>
      </c>
      <c r="H5" s="8">
        <v>525170750</v>
      </c>
      <c r="I5" s="8">
        <v>546550955</v>
      </c>
      <c r="J5" s="8">
        <v>1597501705</v>
      </c>
      <c r="K5" s="8">
        <v>705619354</v>
      </c>
      <c r="L5" s="8">
        <v>575780338</v>
      </c>
      <c r="M5" s="8">
        <v>575780634</v>
      </c>
      <c r="N5" s="8">
        <v>1857180326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3454682031</v>
      </c>
      <c r="X5" s="8">
        <v>3286538614</v>
      </c>
      <c r="Y5" s="8">
        <v>168143417</v>
      </c>
      <c r="Z5" s="2">
        <v>5.12</v>
      </c>
      <c r="AA5" s="6">
        <v>6302048804</v>
      </c>
    </row>
    <row r="6" spans="1:27" ht="13.5">
      <c r="A6" s="23" t="s">
        <v>33</v>
      </c>
      <c r="B6" s="24"/>
      <c r="C6" s="6">
        <v>112883119</v>
      </c>
      <c r="D6" s="6">
        <v>0</v>
      </c>
      <c r="E6" s="7">
        <v>158522800</v>
      </c>
      <c r="F6" s="8">
        <v>158522800</v>
      </c>
      <c r="G6" s="8">
        <v>8483457</v>
      </c>
      <c r="H6" s="8">
        <v>81190</v>
      </c>
      <c r="I6" s="8">
        <v>-7401306</v>
      </c>
      <c r="J6" s="8">
        <v>1163341</v>
      </c>
      <c r="K6" s="8">
        <v>2978137</v>
      </c>
      <c r="L6" s="8">
        <v>1840598</v>
      </c>
      <c r="M6" s="8">
        <v>3894591</v>
      </c>
      <c r="N6" s="8">
        <v>8713326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9876667</v>
      </c>
      <c r="X6" s="8">
        <v>69867803</v>
      </c>
      <c r="Y6" s="8">
        <v>-59991136</v>
      </c>
      <c r="Z6" s="2">
        <v>-85.86</v>
      </c>
      <c r="AA6" s="6">
        <v>158522800</v>
      </c>
    </row>
    <row r="7" spans="1:27" ht="13.5">
      <c r="A7" s="25" t="s">
        <v>34</v>
      </c>
      <c r="B7" s="24"/>
      <c r="C7" s="6">
        <v>11474565894</v>
      </c>
      <c r="D7" s="6">
        <v>0</v>
      </c>
      <c r="E7" s="7">
        <v>12576060400</v>
      </c>
      <c r="F7" s="8">
        <v>12576060400</v>
      </c>
      <c r="G7" s="8">
        <v>1023129152</v>
      </c>
      <c r="H7" s="8">
        <v>918195365</v>
      </c>
      <c r="I7" s="8">
        <v>1511816760</v>
      </c>
      <c r="J7" s="8">
        <v>3453141277</v>
      </c>
      <c r="K7" s="8">
        <v>991859058</v>
      </c>
      <c r="L7" s="8">
        <v>1030932276</v>
      </c>
      <c r="M7" s="8">
        <v>984632677</v>
      </c>
      <c r="N7" s="8">
        <v>3007424011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6460565288</v>
      </c>
      <c r="X7" s="8">
        <v>6206270125</v>
      </c>
      <c r="Y7" s="8">
        <v>254295163</v>
      </c>
      <c r="Z7" s="2">
        <v>4.1</v>
      </c>
      <c r="AA7" s="6">
        <v>12576060400</v>
      </c>
    </row>
    <row r="8" spans="1:27" ht="13.5">
      <c r="A8" s="25" t="s">
        <v>35</v>
      </c>
      <c r="B8" s="24"/>
      <c r="C8" s="6">
        <v>2771281206</v>
      </c>
      <c r="D8" s="6">
        <v>0</v>
      </c>
      <c r="E8" s="7">
        <v>3301439342</v>
      </c>
      <c r="F8" s="8">
        <v>3301439342</v>
      </c>
      <c r="G8" s="8">
        <v>241123256</v>
      </c>
      <c r="H8" s="8">
        <v>191834128</v>
      </c>
      <c r="I8" s="8">
        <v>733998411</v>
      </c>
      <c r="J8" s="8">
        <v>1166955795</v>
      </c>
      <c r="K8" s="8">
        <v>428951057</v>
      </c>
      <c r="L8" s="8">
        <v>275120000</v>
      </c>
      <c r="M8" s="8">
        <v>-103160309</v>
      </c>
      <c r="N8" s="8">
        <v>600910748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1767866543</v>
      </c>
      <c r="X8" s="8">
        <v>1647777214</v>
      </c>
      <c r="Y8" s="8">
        <v>120089329</v>
      </c>
      <c r="Z8" s="2">
        <v>7.29</v>
      </c>
      <c r="AA8" s="6">
        <v>3301439342</v>
      </c>
    </row>
    <row r="9" spans="1:27" ht="13.5">
      <c r="A9" s="25" t="s">
        <v>36</v>
      </c>
      <c r="B9" s="24"/>
      <c r="C9" s="6">
        <v>644162073</v>
      </c>
      <c r="D9" s="6">
        <v>0</v>
      </c>
      <c r="E9" s="7">
        <v>807741879</v>
      </c>
      <c r="F9" s="8">
        <v>807741879</v>
      </c>
      <c r="G9" s="8">
        <v>58186769</v>
      </c>
      <c r="H9" s="8">
        <v>40933175</v>
      </c>
      <c r="I9" s="8">
        <v>201139650</v>
      </c>
      <c r="J9" s="8">
        <v>300259594</v>
      </c>
      <c r="K9" s="8">
        <v>103899456</v>
      </c>
      <c r="L9" s="8">
        <v>67314586</v>
      </c>
      <c r="M9" s="8">
        <v>10717602</v>
      </c>
      <c r="N9" s="8">
        <v>181931644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482191238</v>
      </c>
      <c r="X9" s="8">
        <v>433470353</v>
      </c>
      <c r="Y9" s="8">
        <v>48720885</v>
      </c>
      <c r="Z9" s="2">
        <v>11.24</v>
      </c>
      <c r="AA9" s="6">
        <v>807741879</v>
      </c>
    </row>
    <row r="10" spans="1:27" ht="13.5">
      <c r="A10" s="25" t="s">
        <v>37</v>
      </c>
      <c r="B10" s="24"/>
      <c r="C10" s="6">
        <v>559257097</v>
      </c>
      <c r="D10" s="6">
        <v>0</v>
      </c>
      <c r="E10" s="7">
        <v>572620531</v>
      </c>
      <c r="F10" s="26">
        <v>572620531</v>
      </c>
      <c r="G10" s="26">
        <v>40759350</v>
      </c>
      <c r="H10" s="26">
        <v>100209919</v>
      </c>
      <c r="I10" s="26">
        <v>64252094</v>
      </c>
      <c r="J10" s="26">
        <v>205221363</v>
      </c>
      <c r="K10" s="26">
        <v>-89853514</v>
      </c>
      <c r="L10" s="26">
        <v>121718322</v>
      </c>
      <c r="M10" s="26">
        <v>56386808</v>
      </c>
      <c r="N10" s="26">
        <v>88251616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293472979</v>
      </c>
      <c r="X10" s="26">
        <v>293289390</v>
      </c>
      <c r="Y10" s="26">
        <v>183589</v>
      </c>
      <c r="Z10" s="27">
        <v>0.06</v>
      </c>
      <c r="AA10" s="28">
        <v>572620531</v>
      </c>
    </row>
    <row r="11" spans="1:27" ht="13.5">
      <c r="A11" s="25" t="s">
        <v>38</v>
      </c>
      <c r="B11" s="29"/>
      <c r="C11" s="6">
        <v>148005947</v>
      </c>
      <c r="D11" s="6">
        <v>0</v>
      </c>
      <c r="E11" s="7">
        <v>112606660</v>
      </c>
      <c r="F11" s="8">
        <v>112606660</v>
      </c>
      <c r="G11" s="8">
        <v>10343473</v>
      </c>
      <c r="H11" s="8">
        <v>0</v>
      </c>
      <c r="I11" s="8">
        <v>15469851</v>
      </c>
      <c r="J11" s="8">
        <v>25813324</v>
      </c>
      <c r="K11" s="8">
        <v>5704139</v>
      </c>
      <c r="L11" s="8">
        <v>5494615</v>
      </c>
      <c r="M11" s="8">
        <v>11038453</v>
      </c>
      <c r="N11" s="8">
        <v>22237207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48050531</v>
      </c>
      <c r="X11" s="8">
        <v>89242097</v>
      </c>
      <c r="Y11" s="8">
        <v>-41191566</v>
      </c>
      <c r="Z11" s="2">
        <v>-46.16</v>
      </c>
      <c r="AA11" s="6">
        <v>112606660</v>
      </c>
    </row>
    <row r="12" spans="1:27" ht="13.5">
      <c r="A12" s="25" t="s">
        <v>39</v>
      </c>
      <c r="B12" s="29"/>
      <c r="C12" s="6">
        <v>538047089</v>
      </c>
      <c r="D12" s="6">
        <v>0</v>
      </c>
      <c r="E12" s="7">
        <v>489906511</v>
      </c>
      <c r="F12" s="8">
        <v>489906511</v>
      </c>
      <c r="G12" s="8">
        <v>24392942</v>
      </c>
      <c r="H12" s="8">
        <v>21115860</v>
      </c>
      <c r="I12" s="8">
        <v>35041141</v>
      </c>
      <c r="J12" s="8">
        <v>80549943</v>
      </c>
      <c r="K12" s="8">
        <v>15302819</v>
      </c>
      <c r="L12" s="8">
        <v>23386380</v>
      </c>
      <c r="M12" s="8">
        <v>23003630</v>
      </c>
      <c r="N12" s="8">
        <v>61692829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142242772</v>
      </c>
      <c r="X12" s="8">
        <v>213377752</v>
      </c>
      <c r="Y12" s="8">
        <v>-71134980</v>
      </c>
      <c r="Z12" s="2">
        <v>-33.34</v>
      </c>
      <c r="AA12" s="6">
        <v>489906511</v>
      </c>
    </row>
    <row r="13" spans="1:27" ht="13.5">
      <c r="A13" s="23" t="s">
        <v>40</v>
      </c>
      <c r="B13" s="29"/>
      <c r="C13" s="6">
        <v>540599857</v>
      </c>
      <c r="D13" s="6">
        <v>0</v>
      </c>
      <c r="E13" s="7">
        <v>855368604</v>
      </c>
      <c r="F13" s="8">
        <v>855368604</v>
      </c>
      <c r="G13" s="8">
        <v>55045507</v>
      </c>
      <c r="H13" s="8">
        <v>55119664</v>
      </c>
      <c r="I13" s="8">
        <v>50715382</v>
      </c>
      <c r="J13" s="8">
        <v>160880553</v>
      </c>
      <c r="K13" s="8">
        <v>47777420</v>
      </c>
      <c r="L13" s="8">
        <v>51660069</v>
      </c>
      <c r="M13" s="8">
        <v>61855316</v>
      </c>
      <c r="N13" s="8">
        <v>161292805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322173358</v>
      </c>
      <c r="X13" s="8">
        <v>223378872</v>
      </c>
      <c r="Y13" s="8">
        <v>98794486</v>
      </c>
      <c r="Z13" s="2">
        <v>44.23</v>
      </c>
      <c r="AA13" s="6">
        <v>855368604</v>
      </c>
    </row>
    <row r="14" spans="1:27" ht="13.5">
      <c r="A14" s="23" t="s">
        <v>41</v>
      </c>
      <c r="B14" s="29"/>
      <c r="C14" s="6">
        <v>246685388</v>
      </c>
      <c r="D14" s="6">
        <v>0</v>
      </c>
      <c r="E14" s="7">
        <v>113980592</v>
      </c>
      <c r="F14" s="8">
        <v>113980592</v>
      </c>
      <c r="G14" s="8">
        <v>3017215</v>
      </c>
      <c r="H14" s="8">
        <v>81716</v>
      </c>
      <c r="I14" s="8">
        <v>42438000</v>
      </c>
      <c r="J14" s="8">
        <v>45536931</v>
      </c>
      <c r="K14" s="8">
        <v>2783253</v>
      </c>
      <c r="L14" s="8">
        <v>-92710</v>
      </c>
      <c r="M14" s="8">
        <v>44477446</v>
      </c>
      <c r="N14" s="8">
        <v>47167989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92704920</v>
      </c>
      <c r="X14" s="8">
        <v>48050207</v>
      </c>
      <c r="Y14" s="8">
        <v>44654713</v>
      </c>
      <c r="Z14" s="2">
        <v>92.93</v>
      </c>
      <c r="AA14" s="6">
        <v>113980592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591391772</v>
      </c>
      <c r="D16" s="6">
        <v>0</v>
      </c>
      <c r="E16" s="7">
        <v>59462632</v>
      </c>
      <c r="F16" s="8">
        <v>59462632</v>
      </c>
      <c r="G16" s="8">
        <v>3259777</v>
      </c>
      <c r="H16" s="8">
        <v>2613029</v>
      </c>
      <c r="I16" s="8">
        <v>7067140</v>
      </c>
      <c r="J16" s="8">
        <v>12939946</v>
      </c>
      <c r="K16" s="8">
        <v>-10684157</v>
      </c>
      <c r="L16" s="8">
        <v>-8612986</v>
      </c>
      <c r="M16" s="8">
        <v>32780570</v>
      </c>
      <c r="N16" s="8">
        <v>13483427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26423373</v>
      </c>
      <c r="X16" s="8">
        <v>22191704</v>
      </c>
      <c r="Y16" s="8">
        <v>4231669</v>
      </c>
      <c r="Z16" s="2">
        <v>19.07</v>
      </c>
      <c r="AA16" s="6">
        <v>59462632</v>
      </c>
    </row>
    <row r="17" spans="1:27" ht="13.5">
      <c r="A17" s="23" t="s">
        <v>44</v>
      </c>
      <c r="B17" s="29"/>
      <c r="C17" s="6">
        <v>30725839</v>
      </c>
      <c r="D17" s="6">
        <v>0</v>
      </c>
      <c r="E17" s="7">
        <v>35824736</v>
      </c>
      <c r="F17" s="8">
        <v>35824736</v>
      </c>
      <c r="G17" s="8">
        <v>2449420</v>
      </c>
      <c r="H17" s="8">
        <v>2555417</v>
      </c>
      <c r="I17" s="8">
        <v>2762989</v>
      </c>
      <c r="J17" s="8">
        <v>7767826</v>
      </c>
      <c r="K17" s="8">
        <v>4038735</v>
      </c>
      <c r="L17" s="8">
        <v>2570611</v>
      </c>
      <c r="M17" s="8">
        <v>867797</v>
      </c>
      <c r="N17" s="8">
        <v>7477143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15244969</v>
      </c>
      <c r="X17" s="8">
        <v>16516432</v>
      </c>
      <c r="Y17" s="8">
        <v>-1271463</v>
      </c>
      <c r="Z17" s="2">
        <v>-7.7</v>
      </c>
      <c r="AA17" s="6">
        <v>35824736</v>
      </c>
    </row>
    <row r="18" spans="1:27" ht="13.5">
      <c r="A18" s="25" t="s">
        <v>45</v>
      </c>
      <c r="B18" s="24"/>
      <c r="C18" s="6">
        <v>10186022</v>
      </c>
      <c r="D18" s="6">
        <v>0</v>
      </c>
      <c r="E18" s="7">
        <v>10552340</v>
      </c>
      <c r="F18" s="8">
        <v>10552340</v>
      </c>
      <c r="G18" s="8">
        <v>858555</v>
      </c>
      <c r="H18" s="8">
        <v>884730</v>
      </c>
      <c r="I18" s="8">
        <v>934528</v>
      </c>
      <c r="J18" s="8">
        <v>2677813</v>
      </c>
      <c r="K18" s="8">
        <v>1015286</v>
      </c>
      <c r="L18" s="8">
        <v>818619</v>
      </c>
      <c r="M18" s="8">
        <v>0</v>
      </c>
      <c r="N18" s="8">
        <v>1833905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4511718</v>
      </c>
      <c r="X18" s="8">
        <v>5311706</v>
      </c>
      <c r="Y18" s="8">
        <v>-799988</v>
      </c>
      <c r="Z18" s="2">
        <v>-15.06</v>
      </c>
      <c r="AA18" s="6">
        <v>10552340</v>
      </c>
    </row>
    <row r="19" spans="1:27" ht="13.5">
      <c r="A19" s="23" t="s">
        <v>46</v>
      </c>
      <c r="B19" s="29"/>
      <c r="C19" s="6">
        <v>2439255856</v>
      </c>
      <c r="D19" s="6">
        <v>0</v>
      </c>
      <c r="E19" s="7">
        <v>3063681521</v>
      </c>
      <c r="F19" s="8">
        <v>3063681521</v>
      </c>
      <c r="G19" s="8">
        <v>966407999</v>
      </c>
      <c r="H19" s="8">
        <v>728334000</v>
      </c>
      <c r="I19" s="8">
        <v>-714765000</v>
      </c>
      <c r="J19" s="8">
        <v>979976999</v>
      </c>
      <c r="K19" s="8">
        <v>22379543</v>
      </c>
      <c r="L19" s="8">
        <v>53175994</v>
      </c>
      <c r="M19" s="8">
        <v>839063047</v>
      </c>
      <c r="N19" s="8">
        <v>914618584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1894595583</v>
      </c>
      <c r="X19" s="8">
        <v>1785254128</v>
      </c>
      <c r="Y19" s="8">
        <v>109341455</v>
      </c>
      <c r="Z19" s="2">
        <v>6.12</v>
      </c>
      <c r="AA19" s="6">
        <v>3063681521</v>
      </c>
    </row>
    <row r="20" spans="1:27" ht="13.5">
      <c r="A20" s="23" t="s">
        <v>47</v>
      </c>
      <c r="B20" s="29"/>
      <c r="C20" s="6">
        <v>2706580084</v>
      </c>
      <c r="D20" s="6">
        <v>0</v>
      </c>
      <c r="E20" s="7">
        <v>2768384359</v>
      </c>
      <c r="F20" s="26">
        <v>2768384359</v>
      </c>
      <c r="G20" s="26">
        <v>52834881</v>
      </c>
      <c r="H20" s="26">
        <v>36591460</v>
      </c>
      <c r="I20" s="26">
        <v>746158793</v>
      </c>
      <c r="J20" s="26">
        <v>835585134</v>
      </c>
      <c r="K20" s="26">
        <v>307629027</v>
      </c>
      <c r="L20" s="26">
        <v>83252905</v>
      </c>
      <c r="M20" s="26">
        <v>766189109</v>
      </c>
      <c r="N20" s="26">
        <v>1157071041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1992656175</v>
      </c>
      <c r="X20" s="26">
        <v>1798470199</v>
      </c>
      <c r="Y20" s="26">
        <v>194185976</v>
      </c>
      <c r="Z20" s="27">
        <v>10.8</v>
      </c>
      <c r="AA20" s="28">
        <v>2768384359</v>
      </c>
    </row>
    <row r="21" spans="1:27" ht="13.5">
      <c r="A21" s="23" t="s">
        <v>48</v>
      </c>
      <c r="B21" s="29"/>
      <c r="C21" s="6">
        <v>9125383</v>
      </c>
      <c r="D21" s="6">
        <v>0</v>
      </c>
      <c r="E21" s="7">
        <v>39357900</v>
      </c>
      <c r="F21" s="8">
        <v>39357900</v>
      </c>
      <c r="G21" s="8">
        <v>0</v>
      </c>
      <c r="H21" s="8">
        <v>581259</v>
      </c>
      <c r="I21" s="30">
        <v>-580127</v>
      </c>
      <c r="J21" s="8">
        <v>1132</v>
      </c>
      <c r="K21" s="8">
        <v>0</v>
      </c>
      <c r="L21" s="8">
        <v>-479</v>
      </c>
      <c r="M21" s="8">
        <v>4397263</v>
      </c>
      <c r="N21" s="8">
        <v>4396784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4397916</v>
      </c>
      <c r="X21" s="8">
        <v>4443377</v>
      </c>
      <c r="Y21" s="8">
        <v>-45461</v>
      </c>
      <c r="Z21" s="2">
        <v>-1.02</v>
      </c>
      <c r="AA21" s="6">
        <v>39357900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29042738795</v>
      </c>
      <c r="D22" s="33">
        <f>SUM(D5:D21)</f>
        <v>0</v>
      </c>
      <c r="E22" s="34">
        <f t="shared" si="0"/>
        <v>31267559611</v>
      </c>
      <c r="F22" s="35">
        <f t="shared" si="0"/>
        <v>31267559611</v>
      </c>
      <c r="G22" s="35">
        <f t="shared" si="0"/>
        <v>3016071753</v>
      </c>
      <c r="H22" s="35">
        <f t="shared" si="0"/>
        <v>2624301662</v>
      </c>
      <c r="I22" s="35">
        <f t="shared" si="0"/>
        <v>3235599261</v>
      </c>
      <c r="J22" s="35">
        <f t="shared" si="0"/>
        <v>8875972676</v>
      </c>
      <c r="K22" s="35">
        <f t="shared" si="0"/>
        <v>2539399613</v>
      </c>
      <c r="L22" s="35">
        <f t="shared" si="0"/>
        <v>2284359138</v>
      </c>
      <c r="M22" s="35">
        <f t="shared" si="0"/>
        <v>3311924634</v>
      </c>
      <c r="N22" s="35">
        <f t="shared" si="0"/>
        <v>8135683385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17011656061</v>
      </c>
      <c r="X22" s="35">
        <f t="shared" si="0"/>
        <v>16143449973</v>
      </c>
      <c r="Y22" s="35">
        <f t="shared" si="0"/>
        <v>868206088</v>
      </c>
      <c r="Z22" s="36">
        <f>+IF(X22&lt;&gt;0,+(Y22/X22)*100,0)</f>
        <v>5.378070297563897</v>
      </c>
      <c r="AA22" s="33">
        <f>SUM(AA5:AA21)</f>
        <v>31267559611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8287807193</v>
      </c>
      <c r="D25" s="6">
        <v>0</v>
      </c>
      <c r="E25" s="7">
        <v>8755109825</v>
      </c>
      <c r="F25" s="8">
        <v>8755109825</v>
      </c>
      <c r="G25" s="8">
        <v>626068766</v>
      </c>
      <c r="H25" s="8">
        <v>651414379</v>
      </c>
      <c r="I25" s="8">
        <v>677277836</v>
      </c>
      <c r="J25" s="8">
        <v>1954760981</v>
      </c>
      <c r="K25" s="8">
        <v>634181008</v>
      </c>
      <c r="L25" s="8">
        <v>1031506553</v>
      </c>
      <c r="M25" s="8">
        <v>665648926</v>
      </c>
      <c r="N25" s="8">
        <v>2331336487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4286097468</v>
      </c>
      <c r="X25" s="8">
        <v>4064402488</v>
      </c>
      <c r="Y25" s="8">
        <v>221694980</v>
      </c>
      <c r="Z25" s="2">
        <v>5.45</v>
      </c>
      <c r="AA25" s="6">
        <v>8755109825</v>
      </c>
    </row>
    <row r="26" spans="1:27" ht="13.5">
      <c r="A26" s="25" t="s">
        <v>52</v>
      </c>
      <c r="B26" s="24"/>
      <c r="C26" s="6">
        <v>105334342</v>
      </c>
      <c r="D26" s="6">
        <v>0</v>
      </c>
      <c r="E26" s="7">
        <v>105952865</v>
      </c>
      <c r="F26" s="8">
        <v>105952865</v>
      </c>
      <c r="G26" s="8">
        <v>7772370</v>
      </c>
      <c r="H26" s="8">
        <v>5586417</v>
      </c>
      <c r="I26" s="8">
        <v>12250917</v>
      </c>
      <c r="J26" s="8">
        <v>25609704</v>
      </c>
      <c r="K26" s="8">
        <v>8686910</v>
      </c>
      <c r="L26" s="8">
        <v>8634939</v>
      </c>
      <c r="M26" s="8">
        <v>9108474</v>
      </c>
      <c r="N26" s="8">
        <v>26430323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52040027</v>
      </c>
      <c r="X26" s="8">
        <v>51936476</v>
      </c>
      <c r="Y26" s="8">
        <v>103551</v>
      </c>
      <c r="Z26" s="2">
        <v>0.2</v>
      </c>
      <c r="AA26" s="6">
        <v>105952865</v>
      </c>
    </row>
    <row r="27" spans="1:27" ht="13.5">
      <c r="A27" s="25" t="s">
        <v>53</v>
      </c>
      <c r="B27" s="24"/>
      <c r="C27" s="6">
        <v>1391264404</v>
      </c>
      <c r="D27" s="6">
        <v>0</v>
      </c>
      <c r="E27" s="7">
        <v>648457813</v>
      </c>
      <c r="F27" s="8">
        <v>648457813</v>
      </c>
      <c r="G27" s="8">
        <v>127290</v>
      </c>
      <c r="H27" s="8">
        <v>3000</v>
      </c>
      <c r="I27" s="8">
        <v>170278201</v>
      </c>
      <c r="J27" s="8">
        <v>170408491</v>
      </c>
      <c r="K27" s="8">
        <v>56630080</v>
      </c>
      <c r="L27" s="8">
        <v>56747950</v>
      </c>
      <c r="M27" s="8">
        <v>56794833</v>
      </c>
      <c r="N27" s="8">
        <v>170172863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340581354</v>
      </c>
      <c r="X27" s="8">
        <v>226522857</v>
      </c>
      <c r="Y27" s="8">
        <v>114058497</v>
      </c>
      <c r="Z27" s="2">
        <v>50.35</v>
      </c>
      <c r="AA27" s="6">
        <v>648457813</v>
      </c>
    </row>
    <row r="28" spans="1:27" ht="13.5">
      <c r="A28" s="25" t="s">
        <v>54</v>
      </c>
      <c r="B28" s="24"/>
      <c r="C28" s="6">
        <v>1972413945</v>
      </c>
      <c r="D28" s="6">
        <v>0</v>
      </c>
      <c r="E28" s="7">
        <v>1976668778</v>
      </c>
      <c r="F28" s="8">
        <v>1976668778</v>
      </c>
      <c r="G28" s="8">
        <v>163500595</v>
      </c>
      <c r="H28" s="8">
        <v>171675625</v>
      </c>
      <c r="I28" s="8">
        <v>77286364</v>
      </c>
      <c r="J28" s="8">
        <v>412462584</v>
      </c>
      <c r="K28" s="8">
        <v>138524530</v>
      </c>
      <c r="L28" s="8">
        <v>138690117</v>
      </c>
      <c r="M28" s="8">
        <v>139239712</v>
      </c>
      <c r="N28" s="8">
        <v>416454359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828916943</v>
      </c>
      <c r="X28" s="8">
        <v>959607863</v>
      </c>
      <c r="Y28" s="8">
        <v>-130690920</v>
      </c>
      <c r="Z28" s="2">
        <v>-13.62</v>
      </c>
      <c r="AA28" s="6">
        <v>1976668778</v>
      </c>
    </row>
    <row r="29" spans="1:27" ht="13.5">
      <c r="A29" s="25" t="s">
        <v>55</v>
      </c>
      <c r="B29" s="24"/>
      <c r="C29" s="6">
        <v>968805469</v>
      </c>
      <c r="D29" s="6">
        <v>0</v>
      </c>
      <c r="E29" s="7">
        <v>1424373099</v>
      </c>
      <c r="F29" s="8">
        <v>1424373099</v>
      </c>
      <c r="G29" s="8">
        <v>19367962</v>
      </c>
      <c r="H29" s="8">
        <v>19367662</v>
      </c>
      <c r="I29" s="8">
        <v>20351965</v>
      </c>
      <c r="J29" s="8">
        <v>59087589</v>
      </c>
      <c r="K29" s="8">
        <v>130848549</v>
      </c>
      <c r="L29" s="8">
        <v>130848549</v>
      </c>
      <c r="M29" s="8">
        <v>3375315</v>
      </c>
      <c r="N29" s="8">
        <v>265072413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324160002</v>
      </c>
      <c r="X29" s="8">
        <v>523518020</v>
      </c>
      <c r="Y29" s="8">
        <v>-199358018</v>
      </c>
      <c r="Z29" s="2">
        <v>-38.08</v>
      </c>
      <c r="AA29" s="6">
        <v>1424373099</v>
      </c>
    </row>
    <row r="30" spans="1:27" ht="13.5">
      <c r="A30" s="25" t="s">
        <v>56</v>
      </c>
      <c r="B30" s="24"/>
      <c r="C30" s="6">
        <v>9464735407</v>
      </c>
      <c r="D30" s="6">
        <v>0</v>
      </c>
      <c r="E30" s="7">
        <v>10425185032</v>
      </c>
      <c r="F30" s="8">
        <v>10425185032</v>
      </c>
      <c r="G30" s="8">
        <v>1021312751</v>
      </c>
      <c r="H30" s="8">
        <v>1137802783</v>
      </c>
      <c r="I30" s="8">
        <v>415996424</v>
      </c>
      <c r="J30" s="8">
        <v>2575111958</v>
      </c>
      <c r="K30" s="8">
        <v>618332235</v>
      </c>
      <c r="L30" s="8">
        <v>759729666</v>
      </c>
      <c r="M30" s="8">
        <v>609698357</v>
      </c>
      <c r="N30" s="8">
        <v>1987760258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4562872216</v>
      </c>
      <c r="X30" s="8">
        <v>4977302551</v>
      </c>
      <c r="Y30" s="8">
        <v>-414430335</v>
      </c>
      <c r="Z30" s="2">
        <v>-8.33</v>
      </c>
      <c r="AA30" s="6">
        <v>10425185032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138315875</v>
      </c>
      <c r="F31" s="8">
        <v>138315875</v>
      </c>
      <c r="G31" s="8">
        <v>89047</v>
      </c>
      <c r="H31" s="8">
        <v>1285177</v>
      </c>
      <c r="I31" s="8">
        <v>2357718</v>
      </c>
      <c r="J31" s="8">
        <v>3731942</v>
      </c>
      <c r="K31" s="8">
        <v>20355793</v>
      </c>
      <c r="L31" s="8">
        <v>5294350</v>
      </c>
      <c r="M31" s="8">
        <v>1830225</v>
      </c>
      <c r="N31" s="8">
        <v>27480368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31212310</v>
      </c>
      <c r="X31" s="8">
        <v>12515684</v>
      </c>
      <c r="Y31" s="8">
        <v>18696626</v>
      </c>
      <c r="Z31" s="2">
        <v>149.39</v>
      </c>
      <c r="AA31" s="6">
        <v>138315875</v>
      </c>
    </row>
    <row r="32" spans="1:27" ht="13.5">
      <c r="A32" s="25" t="s">
        <v>58</v>
      </c>
      <c r="B32" s="24"/>
      <c r="C32" s="6">
        <v>1375789218</v>
      </c>
      <c r="D32" s="6">
        <v>0</v>
      </c>
      <c r="E32" s="7">
        <v>4356387534</v>
      </c>
      <c r="F32" s="8">
        <v>4356387534</v>
      </c>
      <c r="G32" s="8">
        <v>161816261</v>
      </c>
      <c r="H32" s="8">
        <v>347403727</v>
      </c>
      <c r="I32" s="8">
        <v>206888130</v>
      </c>
      <c r="J32" s="8">
        <v>716108118</v>
      </c>
      <c r="K32" s="8">
        <v>250310747</v>
      </c>
      <c r="L32" s="8">
        <v>369800821</v>
      </c>
      <c r="M32" s="8">
        <v>409849613</v>
      </c>
      <c r="N32" s="8">
        <v>1029961181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1746069299</v>
      </c>
      <c r="X32" s="8">
        <v>1678806699</v>
      </c>
      <c r="Y32" s="8">
        <v>67262600</v>
      </c>
      <c r="Z32" s="2">
        <v>4.01</v>
      </c>
      <c r="AA32" s="6">
        <v>4356387534</v>
      </c>
    </row>
    <row r="33" spans="1:27" ht="13.5">
      <c r="A33" s="25" t="s">
        <v>59</v>
      </c>
      <c r="B33" s="24"/>
      <c r="C33" s="6">
        <v>208921191</v>
      </c>
      <c r="D33" s="6">
        <v>0</v>
      </c>
      <c r="E33" s="7">
        <v>216940399</v>
      </c>
      <c r="F33" s="8">
        <v>216940399</v>
      </c>
      <c r="G33" s="8">
        <v>5989298</v>
      </c>
      <c r="H33" s="8">
        <v>14439120</v>
      </c>
      <c r="I33" s="8">
        <v>31085854</v>
      </c>
      <c r="J33" s="8">
        <v>51514272</v>
      </c>
      <c r="K33" s="8">
        <v>36509617</v>
      </c>
      <c r="L33" s="8">
        <v>16356225</v>
      </c>
      <c r="M33" s="8">
        <v>13223152</v>
      </c>
      <c r="N33" s="8">
        <v>66088994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117603266</v>
      </c>
      <c r="X33" s="8">
        <v>101458389</v>
      </c>
      <c r="Y33" s="8">
        <v>16144877</v>
      </c>
      <c r="Z33" s="2">
        <v>15.91</v>
      </c>
      <c r="AA33" s="6">
        <v>216940399</v>
      </c>
    </row>
    <row r="34" spans="1:27" ht="13.5">
      <c r="A34" s="25" t="s">
        <v>60</v>
      </c>
      <c r="B34" s="24"/>
      <c r="C34" s="6">
        <v>4336009828</v>
      </c>
      <c r="D34" s="6">
        <v>0</v>
      </c>
      <c r="E34" s="7">
        <v>2598641833</v>
      </c>
      <c r="F34" s="8">
        <v>2598641833</v>
      </c>
      <c r="G34" s="8">
        <v>117291846</v>
      </c>
      <c r="H34" s="8">
        <v>226015383</v>
      </c>
      <c r="I34" s="8">
        <v>136260322</v>
      </c>
      <c r="J34" s="8">
        <v>479567551</v>
      </c>
      <c r="K34" s="8">
        <v>180561629</v>
      </c>
      <c r="L34" s="8">
        <v>202028721</v>
      </c>
      <c r="M34" s="8">
        <v>211949216</v>
      </c>
      <c r="N34" s="8">
        <v>594539566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1074107117</v>
      </c>
      <c r="X34" s="8">
        <v>1365220047</v>
      </c>
      <c r="Y34" s="8">
        <v>-291112930</v>
      </c>
      <c r="Z34" s="2">
        <v>-21.32</v>
      </c>
      <c r="AA34" s="6">
        <v>2598641833</v>
      </c>
    </row>
    <row r="35" spans="1:27" ht="13.5">
      <c r="A35" s="23" t="s">
        <v>61</v>
      </c>
      <c r="B35" s="29"/>
      <c r="C35" s="6">
        <v>2468260</v>
      </c>
      <c r="D35" s="6">
        <v>0</v>
      </c>
      <c r="E35" s="7">
        <v>241296</v>
      </c>
      <c r="F35" s="8">
        <v>241296</v>
      </c>
      <c r="G35" s="8">
        <v>0</v>
      </c>
      <c r="H35" s="8">
        <v>45705</v>
      </c>
      <c r="I35" s="8">
        <v>-43595</v>
      </c>
      <c r="J35" s="8">
        <v>2110</v>
      </c>
      <c r="K35" s="8">
        <v>-1</v>
      </c>
      <c r="L35" s="8">
        <v>0</v>
      </c>
      <c r="M35" s="8">
        <v>-135</v>
      </c>
      <c r="N35" s="8">
        <v>-136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1974</v>
      </c>
      <c r="X35" s="8">
        <v>51157</v>
      </c>
      <c r="Y35" s="8">
        <v>-49183</v>
      </c>
      <c r="Z35" s="2">
        <v>-96.14</v>
      </c>
      <c r="AA35" s="6">
        <v>241296</v>
      </c>
    </row>
    <row r="36" spans="1:27" ht="12.75">
      <c r="A36" s="40" t="s">
        <v>62</v>
      </c>
      <c r="B36" s="32"/>
      <c r="C36" s="33">
        <f aca="true" t="shared" si="1" ref="C36:Y36">SUM(C25:C35)</f>
        <v>28113549257</v>
      </c>
      <c r="D36" s="33">
        <f>SUM(D25:D35)</f>
        <v>0</v>
      </c>
      <c r="E36" s="34">
        <f t="shared" si="1"/>
        <v>30646274349</v>
      </c>
      <c r="F36" s="35">
        <f t="shared" si="1"/>
        <v>30646274349</v>
      </c>
      <c r="G36" s="35">
        <f t="shared" si="1"/>
        <v>2123336186</v>
      </c>
      <c r="H36" s="35">
        <f t="shared" si="1"/>
        <v>2575038978</v>
      </c>
      <c r="I36" s="35">
        <f t="shared" si="1"/>
        <v>1749990136</v>
      </c>
      <c r="J36" s="35">
        <f t="shared" si="1"/>
        <v>6448365300</v>
      </c>
      <c r="K36" s="35">
        <f t="shared" si="1"/>
        <v>2074941097</v>
      </c>
      <c r="L36" s="35">
        <f t="shared" si="1"/>
        <v>2719637891</v>
      </c>
      <c r="M36" s="35">
        <f t="shared" si="1"/>
        <v>2120717688</v>
      </c>
      <c r="N36" s="35">
        <f t="shared" si="1"/>
        <v>6915296676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13363661976</v>
      </c>
      <c r="X36" s="35">
        <f t="shared" si="1"/>
        <v>13961342231</v>
      </c>
      <c r="Y36" s="35">
        <f t="shared" si="1"/>
        <v>-597680255</v>
      </c>
      <c r="Z36" s="36">
        <f>+IF(X36&lt;&gt;0,+(Y36/X36)*100,0)</f>
        <v>-4.28096557702669</v>
      </c>
      <c r="AA36" s="33">
        <f>SUM(AA25:AA35)</f>
        <v>30646274349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929189538</v>
      </c>
      <c r="D38" s="46">
        <f>+D22-D36</f>
        <v>0</v>
      </c>
      <c r="E38" s="47">
        <f t="shared" si="2"/>
        <v>621285262</v>
      </c>
      <c r="F38" s="48">
        <f t="shared" si="2"/>
        <v>621285262</v>
      </c>
      <c r="G38" s="48">
        <f t="shared" si="2"/>
        <v>892735567</v>
      </c>
      <c r="H38" s="48">
        <f t="shared" si="2"/>
        <v>49262684</v>
      </c>
      <c r="I38" s="48">
        <f t="shared" si="2"/>
        <v>1485609125</v>
      </c>
      <c r="J38" s="48">
        <f t="shared" si="2"/>
        <v>2427607376</v>
      </c>
      <c r="K38" s="48">
        <f t="shared" si="2"/>
        <v>464458516</v>
      </c>
      <c r="L38" s="48">
        <f t="shared" si="2"/>
        <v>-435278753</v>
      </c>
      <c r="M38" s="48">
        <f t="shared" si="2"/>
        <v>1191206946</v>
      </c>
      <c r="N38" s="48">
        <f t="shared" si="2"/>
        <v>1220386709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3647994085</v>
      </c>
      <c r="X38" s="48">
        <f>IF(F22=F36,0,X22-X36)</f>
        <v>2182107742</v>
      </c>
      <c r="Y38" s="48">
        <f t="shared" si="2"/>
        <v>1465886343</v>
      </c>
      <c r="Z38" s="49">
        <f>+IF(X38&lt;&gt;0,+(Y38/X38)*100,0)</f>
        <v>67.1775419144267</v>
      </c>
      <c r="AA38" s="46">
        <f>+AA22-AA36</f>
        <v>621285262</v>
      </c>
    </row>
    <row r="39" spans="1:27" ht="13.5">
      <c r="A39" s="23" t="s">
        <v>64</v>
      </c>
      <c r="B39" s="29"/>
      <c r="C39" s="6">
        <v>3331031272</v>
      </c>
      <c r="D39" s="6">
        <v>0</v>
      </c>
      <c r="E39" s="7">
        <v>3689847825</v>
      </c>
      <c r="F39" s="8">
        <v>3689847825</v>
      </c>
      <c r="G39" s="8">
        <v>601</v>
      </c>
      <c r="H39" s="8">
        <v>18180012</v>
      </c>
      <c r="I39" s="8">
        <v>558375427</v>
      </c>
      <c r="J39" s="8">
        <v>576556040</v>
      </c>
      <c r="K39" s="8">
        <v>304884000</v>
      </c>
      <c r="L39" s="8">
        <v>290540000</v>
      </c>
      <c r="M39" s="8">
        <v>333366960</v>
      </c>
      <c r="N39" s="8">
        <v>928790960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1505347000</v>
      </c>
      <c r="X39" s="8">
        <v>1322535536</v>
      </c>
      <c r="Y39" s="8">
        <v>182811464</v>
      </c>
      <c r="Z39" s="2">
        <v>13.82</v>
      </c>
      <c r="AA39" s="6">
        <v>3689847825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4260220810</v>
      </c>
      <c r="D42" s="55">
        <f>SUM(D38:D41)</f>
        <v>0</v>
      </c>
      <c r="E42" s="56">
        <f t="shared" si="3"/>
        <v>4311133087</v>
      </c>
      <c r="F42" s="57">
        <f t="shared" si="3"/>
        <v>4311133087</v>
      </c>
      <c r="G42" s="57">
        <f t="shared" si="3"/>
        <v>892736168</v>
      </c>
      <c r="H42" s="57">
        <f t="shared" si="3"/>
        <v>67442696</v>
      </c>
      <c r="I42" s="57">
        <f t="shared" si="3"/>
        <v>2043984552</v>
      </c>
      <c r="J42" s="57">
        <f t="shared" si="3"/>
        <v>3004163416</v>
      </c>
      <c r="K42" s="57">
        <f t="shared" si="3"/>
        <v>769342516</v>
      </c>
      <c r="L42" s="57">
        <f t="shared" si="3"/>
        <v>-144738753</v>
      </c>
      <c r="M42" s="57">
        <f t="shared" si="3"/>
        <v>1524573906</v>
      </c>
      <c r="N42" s="57">
        <f t="shared" si="3"/>
        <v>2149177669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5153341085</v>
      </c>
      <c r="X42" s="57">
        <f t="shared" si="3"/>
        <v>3504643278</v>
      </c>
      <c r="Y42" s="57">
        <f t="shared" si="3"/>
        <v>1648697807</v>
      </c>
      <c r="Z42" s="58">
        <f>+IF(X42&lt;&gt;0,+(Y42/X42)*100,0)</f>
        <v>47.04324167168491</v>
      </c>
      <c r="AA42" s="55">
        <f>SUM(AA38:AA41)</f>
        <v>4311133087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4260220810</v>
      </c>
      <c r="D44" s="63">
        <f>+D42-D43</f>
        <v>0</v>
      </c>
      <c r="E44" s="64">
        <f t="shared" si="4"/>
        <v>4311133087</v>
      </c>
      <c r="F44" s="65">
        <f t="shared" si="4"/>
        <v>4311133087</v>
      </c>
      <c r="G44" s="65">
        <f t="shared" si="4"/>
        <v>892736168</v>
      </c>
      <c r="H44" s="65">
        <f t="shared" si="4"/>
        <v>67442696</v>
      </c>
      <c r="I44" s="65">
        <f t="shared" si="4"/>
        <v>2043984552</v>
      </c>
      <c r="J44" s="65">
        <f t="shared" si="4"/>
        <v>3004163416</v>
      </c>
      <c r="K44" s="65">
        <f t="shared" si="4"/>
        <v>769342516</v>
      </c>
      <c r="L44" s="65">
        <f t="shared" si="4"/>
        <v>-144738753</v>
      </c>
      <c r="M44" s="65">
        <f t="shared" si="4"/>
        <v>1524573906</v>
      </c>
      <c r="N44" s="65">
        <f t="shared" si="4"/>
        <v>2149177669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5153341085</v>
      </c>
      <c r="X44" s="65">
        <f t="shared" si="4"/>
        <v>3504643278</v>
      </c>
      <c r="Y44" s="65">
        <f t="shared" si="4"/>
        <v>1648697807</v>
      </c>
      <c r="Z44" s="66">
        <f>+IF(X44&lt;&gt;0,+(Y44/X44)*100,0)</f>
        <v>47.04324167168491</v>
      </c>
      <c r="AA44" s="63">
        <f>+AA42-AA43</f>
        <v>4311133087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4260220810</v>
      </c>
      <c r="D46" s="55">
        <f>SUM(D44:D45)</f>
        <v>0</v>
      </c>
      <c r="E46" s="56">
        <f t="shared" si="5"/>
        <v>4311133087</v>
      </c>
      <c r="F46" s="57">
        <f t="shared" si="5"/>
        <v>4311133087</v>
      </c>
      <c r="G46" s="57">
        <f t="shared" si="5"/>
        <v>892736168</v>
      </c>
      <c r="H46" s="57">
        <f t="shared" si="5"/>
        <v>67442696</v>
      </c>
      <c r="I46" s="57">
        <f t="shared" si="5"/>
        <v>2043984552</v>
      </c>
      <c r="J46" s="57">
        <f t="shared" si="5"/>
        <v>3004163416</v>
      </c>
      <c r="K46" s="57">
        <f t="shared" si="5"/>
        <v>769342516</v>
      </c>
      <c r="L46" s="57">
        <f t="shared" si="5"/>
        <v>-144738753</v>
      </c>
      <c r="M46" s="57">
        <f t="shared" si="5"/>
        <v>1524573906</v>
      </c>
      <c r="N46" s="57">
        <f t="shared" si="5"/>
        <v>2149177669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5153341085</v>
      </c>
      <c r="X46" s="57">
        <f t="shared" si="5"/>
        <v>3504643278</v>
      </c>
      <c r="Y46" s="57">
        <f t="shared" si="5"/>
        <v>1648697807</v>
      </c>
      <c r="Z46" s="58">
        <f>+IF(X46&lt;&gt;0,+(Y46/X46)*100,0)</f>
        <v>47.04324167168491</v>
      </c>
      <c r="AA46" s="55">
        <f>SUM(AA44:AA45)</f>
        <v>4311133087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4260220810</v>
      </c>
      <c r="D48" s="71">
        <f>SUM(D46:D47)</f>
        <v>0</v>
      </c>
      <c r="E48" s="72">
        <f t="shared" si="6"/>
        <v>4311133087</v>
      </c>
      <c r="F48" s="73">
        <f t="shared" si="6"/>
        <v>4311133087</v>
      </c>
      <c r="G48" s="73">
        <f t="shared" si="6"/>
        <v>892736168</v>
      </c>
      <c r="H48" s="74">
        <f t="shared" si="6"/>
        <v>67442696</v>
      </c>
      <c r="I48" s="74">
        <f t="shared" si="6"/>
        <v>2043984552</v>
      </c>
      <c r="J48" s="74">
        <f t="shared" si="6"/>
        <v>3004163416</v>
      </c>
      <c r="K48" s="74">
        <f t="shared" si="6"/>
        <v>769342516</v>
      </c>
      <c r="L48" s="74">
        <f t="shared" si="6"/>
        <v>-144738753</v>
      </c>
      <c r="M48" s="73">
        <f t="shared" si="6"/>
        <v>1524573906</v>
      </c>
      <c r="N48" s="73">
        <f t="shared" si="6"/>
        <v>2149177669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5153341085</v>
      </c>
      <c r="X48" s="74">
        <f t="shared" si="6"/>
        <v>3504643278</v>
      </c>
      <c r="Y48" s="74">
        <f t="shared" si="6"/>
        <v>1648697807</v>
      </c>
      <c r="Z48" s="75">
        <f>+IF(X48&lt;&gt;0,+(Y48/X48)*100,0)</f>
        <v>47.04324167168491</v>
      </c>
      <c r="AA48" s="76">
        <f>SUM(AA46:AA47)</f>
        <v>4311133087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57681385</v>
      </c>
      <c r="D5" s="6">
        <v>0</v>
      </c>
      <c r="E5" s="7">
        <v>60073210</v>
      </c>
      <c r="F5" s="8">
        <v>60073210</v>
      </c>
      <c r="G5" s="8">
        <v>0</v>
      </c>
      <c r="H5" s="8">
        <v>3197395</v>
      </c>
      <c r="I5" s="8">
        <v>20606536</v>
      </c>
      <c r="J5" s="8">
        <v>23803931</v>
      </c>
      <c r="K5" s="8">
        <v>4272124</v>
      </c>
      <c r="L5" s="8">
        <v>4292439</v>
      </c>
      <c r="M5" s="8">
        <v>4256138</v>
      </c>
      <c r="N5" s="8">
        <v>12820701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36624632</v>
      </c>
      <c r="X5" s="8">
        <v>30036606</v>
      </c>
      <c r="Y5" s="8">
        <v>6588026</v>
      </c>
      <c r="Z5" s="2">
        <v>21.93</v>
      </c>
      <c r="AA5" s="6">
        <v>60073210</v>
      </c>
    </row>
    <row r="6" spans="1:27" ht="13.5">
      <c r="A6" s="23" t="s">
        <v>33</v>
      </c>
      <c r="B6" s="24"/>
      <c r="C6" s="6">
        <v>6418838</v>
      </c>
      <c r="D6" s="6">
        <v>0</v>
      </c>
      <c r="E6" s="7">
        <v>6960000</v>
      </c>
      <c r="F6" s="8">
        <v>6960000</v>
      </c>
      <c r="G6" s="8">
        <v>179721</v>
      </c>
      <c r="H6" s="8">
        <v>672456</v>
      </c>
      <c r="I6" s="8">
        <v>716640</v>
      </c>
      <c r="J6" s="8">
        <v>1568817</v>
      </c>
      <c r="K6" s="8">
        <v>643935</v>
      </c>
      <c r="L6" s="8">
        <v>577674</v>
      </c>
      <c r="M6" s="8">
        <v>425475</v>
      </c>
      <c r="N6" s="8">
        <v>1647084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3215901</v>
      </c>
      <c r="X6" s="8">
        <v>3480000</v>
      </c>
      <c r="Y6" s="8">
        <v>-264099</v>
      </c>
      <c r="Z6" s="2">
        <v>-7.59</v>
      </c>
      <c r="AA6" s="6">
        <v>6960000</v>
      </c>
    </row>
    <row r="7" spans="1:27" ht="13.5">
      <c r="A7" s="25" t="s">
        <v>34</v>
      </c>
      <c r="B7" s="24"/>
      <c r="C7" s="6">
        <v>103511064</v>
      </c>
      <c r="D7" s="6">
        <v>0</v>
      </c>
      <c r="E7" s="7">
        <v>113156523</v>
      </c>
      <c r="F7" s="8">
        <v>113156523</v>
      </c>
      <c r="G7" s="8">
        <v>3931762</v>
      </c>
      <c r="H7" s="8">
        <v>10317642</v>
      </c>
      <c r="I7" s="8">
        <v>13670388</v>
      </c>
      <c r="J7" s="8">
        <v>27919792</v>
      </c>
      <c r="K7" s="8">
        <v>9561152</v>
      </c>
      <c r="L7" s="8">
        <v>9318045</v>
      </c>
      <c r="M7" s="8">
        <v>7860056</v>
      </c>
      <c r="N7" s="8">
        <v>26739253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54659045</v>
      </c>
      <c r="X7" s="8">
        <v>56578260</v>
      </c>
      <c r="Y7" s="8">
        <v>-1919215</v>
      </c>
      <c r="Z7" s="2">
        <v>-3.39</v>
      </c>
      <c r="AA7" s="6">
        <v>113156523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17019800</v>
      </c>
      <c r="D10" s="6">
        <v>0</v>
      </c>
      <c r="E10" s="7">
        <v>18713120</v>
      </c>
      <c r="F10" s="26">
        <v>18713120</v>
      </c>
      <c r="G10" s="26">
        <v>0</v>
      </c>
      <c r="H10" s="26">
        <v>1628723</v>
      </c>
      <c r="I10" s="26">
        <v>3304990</v>
      </c>
      <c r="J10" s="26">
        <v>4933713</v>
      </c>
      <c r="K10" s="26">
        <v>1627891</v>
      </c>
      <c r="L10" s="26">
        <v>1624073</v>
      </c>
      <c r="M10" s="26">
        <v>1612695</v>
      </c>
      <c r="N10" s="26">
        <v>4864659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9798372</v>
      </c>
      <c r="X10" s="26">
        <v>9355644</v>
      </c>
      <c r="Y10" s="26">
        <v>442728</v>
      </c>
      <c r="Z10" s="27">
        <v>4.73</v>
      </c>
      <c r="AA10" s="28">
        <v>18713120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-2222</v>
      </c>
      <c r="J11" s="8">
        <v>-2222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-2222</v>
      </c>
      <c r="X11" s="8"/>
      <c r="Y11" s="8">
        <v>-2222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1578751</v>
      </c>
      <c r="D12" s="6">
        <v>0</v>
      </c>
      <c r="E12" s="7">
        <v>1014017</v>
      </c>
      <c r="F12" s="8">
        <v>1014017</v>
      </c>
      <c r="G12" s="8">
        <v>6742</v>
      </c>
      <c r="H12" s="8">
        <v>48994</v>
      </c>
      <c r="I12" s="8">
        <v>-62655</v>
      </c>
      <c r="J12" s="8">
        <v>-6919</v>
      </c>
      <c r="K12" s="8">
        <v>3999</v>
      </c>
      <c r="L12" s="8">
        <v>-8372</v>
      </c>
      <c r="M12" s="8">
        <v>142718</v>
      </c>
      <c r="N12" s="8">
        <v>138345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131426</v>
      </c>
      <c r="X12" s="8">
        <v>507006</v>
      </c>
      <c r="Y12" s="8">
        <v>-375580</v>
      </c>
      <c r="Z12" s="2">
        <v>-74.08</v>
      </c>
      <c r="AA12" s="6">
        <v>1014017</v>
      </c>
    </row>
    <row r="13" spans="1:27" ht="13.5">
      <c r="A13" s="23" t="s">
        <v>40</v>
      </c>
      <c r="B13" s="29"/>
      <c r="C13" s="6">
        <v>3984499</v>
      </c>
      <c r="D13" s="6">
        <v>0</v>
      </c>
      <c r="E13" s="7">
        <v>2928000</v>
      </c>
      <c r="F13" s="8">
        <v>2928000</v>
      </c>
      <c r="G13" s="8">
        <v>257439</v>
      </c>
      <c r="H13" s="8">
        <v>349531</v>
      </c>
      <c r="I13" s="8">
        <v>361993</v>
      </c>
      <c r="J13" s="8">
        <v>968963</v>
      </c>
      <c r="K13" s="8">
        <v>560224</v>
      </c>
      <c r="L13" s="8">
        <v>339694</v>
      </c>
      <c r="M13" s="8">
        <v>60795</v>
      </c>
      <c r="N13" s="8">
        <v>960713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1929676</v>
      </c>
      <c r="X13" s="8">
        <v>1464000</v>
      </c>
      <c r="Y13" s="8">
        <v>465676</v>
      </c>
      <c r="Z13" s="2">
        <v>31.81</v>
      </c>
      <c r="AA13" s="6">
        <v>2928000</v>
      </c>
    </row>
    <row r="14" spans="1:27" ht="13.5">
      <c r="A14" s="23" t="s">
        <v>41</v>
      </c>
      <c r="B14" s="29"/>
      <c r="C14" s="6">
        <v>2505</v>
      </c>
      <c r="D14" s="6">
        <v>0</v>
      </c>
      <c r="E14" s="7">
        <v>4200</v>
      </c>
      <c r="F14" s="8">
        <v>4200</v>
      </c>
      <c r="G14" s="8">
        <v>3477</v>
      </c>
      <c r="H14" s="8">
        <v>745</v>
      </c>
      <c r="I14" s="8">
        <v>-4222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2100</v>
      </c>
      <c r="Y14" s="8">
        <v>-2100</v>
      </c>
      <c r="Z14" s="2">
        <v>-100</v>
      </c>
      <c r="AA14" s="6">
        <v>4200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2753701</v>
      </c>
      <c r="D16" s="6">
        <v>0</v>
      </c>
      <c r="E16" s="7">
        <v>1320880</v>
      </c>
      <c r="F16" s="8">
        <v>1320880</v>
      </c>
      <c r="G16" s="8">
        <v>35557</v>
      </c>
      <c r="H16" s="8">
        <v>43383</v>
      </c>
      <c r="I16" s="8">
        <v>499872</v>
      </c>
      <c r="J16" s="8">
        <v>578812</v>
      </c>
      <c r="K16" s="8">
        <v>189833</v>
      </c>
      <c r="L16" s="8">
        <v>188017</v>
      </c>
      <c r="M16" s="8">
        <v>178662</v>
      </c>
      <c r="N16" s="8">
        <v>556512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1135324</v>
      </c>
      <c r="X16" s="8">
        <v>660438</v>
      </c>
      <c r="Y16" s="8">
        <v>474886</v>
      </c>
      <c r="Z16" s="2">
        <v>71.9</v>
      </c>
      <c r="AA16" s="6">
        <v>1320880</v>
      </c>
    </row>
    <row r="17" spans="1:27" ht="13.5">
      <c r="A17" s="23" t="s">
        <v>44</v>
      </c>
      <c r="B17" s="29"/>
      <c r="C17" s="6">
        <v>4284502</v>
      </c>
      <c r="D17" s="6">
        <v>0</v>
      </c>
      <c r="E17" s="7">
        <v>4546700</v>
      </c>
      <c r="F17" s="8">
        <v>4546700</v>
      </c>
      <c r="G17" s="8">
        <v>151124</v>
      </c>
      <c r="H17" s="8">
        <v>166586</v>
      </c>
      <c r="I17" s="8">
        <v>178582</v>
      </c>
      <c r="J17" s="8">
        <v>496292</v>
      </c>
      <c r="K17" s="8">
        <v>176405</v>
      </c>
      <c r="L17" s="8">
        <v>176052</v>
      </c>
      <c r="M17" s="8">
        <v>147888</v>
      </c>
      <c r="N17" s="8">
        <v>500345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996637</v>
      </c>
      <c r="X17" s="8">
        <v>2273352</v>
      </c>
      <c r="Y17" s="8">
        <v>-1276715</v>
      </c>
      <c r="Z17" s="2">
        <v>-56.16</v>
      </c>
      <c r="AA17" s="6">
        <v>4546700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68520753</v>
      </c>
      <c r="D19" s="6">
        <v>0</v>
      </c>
      <c r="E19" s="7">
        <v>43214001</v>
      </c>
      <c r="F19" s="8">
        <v>43214001</v>
      </c>
      <c r="G19" s="8">
        <v>0</v>
      </c>
      <c r="H19" s="8">
        <v>13991765</v>
      </c>
      <c r="I19" s="8">
        <v>-8756710</v>
      </c>
      <c r="J19" s="8">
        <v>5235055</v>
      </c>
      <c r="K19" s="8">
        <v>11561945</v>
      </c>
      <c r="L19" s="8">
        <v>1390034</v>
      </c>
      <c r="M19" s="8">
        <v>249918</v>
      </c>
      <c r="N19" s="8">
        <v>13201897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18436952</v>
      </c>
      <c r="X19" s="8">
        <v>37000000</v>
      </c>
      <c r="Y19" s="8">
        <v>-18563048</v>
      </c>
      <c r="Z19" s="2">
        <v>-50.17</v>
      </c>
      <c r="AA19" s="6">
        <v>43214001</v>
      </c>
    </row>
    <row r="20" spans="1:27" ht="13.5">
      <c r="A20" s="23" t="s">
        <v>47</v>
      </c>
      <c r="B20" s="29"/>
      <c r="C20" s="6">
        <v>4606124</v>
      </c>
      <c r="D20" s="6">
        <v>0</v>
      </c>
      <c r="E20" s="7">
        <v>1907166</v>
      </c>
      <c r="F20" s="26">
        <v>1907166</v>
      </c>
      <c r="G20" s="26">
        <v>33885</v>
      </c>
      <c r="H20" s="26">
        <v>88839</v>
      </c>
      <c r="I20" s="26">
        <v>678366</v>
      </c>
      <c r="J20" s="26">
        <v>801090</v>
      </c>
      <c r="K20" s="26">
        <v>343878</v>
      </c>
      <c r="L20" s="26">
        <v>487893</v>
      </c>
      <c r="M20" s="26">
        <v>52431</v>
      </c>
      <c r="N20" s="26">
        <v>884202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1685292</v>
      </c>
      <c r="X20" s="26">
        <v>953586</v>
      </c>
      <c r="Y20" s="26">
        <v>731706</v>
      </c>
      <c r="Z20" s="27">
        <v>76.73</v>
      </c>
      <c r="AA20" s="28">
        <v>1907166</v>
      </c>
    </row>
    <row r="21" spans="1:27" ht="13.5">
      <c r="A21" s="23" t="s">
        <v>48</v>
      </c>
      <c r="B21" s="29"/>
      <c r="C21" s="6">
        <v>452973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-8524</v>
      </c>
      <c r="J21" s="8">
        <v>-8524</v>
      </c>
      <c r="K21" s="8">
        <v>0</v>
      </c>
      <c r="L21" s="8">
        <v>3794</v>
      </c>
      <c r="M21" s="8">
        <v>4730</v>
      </c>
      <c r="N21" s="8">
        <v>8524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270814895</v>
      </c>
      <c r="D22" s="33">
        <f>SUM(D5:D21)</f>
        <v>0</v>
      </c>
      <c r="E22" s="34">
        <f t="shared" si="0"/>
        <v>253837817</v>
      </c>
      <c r="F22" s="35">
        <f t="shared" si="0"/>
        <v>253837817</v>
      </c>
      <c r="G22" s="35">
        <f t="shared" si="0"/>
        <v>4599707</v>
      </c>
      <c r="H22" s="35">
        <f t="shared" si="0"/>
        <v>30506059</v>
      </c>
      <c r="I22" s="35">
        <f t="shared" si="0"/>
        <v>31183034</v>
      </c>
      <c r="J22" s="35">
        <f t="shared" si="0"/>
        <v>66288800</v>
      </c>
      <c r="K22" s="35">
        <f t="shared" si="0"/>
        <v>28941386</v>
      </c>
      <c r="L22" s="35">
        <f t="shared" si="0"/>
        <v>18389343</v>
      </c>
      <c r="M22" s="35">
        <f t="shared" si="0"/>
        <v>14991506</v>
      </c>
      <c r="N22" s="35">
        <f t="shared" si="0"/>
        <v>62322235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128611035</v>
      </c>
      <c r="X22" s="35">
        <f t="shared" si="0"/>
        <v>142310992</v>
      </c>
      <c r="Y22" s="35">
        <f t="shared" si="0"/>
        <v>-13699957</v>
      </c>
      <c r="Z22" s="36">
        <f>+IF(X22&lt;&gt;0,+(Y22/X22)*100,0)</f>
        <v>-9.626773594551292</v>
      </c>
      <c r="AA22" s="33">
        <f>SUM(AA5:AA21)</f>
        <v>253837817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79692570</v>
      </c>
      <c r="D25" s="6">
        <v>0</v>
      </c>
      <c r="E25" s="7">
        <v>98562272</v>
      </c>
      <c r="F25" s="8">
        <v>98562272</v>
      </c>
      <c r="G25" s="8">
        <v>7395409</v>
      </c>
      <c r="H25" s="8">
        <v>6572346</v>
      </c>
      <c r="I25" s="8">
        <v>7649599</v>
      </c>
      <c r="J25" s="8">
        <v>21617354</v>
      </c>
      <c r="K25" s="8">
        <v>7492151</v>
      </c>
      <c r="L25" s="8">
        <v>7613105</v>
      </c>
      <c r="M25" s="8">
        <v>9515750</v>
      </c>
      <c r="N25" s="8">
        <v>24621006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46238360</v>
      </c>
      <c r="X25" s="8">
        <v>50202636</v>
      </c>
      <c r="Y25" s="8">
        <v>-3964276</v>
      </c>
      <c r="Z25" s="2">
        <v>-7.9</v>
      </c>
      <c r="AA25" s="6">
        <v>98562272</v>
      </c>
    </row>
    <row r="26" spans="1:27" ht="13.5">
      <c r="A26" s="25" t="s">
        <v>52</v>
      </c>
      <c r="B26" s="24"/>
      <c r="C26" s="6">
        <v>3559888</v>
      </c>
      <c r="D26" s="6">
        <v>0</v>
      </c>
      <c r="E26" s="7">
        <v>4023362</v>
      </c>
      <c r="F26" s="8">
        <v>4023362</v>
      </c>
      <c r="G26" s="8">
        <v>335280</v>
      </c>
      <c r="H26" s="8">
        <v>335280</v>
      </c>
      <c r="I26" s="8">
        <v>335280</v>
      </c>
      <c r="J26" s="8">
        <v>1005840</v>
      </c>
      <c r="K26" s="8">
        <v>305854</v>
      </c>
      <c r="L26" s="8">
        <v>373814</v>
      </c>
      <c r="M26" s="8">
        <v>284354</v>
      </c>
      <c r="N26" s="8">
        <v>964022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1969862</v>
      </c>
      <c r="X26" s="8">
        <v>2011680</v>
      </c>
      <c r="Y26" s="8">
        <v>-41818</v>
      </c>
      <c r="Z26" s="2">
        <v>-2.08</v>
      </c>
      <c r="AA26" s="6">
        <v>4023362</v>
      </c>
    </row>
    <row r="27" spans="1:27" ht="13.5">
      <c r="A27" s="25" t="s">
        <v>53</v>
      </c>
      <c r="B27" s="24"/>
      <c r="C27" s="6">
        <v>9521014</v>
      </c>
      <c r="D27" s="6">
        <v>0</v>
      </c>
      <c r="E27" s="7">
        <v>6061932</v>
      </c>
      <c r="F27" s="8">
        <v>6061932</v>
      </c>
      <c r="G27" s="8">
        <v>31850</v>
      </c>
      <c r="H27" s="8">
        <v>0</v>
      </c>
      <c r="I27" s="8">
        <v>-31850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3030966</v>
      </c>
      <c r="Y27" s="8">
        <v>-3030966</v>
      </c>
      <c r="Z27" s="2">
        <v>-100</v>
      </c>
      <c r="AA27" s="6">
        <v>6061932</v>
      </c>
    </row>
    <row r="28" spans="1:27" ht="13.5">
      <c r="A28" s="25" t="s">
        <v>54</v>
      </c>
      <c r="B28" s="24"/>
      <c r="C28" s="6">
        <v>8354017</v>
      </c>
      <c r="D28" s="6">
        <v>0</v>
      </c>
      <c r="E28" s="7">
        <v>9253060</v>
      </c>
      <c r="F28" s="8">
        <v>9253060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4626528</v>
      </c>
      <c r="Y28" s="8">
        <v>-4626528</v>
      </c>
      <c r="Z28" s="2">
        <v>-100</v>
      </c>
      <c r="AA28" s="6">
        <v>9253060</v>
      </c>
    </row>
    <row r="29" spans="1:27" ht="13.5">
      <c r="A29" s="25" t="s">
        <v>55</v>
      </c>
      <c r="B29" s="24"/>
      <c r="C29" s="6">
        <v>790392</v>
      </c>
      <c r="D29" s="6">
        <v>0</v>
      </c>
      <c r="E29" s="7">
        <v>585043</v>
      </c>
      <c r="F29" s="8">
        <v>585043</v>
      </c>
      <c r="G29" s="8">
        <v>0</v>
      </c>
      <c r="H29" s="8">
        <v>0</v>
      </c>
      <c r="I29" s="8">
        <v>329492</v>
      </c>
      <c r="J29" s="8">
        <v>329492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329492</v>
      </c>
      <c r="X29" s="8">
        <v>292524</v>
      </c>
      <c r="Y29" s="8">
        <v>36968</v>
      </c>
      <c r="Z29" s="2">
        <v>12.64</v>
      </c>
      <c r="AA29" s="6">
        <v>585043</v>
      </c>
    </row>
    <row r="30" spans="1:27" ht="13.5">
      <c r="A30" s="25" t="s">
        <v>56</v>
      </c>
      <c r="B30" s="24"/>
      <c r="C30" s="6">
        <v>75592335</v>
      </c>
      <c r="D30" s="6">
        <v>0</v>
      </c>
      <c r="E30" s="7">
        <v>76485821</v>
      </c>
      <c r="F30" s="8">
        <v>76485821</v>
      </c>
      <c r="G30" s="8">
        <v>0</v>
      </c>
      <c r="H30" s="8">
        <v>10915351</v>
      </c>
      <c r="I30" s="8">
        <v>10350805</v>
      </c>
      <c r="J30" s="8">
        <v>21266156</v>
      </c>
      <c r="K30" s="8">
        <v>5796406</v>
      </c>
      <c r="L30" s="8">
        <v>5744330</v>
      </c>
      <c r="M30" s="8">
        <v>5506672</v>
      </c>
      <c r="N30" s="8">
        <v>17047408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38313564</v>
      </c>
      <c r="X30" s="8">
        <v>38242908</v>
      </c>
      <c r="Y30" s="8">
        <v>70656</v>
      </c>
      <c r="Z30" s="2">
        <v>0.18</v>
      </c>
      <c r="AA30" s="6">
        <v>76485821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467679</v>
      </c>
      <c r="F31" s="8">
        <v>467679</v>
      </c>
      <c r="G31" s="8">
        <v>25965</v>
      </c>
      <c r="H31" s="8">
        <v>23548</v>
      </c>
      <c r="I31" s="8">
        <v>47268</v>
      </c>
      <c r="J31" s="8">
        <v>96781</v>
      </c>
      <c r="K31" s="8">
        <v>42477</v>
      </c>
      <c r="L31" s="8">
        <v>49720</v>
      </c>
      <c r="M31" s="8">
        <v>32191</v>
      </c>
      <c r="N31" s="8">
        <v>124388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221169</v>
      </c>
      <c r="X31" s="8">
        <v>229338</v>
      </c>
      <c r="Y31" s="8">
        <v>-8169</v>
      </c>
      <c r="Z31" s="2">
        <v>-3.56</v>
      </c>
      <c r="AA31" s="6">
        <v>467679</v>
      </c>
    </row>
    <row r="32" spans="1:27" ht="13.5">
      <c r="A32" s="25" t="s">
        <v>58</v>
      </c>
      <c r="B32" s="24"/>
      <c r="C32" s="6">
        <v>4899285</v>
      </c>
      <c r="D32" s="6">
        <v>0</v>
      </c>
      <c r="E32" s="7">
        <v>18294732</v>
      </c>
      <c r="F32" s="8">
        <v>18294732</v>
      </c>
      <c r="G32" s="8">
        <v>501147</v>
      </c>
      <c r="H32" s="8">
        <v>319609</v>
      </c>
      <c r="I32" s="8">
        <v>1499709</v>
      </c>
      <c r="J32" s="8">
        <v>2320465</v>
      </c>
      <c r="K32" s="8">
        <v>1550906</v>
      </c>
      <c r="L32" s="8">
        <v>927506</v>
      </c>
      <c r="M32" s="8">
        <v>4743549</v>
      </c>
      <c r="N32" s="8">
        <v>7221961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9542426</v>
      </c>
      <c r="X32" s="8">
        <v>8997366</v>
      </c>
      <c r="Y32" s="8">
        <v>545060</v>
      </c>
      <c r="Z32" s="2">
        <v>6.06</v>
      </c>
      <c r="AA32" s="6">
        <v>18294732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4024180</v>
      </c>
      <c r="F33" s="8">
        <v>4024180</v>
      </c>
      <c r="G33" s="8">
        <v>13162</v>
      </c>
      <c r="H33" s="8">
        <v>14684</v>
      </c>
      <c r="I33" s="8">
        <v>550417</v>
      </c>
      <c r="J33" s="8">
        <v>578263</v>
      </c>
      <c r="K33" s="8">
        <v>230599</v>
      </c>
      <c r="L33" s="8">
        <v>335305</v>
      </c>
      <c r="M33" s="8">
        <v>478909</v>
      </c>
      <c r="N33" s="8">
        <v>1044813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1623076</v>
      </c>
      <c r="X33" s="8">
        <v>2012088</v>
      </c>
      <c r="Y33" s="8">
        <v>-389012</v>
      </c>
      <c r="Z33" s="2">
        <v>-19.33</v>
      </c>
      <c r="AA33" s="6">
        <v>4024180</v>
      </c>
    </row>
    <row r="34" spans="1:27" ht="13.5">
      <c r="A34" s="25" t="s">
        <v>60</v>
      </c>
      <c r="B34" s="24"/>
      <c r="C34" s="6">
        <v>71802815</v>
      </c>
      <c r="D34" s="6">
        <v>0</v>
      </c>
      <c r="E34" s="7">
        <v>37976579</v>
      </c>
      <c r="F34" s="8">
        <v>37976579</v>
      </c>
      <c r="G34" s="8">
        <v>2234832</v>
      </c>
      <c r="H34" s="8">
        <v>3285545</v>
      </c>
      <c r="I34" s="8">
        <v>7261074</v>
      </c>
      <c r="J34" s="8">
        <v>12781451</v>
      </c>
      <c r="K34" s="8">
        <v>3212636</v>
      </c>
      <c r="L34" s="8">
        <v>5467618</v>
      </c>
      <c r="M34" s="8">
        <v>3029734</v>
      </c>
      <c r="N34" s="8">
        <v>11709988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24491439</v>
      </c>
      <c r="X34" s="8">
        <v>17849580</v>
      </c>
      <c r="Y34" s="8">
        <v>6641859</v>
      </c>
      <c r="Z34" s="2">
        <v>37.21</v>
      </c>
      <c r="AA34" s="6">
        <v>37976579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446867</v>
      </c>
      <c r="I35" s="8">
        <v>-446867</v>
      </c>
      <c r="J35" s="8">
        <v>0</v>
      </c>
      <c r="K35" s="8">
        <v>0</v>
      </c>
      <c r="L35" s="8">
        <v>0</v>
      </c>
      <c r="M35" s="8">
        <v>4730</v>
      </c>
      <c r="N35" s="8">
        <v>4730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4730</v>
      </c>
      <c r="X35" s="8"/>
      <c r="Y35" s="8">
        <v>4730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254212316</v>
      </c>
      <c r="D36" s="33">
        <f>SUM(D25:D35)</f>
        <v>0</v>
      </c>
      <c r="E36" s="34">
        <f t="shared" si="1"/>
        <v>255734660</v>
      </c>
      <c r="F36" s="35">
        <f t="shared" si="1"/>
        <v>255734660</v>
      </c>
      <c r="G36" s="35">
        <f t="shared" si="1"/>
        <v>10537645</v>
      </c>
      <c r="H36" s="35">
        <f t="shared" si="1"/>
        <v>21913230</v>
      </c>
      <c r="I36" s="35">
        <f t="shared" si="1"/>
        <v>27544927</v>
      </c>
      <c r="J36" s="35">
        <f t="shared" si="1"/>
        <v>59995802</v>
      </c>
      <c r="K36" s="35">
        <f t="shared" si="1"/>
        <v>18631029</v>
      </c>
      <c r="L36" s="35">
        <f t="shared" si="1"/>
        <v>20511398</v>
      </c>
      <c r="M36" s="35">
        <f t="shared" si="1"/>
        <v>23595889</v>
      </c>
      <c r="N36" s="35">
        <f t="shared" si="1"/>
        <v>62738316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122734118</v>
      </c>
      <c r="X36" s="35">
        <f t="shared" si="1"/>
        <v>127495614</v>
      </c>
      <c r="Y36" s="35">
        <f t="shared" si="1"/>
        <v>-4761496</v>
      </c>
      <c r="Z36" s="36">
        <f>+IF(X36&lt;&gt;0,+(Y36/X36)*100,0)</f>
        <v>-3.7346351381154177</v>
      </c>
      <c r="AA36" s="33">
        <f>SUM(AA25:AA35)</f>
        <v>255734660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16602579</v>
      </c>
      <c r="D38" s="46">
        <f>+D22-D36</f>
        <v>0</v>
      </c>
      <c r="E38" s="47">
        <f t="shared" si="2"/>
        <v>-1896843</v>
      </c>
      <c r="F38" s="48">
        <f t="shared" si="2"/>
        <v>-1896843</v>
      </c>
      <c r="G38" s="48">
        <f t="shared" si="2"/>
        <v>-5937938</v>
      </c>
      <c r="H38" s="48">
        <f t="shared" si="2"/>
        <v>8592829</v>
      </c>
      <c r="I38" s="48">
        <f t="shared" si="2"/>
        <v>3638107</v>
      </c>
      <c r="J38" s="48">
        <f t="shared" si="2"/>
        <v>6292998</v>
      </c>
      <c r="K38" s="48">
        <f t="shared" si="2"/>
        <v>10310357</v>
      </c>
      <c r="L38" s="48">
        <f t="shared" si="2"/>
        <v>-2122055</v>
      </c>
      <c r="M38" s="48">
        <f t="shared" si="2"/>
        <v>-8604383</v>
      </c>
      <c r="N38" s="48">
        <f t="shared" si="2"/>
        <v>-416081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5876917</v>
      </c>
      <c r="X38" s="48">
        <f>IF(F22=F36,0,X22-X36)</f>
        <v>14815378</v>
      </c>
      <c r="Y38" s="48">
        <f t="shared" si="2"/>
        <v>-8938461</v>
      </c>
      <c r="Z38" s="49">
        <f>+IF(X38&lt;&gt;0,+(Y38/X38)*100,0)</f>
        <v>-60.332318216922985</v>
      </c>
      <c r="AA38" s="46">
        <f>+AA22-AA36</f>
        <v>-1896843</v>
      </c>
    </row>
    <row r="39" spans="1:27" ht="13.5">
      <c r="A39" s="23" t="s">
        <v>64</v>
      </c>
      <c r="B39" s="29"/>
      <c r="C39" s="6">
        <v>14823769</v>
      </c>
      <c r="D39" s="6">
        <v>0</v>
      </c>
      <c r="E39" s="7">
        <v>24551000</v>
      </c>
      <c r="F39" s="8">
        <v>24551000</v>
      </c>
      <c r="G39" s="8">
        <v>1510234</v>
      </c>
      <c r="H39" s="8">
        <v>197741</v>
      </c>
      <c r="I39" s="8">
        <v>9939493</v>
      </c>
      <c r="J39" s="8">
        <v>11647468</v>
      </c>
      <c r="K39" s="8">
        <v>-8037225</v>
      </c>
      <c r="L39" s="8">
        <v>1004029</v>
      </c>
      <c r="M39" s="8">
        <v>3800625</v>
      </c>
      <c r="N39" s="8">
        <v>-3232571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8414897</v>
      </c>
      <c r="X39" s="8">
        <v>16034000</v>
      </c>
      <c r="Y39" s="8">
        <v>-7619103</v>
      </c>
      <c r="Z39" s="2">
        <v>-47.52</v>
      </c>
      <c r="AA39" s="6">
        <v>24551000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31426348</v>
      </c>
      <c r="D42" s="55">
        <f>SUM(D38:D41)</f>
        <v>0</v>
      </c>
      <c r="E42" s="56">
        <f t="shared" si="3"/>
        <v>22654157</v>
      </c>
      <c r="F42" s="57">
        <f t="shared" si="3"/>
        <v>22654157</v>
      </c>
      <c r="G42" s="57">
        <f t="shared" si="3"/>
        <v>-4427704</v>
      </c>
      <c r="H42" s="57">
        <f t="shared" si="3"/>
        <v>8790570</v>
      </c>
      <c r="I42" s="57">
        <f t="shared" si="3"/>
        <v>13577600</v>
      </c>
      <c r="J42" s="57">
        <f t="shared" si="3"/>
        <v>17940466</v>
      </c>
      <c r="K42" s="57">
        <f t="shared" si="3"/>
        <v>2273132</v>
      </c>
      <c r="L42" s="57">
        <f t="shared" si="3"/>
        <v>-1118026</v>
      </c>
      <c r="M42" s="57">
        <f t="shared" si="3"/>
        <v>-4803758</v>
      </c>
      <c r="N42" s="57">
        <f t="shared" si="3"/>
        <v>-3648652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14291814</v>
      </c>
      <c r="X42" s="57">
        <f t="shared" si="3"/>
        <v>30849378</v>
      </c>
      <c r="Y42" s="57">
        <f t="shared" si="3"/>
        <v>-16557564</v>
      </c>
      <c r="Z42" s="58">
        <f>+IF(X42&lt;&gt;0,+(Y42/X42)*100,0)</f>
        <v>-53.67227825468637</v>
      </c>
      <c r="AA42" s="55">
        <f>SUM(AA38:AA41)</f>
        <v>22654157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31426348</v>
      </c>
      <c r="D44" s="63">
        <f>+D42-D43</f>
        <v>0</v>
      </c>
      <c r="E44" s="64">
        <f t="shared" si="4"/>
        <v>22654157</v>
      </c>
      <c r="F44" s="65">
        <f t="shared" si="4"/>
        <v>22654157</v>
      </c>
      <c r="G44" s="65">
        <f t="shared" si="4"/>
        <v>-4427704</v>
      </c>
      <c r="H44" s="65">
        <f t="shared" si="4"/>
        <v>8790570</v>
      </c>
      <c r="I44" s="65">
        <f t="shared" si="4"/>
        <v>13577600</v>
      </c>
      <c r="J44" s="65">
        <f t="shared" si="4"/>
        <v>17940466</v>
      </c>
      <c r="K44" s="65">
        <f t="shared" si="4"/>
        <v>2273132</v>
      </c>
      <c r="L44" s="65">
        <f t="shared" si="4"/>
        <v>-1118026</v>
      </c>
      <c r="M44" s="65">
        <f t="shared" si="4"/>
        <v>-4803758</v>
      </c>
      <c r="N44" s="65">
        <f t="shared" si="4"/>
        <v>-3648652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14291814</v>
      </c>
      <c r="X44" s="65">
        <f t="shared" si="4"/>
        <v>30849378</v>
      </c>
      <c r="Y44" s="65">
        <f t="shared" si="4"/>
        <v>-16557564</v>
      </c>
      <c r="Z44" s="66">
        <f>+IF(X44&lt;&gt;0,+(Y44/X44)*100,0)</f>
        <v>-53.67227825468637</v>
      </c>
      <c r="AA44" s="63">
        <f>+AA42-AA43</f>
        <v>22654157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31426348</v>
      </c>
      <c r="D46" s="55">
        <f>SUM(D44:D45)</f>
        <v>0</v>
      </c>
      <c r="E46" s="56">
        <f t="shared" si="5"/>
        <v>22654157</v>
      </c>
      <c r="F46" s="57">
        <f t="shared" si="5"/>
        <v>22654157</v>
      </c>
      <c r="G46" s="57">
        <f t="shared" si="5"/>
        <v>-4427704</v>
      </c>
      <c r="H46" s="57">
        <f t="shared" si="5"/>
        <v>8790570</v>
      </c>
      <c r="I46" s="57">
        <f t="shared" si="5"/>
        <v>13577600</v>
      </c>
      <c r="J46" s="57">
        <f t="shared" si="5"/>
        <v>17940466</v>
      </c>
      <c r="K46" s="57">
        <f t="shared" si="5"/>
        <v>2273132</v>
      </c>
      <c r="L46" s="57">
        <f t="shared" si="5"/>
        <v>-1118026</v>
      </c>
      <c r="M46" s="57">
        <f t="shared" si="5"/>
        <v>-4803758</v>
      </c>
      <c r="N46" s="57">
        <f t="shared" si="5"/>
        <v>-3648652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14291814</v>
      </c>
      <c r="X46" s="57">
        <f t="shared" si="5"/>
        <v>30849378</v>
      </c>
      <c r="Y46" s="57">
        <f t="shared" si="5"/>
        <v>-16557564</v>
      </c>
      <c r="Z46" s="58">
        <f>+IF(X46&lt;&gt;0,+(Y46/X46)*100,0)</f>
        <v>-53.67227825468637</v>
      </c>
      <c r="AA46" s="55">
        <f>SUM(AA44:AA45)</f>
        <v>22654157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31426348</v>
      </c>
      <c r="D48" s="71">
        <f>SUM(D46:D47)</f>
        <v>0</v>
      </c>
      <c r="E48" s="72">
        <f t="shared" si="6"/>
        <v>22654157</v>
      </c>
      <c r="F48" s="73">
        <f t="shared" si="6"/>
        <v>22654157</v>
      </c>
      <c r="G48" s="73">
        <f t="shared" si="6"/>
        <v>-4427704</v>
      </c>
      <c r="H48" s="74">
        <f t="shared" si="6"/>
        <v>8790570</v>
      </c>
      <c r="I48" s="74">
        <f t="shared" si="6"/>
        <v>13577600</v>
      </c>
      <c r="J48" s="74">
        <f t="shared" si="6"/>
        <v>17940466</v>
      </c>
      <c r="K48" s="74">
        <f t="shared" si="6"/>
        <v>2273132</v>
      </c>
      <c r="L48" s="74">
        <f t="shared" si="6"/>
        <v>-1118026</v>
      </c>
      <c r="M48" s="73">
        <f t="shared" si="6"/>
        <v>-4803758</v>
      </c>
      <c r="N48" s="73">
        <f t="shared" si="6"/>
        <v>-3648652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14291814</v>
      </c>
      <c r="X48" s="74">
        <f t="shared" si="6"/>
        <v>30849378</v>
      </c>
      <c r="Y48" s="74">
        <f t="shared" si="6"/>
        <v>-16557564</v>
      </c>
      <c r="Z48" s="75">
        <f>+IF(X48&lt;&gt;0,+(Y48/X48)*100,0)</f>
        <v>-53.67227825468637</v>
      </c>
      <c r="AA48" s="76">
        <f>SUM(AA46:AA47)</f>
        <v>22654157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20493450</v>
      </c>
      <c r="D5" s="6">
        <v>0</v>
      </c>
      <c r="E5" s="7">
        <v>22718833</v>
      </c>
      <c r="F5" s="8">
        <v>22718833</v>
      </c>
      <c r="G5" s="8">
        <v>21507698</v>
      </c>
      <c r="H5" s="8">
        <v>-4771</v>
      </c>
      <c r="I5" s="8">
        <v>-7435</v>
      </c>
      <c r="J5" s="8">
        <v>21495492</v>
      </c>
      <c r="K5" s="8">
        <v>2700</v>
      </c>
      <c r="L5" s="8">
        <v>-22600</v>
      </c>
      <c r="M5" s="8">
        <v>-9518</v>
      </c>
      <c r="N5" s="8">
        <v>-29418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21466074</v>
      </c>
      <c r="X5" s="8">
        <v>8519562</v>
      </c>
      <c r="Y5" s="8">
        <v>12946512</v>
      </c>
      <c r="Z5" s="2">
        <v>151.96</v>
      </c>
      <c r="AA5" s="6">
        <v>22718833</v>
      </c>
    </row>
    <row r="6" spans="1:27" ht="13.5">
      <c r="A6" s="23" t="s">
        <v>33</v>
      </c>
      <c r="B6" s="24"/>
      <c r="C6" s="6">
        <v>1513460</v>
      </c>
      <c r="D6" s="6">
        <v>0</v>
      </c>
      <c r="E6" s="7">
        <v>624768</v>
      </c>
      <c r="F6" s="8">
        <v>624768</v>
      </c>
      <c r="G6" s="8">
        <v>82888</v>
      </c>
      <c r="H6" s="8">
        <v>89627</v>
      </c>
      <c r="I6" s="8">
        <v>94762</v>
      </c>
      <c r="J6" s="8">
        <v>267277</v>
      </c>
      <c r="K6" s="8">
        <v>0</v>
      </c>
      <c r="L6" s="8">
        <v>106445</v>
      </c>
      <c r="M6" s="8">
        <v>112229</v>
      </c>
      <c r="N6" s="8">
        <v>218674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485951</v>
      </c>
      <c r="X6" s="8">
        <v>312384</v>
      </c>
      <c r="Y6" s="8">
        <v>173567</v>
      </c>
      <c r="Z6" s="2">
        <v>55.56</v>
      </c>
      <c r="AA6" s="6">
        <v>624768</v>
      </c>
    </row>
    <row r="7" spans="1:27" ht="13.5">
      <c r="A7" s="25" t="s">
        <v>34</v>
      </c>
      <c r="B7" s="24"/>
      <c r="C7" s="6">
        <v>11728412</v>
      </c>
      <c r="D7" s="6">
        <v>0</v>
      </c>
      <c r="E7" s="7">
        <v>19000000</v>
      </c>
      <c r="F7" s="8">
        <v>19000000</v>
      </c>
      <c r="G7" s="8">
        <v>1081952</v>
      </c>
      <c r="H7" s="8">
        <v>1223948</v>
      </c>
      <c r="I7" s="8">
        <v>1246751</v>
      </c>
      <c r="J7" s="8">
        <v>3552651</v>
      </c>
      <c r="K7" s="8">
        <v>1054728</v>
      </c>
      <c r="L7" s="8">
        <v>1429365</v>
      </c>
      <c r="M7" s="8">
        <v>1577093</v>
      </c>
      <c r="N7" s="8">
        <v>4061186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7613837</v>
      </c>
      <c r="X7" s="8"/>
      <c r="Y7" s="8">
        <v>7613837</v>
      </c>
      <c r="Z7" s="2">
        <v>0</v>
      </c>
      <c r="AA7" s="6">
        <v>19000000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1903053</v>
      </c>
      <c r="D10" s="6">
        <v>0</v>
      </c>
      <c r="E10" s="7">
        <v>2455764</v>
      </c>
      <c r="F10" s="26">
        <v>2455764</v>
      </c>
      <c r="G10" s="26">
        <v>178099</v>
      </c>
      <c r="H10" s="26">
        <v>179853</v>
      </c>
      <c r="I10" s="26">
        <v>168339</v>
      </c>
      <c r="J10" s="26">
        <v>526291</v>
      </c>
      <c r="K10" s="26">
        <v>180508</v>
      </c>
      <c r="L10" s="26">
        <v>169921</v>
      </c>
      <c r="M10" s="26">
        <v>74982</v>
      </c>
      <c r="N10" s="26">
        <v>425411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951702</v>
      </c>
      <c r="X10" s="26"/>
      <c r="Y10" s="26">
        <v>951702</v>
      </c>
      <c r="Z10" s="27">
        <v>0</v>
      </c>
      <c r="AA10" s="28">
        <v>2455764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509986</v>
      </c>
      <c r="D12" s="6">
        <v>0</v>
      </c>
      <c r="E12" s="7">
        <v>540492</v>
      </c>
      <c r="F12" s="8">
        <v>540492</v>
      </c>
      <c r="G12" s="8">
        <v>36187</v>
      </c>
      <c r="H12" s="8">
        <v>28587</v>
      </c>
      <c r="I12" s="8">
        <v>34675</v>
      </c>
      <c r="J12" s="8">
        <v>99449</v>
      </c>
      <c r="K12" s="8">
        <v>34190</v>
      </c>
      <c r="L12" s="8">
        <v>32336</v>
      </c>
      <c r="M12" s="8">
        <v>30490</v>
      </c>
      <c r="N12" s="8">
        <v>97016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196465</v>
      </c>
      <c r="X12" s="8">
        <v>270246</v>
      </c>
      <c r="Y12" s="8">
        <v>-73781</v>
      </c>
      <c r="Z12" s="2">
        <v>-27.3</v>
      </c>
      <c r="AA12" s="6">
        <v>540492</v>
      </c>
    </row>
    <row r="13" spans="1:27" ht="13.5">
      <c r="A13" s="23" t="s">
        <v>40</v>
      </c>
      <c r="B13" s="29"/>
      <c r="C13" s="6">
        <v>10368197</v>
      </c>
      <c r="D13" s="6">
        <v>0</v>
      </c>
      <c r="E13" s="7">
        <v>10651541</v>
      </c>
      <c r="F13" s="8">
        <v>10651541</v>
      </c>
      <c r="G13" s="8">
        <v>794853</v>
      </c>
      <c r="H13" s="8">
        <v>1080358</v>
      </c>
      <c r="I13" s="8">
        <v>1095784</v>
      </c>
      <c r="J13" s="8">
        <v>2970995</v>
      </c>
      <c r="K13" s="8">
        <v>1143324</v>
      </c>
      <c r="L13" s="8">
        <v>874031</v>
      </c>
      <c r="M13" s="8">
        <v>1032135</v>
      </c>
      <c r="N13" s="8">
        <v>3049490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6020485</v>
      </c>
      <c r="X13" s="8">
        <v>5156106</v>
      </c>
      <c r="Y13" s="8">
        <v>864379</v>
      </c>
      <c r="Z13" s="2">
        <v>16.76</v>
      </c>
      <c r="AA13" s="6">
        <v>10651541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412135</v>
      </c>
      <c r="F14" s="8">
        <v>412135</v>
      </c>
      <c r="G14" s="8">
        <v>65108</v>
      </c>
      <c r="H14" s="8">
        <v>65611</v>
      </c>
      <c r="I14" s="8">
        <v>69700</v>
      </c>
      <c r="J14" s="8">
        <v>200419</v>
      </c>
      <c r="K14" s="8">
        <v>171087</v>
      </c>
      <c r="L14" s="8">
        <v>67467</v>
      </c>
      <c r="M14" s="8">
        <v>74176</v>
      </c>
      <c r="N14" s="8">
        <v>312730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513149</v>
      </c>
      <c r="X14" s="8">
        <v>206070</v>
      </c>
      <c r="Y14" s="8">
        <v>307079</v>
      </c>
      <c r="Z14" s="2">
        <v>149.02</v>
      </c>
      <c r="AA14" s="6">
        <v>412135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676412</v>
      </c>
      <c r="D16" s="6">
        <v>0</v>
      </c>
      <c r="E16" s="7">
        <v>259992</v>
      </c>
      <c r="F16" s="8">
        <v>259992</v>
      </c>
      <c r="G16" s="8">
        <v>49100</v>
      </c>
      <c r="H16" s="8">
        <v>49030</v>
      </c>
      <c r="I16" s="8">
        <v>-7000</v>
      </c>
      <c r="J16" s="8">
        <v>91130</v>
      </c>
      <c r="K16" s="8">
        <v>63491</v>
      </c>
      <c r="L16" s="8">
        <v>51840</v>
      </c>
      <c r="M16" s="8">
        <v>55800</v>
      </c>
      <c r="N16" s="8">
        <v>171131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262261</v>
      </c>
      <c r="X16" s="8">
        <v>129996</v>
      </c>
      <c r="Y16" s="8">
        <v>132265</v>
      </c>
      <c r="Z16" s="2">
        <v>101.75</v>
      </c>
      <c r="AA16" s="6">
        <v>259992</v>
      </c>
    </row>
    <row r="17" spans="1:27" ht="13.5">
      <c r="A17" s="23" t="s">
        <v>44</v>
      </c>
      <c r="B17" s="29"/>
      <c r="C17" s="6">
        <v>762644</v>
      </c>
      <c r="D17" s="6">
        <v>0</v>
      </c>
      <c r="E17" s="7">
        <v>600000</v>
      </c>
      <c r="F17" s="8">
        <v>600000</v>
      </c>
      <c r="G17" s="8">
        <v>48040</v>
      </c>
      <c r="H17" s="8">
        <v>64828</v>
      </c>
      <c r="I17" s="8">
        <v>61526</v>
      </c>
      <c r="J17" s="8">
        <v>174394</v>
      </c>
      <c r="K17" s="8">
        <v>80300</v>
      </c>
      <c r="L17" s="8">
        <v>43124</v>
      </c>
      <c r="M17" s="8">
        <v>56057</v>
      </c>
      <c r="N17" s="8">
        <v>179481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353875</v>
      </c>
      <c r="X17" s="8">
        <v>300000</v>
      </c>
      <c r="Y17" s="8">
        <v>53875</v>
      </c>
      <c r="Z17" s="2">
        <v>17.96</v>
      </c>
      <c r="AA17" s="6">
        <v>600000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142294062</v>
      </c>
      <c r="D19" s="6">
        <v>0</v>
      </c>
      <c r="E19" s="7">
        <v>114939000</v>
      </c>
      <c r="F19" s="8">
        <v>114939000</v>
      </c>
      <c r="G19" s="8">
        <v>45940000</v>
      </c>
      <c r="H19" s="8">
        <v>117</v>
      </c>
      <c r="I19" s="8">
        <v>95732</v>
      </c>
      <c r="J19" s="8">
        <v>46035849</v>
      </c>
      <c r="K19" s="8">
        <v>204062</v>
      </c>
      <c r="L19" s="8">
        <v>319737</v>
      </c>
      <c r="M19" s="8">
        <v>37044339</v>
      </c>
      <c r="N19" s="8">
        <v>37568138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83603987</v>
      </c>
      <c r="X19" s="8">
        <v>88253000</v>
      </c>
      <c r="Y19" s="8">
        <v>-4649013</v>
      </c>
      <c r="Z19" s="2">
        <v>-5.27</v>
      </c>
      <c r="AA19" s="6">
        <v>114939000</v>
      </c>
    </row>
    <row r="20" spans="1:27" ht="13.5">
      <c r="A20" s="23" t="s">
        <v>47</v>
      </c>
      <c r="B20" s="29"/>
      <c r="C20" s="6">
        <v>1149661</v>
      </c>
      <c r="D20" s="6">
        <v>0</v>
      </c>
      <c r="E20" s="7">
        <v>603168</v>
      </c>
      <c r="F20" s="26">
        <v>603168</v>
      </c>
      <c r="G20" s="26">
        <v>35300</v>
      </c>
      <c r="H20" s="26">
        <v>46525</v>
      </c>
      <c r="I20" s="26">
        <v>295757</v>
      </c>
      <c r="J20" s="26">
        <v>377582</v>
      </c>
      <c r="K20" s="26">
        <v>44701</v>
      </c>
      <c r="L20" s="26">
        <v>154026</v>
      </c>
      <c r="M20" s="26">
        <v>155660</v>
      </c>
      <c r="N20" s="26">
        <v>354387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731969</v>
      </c>
      <c r="X20" s="26">
        <v>339230</v>
      </c>
      <c r="Y20" s="26">
        <v>392739</v>
      </c>
      <c r="Z20" s="27">
        <v>115.77</v>
      </c>
      <c r="AA20" s="28">
        <v>603168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191399337</v>
      </c>
      <c r="D22" s="33">
        <f>SUM(D5:D21)</f>
        <v>0</v>
      </c>
      <c r="E22" s="34">
        <f t="shared" si="0"/>
        <v>172805693</v>
      </c>
      <c r="F22" s="35">
        <f t="shared" si="0"/>
        <v>172805693</v>
      </c>
      <c r="G22" s="35">
        <f t="shared" si="0"/>
        <v>69819225</v>
      </c>
      <c r="H22" s="35">
        <f t="shared" si="0"/>
        <v>2823713</v>
      </c>
      <c r="I22" s="35">
        <f t="shared" si="0"/>
        <v>3148591</v>
      </c>
      <c r="J22" s="35">
        <f t="shared" si="0"/>
        <v>75791529</v>
      </c>
      <c r="K22" s="35">
        <f t="shared" si="0"/>
        <v>2979091</v>
      </c>
      <c r="L22" s="35">
        <f t="shared" si="0"/>
        <v>3225692</v>
      </c>
      <c r="M22" s="35">
        <f t="shared" si="0"/>
        <v>40203443</v>
      </c>
      <c r="N22" s="35">
        <f t="shared" si="0"/>
        <v>46408226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122199755</v>
      </c>
      <c r="X22" s="35">
        <f t="shared" si="0"/>
        <v>103486594</v>
      </c>
      <c r="Y22" s="35">
        <f t="shared" si="0"/>
        <v>18713161</v>
      </c>
      <c r="Z22" s="36">
        <f>+IF(X22&lt;&gt;0,+(Y22/X22)*100,0)</f>
        <v>18.082690981210572</v>
      </c>
      <c r="AA22" s="33">
        <f>SUM(AA5:AA21)</f>
        <v>172805693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38218628</v>
      </c>
      <c r="D25" s="6">
        <v>0</v>
      </c>
      <c r="E25" s="7">
        <v>52998967</v>
      </c>
      <c r="F25" s="8">
        <v>52998967</v>
      </c>
      <c r="G25" s="8">
        <v>0</v>
      </c>
      <c r="H25" s="8">
        <v>6159003</v>
      </c>
      <c r="I25" s="8">
        <v>2996331</v>
      </c>
      <c r="J25" s="8">
        <v>9155334</v>
      </c>
      <c r="K25" s="8">
        <v>2965667</v>
      </c>
      <c r="L25" s="8">
        <v>2898837</v>
      </c>
      <c r="M25" s="8">
        <v>2990856</v>
      </c>
      <c r="N25" s="8">
        <v>8855360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18010694</v>
      </c>
      <c r="X25" s="8"/>
      <c r="Y25" s="8">
        <v>18010694</v>
      </c>
      <c r="Z25" s="2">
        <v>0</v>
      </c>
      <c r="AA25" s="6">
        <v>52998967</v>
      </c>
    </row>
    <row r="26" spans="1:27" ht="13.5">
      <c r="A26" s="25" t="s">
        <v>52</v>
      </c>
      <c r="B26" s="24"/>
      <c r="C26" s="6">
        <v>10015903</v>
      </c>
      <c r="D26" s="6">
        <v>0</v>
      </c>
      <c r="E26" s="7">
        <v>10687844</v>
      </c>
      <c r="F26" s="8">
        <v>10687844</v>
      </c>
      <c r="G26" s="8">
        <v>0</v>
      </c>
      <c r="H26" s="8">
        <v>1273822</v>
      </c>
      <c r="I26" s="8">
        <v>936002</v>
      </c>
      <c r="J26" s="8">
        <v>2209824</v>
      </c>
      <c r="K26" s="8">
        <v>767764</v>
      </c>
      <c r="L26" s="8">
        <v>699895</v>
      </c>
      <c r="M26" s="8">
        <v>699895</v>
      </c>
      <c r="N26" s="8">
        <v>2167554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4377378</v>
      </c>
      <c r="X26" s="8">
        <v>4742693</v>
      </c>
      <c r="Y26" s="8">
        <v>-365315</v>
      </c>
      <c r="Z26" s="2">
        <v>-7.7</v>
      </c>
      <c r="AA26" s="6">
        <v>10687844</v>
      </c>
    </row>
    <row r="27" spans="1:27" ht="13.5">
      <c r="A27" s="25" t="s">
        <v>53</v>
      </c>
      <c r="B27" s="24"/>
      <c r="C27" s="6">
        <v>1124372</v>
      </c>
      <c r="D27" s="6">
        <v>0</v>
      </c>
      <c r="E27" s="7">
        <v>1000000</v>
      </c>
      <c r="F27" s="8">
        <v>1000000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1000000</v>
      </c>
    </row>
    <row r="28" spans="1:27" ht="13.5">
      <c r="A28" s="25" t="s">
        <v>54</v>
      </c>
      <c r="B28" s="24"/>
      <c r="C28" s="6">
        <v>11158660</v>
      </c>
      <c r="D28" s="6">
        <v>0</v>
      </c>
      <c r="E28" s="7">
        <v>9200000</v>
      </c>
      <c r="F28" s="8">
        <v>9200000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9200000</v>
      </c>
    </row>
    <row r="29" spans="1:27" ht="13.5">
      <c r="A29" s="25" t="s">
        <v>55</v>
      </c>
      <c r="B29" s="24"/>
      <c r="C29" s="6">
        <v>15442</v>
      </c>
      <c r="D29" s="6">
        <v>0</v>
      </c>
      <c r="E29" s="7">
        <v>6222</v>
      </c>
      <c r="F29" s="8">
        <v>6222</v>
      </c>
      <c r="G29" s="8">
        <v>0</v>
      </c>
      <c r="H29" s="8">
        <v>0</v>
      </c>
      <c r="I29" s="8">
        <v>0</v>
      </c>
      <c r="J29" s="8">
        <v>0</v>
      </c>
      <c r="K29" s="8">
        <v>128793</v>
      </c>
      <c r="L29" s="8">
        <v>445</v>
      </c>
      <c r="M29" s="8">
        <v>0</v>
      </c>
      <c r="N29" s="8">
        <v>129238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129238</v>
      </c>
      <c r="X29" s="8"/>
      <c r="Y29" s="8">
        <v>129238</v>
      </c>
      <c r="Z29" s="2">
        <v>0</v>
      </c>
      <c r="AA29" s="6">
        <v>6222</v>
      </c>
    </row>
    <row r="30" spans="1:27" ht="13.5">
      <c r="A30" s="25" t="s">
        <v>56</v>
      </c>
      <c r="B30" s="24"/>
      <c r="C30" s="6">
        <v>16138484</v>
      </c>
      <c r="D30" s="6">
        <v>0</v>
      </c>
      <c r="E30" s="7">
        <v>21104880</v>
      </c>
      <c r="F30" s="8">
        <v>21104880</v>
      </c>
      <c r="G30" s="8">
        <v>2171460</v>
      </c>
      <c r="H30" s="8">
        <v>2148712</v>
      </c>
      <c r="I30" s="8">
        <v>1562143</v>
      </c>
      <c r="J30" s="8">
        <v>5882315</v>
      </c>
      <c r="K30" s="8">
        <v>1223995</v>
      </c>
      <c r="L30" s="8">
        <v>1157432</v>
      </c>
      <c r="M30" s="8">
        <v>1148838</v>
      </c>
      <c r="N30" s="8">
        <v>3530265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9412580</v>
      </c>
      <c r="X30" s="8"/>
      <c r="Y30" s="8">
        <v>9412580</v>
      </c>
      <c r="Z30" s="2">
        <v>0</v>
      </c>
      <c r="AA30" s="6">
        <v>21104880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1034667</v>
      </c>
      <c r="F31" s="8">
        <v>1034667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1034667</v>
      </c>
    </row>
    <row r="32" spans="1:27" ht="13.5">
      <c r="A32" s="25" t="s">
        <v>58</v>
      </c>
      <c r="B32" s="24"/>
      <c r="C32" s="6">
        <v>3257113</v>
      </c>
      <c r="D32" s="6">
        <v>0</v>
      </c>
      <c r="E32" s="7">
        <v>9437101</v>
      </c>
      <c r="F32" s="8">
        <v>9437101</v>
      </c>
      <c r="G32" s="8">
        <v>727901</v>
      </c>
      <c r="H32" s="8">
        <v>791877</v>
      </c>
      <c r="I32" s="8">
        <v>375064</v>
      </c>
      <c r="J32" s="8">
        <v>1894842</v>
      </c>
      <c r="K32" s="8">
        <v>403637</v>
      </c>
      <c r="L32" s="8">
        <v>876045</v>
      </c>
      <c r="M32" s="8">
        <v>335281</v>
      </c>
      <c r="N32" s="8">
        <v>1614963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3509805</v>
      </c>
      <c r="X32" s="8">
        <v>4629304</v>
      </c>
      <c r="Y32" s="8">
        <v>-1119499</v>
      </c>
      <c r="Z32" s="2">
        <v>-24.18</v>
      </c>
      <c r="AA32" s="6">
        <v>9437101</v>
      </c>
    </row>
    <row r="33" spans="1:27" ht="13.5">
      <c r="A33" s="25" t="s">
        <v>59</v>
      </c>
      <c r="B33" s="24"/>
      <c r="C33" s="6">
        <v>6243189</v>
      </c>
      <c r="D33" s="6">
        <v>0</v>
      </c>
      <c r="E33" s="7">
        <v>3300000</v>
      </c>
      <c r="F33" s="8">
        <v>3300000</v>
      </c>
      <c r="G33" s="8">
        <v>5404</v>
      </c>
      <c r="H33" s="8">
        <v>342929</v>
      </c>
      <c r="I33" s="8">
        <v>18499</v>
      </c>
      <c r="J33" s="8">
        <v>366832</v>
      </c>
      <c r="K33" s="8">
        <v>286014</v>
      </c>
      <c r="L33" s="8">
        <v>307604</v>
      </c>
      <c r="M33" s="8">
        <v>306087</v>
      </c>
      <c r="N33" s="8">
        <v>899705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1266537</v>
      </c>
      <c r="X33" s="8">
        <v>1650000</v>
      </c>
      <c r="Y33" s="8">
        <v>-383463</v>
      </c>
      <c r="Z33" s="2">
        <v>-23.24</v>
      </c>
      <c r="AA33" s="6">
        <v>3300000</v>
      </c>
    </row>
    <row r="34" spans="1:27" ht="13.5">
      <c r="A34" s="25" t="s">
        <v>60</v>
      </c>
      <c r="B34" s="24"/>
      <c r="C34" s="6">
        <v>38160481</v>
      </c>
      <c r="D34" s="6">
        <v>0</v>
      </c>
      <c r="E34" s="7">
        <v>49692082</v>
      </c>
      <c r="F34" s="8">
        <v>49692082</v>
      </c>
      <c r="G34" s="8">
        <v>566724</v>
      </c>
      <c r="H34" s="8">
        <v>1019865</v>
      </c>
      <c r="I34" s="8">
        <v>3965254</v>
      </c>
      <c r="J34" s="8">
        <v>5551843</v>
      </c>
      <c r="K34" s="8">
        <v>3300968</v>
      </c>
      <c r="L34" s="8">
        <v>1947315</v>
      </c>
      <c r="M34" s="8">
        <v>1790432</v>
      </c>
      <c r="N34" s="8">
        <v>7038715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12590558</v>
      </c>
      <c r="X34" s="8">
        <v>4138601</v>
      </c>
      <c r="Y34" s="8">
        <v>8451957</v>
      </c>
      <c r="Z34" s="2">
        <v>204.22</v>
      </c>
      <c r="AA34" s="6">
        <v>49692082</v>
      </c>
    </row>
    <row r="35" spans="1:27" ht="13.5">
      <c r="A35" s="23" t="s">
        <v>61</v>
      </c>
      <c r="B35" s="29"/>
      <c r="C35" s="6">
        <v>187672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124519944</v>
      </c>
      <c r="D36" s="33">
        <f>SUM(D25:D35)</f>
        <v>0</v>
      </c>
      <c r="E36" s="34">
        <f t="shared" si="1"/>
        <v>158461763</v>
      </c>
      <c r="F36" s="35">
        <f t="shared" si="1"/>
        <v>158461763</v>
      </c>
      <c r="G36" s="35">
        <f t="shared" si="1"/>
        <v>3471489</v>
      </c>
      <c r="H36" s="35">
        <f t="shared" si="1"/>
        <v>11736208</v>
      </c>
      <c r="I36" s="35">
        <f t="shared" si="1"/>
        <v>9853293</v>
      </c>
      <c r="J36" s="35">
        <f t="shared" si="1"/>
        <v>25060990</v>
      </c>
      <c r="K36" s="35">
        <f t="shared" si="1"/>
        <v>9076838</v>
      </c>
      <c r="L36" s="35">
        <f t="shared" si="1"/>
        <v>7887573</v>
      </c>
      <c r="M36" s="35">
        <f t="shared" si="1"/>
        <v>7271389</v>
      </c>
      <c r="N36" s="35">
        <f t="shared" si="1"/>
        <v>24235800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49296790</v>
      </c>
      <c r="X36" s="35">
        <f t="shared" si="1"/>
        <v>15160598</v>
      </c>
      <c r="Y36" s="35">
        <f t="shared" si="1"/>
        <v>34136192</v>
      </c>
      <c r="Z36" s="36">
        <f>+IF(X36&lt;&gt;0,+(Y36/X36)*100,0)</f>
        <v>225.16388865399634</v>
      </c>
      <c r="AA36" s="33">
        <f>SUM(AA25:AA35)</f>
        <v>158461763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66879393</v>
      </c>
      <c r="D38" s="46">
        <f>+D22-D36</f>
        <v>0</v>
      </c>
      <c r="E38" s="47">
        <f t="shared" si="2"/>
        <v>14343930</v>
      </c>
      <c r="F38" s="48">
        <f t="shared" si="2"/>
        <v>14343930</v>
      </c>
      <c r="G38" s="48">
        <f t="shared" si="2"/>
        <v>66347736</v>
      </c>
      <c r="H38" s="48">
        <f t="shared" si="2"/>
        <v>-8912495</v>
      </c>
      <c r="I38" s="48">
        <f t="shared" si="2"/>
        <v>-6704702</v>
      </c>
      <c r="J38" s="48">
        <f t="shared" si="2"/>
        <v>50730539</v>
      </c>
      <c r="K38" s="48">
        <f t="shared" si="2"/>
        <v>-6097747</v>
      </c>
      <c r="L38" s="48">
        <f t="shared" si="2"/>
        <v>-4661881</v>
      </c>
      <c r="M38" s="48">
        <f t="shared" si="2"/>
        <v>32932054</v>
      </c>
      <c r="N38" s="48">
        <f t="shared" si="2"/>
        <v>22172426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72902965</v>
      </c>
      <c r="X38" s="48">
        <f>IF(F22=F36,0,X22-X36)</f>
        <v>88325996</v>
      </c>
      <c r="Y38" s="48">
        <f t="shared" si="2"/>
        <v>-15423031</v>
      </c>
      <c r="Z38" s="49">
        <f>+IF(X38&lt;&gt;0,+(Y38/X38)*100,0)</f>
        <v>-17.46148551780837</v>
      </c>
      <c r="AA38" s="46">
        <f>+AA22-AA36</f>
        <v>14343930</v>
      </c>
    </row>
    <row r="39" spans="1:27" ht="13.5">
      <c r="A39" s="23" t="s">
        <v>64</v>
      </c>
      <c r="B39" s="29"/>
      <c r="C39" s="6">
        <v>66936126</v>
      </c>
      <c r="D39" s="6">
        <v>0</v>
      </c>
      <c r="E39" s="7">
        <v>56389000</v>
      </c>
      <c r="F39" s="8">
        <v>56389000</v>
      </c>
      <c r="G39" s="8">
        <v>0</v>
      </c>
      <c r="H39" s="8">
        <v>0</v>
      </c>
      <c r="I39" s="8">
        <v>12715947</v>
      </c>
      <c r="J39" s="8">
        <v>12715947</v>
      </c>
      <c r="K39" s="8">
        <v>4308222</v>
      </c>
      <c r="L39" s="8">
        <v>4353248</v>
      </c>
      <c r="M39" s="8">
        <v>6494246</v>
      </c>
      <c r="N39" s="8">
        <v>15155716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27871663</v>
      </c>
      <c r="X39" s="8">
        <v>26840836</v>
      </c>
      <c r="Y39" s="8">
        <v>1030827</v>
      </c>
      <c r="Z39" s="2">
        <v>3.84</v>
      </c>
      <c r="AA39" s="6">
        <v>56389000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133815519</v>
      </c>
      <c r="D42" s="55">
        <f>SUM(D38:D41)</f>
        <v>0</v>
      </c>
      <c r="E42" s="56">
        <f t="shared" si="3"/>
        <v>70732930</v>
      </c>
      <c r="F42" s="57">
        <f t="shared" si="3"/>
        <v>70732930</v>
      </c>
      <c r="G42" s="57">
        <f t="shared" si="3"/>
        <v>66347736</v>
      </c>
      <c r="H42" s="57">
        <f t="shared" si="3"/>
        <v>-8912495</v>
      </c>
      <c r="I42" s="57">
        <f t="shared" si="3"/>
        <v>6011245</v>
      </c>
      <c r="J42" s="57">
        <f t="shared" si="3"/>
        <v>63446486</v>
      </c>
      <c r="K42" s="57">
        <f t="shared" si="3"/>
        <v>-1789525</v>
      </c>
      <c r="L42" s="57">
        <f t="shared" si="3"/>
        <v>-308633</v>
      </c>
      <c r="M42" s="57">
        <f t="shared" si="3"/>
        <v>39426300</v>
      </c>
      <c r="N42" s="57">
        <f t="shared" si="3"/>
        <v>37328142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100774628</v>
      </c>
      <c r="X42" s="57">
        <f t="shared" si="3"/>
        <v>115166832</v>
      </c>
      <c r="Y42" s="57">
        <f t="shared" si="3"/>
        <v>-14392204</v>
      </c>
      <c r="Z42" s="58">
        <f>+IF(X42&lt;&gt;0,+(Y42/X42)*100,0)</f>
        <v>-12.496830684723532</v>
      </c>
      <c r="AA42" s="55">
        <f>SUM(AA38:AA41)</f>
        <v>70732930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133815519</v>
      </c>
      <c r="D44" s="63">
        <f>+D42-D43</f>
        <v>0</v>
      </c>
      <c r="E44" s="64">
        <f t="shared" si="4"/>
        <v>70732930</v>
      </c>
      <c r="F44" s="65">
        <f t="shared" si="4"/>
        <v>70732930</v>
      </c>
      <c r="G44" s="65">
        <f t="shared" si="4"/>
        <v>66347736</v>
      </c>
      <c r="H44" s="65">
        <f t="shared" si="4"/>
        <v>-8912495</v>
      </c>
      <c r="I44" s="65">
        <f t="shared" si="4"/>
        <v>6011245</v>
      </c>
      <c r="J44" s="65">
        <f t="shared" si="4"/>
        <v>63446486</v>
      </c>
      <c r="K44" s="65">
        <f t="shared" si="4"/>
        <v>-1789525</v>
      </c>
      <c r="L44" s="65">
        <f t="shared" si="4"/>
        <v>-308633</v>
      </c>
      <c r="M44" s="65">
        <f t="shared" si="4"/>
        <v>39426300</v>
      </c>
      <c r="N44" s="65">
        <f t="shared" si="4"/>
        <v>37328142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100774628</v>
      </c>
      <c r="X44" s="65">
        <f t="shared" si="4"/>
        <v>115166832</v>
      </c>
      <c r="Y44" s="65">
        <f t="shared" si="4"/>
        <v>-14392204</v>
      </c>
      <c r="Z44" s="66">
        <f>+IF(X44&lt;&gt;0,+(Y44/X44)*100,0)</f>
        <v>-12.496830684723532</v>
      </c>
      <c r="AA44" s="63">
        <f>+AA42-AA43</f>
        <v>70732930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133815519</v>
      </c>
      <c r="D46" s="55">
        <f>SUM(D44:D45)</f>
        <v>0</v>
      </c>
      <c r="E46" s="56">
        <f t="shared" si="5"/>
        <v>70732930</v>
      </c>
      <c r="F46" s="57">
        <f t="shared" si="5"/>
        <v>70732930</v>
      </c>
      <c r="G46" s="57">
        <f t="shared" si="5"/>
        <v>66347736</v>
      </c>
      <c r="H46" s="57">
        <f t="shared" si="5"/>
        <v>-8912495</v>
      </c>
      <c r="I46" s="57">
        <f t="shared" si="5"/>
        <v>6011245</v>
      </c>
      <c r="J46" s="57">
        <f t="shared" si="5"/>
        <v>63446486</v>
      </c>
      <c r="K46" s="57">
        <f t="shared" si="5"/>
        <v>-1789525</v>
      </c>
      <c r="L46" s="57">
        <f t="shared" si="5"/>
        <v>-308633</v>
      </c>
      <c r="M46" s="57">
        <f t="shared" si="5"/>
        <v>39426300</v>
      </c>
      <c r="N46" s="57">
        <f t="shared" si="5"/>
        <v>37328142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100774628</v>
      </c>
      <c r="X46" s="57">
        <f t="shared" si="5"/>
        <v>115166832</v>
      </c>
      <c r="Y46" s="57">
        <f t="shared" si="5"/>
        <v>-14392204</v>
      </c>
      <c r="Z46" s="58">
        <f>+IF(X46&lt;&gt;0,+(Y46/X46)*100,0)</f>
        <v>-12.496830684723532</v>
      </c>
      <c r="AA46" s="55">
        <f>SUM(AA44:AA45)</f>
        <v>70732930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133815519</v>
      </c>
      <c r="D48" s="71">
        <f>SUM(D46:D47)</f>
        <v>0</v>
      </c>
      <c r="E48" s="72">
        <f t="shared" si="6"/>
        <v>70732930</v>
      </c>
      <c r="F48" s="73">
        <f t="shared" si="6"/>
        <v>70732930</v>
      </c>
      <c r="G48" s="73">
        <f t="shared" si="6"/>
        <v>66347736</v>
      </c>
      <c r="H48" s="74">
        <f t="shared" si="6"/>
        <v>-8912495</v>
      </c>
      <c r="I48" s="74">
        <f t="shared" si="6"/>
        <v>6011245</v>
      </c>
      <c r="J48" s="74">
        <f t="shared" si="6"/>
        <v>63446486</v>
      </c>
      <c r="K48" s="74">
        <f t="shared" si="6"/>
        <v>-1789525</v>
      </c>
      <c r="L48" s="74">
        <f t="shared" si="6"/>
        <v>-308633</v>
      </c>
      <c r="M48" s="73">
        <f t="shared" si="6"/>
        <v>39426300</v>
      </c>
      <c r="N48" s="73">
        <f t="shared" si="6"/>
        <v>37328142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100774628</v>
      </c>
      <c r="X48" s="74">
        <f t="shared" si="6"/>
        <v>115166832</v>
      </c>
      <c r="Y48" s="74">
        <f t="shared" si="6"/>
        <v>-14392204</v>
      </c>
      <c r="Z48" s="75">
        <f>+IF(X48&lt;&gt;0,+(Y48/X48)*100,0)</f>
        <v>-12.496830684723532</v>
      </c>
      <c r="AA48" s="76">
        <f>SUM(AA46:AA47)</f>
        <v>70732930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10466334</v>
      </c>
      <c r="F5" s="8">
        <v>10466334</v>
      </c>
      <c r="G5" s="8">
        <v>1034287</v>
      </c>
      <c r="H5" s="8">
        <v>1034287</v>
      </c>
      <c r="I5" s="8">
        <v>1034287</v>
      </c>
      <c r="J5" s="8">
        <v>3102861</v>
      </c>
      <c r="K5" s="8">
        <v>1034287</v>
      </c>
      <c r="L5" s="8">
        <v>1034287</v>
      </c>
      <c r="M5" s="8">
        <v>1034287</v>
      </c>
      <c r="N5" s="8">
        <v>3102861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6205722</v>
      </c>
      <c r="X5" s="8"/>
      <c r="Y5" s="8">
        <v>6205722</v>
      </c>
      <c r="Z5" s="2">
        <v>0</v>
      </c>
      <c r="AA5" s="6">
        <v>10466334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177108</v>
      </c>
      <c r="F10" s="26">
        <v>177108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177108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280900</v>
      </c>
      <c r="F12" s="8">
        <v>280900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280900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1848320</v>
      </c>
      <c r="F13" s="8">
        <v>1848320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1848320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160715000</v>
      </c>
      <c r="F19" s="8">
        <v>160715000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/>
      <c r="Y19" s="8">
        <v>0</v>
      </c>
      <c r="Z19" s="2">
        <v>0</v>
      </c>
      <c r="AA19" s="6">
        <v>160715000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51265</v>
      </c>
      <c r="F20" s="26">
        <v>51265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/>
      <c r="Y20" s="26">
        <v>0</v>
      </c>
      <c r="Z20" s="27">
        <v>0</v>
      </c>
      <c r="AA20" s="28">
        <v>51265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173538927</v>
      </c>
      <c r="F22" s="35">
        <f t="shared" si="0"/>
        <v>173538927</v>
      </c>
      <c r="G22" s="35">
        <f t="shared" si="0"/>
        <v>1034287</v>
      </c>
      <c r="H22" s="35">
        <f t="shared" si="0"/>
        <v>1034287</v>
      </c>
      <c r="I22" s="35">
        <f t="shared" si="0"/>
        <v>1034287</v>
      </c>
      <c r="J22" s="35">
        <f t="shared" si="0"/>
        <v>3102861</v>
      </c>
      <c r="K22" s="35">
        <f t="shared" si="0"/>
        <v>1034287</v>
      </c>
      <c r="L22" s="35">
        <f t="shared" si="0"/>
        <v>1034287</v>
      </c>
      <c r="M22" s="35">
        <f t="shared" si="0"/>
        <v>1034287</v>
      </c>
      <c r="N22" s="35">
        <f t="shared" si="0"/>
        <v>3102861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6205722</v>
      </c>
      <c r="X22" s="35">
        <f t="shared" si="0"/>
        <v>0</v>
      </c>
      <c r="Y22" s="35">
        <f t="shared" si="0"/>
        <v>6205722</v>
      </c>
      <c r="Z22" s="36">
        <f>+IF(X22&lt;&gt;0,+(Y22/X22)*100,0)</f>
        <v>0</v>
      </c>
      <c r="AA22" s="33">
        <f>SUM(AA5:AA21)</f>
        <v>173538927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35268075</v>
      </c>
      <c r="F25" s="8">
        <v>35268075</v>
      </c>
      <c r="G25" s="8">
        <v>2336771</v>
      </c>
      <c r="H25" s="8">
        <v>2293669</v>
      </c>
      <c r="I25" s="8">
        <v>2161859</v>
      </c>
      <c r="J25" s="8">
        <v>6792299</v>
      </c>
      <c r="K25" s="8">
        <v>2135187</v>
      </c>
      <c r="L25" s="8">
        <v>2135187</v>
      </c>
      <c r="M25" s="8">
        <v>2135187</v>
      </c>
      <c r="N25" s="8">
        <v>6405561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13197860</v>
      </c>
      <c r="X25" s="8"/>
      <c r="Y25" s="8">
        <v>13197860</v>
      </c>
      <c r="Z25" s="2">
        <v>0</v>
      </c>
      <c r="AA25" s="6">
        <v>35268075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11164938</v>
      </c>
      <c r="F26" s="8">
        <v>11164938</v>
      </c>
      <c r="G26" s="8">
        <v>563093</v>
      </c>
      <c r="H26" s="8">
        <v>563093</v>
      </c>
      <c r="I26" s="8">
        <v>563093</v>
      </c>
      <c r="J26" s="8">
        <v>1689279</v>
      </c>
      <c r="K26" s="8">
        <v>563093</v>
      </c>
      <c r="L26" s="8">
        <v>563093</v>
      </c>
      <c r="M26" s="8">
        <v>563093</v>
      </c>
      <c r="N26" s="8">
        <v>1689279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3378558</v>
      </c>
      <c r="X26" s="8"/>
      <c r="Y26" s="8">
        <v>3378558</v>
      </c>
      <c r="Z26" s="2">
        <v>0</v>
      </c>
      <c r="AA26" s="6">
        <v>11164938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1500000</v>
      </c>
      <c r="F27" s="8">
        <v>1500000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1500000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23600249</v>
      </c>
      <c r="F28" s="8">
        <v>23600249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23600249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5074297</v>
      </c>
      <c r="F32" s="8">
        <v>5074297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5074297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1300000</v>
      </c>
      <c r="F33" s="8">
        <v>1300000</v>
      </c>
      <c r="G33" s="8">
        <v>324567</v>
      </c>
      <c r="H33" s="8">
        <v>225968</v>
      </c>
      <c r="I33" s="8">
        <v>335698</v>
      </c>
      <c r="J33" s="8">
        <v>886233</v>
      </c>
      <c r="K33" s="8">
        <v>335698</v>
      </c>
      <c r="L33" s="8">
        <v>335698</v>
      </c>
      <c r="M33" s="8">
        <v>335698</v>
      </c>
      <c r="N33" s="8">
        <v>1007094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1893327</v>
      </c>
      <c r="X33" s="8"/>
      <c r="Y33" s="8">
        <v>1893327</v>
      </c>
      <c r="Z33" s="2">
        <v>0</v>
      </c>
      <c r="AA33" s="6">
        <v>1300000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105711079</v>
      </c>
      <c r="F34" s="8">
        <v>105711079</v>
      </c>
      <c r="G34" s="8">
        <v>1885216</v>
      </c>
      <c r="H34" s="8">
        <v>2092186</v>
      </c>
      <c r="I34" s="8">
        <v>2092186</v>
      </c>
      <c r="J34" s="8">
        <v>6069588</v>
      </c>
      <c r="K34" s="8">
        <v>2092186</v>
      </c>
      <c r="L34" s="8">
        <v>2092186</v>
      </c>
      <c r="M34" s="8">
        <v>2092186</v>
      </c>
      <c r="N34" s="8">
        <v>6276558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12346146</v>
      </c>
      <c r="X34" s="8"/>
      <c r="Y34" s="8">
        <v>12346146</v>
      </c>
      <c r="Z34" s="2">
        <v>0</v>
      </c>
      <c r="AA34" s="6">
        <v>105711079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183618638</v>
      </c>
      <c r="F36" s="35">
        <f t="shared" si="1"/>
        <v>183618638</v>
      </c>
      <c r="G36" s="35">
        <f t="shared" si="1"/>
        <v>5109647</v>
      </c>
      <c r="H36" s="35">
        <f t="shared" si="1"/>
        <v>5174916</v>
      </c>
      <c r="I36" s="35">
        <f t="shared" si="1"/>
        <v>5152836</v>
      </c>
      <c r="J36" s="35">
        <f t="shared" si="1"/>
        <v>15437399</v>
      </c>
      <c r="K36" s="35">
        <f t="shared" si="1"/>
        <v>5126164</v>
      </c>
      <c r="L36" s="35">
        <f t="shared" si="1"/>
        <v>5126164</v>
      </c>
      <c r="M36" s="35">
        <f t="shared" si="1"/>
        <v>5126164</v>
      </c>
      <c r="N36" s="35">
        <f t="shared" si="1"/>
        <v>15378492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30815891</v>
      </c>
      <c r="X36" s="35">
        <f t="shared" si="1"/>
        <v>0</v>
      </c>
      <c r="Y36" s="35">
        <f t="shared" si="1"/>
        <v>30815891</v>
      </c>
      <c r="Z36" s="36">
        <f>+IF(X36&lt;&gt;0,+(Y36/X36)*100,0)</f>
        <v>0</v>
      </c>
      <c r="AA36" s="33">
        <f>SUM(AA25:AA35)</f>
        <v>183618638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-10079711</v>
      </c>
      <c r="F38" s="48">
        <f t="shared" si="2"/>
        <v>-10079711</v>
      </c>
      <c r="G38" s="48">
        <f t="shared" si="2"/>
        <v>-4075360</v>
      </c>
      <c r="H38" s="48">
        <f t="shared" si="2"/>
        <v>-4140629</v>
      </c>
      <c r="I38" s="48">
        <f t="shared" si="2"/>
        <v>-4118549</v>
      </c>
      <c r="J38" s="48">
        <f t="shared" si="2"/>
        <v>-12334538</v>
      </c>
      <c r="K38" s="48">
        <f t="shared" si="2"/>
        <v>-4091877</v>
      </c>
      <c r="L38" s="48">
        <f t="shared" si="2"/>
        <v>-4091877</v>
      </c>
      <c r="M38" s="48">
        <f t="shared" si="2"/>
        <v>-4091877</v>
      </c>
      <c r="N38" s="48">
        <f t="shared" si="2"/>
        <v>-12275631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-24610169</v>
      </c>
      <c r="X38" s="48">
        <f>IF(F22=F36,0,X22-X36)</f>
        <v>0</v>
      </c>
      <c r="Y38" s="48">
        <f t="shared" si="2"/>
        <v>-24610169</v>
      </c>
      <c r="Z38" s="49">
        <f>+IF(X38&lt;&gt;0,+(Y38/X38)*100,0)</f>
        <v>0</v>
      </c>
      <c r="AA38" s="46">
        <f>+AA22-AA36</f>
        <v>-10079711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35800000</v>
      </c>
      <c r="F39" s="8">
        <v>35800000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35800000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25720289</v>
      </c>
      <c r="F42" s="57">
        <f t="shared" si="3"/>
        <v>25720289</v>
      </c>
      <c r="G42" s="57">
        <f t="shared" si="3"/>
        <v>-4075360</v>
      </c>
      <c r="H42" s="57">
        <f t="shared" si="3"/>
        <v>-4140629</v>
      </c>
      <c r="I42" s="57">
        <f t="shared" si="3"/>
        <v>-4118549</v>
      </c>
      <c r="J42" s="57">
        <f t="shared" si="3"/>
        <v>-12334538</v>
      </c>
      <c r="K42" s="57">
        <f t="shared" si="3"/>
        <v>-4091877</v>
      </c>
      <c r="L42" s="57">
        <f t="shared" si="3"/>
        <v>-4091877</v>
      </c>
      <c r="M42" s="57">
        <f t="shared" si="3"/>
        <v>-4091877</v>
      </c>
      <c r="N42" s="57">
        <f t="shared" si="3"/>
        <v>-12275631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-24610169</v>
      </c>
      <c r="X42" s="57">
        <f t="shared" si="3"/>
        <v>0</v>
      </c>
      <c r="Y42" s="57">
        <f t="shared" si="3"/>
        <v>-24610169</v>
      </c>
      <c r="Z42" s="58">
        <f>+IF(X42&lt;&gt;0,+(Y42/X42)*100,0)</f>
        <v>0</v>
      </c>
      <c r="AA42" s="55">
        <f>SUM(AA38:AA41)</f>
        <v>25720289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25720289</v>
      </c>
      <c r="F44" s="65">
        <f t="shared" si="4"/>
        <v>25720289</v>
      </c>
      <c r="G44" s="65">
        <f t="shared" si="4"/>
        <v>-4075360</v>
      </c>
      <c r="H44" s="65">
        <f t="shared" si="4"/>
        <v>-4140629</v>
      </c>
      <c r="I44" s="65">
        <f t="shared" si="4"/>
        <v>-4118549</v>
      </c>
      <c r="J44" s="65">
        <f t="shared" si="4"/>
        <v>-12334538</v>
      </c>
      <c r="K44" s="65">
        <f t="shared" si="4"/>
        <v>-4091877</v>
      </c>
      <c r="L44" s="65">
        <f t="shared" si="4"/>
        <v>-4091877</v>
      </c>
      <c r="M44" s="65">
        <f t="shared" si="4"/>
        <v>-4091877</v>
      </c>
      <c r="N44" s="65">
        <f t="shared" si="4"/>
        <v>-12275631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-24610169</v>
      </c>
      <c r="X44" s="65">
        <f t="shared" si="4"/>
        <v>0</v>
      </c>
      <c r="Y44" s="65">
        <f t="shared" si="4"/>
        <v>-24610169</v>
      </c>
      <c r="Z44" s="66">
        <f>+IF(X44&lt;&gt;0,+(Y44/X44)*100,0)</f>
        <v>0</v>
      </c>
      <c r="AA44" s="63">
        <f>+AA42-AA43</f>
        <v>25720289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25720289</v>
      </c>
      <c r="F46" s="57">
        <f t="shared" si="5"/>
        <v>25720289</v>
      </c>
      <c r="G46" s="57">
        <f t="shared" si="5"/>
        <v>-4075360</v>
      </c>
      <c r="H46" s="57">
        <f t="shared" si="5"/>
        <v>-4140629</v>
      </c>
      <c r="I46" s="57">
        <f t="shared" si="5"/>
        <v>-4118549</v>
      </c>
      <c r="J46" s="57">
        <f t="shared" si="5"/>
        <v>-12334538</v>
      </c>
      <c r="K46" s="57">
        <f t="shared" si="5"/>
        <v>-4091877</v>
      </c>
      <c r="L46" s="57">
        <f t="shared" si="5"/>
        <v>-4091877</v>
      </c>
      <c r="M46" s="57">
        <f t="shared" si="5"/>
        <v>-4091877</v>
      </c>
      <c r="N46" s="57">
        <f t="shared" si="5"/>
        <v>-12275631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-24610169</v>
      </c>
      <c r="X46" s="57">
        <f t="shared" si="5"/>
        <v>0</v>
      </c>
      <c r="Y46" s="57">
        <f t="shared" si="5"/>
        <v>-24610169</v>
      </c>
      <c r="Z46" s="58">
        <f>+IF(X46&lt;&gt;0,+(Y46/X46)*100,0)</f>
        <v>0</v>
      </c>
      <c r="AA46" s="55">
        <f>SUM(AA44:AA45)</f>
        <v>25720289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25720289</v>
      </c>
      <c r="F48" s="73">
        <f t="shared" si="6"/>
        <v>25720289</v>
      </c>
      <c r="G48" s="73">
        <f t="shared" si="6"/>
        <v>-4075360</v>
      </c>
      <c r="H48" s="74">
        <f t="shared" si="6"/>
        <v>-4140629</v>
      </c>
      <c r="I48" s="74">
        <f t="shared" si="6"/>
        <v>-4118549</v>
      </c>
      <c r="J48" s="74">
        <f t="shared" si="6"/>
        <v>-12334538</v>
      </c>
      <c r="K48" s="74">
        <f t="shared" si="6"/>
        <v>-4091877</v>
      </c>
      <c r="L48" s="74">
        <f t="shared" si="6"/>
        <v>-4091877</v>
      </c>
      <c r="M48" s="73">
        <f t="shared" si="6"/>
        <v>-4091877</v>
      </c>
      <c r="N48" s="73">
        <f t="shared" si="6"/>
        <v>-12275631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-24610169</v>
      </c>
      <c r="X48" s="74">
        <f t="shared" si="6"/>
        <v>0</v>
      </c>
      <c r="Y48" s="74">
        <f t="shared" si="6"/>
        <v>-24610169</v>
      </c>
      <c r="Z48" s="75">
        <f>+IF(X48&lt;&gt;0,+(Y48/X48)*100,0)</f>
        <v>0</v>
      </c>
      <c r="AA48" s="76">
        <f>SUM(AA46:AA47)</f>
        <v>25720289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31431427</v>
      </c>
      <c r="D5" s="6">
        <v>0</v>
      </c>
      <c r="E5" s="7">
        <v>34046000</v>
      </c>
      <c r="F5" s="8">
        <v>34046000</v>
      </c>
      <c r="G5" s="8">
        <v>4017914</v>
      </c>
      <c r="H5" s="8">
        <v>2863438</v>
      </c>
      <c r="I5" s="8">
        <v>2836603</v>
      </c>
      <c r="J5" s="8">
        <v>9717955</v>
      </c>
      <c r="K5" s="8">
        <v>2856894</v>
      </c>
      <c r="L5" s="8">
        <v>2849996</v>
      </c>
      <c r="M5" s="8">
        <v>2856002</v>
      </c>
      <c r="N5" s="8">
        <v>8562892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18280847</v>
      </c>
      <c r="X5" s="8">
        <v>17023002</v>
      </c>
      <c r="Y5" s="8">
        <v>1257845</v>
      </c>
      <c r="Z5" s="2">
        <v>7.39</v>
      </c>
      <c r="AA5" s="6">
        <v>34046000</v>
      </c>
    </row>
    <row r="6" spans="1:27" ht="13.5">
      <c r="A6" s="23" t="s">
        <v>33</v>
      </c>
      <c r="B6" s="24"/>
      <c r="C6" s="6">
        <v>1721240</v>
      </c>
      <c r="D6" s="6">
        <v>0</v>
      </c>
      <c r="E6" s="7">
        <v>1460680</v>
      </c>
      <c r="F6" s="8">
        <v>1460680</v>
      </c>
      <c r="G6" s="8">
        <v>256723</v>
      </c>
      <c r="H6" s="8">
        <v>278176</v>
      </c>
      <c r="I6" s="8">
        <v>263301</v>
      </c>
      <c r="J6" s="8">
        <v>798200</v>
      </c>
      <c r="K6" s="8">
        <v>288482</v>
      </c>
      <c r="L6" s="8">
        <v>306954</v>
      </c>
      <c r="M6" s="8">
        <v>297369</v>
      </c>
      <c r="N6" s="8">
        <v>892805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1691005</v>
      </c>
      <c r="X6" s="8">
        <v>730500</v>
      </c>
      <c r="Y6" s="8">
        <v>960505</v>
      </c>
      <c r="Z6" s="2">
        <v>131.49</v>
      </c>
      <c r="AA6" s="6">
        <v>1460680</v>
      </c>
    </row>
    <row r="7" spans="1:27" ht="13.5">
      <c r="A7" s="25" t="s">
        <v>34</v>
      </c>
      <c r="B7" s="24"/>
      <c r="C7" s="6">
        <v>58257951</v>
      </c>
      <c r="D7" s="6">
        <v>0</v>
      </c>
      <c r="E7" s="7">
        <v>72057281</v>
      </c>
      <c r="F7" s="8">
        <v>72057281</v>
      </c>
      <c r="G7" s="8">
        <v>4821337</v>
      </c>
      <c r="H7" s="8">
        <v>5955259</v>
      </c>
      <c r="I7" s="8">
        <v>5475210</v>
      </c>
      <c r="J7" s="8">
        <v>16251806</v>
      </c>
      <c r="K7" s="8">
        <v>5612328</v>
      </c>
      <c r="L7" s="8">
        <v>5574121</v>
      </c>
      <c r="M7" s="8">
        <v>4992897</v>
      </c>
      <c r="N7" s="8">
        <v>16179346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32431152</v>
      </c>
      <c r="X7" s="8">
        <v>36028500</v>
      </c>
      <c r="Y7" s="8">
        <v>-3597348</v>
      </c>
      <c r="Z7" s="2">
        <v>-9.98</v>
      </c>
      <c r="AA7" s="6">
        <v>72057281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7757127</v>
      </c>
      <c r="D10" s="6">
        <v>0</v>
      </c>
      <c r="E10" s="7">
        <v>8064846</v>
      </c>
      <c r="F10" s="26">
        <v>8064846</v>
      </c>
      <c r="G10" s="26">
        <v>692139</v>
      </c>
      <c r="H10" s="26">
        <v>682200</v>
      </c>
      <c r="I10" s="26">
        <v>690673</v>
      </c>
      <c r="J10" s="26">
        <v>2065012</v>
      </c>
      <c r="K10" s="26">
        <v>722412</v>
      </c>
      <c r="L10" s="26">
        <v>666896</v>
      </c>
      <c r="M10" s="26">
        <v>685158</v>
      </c>
      <c r="N10" s="26">
        <v>2074466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4139478</v>
      </c>
      <c r="X10" s="26">
        <v>4032498</v>
      </c>
      <c r="Y10" s="26">
        <v>106980</v>
      </c>
      <c r="Z10" s="27">
        <v>2.65</v>
      </c>
      <c r="AA10" s="28">
        <v>8064846</v>
      </c>
    </row>
    <row r="11" spans="1:27" ht="13.5">
      <c r="A11" s="25" t="s">
        <v>38</v>
      </c>
      <c r="B11" s="29"/>
      <c r="C11" s="6">
        <v>290571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3300893</v>
      </c>
      <c r="D12" s="6">
        <v>0</v>
      </c>
      <c r="E12" s="7">
        <v>4458181</v>
      </c>
      <c r="F12" s="8">
        <v>4458181</v>
      </c>
      <c r="G12" s="8">
        <v>172917</v>
      </c>
      <c r="H12" s="8">
        <v>67405</v>
      </c>
      <c r="I12" s="8">
        <v>1437167</v>
      </c>
      <c r="J12" s="8">
        <v>1677489</v>
      </c>
      <c r="K12" s="8">
        <v>76831</v>
      </c>
      <c r="L12" s="8">
        <v>79760</v>
      </c>
      <c r="M12" s="8">
        <v>75393</v>
      </c>
      <c r="N12" s="8">
        <v>231984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1909473</v>
      </c>
      <c r="X12" s="8">
        <v>2229000</v>
      </c>
      <c r="Y12" s="8">
        <v>-319527</v>
      </c>
      <c r="Z12" s="2">
        <v>-14.33</v>
      </c>
      <c r="AA12" s="6">
        <v>4458181</v>
      </c>
    </row>
    <row r="13" spans="1:27" ht="13.5">
      <c r="A13" s="23" t="s">
        <v>40</v>
      </c>
      <c r="B13" s="29"/>
      <c r="C13" s="6">
        <v>2121815</v>
      </c>
      <c r="D13" s="6">
        <v>0</v>
      </c>
      <c r="E13" s="7">
        <v>1590000</v>
      </c>
      <c r="F13" s="8">
        <v>1590000</v>
      </c>
      <c r="G13" s="8">
        <v>31118</v>
      </c>
      <c r="H13" s="8">
        <v>78605</v>
      </c>
      <c r="I13" s="8">
        <v>651917</v>
      </c>
      <c r="J13" s="8">
        <v>761640</v>
      </c>
      <c r="K13" s="8">
        <v>619871</v>
      </c>
      <c r="L13" s="8">
        <v>248514</v>
      </c>
      <c r="M13" s="8">
        <v>152496</v>
      </c>
      <c r="N13" s="8">
        <v>1020881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1782521</v>
      </c>
      <c r="X13" s="8">
        <v>795000</v>
      </c>
      <c r="Y13" s="8">
        <v>987521</v>
      </c>
      <c r="Z13" s="2">
        <v>124.22</v>
      </c>
      <c r="AA13" s="6">
        <v>1590000</v>
      </c>
    </row>
    <row r="14" spans="1:27" ht="13.5">
      <c r="A14" s="23" t="s">
        <v>41</v>
      </c>
      <c r="B14" s="29"/>
      <c r="C14" s="6">
        <v>896710</v>
      </c>
      <c r="D14" s="6">
        <v>0</v>
      </c>
      <c r="E14" s="7">
        <v>0</v>
      </c>
      <c r="F14" s="8">
        <v>0</v>
      </c>
      <c r="G14" s="8">
        <v>94677</v>
      </c>
      <c r="H14" s="8">
        <v>33764</v>
      </c>
      <c r="I14" s="8">
        <v>34499</v>
      </c>
      <c r="J14" s="8">
        <v>162940</v>
      </c>
      <c r="K14" s="8">
        <v>38035</v>
      </c>
      <c r="L14" s="8">
        <v>54626</v>
      </c>
      <c r="M14" s="8">
        <v>64858</v>
      </c>
      <c r="N14" s="8">
        <v>157519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320459</v>
      </c>
      <c r="X14" s="8"/>
      <c r="Y14" s="8">
        <v>320459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2342469</v>
      </c>
      <c r="D16" s="6">
        <v>0</v>
      </c>
      <c r="E16" s="7">
        <v>243783</v>
      </c>
      <c r="F16" s="8">
        <v>243783</v>
      </c>
      <c r="G16" s="8">
        <v>11032</v>
      </c>
      <c r="H16" s="8">
        <v>7689</v>
      </c>
      <c r="I16" s="8">
        <v>7136</v>
      </c>
      <c r="J16" s="8">
        <v>25857</v>
      </c>
      <c r="K16" s="8">
        <v>6714</v>
      </c>
      <c r="L16" s="8">
        <v>7488</v>
      </c>
      <c r="M16" s="8">
        <v>410</v>
      </c>
      <c r="N16" s="8">
        <v>14612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40469</v>
      </c>
      <c r="X16" s="8">
        <v>121998</v>
      </c>
      <c r="Y16" s="8">
        <v>-81529</v>
      </c>
      <c r="Z16" s="2">
        <v>-66.83</v>
      </c>
      <c r="AA16" s="6">
        <v>243783</v>
      </c>
    </row>
    <row r="17" spans="1:27" ht="13.5">
      <c r="A17" s="23" t="s">
        <v>44</v>
      </c>
      <c r="B17" s="29"/>
      <c r="C17" s="6">
        <v>1690008</v>
      </c>
      <c r="D17" s="6">
        <v>0</v>
      </c>
      <c r="E17" s="7">
        <v>2280605</v>
      </c>
      <c r="F17" s="8">
        <v>2280605</v>
      </c>
      <c r="G17" s="8">
        <v>133486</v>
      </c>
      <c r="H17" s="8">
        <v>138879</v>
      </c>
      <c r="I17" s="8">
        <v>142473</v>
      </c>
      <c r="J17" s="8">
        <v>414838</v>
      </c>
      <c r="K17" s="8">
        <v>135432</v>
      </c>
      <c r="L17" s="8">
        <v>144820</v>
      </c>
      <c r="M17" s="8">
        <v>144936</v>
      </c>
      <c r="N17" s="8">
        <v>425188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840026</v>
      </c>
      <c r="X17" s="8">
        <v>1140498</v>
      </c>
      <c r="Y17" s="8">
        <v>-300472</v>
      </c>
      <c r="Z17" s="2">
        <v>-26.35</v>
      </c>
      <c r="AA17" s="6">
        <v>2280605</v>
      </c>
    </row>
    <row r="18" spans="1:27" ht="13.5">
      <c r="A18" s="25" t="s">
        <v>45</v>
      </c>
      <c r="B18" s="24"/>
      <c r="C18" s="6">
        <v>1268754</v>
      </c>
      <c r="D18" s="6">
        <v>0</v>
      </c>
      <c r="E18" s="7">
        <v>1219000</v>
      </c>
      <c r="F18" s="8">
        <v>1219000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609498</v>
      </c>
      <c r="Y18" s="8">
        <v>-609498</v>
      </c>
      <c r="Z18" s="2">
        <v>-100</v>
      </c>
      <c r="AA18" s="6">
        <v>1219000</v>
      </c>
    </row>
    <row r="19" spans="1:27" ht="13.5">
      <c r="A19" s="23" t="s">
        <v>46</v>
      </c>
      <c r="B19" s="29"/>
      <c r="C19" s="6">
        <v>175337284</v>
      </c>
      <c r="D19" s="6">
        <v>0</v>
      </c>
      <c r="E19" s="7">
        <v>131543000</v>
      </c>
      <c r="F19" s="8">
        <v>131543000</v>
      </c>
      <c r="G19" s="8">
        <v>40910905</v>
      </c>
      <c r="H19" s="8">
        <v>970906</v>
      </c>
      <c r="I19" s="8">
        <v>331197</v>
      </c>
      <c r="J19" s="8">
        <v>42213008</v>
      </c>
      <c r="K19" s="8">
        <v>1588803</v>
      </c>
      <c r="L19" s="8">
        <v>1234826</v>
      </c>
      <c r="M19" s="8">
        <v>32936368</v>
      </c>
      <c r="N19" s="8">
        <v>35759997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77973005</v>
      </c>
      <c r="X19" s="8">
        <v>65771502</v>
      </c>
      <c r="Y19" s="8">
        <v>12201503</v>
      </c>
      <c r="Z19" s="2">
        <v>18.55</v>
      </c>
      <c r="AA19" s="6">
        <v>131543000</v>
      </c>
    </row>
    <row r="20" spans="1:27" ht="13.5">
      <c r="A20" s="23" t="s">
        <v>47</v>
      </c>
      <c r="B20" s="29"/>
      <c r="C20" s="6">
        <v>347651</v>
      </c>
      <c r="D20" s="6">
        <v>0</v>
      </c>
      <c r="E20" s="7">
        <v>1639347</v>
      </c>
      <c r="F20" s="26">
        <v>1639347</v>
      </c>
      <c r="G20" s="26">
        <v>159961</v>
      </c>
      <c r="H20" s="26">
        <v>166386</v>
      </c>
      <c r="I20" s="26">
        <v>178881</v>
      </c>
      <c r="J20" s="26">
        <v>505228</v>
      </c>
      <c r="K20" s="26">
        <v>149027</v>
      </c>
      <c r="L20" s="26">
        <v>136116</v>
      </c>
      <c r="M20" s="26">
        <v>95834</v>
      </c>
      <c r="N20" s="26">
        <v>380977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886205</v>
      </c>
      <c r="X20" s="26">
        <v>819498</v>
      </c>
      <c r="Y20" s="26">
        <v>66707</v>
      </c>
      <c r="Z20" s="27">
        <v>8.14</v>
      </c>
      <c r="AA20" s="28">
        <v>1639347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56375</v>
      </c>
      <c r="L21" s="8">
        <v>0</v>
      </c>
      <c r="M21" s="8">
        <v>0</v>
      </c>
      <c r="N21" s="8">
        <v>56375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56375</v>
      </c>
      <c r="X21" s="8"/>
      <c r="Y21" s="8">
        <v>56375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286763900</v>
      </c>
      <c r="D22" s="33">
        <f>SUM(D5:D21)</f>
        <v>0</v>
      </c>
      <c r="E22" s="34">
        <f t="shared" si="0"/>
        <v>258602723</v>
      </c>
      <c r="F22" s="35">
        <f t="shared" si="0"/>
        <v>258602723</v>
      </c>
      <c r="G22" s="35">
        <f t="shared" si="0"/>
        <v>51302209</v>
      </c>
      <c r="H22" s="35">
        <f t="shared" si="0"/>
        <v>11242707</v>
      </c>
      <c r="I22" s="35">
        <f t="shared" si="0"/>
        <v>12049057</v>
      </c>
      <c r="J22" s="35">
        <f t="shared" si="0"/>
        <v>74593973</v>
      </c>
      <c r="K22" s="35">
        <f t="shared" si="0"/>
        <v>12151204</v>
      </c>
      <c r="L22" s="35">
        <f t="shared" si="0"/>
        <v>11304117</v>
      </c>
      <c r="M22" s="35">
        <f t="shared" si="0"/>
        <v>42301721</v>
      </c>
      <c r="N22" s="35">
        <f t="shared" si="0"/>
        <v>65757042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140351015</v>
      </c>
      <c r="X22" s="35">
        <f t="shared" si="0"/>
        <v>129301494</v>
      </c>
      <c r="Y22" s="35">
        <f t="shared" si="0"/>
        <v>11049521</v>
      </c>
      <c r="Z22" s="36">
        <f>+IF(X22&lt;&gt;0,+(Y22/X22)*100,0)</f>
        <v>8.545547818650881</v>
      </c>
      <c r="AA22" s="33">
        <f>SUM(AA5:AA21)</f>
        <v>258602723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78459121</v>
      </c>
      <c r="D25" s="6">
        <v>0</v>
      </c>
      <c r="E25" s="7">
        <v>99299071</v>
      </c>
      <c r="F25" s="8">
        <v>99299071</v>
      </c>
      <c r="G25" s="8">
        <v>7146136</v>
      </c>
      <c r="H25" s="8">
        <v>6986754</v>
      </c>
      <c r="I25" s="8">
        <v>7384151</v>
      </c>
      <c r="J25" s="8">
        <v>21517041</v>
      </c>
      <c r="K25" s="8">
        <v>6898191</v>
      </c>
      <c r="L25" s="8">
        <v>11054481</v>
      </c>
      <c r="M25" s="8">
        <v>6829335</v>
      </c>
      <c r="N25" s="8">
        <v>24782007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46299048</v>
      </c>
      <c r="X25" s="8">
        <v>49649502</v>
      </c>
      <c r="Y25" s="8">
        <v>-3350454</v>
      </c>
      <c r="Z25" s="2">
        <v>-6.75</v>
      </c>
      <c r="AA25" s="6">
        <v>99299071</v>
      </c>
    </row>
    <row r="26" spans="1:27" ht="13.5">
      <c r="A26" s="25" t="s">
        <v>52</v>
      </c>
      <c r="B26" s="24"/>
      <c r="C26" s="6">
        <v>7439463</v>
      </c>
      <c r="D26" s="6">
        <v>0</v>
      </c>
      <c r="E26" s="7">
        <v>9030847</v>
      </c>
      <c r="F26" s="8">
        <v>9030847</v>
      </c>
      <c r="G26" s="8">
        <v>712234</v>
      </c>
      <c r="H26" s="8">
        <v>726735</v>
      </c>
      <c r="I26" s="8">
        <v>732121</v>
      </c>
      <c r="J26" s="8">
        <v>2171090</v>
      </c>
      <c r="K26" s="8">
        <v>729548</v>
      </c>
      <c r="L26" s="8">
        <v>752041</v>
      </c>
      <c r="M26" s="8">
        <v>746461</v>
      </c>
      <c r="N26" s="8">
        <v>2228050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4399140</v>
      </c>
      <c r="X26" s="8">
        <v>4515498</v>
      </c>
      <c r="Y26" s="8">
        <v>-116358</v>
      </c>
      <c r="Z26" s="2">
        <v>-2.58</v>
      </c>
      <c r="AA26" s="6">
        <v>9030847</v>
      </c>
    </row>
    <row r="27" spans="1:27" ht="13.5">
      <c r="A27" s="25" t="s">
        <v>53</v>
      </c>
      <c r="B27" s="24"/>
      <c r="C27" s="6">
        <v>4836632</v>
      </c>
      <c r="D27" s="6">
        <v>0</v>
      </c>
      <c r="E27" s="7">
        <v>2100000</v>
      </c>
      <c r="F27" s="8">
        <v>2100000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2100000</v>
      </c>
    </row>
    <row r="28" spans="1:27" ht="13.5">
      <c r="A28" s="25" t="s">
        <v>54</v>
      </c>
      <c r="B28" s="24"/>
      <c r="C28" s="6">
        <v>23372468</v>
      </c>
      <c r="D28" s="6">
        <v>0</v>
      </c>
      <c r="E28" s="7">
        <v>24375000</v>
      </c>
      <c r="F28" s="8">
        <v>24375000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12187500</v>
      </c>
      <c r="Y28" s="8">
        <v>-12187500</v>
      </c>
      <c r="Z28" s="2">
        <v>-100</v>
      </c>
      <c r="AA28" s="6">
        <v>24375000</v>
      </c>
    </row>
    <row r="29" spans="1:27" ht="13.5">
      <c r="A29" s="25" t="s">
        <v>55</v>
      </c>
      <c r="B29" s="24"/>
      <c r="C29" s="6">
        <v>1166366</v>
      </c>
      <c r="D29" s="6">
        <v>0</v>
      </c>
      <c r="E29" s="7">
        <v>1009402</v>
      </c>
      <c r="F29" s="8">
        <v>1009402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1009402</v>
      </c>
    </row>
    <row r="30" spans="1:27" ht="13.5">
      <c r="A30" s="25" t="s">
        <v>56</v>
      </c>
      <c r="B30" s="24"/>
      <c r="C30" s="6">
        <v>41249614</v>
      </c>
      <c r="D30" s="6">
        <v>0</v>
      </c>
      <c r="E30" s="7">
        <v>50585000</v>
      </c>
      <c r="F30" s="8">
        <v>50585000</v>
      </c>
      <c r="G30" s="8">
        <v>71691</v>
      </c>
      <c r="H30" s="8">
        <v>5978766</v>
      </c>
      <c r="I30" s="8">
        <v>5659088</v>
      </c>
      <c r="J30" s="8">
        <v>11709545</v>
      </c>
      <c r="K30" s="8">
        <v>3075394</v>
      </c>
      <c r="L30" s="8">
        <v>3149143</v>
      </c>
      <c r="M30" s="8">
        <v>5835504</v>
      </c>
      <c r="N30" s="8">
        <v>12060041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23769586</v>
      </c>
      <c r="X30" s="8">
        <v>25292502</v>
      </c>
      <c r="Y30" s="8">
        <v>-1522916</v>
      </c>
      <c r="Z30" s="2">
        <v>-6.02</v>
      </c>
      <c r="AA30" s="6">
        <v>50585000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9314597</v>
      </c>
      <c r="D32" s="6">
        <v>0</v>
      </c>
      <c r="E32" s="7">
        <v>7921800</v>
      </c>
      <c r="F32" s="8">
        <v>7921800</v>
      </c>
      <c r="G32" s="8">
        <v>3440767</v>
      </c>
      <c r="H32" s="8">
        <v>606817</v>
      </c>
      <c r="I32" s="8">
        <v>113812</v>
      </c>
      <c r="J32" s="8">
        <v>4161396</v>
      </c>
      <c r="K32" s="8">
        <v>1816583</v>
      </c>
      <c r="L32" s="8">
        <v>2151807</v>
      </c>
      <c r="M32" s="8">
        <v>103656</v>
      </c>
      <c r="N32" s="8">
        <v>4072046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8233442</v>
      </c>
      <c r="X32" s="8">
        <v>3961002</v>
      </c>
      <c r="Y32" s="8">
        <v>4272440</v>
      </c>
      <c r="Z32" s="2">
        <v>107.86</v>
      </c>
      <c r="AA32" s="6">
        <v>7921800</v>
      </c>
    </row>
    <row r="33" spans="1:27" ht="13.5">
      <c r="A33" s="25" t="s">
        <v>59</v>
      </c>
      <c r="B33" s="24"/>
      <c r="C33" s="6">
        <v>90736535</v>
      </c>
      <c r="D33" s="6">
        <v>0</v>
      </c>
      <c r="E33" s="7">
        <v>1159000</v>
      </c>
      <c r="F33" s="8">
        <v>1159000</v>
      </c>
      <c r="G33" s="8">
        <v>226456</v>
      </c>
      <c r="H33" s="8">
        <v>169062</v>
      </c>
      <c r="I33" s="8">
        <v>11620</v>
      </c>
      <c r="J33" s="8">
        <v>407138</v>
      </c>
      <c r="K33" s="8">
        <v>5426251</v>
      </c>
      <c r="L33" s="8">
        <v>500514</v>
      </c>
      <c r="M33" s="8">
        <v>1149040</v>
      </c>
      <c r="N33" s="8">
        <v>7075805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7482943</v>
      </c>
      <c r="X33" s="8">
        <v>579498</v>
      </c>
      <c r="Y33" s="8">
        <v>6903445</v>
      </c>
      <c r="Z33" s="2">
        <v>1191.28</v>
      </c>
      <c r="AA33" s="6">
        <v>1159000</v>
      </c>
    </row>
    <row r="34" spans="1:27" ht="13.5">
      <c r="A34" s="25" t="s">
        <v>60</v>
      </c>
      <c r="B34" s="24"/>
      <c r="C34" s="6">
        <v>45022663</v>
      </c>
      <c r="D34" s="6">
        <v>0</v>
      </c>
      <c r="E34" s="7">
        <v>35321000</v>
      </c>
      <c r="F34" s="8">
        <v>35321000</v>
      </c>
      <c r="G34" s="8">
        <v>1907846</v>
      </c>
      <c r="H34" s="8">
        <v>3632345</v>
      </c>
      <c r="I34" s="8">
        <v>5262342</v>
      </c>
      <c r="J34" s="8">
        <v>10802533</v>
      </c>
      <c r="K34" s="8">
        <v>3361561</v>
      </c>
      <c r="L34" s="8">
        <v>4316991</v>
      </c>
      <c r="M34" s="8">
        <v>4398074</v>
      </c>
      <c r="N34" s="8">
        <v>12076626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22879159</v>
      </c>
      <c r="X34" s="8">
        <v>17660502</v>
      </c>
      <c r="Y34" s="8">
        <v>5218657</v>
      </c>
      <c r="Z34" s="2">
        <v>29.55</v>
      </c>
      <c r="AA34" s="6">
        <v>35321000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301597459</v>
      </c>
      <c r="D36" s="33">
        <f>SUM(D25:D35)</f>
        <v>0</v>
      </c>
      <c r="E36" s="34">
        <f t="shared" si="1"/>
        <v>230801120</v>
      </c>
      <c r="F36" s="35">
        <f t="shared" si="1"/>
        <v>230801120</v>
      </c>
      <c r="G36" s="35">
        <f t="shared" si="1"/>
        <v>13505130</v>
      </c>
      <c r="H36" s="35">
        <f t="shared" si="1"/>
        <v>18100479</v>
      </c>
      <c r="I36" s="35">
        <f t="shared" si="1"/>
        <v>19163134</v>
      </c>
      <c r="J36" s="35">
        <f t="shared" si="1"/>
        <v>50768743</v>
      </c>
      <c r="K36" s="35">
        <f t="shared" si="1"/>
        <v>21307528</v>
      </c>
      <c r="L36" s="35">
        <f t="shared" si="1"/>
        <v>21924977</v>
      </c>
      <c r="M36" s="35">
        <f t="shared" si="1"/>
        <v>19062070</v>
      </c>
      <c r="N36" s="35">
        <f t="shared" si="1"/>
        <v>62294575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113063318</v>
      </c>
      <c r="X36" s="35">
        <f t="shared" si="1"/>
        <v>113846004</v>
      </c>
      <c r="Y36" s="35">
        <f t="shared" si="1"/>
        <v>-782686</v>
      </c>
      <c r="Z36" s="36">
        <f>+IF(X36&lt;&gt;0,+(Y36/X36)*100,0)</f>
        <v>-0.6874953643520065</v>
      </c>
      <c r="AA36" s="33">
        <f>SUM(AA25:AA35)</f>
        <v>230801120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-14833559</v>
      </c>
      <c r="D38" s="46">
        <f>+D22-D36</f>
        <v>0</v>
      </c>
      <c r="E38" s="47">
        <f t="shared" si="2"/>
        <v>27801603</v>
      </c>
      <c r="F38" s="48">
        <f t="shared" si="2"/>
        <v>27801603</v>
      </c>
      <c r="G38" s="48">
        <f t="shared" si="2"/>
        <v>37797079</v>
      </c>
      <c r="H38" s="48">
        <f t="shared" si="2"/>
        <v>-6857772</v>
      </c>
      <c r="I38" s="48">
        <f t="shared" si="2"/>
        <v>-7114077</v>
      </c>
      <c r="J38" s="48">
        <f t="shared" si="2"/>
        <v>23825230</v>
      </c>
      <c r="K38" s="48">
        <f t="shared" si="2"/>
        <v>-9156324</v>
      </c>
      <c r="L38" s="48">
        <f t="shared" si="2"/>
        <v>-10620860</v>
      </c>
      <c r="M38" s="48">
        <f t="shared" si="2"/>
        <v>23239651</v>
      </c>
      <c r="N38" s="48">
        <f t="shared" si="2"/>
        <v>3462467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27287697</v>
      </c>
      <c r="X38" s="48">
        <f>IF(F22=F36,0,X22-X36)</f>
        <v>15455490</v>
      </c>
      <c r="Y38" s="48">
        <f t="shared" si="2"/>
        <v>11832207</v>
      </c>
      <c r="Z38" s="49">
        <f>+IF(X38&lt;&gt;0,+(Y38/X38)*100,0)</f>
        <v>76.5566604488114</v>
      </c>
      <c r="AA38" s="46">
        <f>+AA22-AA36</f>
        <v>27801603</v>
      </c>
    </row>
    <row r="39" spans="1:27" ht="13.5">
      <c r="A39" s="23" t="s">
        <v>64</v>
      </c>
      <c r="B39" s="29"/>
      <c r="C39" s="6">
        <v>26524000</v>
      </c>
      <c r="D39" s="6">
        <v>0</v>
      </c>
      <c r="E39" s="7">
        <v>26311000</v>
      </c>
      <c r="F39" s="8">
        <v>26311000</v>
      </c>
      <c r="G39" s="8">
        <v>0</v>
      </c>
      <c r="H39" s="8">
        <v>0</v>
      </c>
      <c r="I39" s="8">
        <v>296182</v>
      </c>
      <c r="J39" s="8">
        <v>296182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296182</v>
      </c>
      <c r="X39" s="8">
        <v>13155498</v>
      </c>
      <c r="Y39" s="8">
        <v>-12859316</v>
      </c>
      <c r="Z39" s="2">
        <v>-97.75</v>
      </c>
      <c r="AA39" s="6">
        <v>26311000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11690441</v>
      </c>
      <c r="D42" s="55">
        <f>SUM(D38:D41)</f>
        <v>0</v>
      </c>
      <c r="E42" s="56">
        <f t="shared" si="3"/>
        <v>54112603</v>
      </c>
      <c r="F42" s="57">
        <f t="shared" si="3"/>
        <v>54112603</v>
      </c>
      <c r="G42" s="57">
        <f t="shared" si="3"/>
        <v>37797079</v>
      </c>
      <c r="H42" s="57">
        <f t="shared" si="3"/>
        <v>-6857772</v>
      </c>
      <c r="I42" s="57">
        <f t="shared" si="3"/>
        <v>-6817895</v>
      </c>
      <c r="J42" s="57">
        <f t="shared" si="3"/>
        <v>24121412</v>
      </c>
      <c r="K42" s="57">
        <f t="shared" si="3"/>
        <v>-9156324</v>
      </c>
      <c r="L42" s="57">
        <f t="shared" si="3"/>
        <v>-10620860</v>
      </c>
      <c r="M42" s="57">
        <f t="shared" si="3"/>
        <v>23239651</v>
      </c>
      <c r="N42" s="57">
        <f t="shared" si="3"/>
        <v>3462467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27583879</v>
      </c>
      <c r="X42" s="57">
        <f t="shared" si="3"/>
        <v>28610988</v>
      </c>
      <c r="Y42" s="57">
        <f t="shared" si="3"/>
        <v>-1027109</v>
      </c>
      <c r="Z42" s="58">
        <f>+IF(X42&lt;&gt;0,+(Y42/X42)*100,0)</f>
        <v>-3.5899109810538525</v>
      </c>
      <c r="AA42" s="55">
        <f>SUM(AA38:AA41)</f>
        <v>54112603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11690441</v>
      </c>
      <c r="D44" s="63">
        <f>+D42-D43</f>
        <v>0</v>
      </c>
      <c r="E44" s="64">
        <f t="shared" si="4"/>
        <v>54112603</v>
      </c>
      <c r="F44" s="65">
        <f t="shared" si="4"/>
        <v>54112603</v>
      </c>
      <c r="G44" s="65">
        <f t="shared" si="4"/>
        <v>37797079</v>
      </c>
      <c r="H44" s="65">
        <f t="shared" si="4"/>
        <v>-6857772</v>
      </c>
      <c r="I44" s="65">
        <f t="shared" si="4"/>
        <v>-6817895</v>
      </c>
      <c r="J44" s="65">
        <f t="shared" si="4"/>
        <v>24121412</v>
      </c>
      <c r="K44" s="65">
        <f t="shared" si="4"/>
        <v>-9156324</v>
      </c>
      <c r="L44" s="65">
        <f t="shared" si="4"/>
        <v>-10620860</v>
      </c>
      <c r="M44" s="65">
        <f t="shared" si="4"/>
        <v>23239651</v>
      </c>
      <c r="N44" s="65">
        <f t="shared" si="4"/>
        <v>3462467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27583879</v>
      </c>
      <c r="X44" s="65">
        <f t="shared" si="4"/>
        <v>28610988</v>
      </c>
      <c r="Y44" s="65">
        <f t="shared" si="4"/>
        <v>-1027109</v>
      </c>
      <c r="Z44" s="66">
        <f>+IF(X44&lt;&gt;0,+(Y44/X44)*100,0)</f>
        <v>-3.5899109810538525</v>
      </c>
      <c r="AA44" s="63">
        <f>+AA42-AA43</f>
        <v>54112603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11690441</v>
      </c>
      <c r="D46" s="55">
        <f>SUM(D44:D45)</f>
        <v>0</v>
      </c>
      <c r="E46" s="56">
        <f t="shared" si="5"/>
        <v>54112603</v>
      </c>
      <c r="F46" s="57">
        <f t="shared" si="5"/>
        <v>54112603</v>
      </c>
      <c r="G46" s="57">
        <f t="shared" si="5"/>
        <v>37797079</v>
      </c>
      <c r="H46" s="57">
        <f t="shared" si="5"/>
        <v>-6857772</v>
      </c>
      <c r="I46" s="57">
        <f t="shared" si="5"/>
        <v>-6817895</v>
      </c>
      <c r="J46" s="57">
        <f t="shared" si="5"/>
        <v>24121412</v>
      </c>
      <c r="K46" s="57">
        <f t="shared" si="5"/>
        <v>-9156324</v>
      </c>
      <c r="L46" s="57">
        <f t="shared" si="5"/>
        <v>-10620860</v>
      </c>
      <c r="M46" s="57">
        <f t="shared" si="5"/>
        <v>23239651</v>
      </c>
      <c r="N46" s="57">
        <f t="shared" si="5"/>
        <v>3462467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27583879</v>
      </c>
      <c r="X46" s="57">
        <f t="shared" si="5"/>
        <v>28610988</v>
      </c>
      <c r="Y46" s="57">
        <f t="shared" si="5"/>
        <v>-1027109</v>
      </c>
      <c r="Z46" s="58">
        <f>+IF(X46&lt;&gt;0,+(Y46/X46)*100,0)</f>
        <v>-3.5899109810538525</v>
      </c>
      <c r="AA46" s="55">
        <f>SUM(AA44:AA45)</f>
        <v>54112603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11690441</v>
      </c>
      <c r="D48" s="71">
        <f>SUM(D46:D47)</f>
        <v>0</v>
      </c>
      <c r="E48" s="72">
        <f t="shared" si="6"/>
        <v>54112603</v>
      </c>
      <c r="F48" s="73">
        <f t="shared" si="6"/>
        <v>54112603</v>
      </c>
      <c r="G48" s="73">
        <f t="shared" si="6"/>
        <v>37797079</v>
      </c>
      <c r="H48" s="74">
        <f t="shared" si="6"/>
        <v>-6857772</v>
      </c>
      <c r="I48" s="74">
        <f t="shared" si="6"/>
        <v>-6817895</v>
      </c>
      <c r="J48" s="74">
        <f t="shared" si="6"/>
        <v>24121412</v>
      </c>
      <c r="K48" s="74">
        <f t="shared" si="6"/>
        <v>-9156324</v>
      </c>
      <c r="L48" s="74">
        <f t="shared" si="6"/>
        <v>-10620860</v>
      </c>
      <c r="M48" s="73">
        <f t="shared" si="6"/>
        <v>23239651</v>
      </c>
      <c r="N48" s="73">
        <f t="shared" si="6"/>
        <v>3462467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27583879</v>
      </c>
      <c r="X48" s="74">
        <f t="shared" si="6"/>
        <v>28610988</v>
      </c>
      <c r="Y48" s="74">
        <f t="shared" si="6"/>
        <v>-1027109</v>
      </c>
      <c r="Z48" s="75">
        <f>+IF(X48&lt;&gt;0,+(Y48/X48)*100,0)</f>
        <v>-3.5899109810538525</v>
      </c>
      <c r="AA48" s="76">
        <f>SUM(AA46:AA47)</f>
        <v>54112603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34890167</v>
      </c>
      <c r="D8" s="6">
        <v>0</v>
      </c>
      <c r="E8" s="7">
        <v>39568801</v>
      </c>
      <c r="F8" s="8">
        <v>39568801</v>
      </c>
      <c r="G8" s="8">
        <v>-147031</v>
      </c>
      <c r="H8" s="8">
        <v>2876736</v>
      </c>
      <c r="I8" s="8">
        <v>3227374</v>
      </c>
      <c r="J8" s="8">
        <v>5957079</v>
      </c>
      <c r="K8" s="8">
        <v>766366</v>
      </c>
      <c r="L8" s="8">
        <v>79383</v>
      </c>
      <c r="M8" s="8">
        <v>607351</v>
      </c>
      <c r="N8" s="8">
        <v>1453100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7410179</v>
      </c>
      <c r="X8" s="8">
        <v>19784400</v>
      </c>
      <c r="Y8" s="8">
        <v>-12374221</v>
      </c>
      <c r="Z8" s="2">
        <v>-62.55</v>
      </c>
      <c r="AA8" s="6">
        <v>39568801</v>
      </c>
    </row>
    <row r="9" spans="1:27" ht="13.5">
      <c r="A9" s="25" t="s">
        <v>36</v>
      </c>
      <c r="B9" s="24"/>
      <c r="C9" s="6">
        <v>9308598</v>
      </c>
      <c r="D9" s="6">
        <v>0</v>
      </c>
      <c r="E9" s="7">
        <v>11571000</v>
      </c>
      <c r="F9" s="8">
        <v>11571000</v>
      </c>
      <c r="G9" s="8">
        <v>-29696</v>
      </c>
      <c r="H9" s="8">
        <v>713399</v>
      </c>
      <c r="I9" s="8">
        <v>725246</v>
      </c>
      <c r="J9" s="8">
        <v>1408949</v>
      </c>
      <c r="K9" s="8">
        <v>2392387</v>
      </c>
      <c r="L9" s="8">
        <v>790730</v>
      </c>
      <c r="M9" s="8">
        <v>928758</v>
      </c>
      <c r="N9" s="8">
        <v>4111875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5520824</v>
      </c>
      <c r="X9" s="8">
        <v>5785500</v>
      </c>
      <c r="Y9" s="8">
        <v>-264676</v>
      </c>
      <c r="Z9" s="2">
        <v>-4.57</v>
      </c>
      <c r="AA9" s="6">
        <v>11571000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473359</v>
      </c>
      <c r="D12" s="6">
        <v>0</v>
      </c>
      <c r="E12" s="7">
        <v>659855</v>
      </c>
      <c r="F12" s="8">
        <v>659855</v>
      </c>
      <c r="G12" s="8">
        <v>67847</v>
      </c>
      <c r="H12" s="8">
        <v>29732</v>
      </c>
      <c r="I12" s="8">
        <v>34433</v>
      </c>
      <c r="J12" s="8">
        <v>132012</v>
      </c>
      <c r="K12" s="8">
        <v>60092</v>
      </c>
      <c r="L12" s="8">
        <v>33657</v>
      </c>
      <c r="M12" s="8">
        <v>34838</v>
      </c>
      <c r="N12" s="8">
        <v>128587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260599</v>
      </c>
      <c r="X12" s="8">
        <v>320948</v>
      </c>
      <c r="Y12" s="8">
        <v>-60349</v>
      </c>
      <c r="Z12" s="2">
        <v>-18.8</v>
      </c>
      <c r="AA12" s="6">
        <v>659855</v>
      </c>
    </row>
    <row r="13" spans="1:27" ht="13.5">
      <c r="A13" s="23" t="s">
        <v>40</v>
      </c>
      <c r="B13" s="29"/>
      <c r="C13" s="6">
        <v>8007817</v>
      </c>
      <c r="D13" s="6">
        <v>0</v>
      </c>
      <c r="E13" s="7">
        <v>6934486</v>
      </c>
      <c r="F13" s="8">
        <v>6934486</v>
      </c>
      <c r="G13" s="8">
        <v>310556</v>
      </c>
      <c r="H13" s="8">
        <v>881728</v>
      </c>
      <c r="I13" s="8">
        <v>1018059</v>
      </c>
      <c r="J13" s="8">
        <v>2210343</v>
      </c>
      <c r="K13" s="8">
        <v>1068857</v>
      </c>
      <c r="L13" s="8">
        <v>1197600</v>
      </c>
      <c r="M13" s="8">
        <v>960279</v>
      </c>
      <c r="N13" s="8">
        <v>3226736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5437079</v>
      </c>
      <c r="X13" s="8">
        <v>3467244</v>
      </c>
      <c r="Y13" s="8">
        <v>1969835</v>
      </c>
      <c r="Z13" s="2">
        <v>56.81</v>
      </c>
      <c r="AA13" s="6">
        <v>6934486</v>
      </c>
    </row>
    <row r="14" spans="1:27" ht="13.5">
      <c r="A14" s="23" t="s">
        <v>41</v>
      </c>
      <c r="B14" s="29"/>
      <c r="C14" s="6">
        <v>19920325</v>
      </c>
      <c r="D14" s="6">
        <v>0</v>
      </c>
      <c r="E14" s="7">
        <v>10987300</v>
      </c>
      <c r="F14" s="8">
        <v>10987300</v>
      </c>
      <c r="G14" s="8">
        <v>1737596</v>
      </c>
      <c r="H14" s="8">
        <v>1801490</v>
      </c>
      <c r="I14" s="8">
        <v>832053</v>
      </c>
      <c r="J14" s="8">
        <v>4371139</v>
      </c>
      <c r="K14" s="8">
        <v>850399</v>
      </c>
      <c r="L14" s="8">
        <v>865315</v>
      </c>
      <c r="M14" s="8">
        <v>908225</v>
      </c>
      <c r="N14" s="8">
        <v>2623939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6995078</v>
      </c>
      <c r="X14" s="8">
        <v>5493648</v>
      </c>
      <c r="Y14" s="8">
        <v>1501430</v>
      </c>
      <c r="Z14" s="2">
        <v>27.33</v>
      </c>
      <c r="AA14" s="6">
        <v>10987300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335924904</v>
      </c>
      <c r="D19" s="6">
        <v>0</v>
      </c>
      <c r="E19" s="7">
        <v>268573000</v>
      </c>
      <c r="F19" s="8">
        <v>268573000</v>
      </c>
      <c r="G19" s="8">
        <v>109885755</v>
      </c>
      <c r="H19" s="8">
        <v>867014</v>
      </c>
      <c r="I19" s="8">
        <v>1263664</v>
      </c>
      <c r="J19" s="8">
        <v>112016433</v>
      </c>
      <c r="K19" s="8">
        <v>398441</v>
      </c>
      <c r="L19" s="8">
        <v>1687807</v>
      </c>
      <c r="M19" s="8">
        <v>88421402</v>
      </c>
      <c r="N19" s="8">
        <v>90507650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202524083</v>
      </c>
      <c r="X19" s="8">
        <v>201429750</v>
      </c>
      <c r="Y19" s="8">
        <v>1094333</v>
      </c>
      <c r="Z19" s="2">
        <v>0.54</v>
      </c>
      <c r="AA19" s="6">
        <v>268573000</v>
      </c>
    </row>
    <row r="20" spans="1:27" ht="13.5">
      <c r="A20" s="23" t="s">
        <v>47</v>
      </c>
      <c r="B20" s="29"/>
      <c r="C20" s="6">
        <v>275964</v>
      </c>
      <c r="D20" s="6">
        <v>0</v>
      </c>
      <c r="E20" s="7">
        <v>306954</v>
      </c>
      <c r="F20" s="26">
        <v>306954</v>
      </c>
      <c r="G20" s="26">
        <v>0</v>
      </c>
      <c r="H20" s="26">
        <v>18756</v>
      </c>
      <c r="I20" s="26">
        <v>10264</v>
      </c>
      <c r="J20" s="26">
        <v>29020</v>
      </c>
      <c r="K20" s="26">
        <v>18488</v>
      </c>
      <c r="L20" s="26">
        <v>2149</v>
      </c>
      <c r="M20" s="26">
        <v>98563</v>
      </c>
      <c r="N20" s="26">
        <v>119200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148220</v>
      </c>
      <c r="X20" s="26">
        <v>153474</v>
      </c>
      <c r="Y20" s="26">
        <v>-5254</v>
      </c>
      <c r="Z20" s="27">
        <v>-3.42</v>
      </c>
      <c r="AA20" s="28">
        <v>306954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408801134</v>
      </c>
      <c r="D22" s="33">
        <f>SUM(D5:D21)</f>
        <v>0</v>
      </c>
      <c r="E22" s="34">
        <f t="shared" si="0"/>
        <v>338601396</v>
      </c>
      <c r="F22" s="35">
        <f t="shared" si="0"/>
        <v>338601396</v>
      </c>
      <c r="G22" s="35">
        <f t="shared" si="0"/>
        <v>111825027</v>
      </c>
      <c r="H22" s="35">
        <f t="shared" si="0"/>
        <v>7188855</v>
      </c>
      <c r="I22" s="35">
        <f t="shared" si="0"/>
        <v>7111093</v>
      </c>
      <c r="J22" s="35">
        <f t="shared" si="0"/>
        <v>126124975</v>
      </c>
      <c r="K22" s="35">
        <f t="shared" si="0"/>
        <v>5555030</v>
      </c>
      <c r="L22" s="35">
        <f t="shared" si="0"/>
        <v>4656641</v>
      </c>
      <c r="M22" s="35">
        <f t="shared" si="0"/>
        <v>91959416</v>
      </c>
      <c r="N22" s="35">
        <f t="shared" si="0"/>
        <v>102171087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228296062</v>
      </c>
      <c r="X22" s="35">
        <f t="shared" si="0"/>
        <v>236434964</v>
      </c>
      <c r="Y22" s="35">
        <f t="shared" si="0"/>
        <v>-8138902</v>
      </c>
      <c r="Z22" s="36">
        <f>+IF(X22&lt;&gt;0,+(Y22/X22)*100,0)</f>
        <v>-3.44234281694479</v>
      </c>
      <c r="AA22" s="33">
        <f>SUM(AA5:AA21)</f>
        <v>338601396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112576873</v>
      </c>
      <c r="D25" s="6">
        <v>0</v>
      </c>
      <c r="E25" s="7">
        <v>123908353</v>
      </c>
      <c r="F25" s="8">
        <v>123908353</v>
      </c>
      <c r="G25" s="8">
        <v>8287658</v>
      </c>
      <c r="H25" s="8">
        <v>9424475</v>
      </c>
      <c r="I25" s="8">
        <v>8573469</v>
      </c>
      <c r="J25" s="8">
        <v>26285602</v>
      </c>
      <c r="K25" s="8">
        <v>8444667</v>
      </c>
      <c r="L25" s="8">
        <v>13799478</v>
      </c>
      <c r="M25" s="8">
        <v>8589866</v>
      </c>
      <c r="N25" s="8">
        <v>30834011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57119613</v>
      </c>
      <c r="X25" s="8">
        <v>63928391</v>
      </c>
      <c r="Y25" s="8">
        <v>-6808778</v>
      </c>
      <c r="Z25" s="2">
        <v>-10.65</v>
      </c>
      <c r="AA25" s="6">
        <v>123908353</v>
      </c>
    </row>
    <row r="26" spans="1:27" ht="13.5">
      <c r="A26" s="25" t="s">
        <v>52</v>
      </c>
      <c r="B26" s="24"/>
      <c r="C26" s="6">
        <v>3982550</v>
      </c>
      <c r="D26" s="6">
        <v>0</v>
      </c>
      <c r="E26" s="7">
        <v>4474298</v>
      </c>
      <c r="F26" s="8">
        <v>4474298</v>
      </c>
      <c r="G26" s="8">
        <v>339758</v>
      </c>
      <c r="H26" s="8">
        <v>231179</v>
      </c>
      <c r="I26" s="8">
        <v>378276</v>
      </c>
      <c r="J26" s="8">
        <v>949213</v>
      </c>
      <c r="K26" s="8">
        <v>238460</v>
      </c>
      <c r="L26" s="8">
        <v>239092</v>
      </c>
      <c r="M26" s="8">
        <v>239378</v>
      </c>
      <c r="N26" s="8">
        <v>716930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1666143</v>
      </c>
      <c r="X26" s="8">
        <v>2174948</v>
      </c>
      <c r="Y26" s="8">
        <v>-508805</v>
      </c>
      <c r="Z26" s="2">
        <v>-23.39</v>
      </c>
      <c r="AA26" s="6">
        <v>4474298</v>
      </c>
    </row>
    <row r="27" spans="1:27" ht="13.5">
      <c r="A27" s="25" t="s">
        <v>53</v>
      </c>
      <c r="B27" s="24"/>
      <c r="C27" s="6">
        <v>30932106</v>
      </c>
      <c r="D27" s="6">
        <v>0</v>
      </c>
      <c r="E27" s="7">
        <v>35114704</v>
      </c>
      <c r="F27" s="8">
        <v>35114704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17557350</v>
      </c>
      <c r="Y27" s="8">
        <v>-17557350</v>
      </c>
      <c r="Z27" s="2">
        <v>-100</v>
      </c>
      <c r="AA27" s="6">
        <v>35114704</v>
      </c>
    </row>
    <row r="28" spans="1:27" ht="13.5">
      <c r="A28" s="25" t="s">
        <v>54</v>
      </c>
      <c r="B28" s="24"/>
      <c r="C28" s="6">
        <v>63750525</v>
      </c>
      <c r="D28" s="6">
        <v>0</v>
      </c>
      <c r="E28" s="7">
        <v>58043842</v>
      </c>
      <c r="F28" s="8">
        <v>58043842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29029023</v>
      </c>
      <c r="N28" s="8">
        <v>29029023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29029023</v>
      </c>
      <c r="X28" s="8">
        <v>28944737</v>
      </c>
      <c r="Y28" s="8">
        <v>84286</v>
      </c>
      <c r="Z28" s="2">
        <v>0.29</v>
      </c>
      <c r="AA28" s="6">
        <v>58043842</v>
      </c>
    </row>
    <row r="29" spans="1:27" ht="13.5">
      <c r="A29" s="25" t="s">
        <v>55</v>
      </c>
      <c r="B29" s="24"/>
      <c r="C29" s="6">
        <v>3774904</v>
      </c>
      <c r="D29" s="6">
        <v>0</v>
      </c>
      <c r="E29" s="7">
        <v>600810</v>
      </c>
      <c r="F29" s="8">
        <v>600810</v>
      </c>
      <c r="G29" s="8">
        <v>50283</v>
      </c>
      <c r="H29" s="8">
        <v>52586</v>
      </c>
      <c r="I29" s="8">
        <v>43607</v>
      </c>
      <c r="J29" s="8">
        <v>146476</v>
      </c>
      <c r="K29" s="8">
        <v>167579</v>
      </c>
      <c r="L29" s="8">
        <v>35089</v>
      </c>
      <c r="M29" s="8">
        <v>30790</v>
      </c>
      <c r="N29" s="8">
        <v>233458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379934</v>
      </c>
      <c r="X29" s="8">
        <v>300402</v>
      </c>
      <c r="Y29" s="8">
        <v>79532</v>
      </c>
      <c r="Z29" s="2">
        <v>26.48</v>
      </c>
      <c r="AA29" s="6">
        <v>600810</v>
      </c>
    </row>
    <row r="30" spans="1:27" ht="13.5">
      <c r="A30" s="25" t="s">
        <v>56</v>
      </c>
      <c r="B30" s="24"/>
      <c r="C30" s="6">
        <v>11366985</v>
      </c>
      <c r="D30" s="6">
        <v>0</v>
      </c>
      <c r="E30" s="7">
        <v>18000000</v>
      </c>
      <c r="F30" s="8">
        <v>18000000</v>
      </c>
      <c r="G30" s="8">
        <v>0</v>
      </c>
      <c r="H30" s="8">
        <v>988187</v>
      </c>
      <c r="I30" s="8">
        <v>1110323</v>
      </c>
      <c r="J30" s="8">
        <v>2098510</v>
      </c>
      <c r="K30" s="8">
        <v>1032980</v>
      </c>
      <c r="L30" s="8">
        <v>1116088</v>
      </c>
      <c r="M30" s="8">
        <v>1054901</v>
      </c>
      <c r="N30" s="8">
        <v>3203969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5302479</v>
      </c>
      <c r="X30" s="8">
        <v>9000000</v>
      </c>
      <c r="Y30" s="8">
        <v>-3697521</v>
      </c>
      <c r="Z30" s="2">
        <v>-41.08</v>
      </c>
      <c r="AA30" s="6">
        <v>18000000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101240857</v>
      </c>
      <c r="D32" s="6">
        <v>0</v>
      </c>
      <c r="E32" s="7">
        <v>60306008</v>
      </c>
      <c r="F32" s="8">
        <v>60306008</v>
      </c>
      <c r="G32" s="8">
        <v>1227160</v>
      </c>
      <c r="H32" s="8">
        <v>13887186</v>
      </c>
      <c r="I32" s="8">
        <v>9303078</v>
      </c>
      <c r="J32" s="8">
        <v>24417424</v>
      </c>
      <c r="K32" s="8">
        <v>5457518</v>
      </c>
      <c r="L32" s="8">
        <v>27749262</v>
      </c>
      <c r="M32" s="8">
        <v>7128903</v>
      </c>
      <c r="N32" s="8">
        <v>40335683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64753107</v>
      </c>
      <c r="X32" s="8">
        <v>30153006</v>
      </c>
      <c r="Y32" s="8">
        <v>34600101</v>
      </c>
      <c r="Z32" s="2">
        <v>114.75</v>
      </c>
      <c r="AA32" s="6">
        <v>60306008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202880840</v>
      </c>
      <c r="D34" s="6">
        <v>0</v>
      </c>
      <c r="E34" s="7">
        <v>93900383</v>
      </c>
      <c r="F34" s="8">
        <v>93900383</v>
      </c>
      <c r="G34" s="8">
        <v>4484564</v>
      </c>
      <c r="H34" s="8">
        <v>5632685</v>
      </c>
      <c r="I34" s="8">
        <v>6425777</v>
      </c>
      <c r="J34" s="8">
        <v>16543026</v>
      </c>
      <c r="K34" s="8">
        <v>4626487</v>
      </c>
      <c r="L34" s="8">
        <v>5306851</v>
      </c>
      <c r="M34" s="8">
        <v>6270861</v>
      </c>
      <c r="N34" s="8">
        <v>16204199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32747225</v>
      </c>
      <c r="X34" s="8">
        <v>45340192</v>
      </c>
      <c r="Y34" s="8">
        <v>-12592967</v>
      </c>
      <c r="Z34" s="2">
        <v>-27.77</v>
      </c>
      <c r="AA34" s="6">
        <v>93900383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530505640</v>
      </c>
      <c r="D36" s="33">
        <f>SUM(D25:D35)</f>
        <v>0</v>
      </c>
      <c r="E36" s="34">
        <f t="shared" si="1"/>
        <v>394348398</v>
      </c>
      <c r="F36" s="35">
        <f t="shared" si="1"/>
        <v>394348398</v>
      </c>
      <c r="G36" s="35">
        <f t="shared" si="1"/>
        <v>14389423</v>
      </c>
      <c r="H36" s="35">
        <f t="shared" si="1"/>
        <v>30216298</v>
      </c>
      <c r="I36" s="35">
        <f t="shared" si="1"/>
        <v>25834530</v>
      </c>
      <c r="J36" s="35">
        <f t="shared" si="1"/>
        <v>70440251</v>
      </c>
      <c r="K36" s="35">
        <f t="shared" si="1"/>
        <v>19967691</v>
      </c>
      <c r="L36" s="35">
        <f t="shared" si="1"/>
        <v>48245860</v>
      </c>
      <c r="M36" s="35">
        <f t="shared" si="1"/>
        <v>52343722</v>
      </c>
      <c r="N36" s="35">
        <f t="shared" si="1"/>
        <v>120557273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190997524</v>
      </c>
      <c r="X36" s="35">
        <f t="shared" si="1"/>
        <v>197399026</v>
      </c>
      <c r="Y36" s="35">
        <f t="shared" si="1"/>
        <v>-6401502</v>
      </c>
      <c r="Z36" s="36">
        <f>+IF(X36&lt;&gt;0,+(Y36/X36)*100,0)</f>
        <v>-3.242924815647267</v>
      </c>
      <c r="AA36" s="33">
        <f>SUM(AA25:AA35)</f>
        <v>394348398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-121704506</v>
      </c>
      <c r="D38" s="46">
        <f>+D22-D36</f>
        <v>0</v>
      </c>
      <c r="E38" s="47">
        <f t="shared" si="2"/>
        <v>-55747002</v>
      </c>
      <c r="F38" s="48">
        <f t="shared" si="2"/>
        <v>-55747002</v>
      </c>
      <c r="G38" s="48">
        <f t="shared" si="2"/>
        <v>97435604</v>
      </c>
      <c r="H38" s="48">
        <f t="shared" si="2"/>
        <v>-23027443</v>
      </c>
      <c r="I38" s="48">
        <f t="shared" si="2"/>
        <v>-18723437</v>
      </c>
      <c r="J38" s="48">
        <f t="shared" si="2"/>
        <v>55684724</v>
      </c>
      <c r="K38" s="48">
        <f t="shared" si="2"/>
        <v>-14412661</v>
      </c>
      <c r="L38" s="48">
        <f t="shared" si="2"/>
        <v>-43589219</v>
      </c>
      <c r="M38" s="48">
        <f t="shared" si="2"/>
        <v>39615694</v>
      </c>
      <c r="N38" s="48">
        <f t="shared" si="2"/>
        <v>-18386186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37298538</v>
      </c>
      <c r="X38" s="48">
        <f>IF(F22=F36,0,X22-X36)</f>
        <v>39035938</v>
      </c>
      <c r="Y38" s="48">
        <f t="shared" si="2"/>
        <v>-1737400</v>
      </c>
      <c r="Z38" s="49">
        <f>+IF(X38&lt;&gt;0,+(Y38/X38)*100,0)</f>
        <v>-4.450770466947662</v>
      </c>
      <c r="AA38" s="46">
        <f>+AA22-AA36</f>
        <v>-55747002</v>
      </c>
    </row>
    <row r="39" spans="1:27" ht="13.5">
      <c r="A39" s="23" t="s">
        <v>64</v>
      </c>
      <c r="B39" s="29"/>
      <c r="C39" s="6">
        <v>372656729</v>
      </c>
      <c r="D39" s="6">
        <v>0</v>
      </c>
      <c r="E39" s="7">
        <v>373735000</v>
      </c>
      <c r="F39" s="8">
        <v>373735000</v>
      </c>
      <c r="G39" s="8">
        <v>82650</v>
      </c>
      <c r="H39" s="8">
        <v>34838979</v>
      </c>
      <c r="I39" s="8">
        <v>51177086</v>
      </c>
      <c r="J39" s="8">
        <v>86098715</v>
      </c>
      <c r="K39" s="8">
        <v>20110599</v>
      </c>
      <c r="L39" s="8">
        <v>5360843</v>
      </c>
      <c r="M39" s="8">
        <v>35644479</v>
      </c>
      <c r="N39" s="8">
        <v>61115921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147214636</v>
      </c>
      <c r="X39" s="8">
        <v>186867511</v>
      </c>
      <c r="Y39" s="8">
        <v>-39652875</v>
      </c>
      <c r="Z39" s="2">
        <v>-21.22</v>
      </c>
      <c r="AA39" s="6">
        <v>373735000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1757846</v>
      </c>
      <c r="F41" s="8">
        <v>1757846</v>
      </c>
      <c r="G41" s="51">
        <v>0</v>
      </c>
      <c r="H41" s="51">
        <v>0</v>
      </c>
      <c r="I41" s="51">
        <v>0</v>
      </c>
      <c r="J41" s="8">
        <v>0</v>
      </c>
      <c r="K41" s="51">
        <v>61058</v>
      </c>
      <c r="L41" s="51">
        <v>0</v>
      </c>
      <c r="M41" s="8">
        <v>48360</v>
      </c>
      <c r="N41" s="51">
        <v>109418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109418</v>
      </c>
      <c r="X41" s="8">
        <v>856007</v>
      </c>
      <c r="Y41" s="51">
        <v>-746589</v>
      </c>
      <c r="Z41" s="52">
        <v>-87.22</v>
      </c>
      <c r="AA41" s="53">
        <v>1757846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250952223</v>
      </c>
      <c r="D42" s="55">
        <f>SUM(D38:D41)</f>
        <v>0</v>
      </c>
      <c r="E42" s="56">
        <f t="shared" si="3"/>
        <v>319745844</v>
      </c>
      <c r="F42" s="57">
        <f t="shared" si="3"/>
        <v>319745844</v>
      </c>
      <c r="G42" s="57">
        <f t="shared" si="3"/>
        <v>97518254</v>
      </c>
      <c r="H42" s="57">
        <f t="shared" si="3"/>
        <v>11811536</v>
      </c>
      <c r="I42" s="57">
        <f t="shared" si="3"/>
        <v>32453649</v>
      </c>
      <c r="J42" s="57">
        <f t="shared" si="3"/>
        <v>141783439</v>
      </c>
      <c r="K42" s="57">
        <f t="shared" si="3"/>
        <v>5758996</v>
      </c>
      <c r="L42" s="57">
        <f t="shared" si="3"/>
        <v>-38228376</v>
      </c>
      <c r="M42" s="57">
        <f t="shared" si="3"/>
        <v>75308533</v>
      </c>
      <c r="N42" s="57">
        <f t="shared" si="3"/>
        <v>42839153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184622592</v>
      </c>
      <c r="X42" s="57">
        <f t="shared" si="3"/>
        <v>226759456</v>
      </c>
      <c r="Y42" s="57">
        <f t="shared" si="3"/>
        <v>-42136864</v>
      </c>
      <c r="Z42" s="58">
        <f>+IF(X42&lt;&gt;0,+(Y42/X42)*100,0)</f>
        <v>-18.58218605004944</v>
      </c>
      <c r="AA42" s="55">
        <f>SUM(AA38:AA41)</f>
        <v>319745844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250952223</v>
      </c>
      <c r="D44" s="63">
        <f>+D42-D43</f>
        <v>0</v>
      </c>
      <c r="E44" s="64">
        <f t="shared" si="4"/>
        <v>319745844</v>
      </c>
      <c r="F44" s="65">
        <f t="shared" si="4"/>
        <v>319745844</v>
      </c>
      <c r="G44" s="65">
        <f t="shared" si="4"/>
        <v>97518254</v>
      </c>
      <c r="H44" s="65">
        <f t="shared" si="4"/>
        <v>11811536</v>
      </c>
      <c r="I44" s="65">
        <f t="shared" si="4"/>
        <v>32453649</v>
      </c>
      <c r="J44" s="65">
        <f t="shared" si="4"/>
        <v>141783439</v>
      </c>
      <c r="K44" s="65">
        <f t="shared" si="4"/>
        <v>5758996</v>
      </c>
      <c r="L44" s="65">
        <f t="shared" si="4"/>
        <v>-38228376</v>
      </c>
      <c r="M44" s="65">
        <f t="shared" si="4"/>
        <v>75308533</v>
      </c>
      <c r="N44" s="65">
        <f t="shared" si="4"/>
        <v>42839153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184622592</v>
      </c>
      <c r="X44" s="65">
        <f t="shared" si="4"/>
        <v>226759456</v>
      </c>
      <c r="Y44" s="65">
        <f t="shared" si="4"/>
        <v>-42136864</v>
      </c>
      <c r="Z44" s="66">
        <f>+IF(X44&lt;&gt;0,+(Y44/X44)*100,0)</f>
        <v>-18.58218605004944</v>
      </c>
      <c r="AA44" s="63">
        <f>+AA42-AA43</f>
        <v>319745844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250952223</v>
      </c>
      <c r="D46" s="55">
        <f>SUM(D44:D45)</f>
        <v>0</v>
      </c>
      <c r="E46" s="56">
        <f t="shared" si="5"/>
        <v>319745844</v>
      </c>
      <c r="F46" s="57">
        <f t="shared" si="5"/>
        <v>319745844</v>
      </c>
      <c r="G46" s="57">
        <f t="shared" si="5"/>
        <v>97518254</v>
      </c>
      <c r="H46" s="57">
        <f t="shared" si="5"/>
        <v>11811536</v>
      </c>
      <c r="I46" s="57">
        <f t="shared" si="5"/>
        <v>32453649</v>
      </c>
      <c r="J46" s="57">
        <f t="shared" si="5"/>
        <v>141783439</v>
      </c>
      <c r="K46" s="57">
        <f t="shared" si="5"/>
        <v>5758996</v>
      </c>
      <c r="L46" s="57">
        <f t="shared" si="5"/>
        <v>-38228376</v>
      </c>
      <c r="M46" s="57">
        <f t="shared" si="5"/>
        <v>75308533</v>
      </c>
      <c r="N46" s="57">
        <f t="shared" si="5"/>
        <v>42839153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184622592</v>
      </c>
      <c r="X46" s="57">
        <f t="shared" si="5"/>
        <v>226759456</v>
      </c>
      <c r="Y46" s="57">
        <f t="shared" si="5"/>
        <v>-42136864</v>
      </c>
      <c r="Z46" s="58">
        <f>+IF(X46&lt;&gt;0,+(Y46/X46)*100,0)</f>
        <v>-18.58218605004944</v>
      </c>
      <c r="AA46" s="55">
        <f>SUM(AA44:AA45)</f>
        <v>319745844</v>
      </c>
    </row>
    <row r="47" spans="1:27" ht="13.5">
      <c r="A47" s="68" t="s">
        <v>72</v>
      </c>
      <c r="B47" s="29"/>
      <c r="C47" s="50">
        <v>-38207401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212744822</v>
      </c>
      <c r="D48" s="71">
        <f>SUM(D46:D47)</f>
        <v>0</v>
      </c>
      <c r="E48" s="72">
        <f t="shared" si="6"/>
        <v>319745844</v>
      </c>
      <c r="F48" s="73">
        <f t="shared" si="6"/>
        <v>319745844</v>
      </c>
      <c r="G48" s="73">
        <f t="shared" si="6"/>
        <v>97518254</v>
      </c>
      <c r="H48" s="74">
        <f t="shared" si="6"/>
        <v>11811536</v>
      </c>
      <c r="I48" s="74">
        <f t="shared" si="6"/>
        <v>32453649</v>
      </c>
      <c r="J48" s="74">
        <f t="shared" si="6"/>
        <v>141783439</v>
      </c>
      <c r="K48" s="74">
        <f t="shared" si="6"/>
        <v>5758996</v>
      </c>
      <c r="L48" s="74">
        <f t="shared" si="6"/>
        <v>-38228376</v>
      </c>
      <c r="M48" s="73">
        <f t="shared" si="6"/>
        <v>75308533</v>
      </c>
      <c r="N48" s="73">
        <f t="shared" si="6"/>
        <v>42839153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184622592</v>
      </c>
      <c r="X48" s="74">
        <f t="shared" si="6"/>
        <v>226759456</v>
      </c>
      <c r="Y48" s="74">
        <f t="shared" si="6"/>
        <v>-42136864</v>
      </c>
      <c r="Z48" s="75">
        <f>+IF(X48&lt;&gt;0,+(Y48/X48)*100,0)</f>
        <v>-18.58218605004944</v>
      </c>
      <c r="AA48" s="76">
        <f>SUM(AA46:AA47)</f>
        <v>319745844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214713798</v>
      </c>
      <c r="D5" s="6">
        <v>0</v>
      </c>
      <c r="E5" s="7">
        <v>256072025</v>
      </c>
      <c r="F5" s="8">
        <v>256072025</v>
      </c>
      <c r="G5" s="8">
        <v>55734935</v>
      </c>
      <c r="H5" s="8">
        <v>-5969469</v>
      </c>
      <c r="I5" s="8">
        <v>22000367</v>
      </c>
      <c r="J5" s="8">
        <v>71765833</v>
      </c>
      <c r="K5" s="8">
        <v>22268018</v>
      </c>
      <c r="L5" s="8">
        <v>22149646</v>
      </c>
      <c r="M5" s="8">
        <v>22070685</v>
      </c>
      <c r="N5" s="8">
        <v>66488349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138254182</v>
      </c>
      <c r="X5" s="8">
        <v>128036010</v>
      </c>
      <c r="Y5" s="8">
        <v>10218172</v>
      </c>
      <c r="Z5" s="2">
        <v>7.98</v>
      </c>
      <c r="AA5" s="6">
        <v>256072025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577542335</v>
      </c>
      <c r="D7" s="6">
        <v>0</v>
      </c>
      <c r="E7" s="7">
        <v>712968485</v>
      </c>
      <c r="F7" s="8">
        <v>712968485</v>
      </c>
      <c r="G7" s="8">
        <v>54573085</v>
      </c>
      <c r="H7" s="8">
        <v>32865905</v>
      </c>
      <c r="I7" s="8">
        <v>87257703</v>
      </c>
      <c r="J7" s="8">
        <v>174696693</v>
      </c>
      <c r="K7" s="8">
        <v>53754284</v>
      </c>
      <c r="L7" s="8">
        <v>58332457</v>
      </c>
      <c r="M7" s="8">
        <v>57342650</v>
      </c>
      <c r="N7" s="8">
        <v>169429391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344126084</v>
      </c>
      <c r="X7" s="8">
        <v>356484240</v>
      </c>
      <c r="Y7" s="8">
        <v>-12358156</v>
      </c>
      <c r="Z7" s="2">
        <v>-3.47</v>
      </c>
      <c r="AA7" s="6">
        <v>712968485</v>
      </c>
    </row>
    <row r="8" spans="1:27" ht="13.5">
      <c r="A8" s="25" t="s">
        <v>35</v>
      </c>
      <c r="B8" s="24"/>
      <c r="C8" s="6">
        <v>164462424</v>
      </c>
      <c r="D8" s="6">
        <v>0</v>
      </c>
      <c r="E8" s="7">
        <v>184731706</v>
      </c>
      <c r="F8" s="8">
        <v>184731706</v>
      </c>
      <c r="G8" s="8">
        <v>26012719</v>
      </c>
      <c r="H8" s="8">
        <v>592518</v>
      </c>
      <c r="I8" s="8">
        <v>14344893</v>
      </c>
      <c r="J8" s="8">
        <v>40950130</v>
      </c>
      <c r="K8" s="8">
        <v>11854848</v>
      </c>
      <c r="L8" s="8">
        <v>11480120</v>
      </c>
      <c r="M8" s="8">
        <v>12965446</v>
      </c>
      <c r="N8" s="8">
        <v>36300414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77250544</v>
      </c>
      <c r="X8" s="8">
        <v>92365854</v>
      </c>
      <c r="Y8" s="8">
        <v>-15115310</v>
      </c>
      <c r="Z8" s="2">
        <v>-16.36</v>
      </c>
      <c r="AA8" s="6">
        <v>184731706</v>
      </c>
    </row>
    <row r="9" spans="1:27" ht="13.5">
      <c r="A9" s="25" t="s">
        <v>36</v>
      </c>
      <c r="B9" s="24"/>
      <c r="C9" s="6">
        <v>95236587</v>
      </c>
      <c r="D9" s="6">
        <v>0</v>
      </c>
      <c r="E9" s="7">
        <v>102872985</v>
      </c>
      <c r="F9" s="8">
        <v>102872985</v>
      </c>
      <c r="G9" s="8">
        <v>16901281</v>
      </c>
      <c r="H9" s="8">
        <v>-32490</v>
      </c>
      <c r="I9" s="8">
        <v>8458520</v>
      </c>
      <c r="J9" s="8">
        <v>25327311</v>
      </c>
      <c r="K9" s="8">
        <v>8530363</v>
      </c>
      <c r="L9" s="8">
        <v>8462592</v>
      </c>
      <c r="M9" s="8">
        <v>8422020</v>
      </c>
      <c r="N9" s="8">
        <v>25414975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50742286</v>
      </c>
      <c r="X9" s="8">
        <v>51436494</v>
      </c>
      <c r="Y9" s="8">
        <v>-694208</v>
      </c>
      <c r="Z9" s="2">
        <v>-1.35</v>
      </c>
      <c r="AA9" s="6">
        <v>102872985</v>
      </c>
    </row>
    <row r="10" spans="1:27" ht="13.5">
      <c r="A10" s="25" t="s">
        <v>37</v>
      </c>
      <c r="B10" s="24"/>
      <c r="C10" s="6">
        <v>77509441</v>
      </c>
      <c r="D10" s="6">
        <v>0</v>
      </c>
      <c r="E10" s="7">
        <v>83421008</v>
      </c>
      <c r="F10" s="26">
        <v>83421008</v>
      </c>
      <c r="G10" s="26">
        <v>13426648</v>
      </c>
      <c r="H10" s="26">
        <v>260469</v>
      </c>
      <c r="I10" s="26">
        <v>6885999</v>
      </c>
      <c r="J10" s="26">
        <v>20573116</v>
      </c>
      <c r="K10" s="26">
        <v>6769021</v>
      </c>
      <c r="L10" s="26">
        <v>6874520</v>
      </c>
      <c r="M10" s="26">
        <v>6936124</v>
      </c>
      <c r="N10" s="26">
        <v>20579665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41152781</v>
      </c>
      <c r="X10" s="26">
        <v>41710506</v>
      </c>
      <c r="Y10" s="26">
        <v>-557725</v>
      </c>
      <c r="Z10" s="27">
        <v>-1.34</v>
      </c>
      <c r="AA10" s="28">
        <v>83421008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7918136</v>
      </c>
      <c r="D12" s="6">
        <v>0</v>
      </c>
      <c r="E12" s="7">
        <v>7326268</v>
      </c>
      <c r="F12" s="8">
        <v>7326268</v>
      </c>
      <c r="G12" s="8">
        <v>1125262</v>
      </c>
      <c r="H12" s="8">
        <v>81682</v>
      </c>
      <c r="I12" s="8">
        <v>577016</v>
      </c>
      <c r="J12" s="8">
        <v>1783960</v>
      </c>
      <c r="K12" s="8">
        <v>756951</v>
      </c>
      <c r="L12" s="8">
        <v>488233</v>
      </c>
      <c r="M12" s="8">
        <v>597690</v>
      </c>
      <c r="N12" s="8">
        <v>1842874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3626834</v>
      </c>
      <c r="X12" s="8">
        <v>3663132</v>
      </c>
      <c r="Y12" s="8">
        <v>-36298</v>
      </c>
      <c r="Z12" s="2">
        <v>-0.99</v>
      </c>
      <c r="AA12" s="6">
        <v>7326268</v>
      </c>
    </row>
    <row r="13" spans="1:27" ht="13.5">
      <c r="A13" s="23" t="s">
        <v>40</v>
      </c>
      <c r="B13" s="29"/>
      <c r="C13" s="6">
        <v>12517428</v>
      </c>
      <c r="D13" s="6">
        <v>0</v>
      </c>
      <c r="E13" s="7">
        <v>4000000</v>
      </c>
      <c r="F13" s="8">
        <v>4000000</v>
      </c>
      <c r="G13" s="8">
        <v>225378</v>
      </c>
      <c r="H13" s="8">
        <v>362656</v>
      </c>
      <c r="I13" s="8">
        <v>165912</v>
      </c>
      <c r="J13" s="8">
        <v>753946</v>
      </c>
      <c r="K13" s="8">
        <v>212148</v>
      </c>
      <c r="L13" s="8">
        <v>-51741</v>
      </c>
      <c r="M13" s="8">
        <v>215924</v>
      </c>
      <c r="N13" s="8">
        <v>376331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1130277</v>
      </c>
      <c r="X13" s="8">
        <v>1999998</v>
      </c>
      <c r="Y13" s="8">
        <v>-869721</v>
      </c>
      <c r="Z13" s="2">
        <v>-43.49</v>
      </c>
      <c r="AA13" s="6">
        <v>4000000</v>
      </c>
    </row>
    <row r="14" spans="1:27" ht="13.5">
      <c r="A14" s="23" t="s">
        <v>41</v>
      </c>
      <c r="B14" s="29"/>
      <c r="C14" s="6">
        <v>7155898</v>
      </c>
      <c r="D14" s="6">
        <v>0</v>
      </c>
      <c r="E14" s="7">
        <v>6099000</v>
      </c>
      <c r="F14" s="8">
        <v>6099000</v>
      </c>
      <c r="G14" s="8">
        <v>1815452</v>
      </c>
      <c r="H14" s="8">
        <v>86649</v>
      </c>
      <c r="I14" s="8">
        <v>843352</v>
      </c>
      <c r="J14" s="8">
        <v>2745453</v>
      </c>
      <c r="K14" s="8">
        <v>889658</v>
      </c>
      <c r="L14" s="8">
        <v>997766</v>
      </c>
      <c r="M14" s="8">
        <v>985636</v>
      </c>
      <c r="N14" s="8">
        <v>2873060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5618513</v>
      </c>
      <c r="X14" s="8">
        <v>3049500</v>
      </c>
      <c r="Y14" s="8">
        <v>2569013</v>
      </c>
      <c r="Z14" s="2">
        <v>84.24</v>
      </c>
      <c r="AA14" s="6">
        <v>6099000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5205647</v>
      </c>
      <c r="D16" s="6">
        <v>0</v>
      </c>
      <c r="E16" s="7">
        <v>7660160</v>
      </c>
      <c r="F16" s="8">
        <v>7660160</v>
      </c>
      <c r="G16" s="8">
        <v>122779</v>
      </c>
      <c r="H16" s="8">
        <v>307090</v>
      </c>
      <c r="I16" s="8">
        <v>299012</v>
      </c>
      <c r="J16" s="8">
        <v>728881</v>
      </c>
      <c r="K16" s="8">
        <v>331597</v>
      </c>
      <c r="L16" s="8">
        <v>281878</v>
      </c>
      <c r="M16" s="8">
        <v>230267</v>
      </c>
      <c r="N16" s="8">
        <v>843742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1572623</v>
      </c>
      <c r="X16" s="8">
        <v>3830082</v>
      </c>
      <c r="Y16" s="8">
        <v>-2257459</v>
      </c>
      <c r="Z16" s="2">
        <v>-58.94</v>
      </c>
      <c r="AA16" s="6">
        <v>7660160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12210</v>
      </c>
      <c r="F17" s="8">
        <v>12210</v>
      </c>
      <c r="G17" s="8">
        <v>526</v>
      </c>
      <c r="H17" s="8">
        <v>877</v>
      </c>
      <c r="I17" s="8">
        <v>1404</v>
      </c>
      <c r="J17" s="8">
        <v>2807</v>
      </c>
      <c r="K17" s="8">
        <v>1053</v>
      </c>
      <c r="L17" s="8">
        <v>0</v>
      </c>
      <c r="M17" s="8">
        <v>1228</v>
      </c>
      <c r="N17" s="8">
        <v>2281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5088</v>
      </c>
      <c r="X17" s="8">
        <v>6108</v>
      </c>
      <c r="Y17" s="8">
        <v>-1020</v>
      </c>
      <c r="Z17" s="2">
        <v>-16.7</v>
      </c>
      <c r="AA17" s="6">
        <v>12210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467501529</v>
      </c>
      <c r="D19" s="6">
        <v>0</v>
      </c>
      <c r="E19" s="7">
        <v>325438028</v>
      </c>
      <c r="F19" s="8">
        <v>325438028</v>
      </c>
      <c r="G19" s="8">
        <v>128136613</v>
      </c>
      <c r="H19" s="8">
        <v>7904402</v>
      </c>
      <c r="I19" s="8">
        <v>25898723</v>
      </c>
      <c r="J19" s="8">
        <v>161939738</v>
      </c>
      <c r="K19" s="8">
        <v>15445812</v>
      </c>
      <c r="L19" s="8">
        <v>17991390</v>
      </c>
      <c r="M19" s="8">
        <v>126771421</v>
      </c>
      <c r="N19" s="8">
        <v>160208623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322148361</v>
      </c>
      <c r="X19" s="8">
        <v>263313120</v>
      </c>
      <c r="Y19" s="8">
        <v>58835241</v>
      </c>
      <c r="Z19" s="2">
        <v>22.34</v>
      </c>
      <c r="AA19" s="6">
        <v>325438028</v>
      </c>
    </row>
    <row r="20" spans="1:27" ht="13.5">
      <c r="A20" s="23" t="s">
        <v>47</v>
      </c>
      <c r="B20" s="29"/>
      <c r="C20" s="6">
        <v>16521989</v>
      </c>
      <c r="D20" s="6">
        <v>0</v>
      </c>
      <c r="E20" s="7">
        <v>19072222</v>
      </c>
      <c r="F20" s="26">
        <v>19072222</v>
      </c>
      <c r="G20" s="26">
        <v>1402717</v>
      </c>
      <c r="H20" s="26">
        <v>976868</v>
      </c>
      <c r="I20" s="26">
        <v>1284561</v>
      </c>
      <c r="J20" s="26">
        <v>3664146</v>
      </c>
      <c r="K20" s="26">
        <v>1295265</v>
      </c>
      <c r="L20" s="26">
        <v>3183799</v>
      </c>
      <c r="M20" s="26">
        <v>977235</v>
      </c>
      <c r="N20" s="26">
        <v>5456299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9120445</v>
      </c>
      <c r="X20" s="26">
        <v>9536112</v>
      </c>
      <c r="Y20" s="26">
        <v>-415667</v>
      </c>
      <c r="Z20" s="27">
        <v>-4.36</v>
      </c>
      <c r="AA20" s="28">
        <v>19072222</v>
      </c>
    </row>
    <row r="21" spans="1:27" ht="13.5">
      <c r="A21" s="23" t="s">
        <v>48</v>
      </c>
      <c r="B21" s="29"/>
      <c r="C21" s="6">
        <v>769797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1647055009</v>
      </c>
      <c r="D22" s="33">
        <f>SUM(D5:D21)</f>
        <v>0</v>
      </c>
      <c r="E22" s="34">
        <f t="shared" si="0"/>
        <v>1709674097</v>
      </c>
      <c r="F22" s="35">
        <f t="shared" si="0"/>
        <v>1709674097</v>
      </c>
      <c r="G22" s="35">
        <f t="shared" si="0"/>
        <v>299477395</v>
      </c>
      <c r="H22" s="35">
        <f t="shared" si="0"/>
        <v>37437157</v>
      </c>
      <c r="I22" s="35">
        <f t="shared" si="0"/>
        <v>168017462</v>
      </c>
      <c r="J22" s="35">
        <f t="shared" si="0"/>
        <v>504932014</v>
      </c>
      <c r="K22" s="35">
        <f t="shared" si="0"/>
        <v>122109018</v>
      </c>
      <c r="L22" s="35">
        <f t="shared" si="0"/>
        <v>130190660</v>
      </c>
      <c r="M22" s="35">
        <f t="shared" si="0"/>
        <v>237516326</v>
      </c>
      <c r="N22" s="35">
        <f t="shared" si="0"/>
        <v>489816004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994748018</v>
      </c>
      <c r="X22" s="35">
        <f t="shared" si="0"/>
        <v>955431156</v>
      </c>
      <c r="Y22" s="35">
        <f t="shared" si="0"/>
        <v>39316862</v>
      </c>
      <c r="Z22" s="36">
        <f>+IF(X22&lt;&gt;0,+(Y22/X22)*100,0)</f>
        <v>4.115091051102378</v>
      </c>
      <c r="AA22" s="33">
        <f>SUM(AA5:AA21)</f>
        <v>1709674097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489601018</v>
      </c>
      <c r="D25" s="6">
        <v>0</v>
      </c>
      <c r="E25" s="7">
        <v>476620392</v>
      </c>
      <c r="F25" s="8">
        <v>476620392</v>
      </c>
      <c r="G25" s="8">
        <v>35291539</v>
      </c>
      <c r="H25" s="8">
        <v>40287719</v>
      </c>
      <c r="I25" s="8">
        <v>38119876</v>
      </c>
      <c r="J25" s="8">
        <v>113699134</v>
      </c>
      <c r="K25" s="8">
        <v>38260626</v>
      </c>
      <c r="L25" s="8">
        <v>41342516</v>
      </c>
      <c r="M25" s="8">
        <v>40487288</v>
      </c>
      <c r="N25" s="8">
        <v>120090430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233789564</v>
      </c>
      <c r="X25" s="8">
        <v>238310196</v>
      </c>
      <c r="Y25" s="8">
        <v>-4520632</v>
      </c>
      <c r="Z25" s="2">
        <v>-1.9</v>
      </c>
      <c r="AA25" s="6">
        <v>476620392</v>
      </c>
    </row>
    <row r="26" spans="1:27" ht="13.5">
      <c r="A26" s="25" t="s">
        <v>52</v>
      </c>
      <c r="B26" s="24"/>
      <c r="C26" s="6">
        <v>18453107</v>
      </c>
      <c r="D26" s="6">
        <v>0</v>
      </c>
      <c r="E26" s="7">
        <v>21022584</v>
      </c>
      <c r="F26" s="8">
        <v>21022584</v>
      </c>
      <c r="G26" s="8">
        <v>1867033</v>
      </c>
      <c r="H26" s="8">
        <v>1140358</v>
      </c>
      <c r="I26" s="8">
        <v>2282997</v>
      </c>
      <c r="J26" s="8">
        <v>5290388</v>
      </c>
      <c r="K26" s="8">
        <v>1266023</v>
      </c>
      <c r="L26" s="8">
        <v>1048783</v>
      </c>
      <c r="M26" s="8">
        <v>2210077</v>
      </c>
      <c r="N26" s="8">
        <v>4524883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9815271</v>
      </c>
      <c r="X26" s="8">
        <v>10511292</v>
      </c>
      <c r="Y26" s="8">
        <v>-696021</v>
      </c>
      <c r="Z26" s="2">
        <v>-6.62</v>
      </c>
      <c r="AA26" s="6">
        <v>21022584</v>
      </c>
    </row>
    <row r="27" spans="1:27" ht="13.5">
      <c r="A27" s="25" t="s">
        <v>53</v>
      </c>
      <c r="B27" s="24"/>
      <c r="C27" s="6">
        <v>542782561</v>
      </c>
      <c r="D27" s="6">
        <v>0</v>
      </c>
      <c r="E27" s="7">
        <v>61006705</v>
      </c>
      <c r="F27" s="8">
        <v>61006705</v>
      </c>
      <c r="G27" s="8">
        <v>575975</v>
      </c>
      <c r="H27" s="8">
        <v>929640</v>
      </c>
      <c r="I27" s="8">
        <v>2366890</v>
      </c>
      <c r="J27" s="8">
        <v>3872505</v>
      </c>
      <c r="K27" s="8">
        <v>0</v>
      </c>
      <c r="L27" s="8">
        <v>2334079</v>
      </c>
      <c r="M27" s="8">
        <v>49343583</v>
      </c>
      <c r="N27" s="8">
        <v>51677662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55550167</v>
      </c>
      <c r="X27" s="8">
        <v>30503352</v>
      </c>
      <c r="Y27" s="8">
        <v>25046815</v>
      </c>
      <c r="Z27" s="2">
        <v>82.11</v>
      </c>
      <c r="AA27" s="6">
        <v>61006705</v>
      </c>
    </row>
    <row r="28" spans="1:27" ht="13.5">
      <c r="A28" s="25" t="s">
        <v>54</v>
      </c>
      <c r="B28" s="24"/>
      <c r="C28" s="6">
        <v>459333668</v>
      </c>
      <c r="D28" s="6">
        <v>0</v>
      </c>
      <c r="E28" s="7">
        <v>330120626</v>
      </c>
      <c r="F28" s="8">
        <v>330120626</v>
      </c>
      <c r="G28" s="8">
        <v>0</v>
      </c>
      <c r="H28" s="8">
        <v>0</v>
      </c>
      <c r="I28" s="8">
        <v>112954067</v>
      </c>
      <c r="J28" s="8">
        <v>112954067</v>
      </c>
      <c r="K28" s="8">
        <v>34212864</v>
      </c>
      <c r="L28" s="8">
        <v>34212864</v>
      </c>
      <c r="M28" s="8">
        <v>34212863</v>
      </c>
      <c r="N28" s="8">
        <v>102638591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215592658</v>
      </c>
      <c r="X28" s="8">
        <v>165060312</v>
      </c>
      <c r="Y28" s="8">
        <v>50532346</v>
      </c>
      <c r="Z28" s="2">
        <v>30.61</v>
      </c>
      <c r="AA28" s="6">
        <v>330120626</v>
      </c>
    </row>
    <row r="29" spans="1:27" ht="13.5">
      <c r="A29" s="25" t="s">
        <v>55</v>
      </c>
      <c r="B29" s="24"/>
      <c r="C29" s="6">
        <v>66141054</v>
      </c>
      <c r="D29" s="6">
        <v>0</v>
      </c>
      <c r="E29" s="7">
        <v>61899163</v>
      </c>
      <c r="F29" s="8">
        <v>61899163</v>
      </c>
      <c r="G29" s="8">
        <v>4161921</v>
      </c>
      <c r="H29" s="8">
        <v>4509768</v>
      </c>
      <c r="I29" s="8">
        <v>4204979</v>
      </c>
      <c r="J29" s="8">
        <v>12876668</v>
      </c>
      <c r="K29" s="8">
        <v>4320442</v>
      </c>
      <c r="L29" s="8">
        <v>4181073</v>
      </c>
      <c r="M29" s="8">
        <v>4203382</v>
      </c>
      <c r="N29" s="8">
        <v>12704897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25581565</v>
      </c>
      <c r="X29" s="8">
        <v>30949584</v>
      </c>
      <c r="Y29" s="8">
        <v>-5368019</v>
      </c>
      <c r="Z29" s="2">
        <v>-17.34</v>
      </c>
      <c r="AA29" s="6">
        <v>61899163</v>
      </c>
    </row>
    <row r="30" spans="1:27" ht="13.5">
      <c r="A30" s="25" t="s">
        <v>56</v>
      </c>
      <c r="B30" s="24"/>
      <c r="C30" s="6">
        <v>513530461</v>
      </c>
      <c r="D30" s="6">
        <v>0</v>
      </c>
      <c r="E30" s="7">
        <v>577973394</v>
      </c>
      <c r="F30" s="8">
        <v>577973394</v>
      </c>
      <c r="G30" s="8">
        <v>0</v>
      </c>
      <c r="H30" s="8">
        <v>64627292</v>
      </c>
      <c r="I30" s="8">
        <v>98339001</v>
      </c>
      <c r="J30" s="8">
        <v>162966293</v>
      </c>
      <c r="K30" s="8">
        <v>42177878</v>
      </c>
      <c r="L30" s="8">
        <v>43847995</v>
      </c>
      <c r="M30" s="8">
        <v>43899415</v>
      </c>
      <c r="N30" s="8">
        <v>129925288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292891581</v>
      </c>
      <c r="X30" s="8">
        <v>288986700</v>
      </c>
      <c r="Y30" s="8">
        <v>3904881</v>
      </c>
      <c r="Z30" s="2">
        <v>1.35</v>
      </c>
      <c r="AA30" s="6">
        <v>577973394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3061239</v>
      </c>
      <c r="F31" s="8">
        <v>3061239</v>
      </c>
      <c r="G31" s="8">
        <v>160241</v>
      </c>
      <c r="H31" s="8">
        <v>843730</v>
      </c>
      <c r="I31" s="8">
        <v>-436867</v>
      </c>
      <c r="J31" s="8">
        <v>567104</v>
      </c>
      <c r="K31" s="8">
        <v>689293</v>
      </c>
      <c r="L31" s="8">
        <v>284523</v>
      </c>
      <c r="M31" s="8">
        <v>384333</v>
      </c>
      <c r="N31" s="8">
        <v>1358149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1925253</v>
      </c>
      <c r="X31" s="8">
        <v>1530618</v>
      </c>
      <c r="Y31" s="8">
        <v>394635</v>
      </c>
      <c r="Z31" s="2">
        <v>25.78</v>
      </c>
      <c r="AA31" s="6">
        <v>3061239</v>
      </c>
    </row>
    <row r="32" spans="1:27" ht="13.5">
      <c r="A32" s="25" t="s">
        <v>58</v>
      </c>
      <c r="B32" s="24"/>
      <c r="C32" s="6">
        <v>197677554</v>
      </c>
      <c r="D32" s="6">
        <v>0</v>
      </c>
      <c r="E32" s="7">
        <v>52490350</v>
      </c>
      <c r="F32" s="8">
        <v>52490350</v>
      </c>
      <c r="G32" s="8">
        <v>4114387</v>
      </c>
      <c r="H32" s="8">
        <v>6738482</v>
      </c>
      <c r="I32" s="8">
        <v>4920574</v>
      </c>
      <c r="J32" s="8">
        <v>15773443</v>
      </c>
      <c r="K32" s="8">
        <v>3208741</v>
      </c>
      <c r="L32" s="8">
        <v>2960337</v>
      </c>
      <c r="M32" s="8">
        <v>2946602</v>
      </c>
      <c r="N32" s="8">
        <v>9115680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24889123</v>
      </c>
      <c r="X32" s="8">
        <v>26245176</v>
      </c>
      <c r="Y32" s="8">
        <v>-1356053</v>
      </c>
      <c r="Z32" s="2">
        <v>-5.17</v>
      </c>
      <c r="AA32" s="6">
        <v>52490350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96098483</v>
      </c>
      <c r="F33" s="8">
        <v>96098483</v>
      </c>
      <c r="G33" s="8">
        <v>0</v>
      </c>
      <c r="H33" s="8">
        <v>8042291</v>
      </c>
      <c r="I33" s="8">
        <v>18008357</v>
      </c>
      <c r="J33" s="8">
        <v>26050648</v>
      </c>
      <c r="K33" s="8">
        <v>8801051</v>
      </c>
      <c r="L33" s="8">
        <v>8895100</v>
      </c>
      <c r="M33" s="8">
        <v>8962305</v>
      </c>
      <c r="N33" s="8">
        <v>26658456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52709104</v>
      </c>
      <c r="X33" s="8">
        <v>48049242</v>
      </c>
      <c r="Y33" s="8">
        <v>4659862</v>
      </c>
      <c r="Z33" s="2">
        <v>9.7</v>
      </c>
      <c r="AA33" s="6">
        <v>96098483</v>
      </c>
    </row>
    <row r="34" spans="1:27" ht="13.5">
      <c r="A34" s="25" t="s">
        <v>60</v>
      </c>
      <c r="B34" s="24"/>
      <c r="C34" s="6">
        <v>277363532</v>
      </c>
      <c r="D34" s="6">
        <v>0</v>
      </c>
      <c r="E34" s="7">
        <v>275438160</v>
      </c>
      <c r="F34" s="8">
        <v>275438160</v>
      </c>
      <c r="G34" s="8">
        <v>28766689</v>
      </c>
      <c r="H34" s="8">
        <v>20969251</v>
      </c>
      <c r="I34" s="8">
        <v>9134283</v>
      </c>
      <c r="J34" s="8">
        <v>58870223</v>
      </c>
      <c r="K34" s="8">
        <v>20119339</v>
      </c>
      <c r="L34" s="8">
        <v>21665719</v>
      </c>
      <c r="M34" s="8">
        <v>21805474</v>
      </c>
      <c r="N34" s="8">
        <v>63590532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122460755</v>
      </c>
      <c r="X34" s="8">
        <v>137719080</v>
      </c>
      <c r="Y34" s="8">
        <v>-15258325</v>
      </c>
      <c r="Z34" s="2">
        <v>-11.08</v>
      </c>
      <c r="AA34" s="6">
        <v>275438160</v>
      </c>
    </row>
    <row r="35" spans="1:27" ht="13.5">
      <c r="A35" s="23" t="s">
        <v>61</v>
      </c>
      <c r="B35" s="29"/>
      <c r="C35" s="6">
        <v>3472031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2568354986</v>
      </c>
      <c r="D36" s="33">
        <f>SUM(D25:D35)</f>
        <v>0</v>
      </c>
      <c r="E36" s="34">
        <f t="shared" si="1"/>
        <v>1955731096</v>
      </c>
      <c r="F36" s="35">
        <f t="shared" si="1"/>
        <v>1955731096</v>
      </c>
      <c r="G36" s="35">
        <f t="shared" si="1"/>
        <v>74937785</v>
      </c>
      <c r="H36" s="35">
        <f t="shared" si="1"/>
        <v>148088531</v>
      </c>
      <c r="I36" s="35">
        <f t="shared" si="1"/>
        <v>289894157</v>
      </c>
      <c r="J36" s="35">
        <f t="shared" si="1"/>
        <v>512920473</v>
      </c>
      <c r="K36" s="35">
        <f t="shared" si="1"/>
        <v>153056257</v>
      </c>
      <c r="L36" s="35">
        <f t="shared" si="1"/>
        <v>160772989</v>
      </c>
      <c r="M36" s="35">
        <f t="shared" si="1"/>
        <v>208455322</v>
      </c>
      <c r="N36" s="35">
        <f t="shared" si="1"/>
        <v>522284568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1035205041</v>
      </c>
      <c r="X36" s="35">
        <f t="shared" si="1"/>
        <v>977865552</v>
      </c>
      <c r="Y36" s="35">
        <f t="shared" si="1"/>
        <v>57339489</v>
      </c>
      <c r="Z36" s="36">
        <f>+IF(X36&lt;&gt;0,+(Y36/X36)*100,0)</f>
        <v>5.863739537886901</v>
      </c>
      <c r="AA36" s="33">
        <f>SUM(AA25:AA35)</f>
        <v>1955731096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-921299977</v>
      </c>
      <c r="D38" s="46">
        <f>+D22-D36</f>
        <v>0</v>
      </c>
      <c r="E38" s="47">
        <f t="shared" si="2"/>
        <v>-246056999</v>
      </c>
      <c r="F38" s="48">
        <f t="shared" si="2"/>
        <v>-246056999</v>
      </c>
      <c r="G38" s="48">
        <f t="shared" si="2"/>
        <v>224539610</v>
      </c>
      <c r="H38" s="48">
        <f t="shared" si="2"/>
        <v>-110651374</v>
      </c>
      <c r="I38" s="48">
        <f t="shared" si="2"/>
        <v>-121876695</v>
      </c>
      <c r="J38" s="48">
        <f t="shared" si="2"/>
        <v>-7988459</v>
      </c>
      <c r="K38" s="48">
        <f t="shared" si="2"/>
        <v>-30947239</v>
      </c>
      <c r="L38" s="48">
        <f t="shared" si="2"/>
        <v>-30582329</v>
      </c>
      <c r="M38" s="48">
        <f t="shared" si="2"/>
        <v>29061004</v>
      </c>
      <c r="N38" s="48">
        <f t="shared" si="2"/>
        <v>-32468564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-40457023</v>
      </c>
      <c r="X38" s="48">
        <f>IF(F22=F36,0,X22-X36)</f>
        <v>-22434396</v>
      </c>
      <c r="Y38" s="48">
        <f t="shared" si="2"/>
        <v>-18022627</v>
      </c>
      <c r="Z38" s="49">
        <f>+IF(X38&lt;&gt;0,+(Y38/X38)*100,0)</f>
        <v>80.33479929658013</v>
      </c>
      <c r="AA38" s="46">
        <f>+AA22-AA36</f>
        <v>-246056999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-921299977</v>
      </c>
      <c r="D42" s="55">
        <f>SUM(D38:D41)</f>
        <v>0</v>
      </c>
      <c r="E42" s="56">
        <f t="shared" si="3"/>
        <v>-246056999</v>
      </c>
      <c r="F42" s="57">
        <f t="shared" si="3"/>
        <v>-246056999</v>
      </c>
      <c r="G42" s="57">
        <f t="shared" si="3"/>
        <v>224539610</v>
      </c>
      <c r="H42" s="57">
        <f t="shared" si="3"/>
        <v>-110651374</v>
      </c>
      <c r="I42" s="57">
        <f t="shared" si="3"/>
        <v>-121876695</v>
      </c>
      <c r="J42" s="57">
        <f t="shared" si="3"/>
        <v>-7988459</v>
      </c>
      <c r="K42" s="57">
        <f t="shared" si="3"/>
        <v>-30947239</v>
      </c>
      <c r="L42" s="57">
        <f t="shared" si="3"/>
        <v>-30582329</v>
      </c>
      <c r="M42" s="57">
        <f t="shared" si="3"/>
        <v>29061004</v>
      </c>
      <c r="N42" s="57">
        <f t="shared" si="3"/>
        <v>-32468564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-40457023</v>
      </c>
      <c r="X42" s="57">
        <f t="shared" si="3"/>
        <v>-22434396</v>
      </c>
      <c r="Y42" s="57">
        <f t="shared" si="3"/>
        <v>-18022627</v>
      </c>
      <c r="Z42" s="58">
        <f>+IF(X42&lt;&gt;0,+(Y42/X42)*100,0)</f>
        <v>80.33479929658013</v>
      </c>
      <c r="AA42" s="55">
        <f>SUM(AA38:AA41)</f>
        <v>-246056999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-921299977</v>
      </c>
      <c r="D44" s="63">
        <f>+D42-D43</f>
        <v>0</v>
      </c>
      <c r="E44" s="64">
        <f t="shared" si="4"/>
        <v>-246056999</v>
      </c>
      <c r="F44" s="65">
        <f t="shared" si="4"/>
        <v>-246056999</v>
      </c>
      <c r="G44" s="65">
        <f t="shared" si="4"/>
        <v>224539610</v>
      </c>
      <c r="H44" s="65">
        <f t="shared" si="4"/>
        <v>-110651374</v>
      </c>
      <c r="I44" s="65">
        <f t="shared" si="4"/>
        <v>-121876695</v>
      </c>
      <c r="J44" s="65">
        <f t="shared" si="4"/>
        <v>-7988459</v>
      </c>
      <c r="K44" s="65">
        <f t="shared" si="4"/>
        <v>-30947239</v>
      </c>
      <c r="L44" s="65">
        <f t="shared" si="4"/>
        <v>-30582329</v>
      </c>
      <c r="M44" s="65">
        <f t="shared" si="4"/>
        <v>29061004</v>
      </c>
      <c r="N44" s="65">
        <f t="shared" si="4"/>
        <v>-32468564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-40457023</v>
      </c>
      <c r="X44" s="65">
        <f t="shared" si="4"/>
        <v>-22434396</v>
      </c>
      <c r="Y44" s="65">
        <f t="shared" si="4"/>
        <v>-18022627</v>
      </c>
      <c r="Z44" s="66">
        <f>+IF(X44&lt;&gt;0,+(Y44/X44)*100,0)</f>
        <v>80.33479929658013</v>
      </c>
      <c r="AA44" s="63">
        <f>+AA42-AA43</f>
        <v>-246056999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-921299977</v>
      </c>
      <c r="D46" s="55">
        <f>SUM(D44:D45)</f>
        <v>0</v>
      </c>
      <c r="E46" s="56">
        <f t="shared" si="5"/>
        <v>-246056999</v>
      </c>
      <c r="F46" s="57">
        <f t="shared" si="5"/>
        <v>-246056999</v>
      </c>
      <c r="G46" s="57">
        <f t="shared" si="5"/>
        <v>224539610</v>
      </c>
      <c r="H46" s="57">
        <f t="shared" si="5"/>
        <v>-110651374</v>
      </c>
      <c r="I46" s="57">
        <f t="shared" si="5"/>
        <v>-121876695</v>
      </c>
      <c r="J46" s="57">
        <f t="shared" si="5"/>
        <v>-7988459</v>
      </c>
      <c r="K46" s="57">
        <f t="shared" si="5"/>
        <v>-30947239</v>
      </c>
      <c r="L46" s="57">
        <f t="shared" si="5"/>
        <v>-30582329</v>
      </c>
      <c r="M46" s="57">
        <f t="shared" si="5"/>
        <v>29061004</v>
      </c>
      <c r="N46" s="57">
        <f t="shared" si="5"/>
        <v>-32468564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-40457023</v>
      </c>
      <c r="X46" s="57">
        <f t="shared" si="5"/>
        <v>-22434396</v>
      </c>
      <c r="Y46" s="57">
        <f t="shared" si="5"/>
        <v>-18022627</v>
      </c>
      <c r="Z46" s="58">
        <f>+IF(X46&lt;&gt;0,+(Y46/X46)*100,0)</f>
        <v>80.33479929658013</v>
      </c>
      <c r="AA46" s="55">
        <f>SUM(AA44:AA45)</f>
        <v>-246056999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-921299977</v>
      </c>
      <c r="D48" s="71">
        <f>SUM(D46:D47)</f>
        <v>0</v>
      </c>
      <c r="E48" s="72">
        <f t="shared" si="6"/>
        <v>-246056999</v>
      </c>
      <c r="F48" s="73">
        <f t="shared" si="6"/>
        <v>-246056999</v>
      </c>
      <c r="G48" s="73">
        <f t="shared" si="6"/>
        <v>224539610</v>
      </c>
      <c r="H48" s="74">
        <f t="shared" si="6"/>
        <v>-110651374</v>
      </c>
      <c r="I48" s="74">
        <f t="shared" si="6"/>
        <v>-121876695</v>
      </c>
      <c r="J48" s="74">
        <f t="shared" si="6"/>
        <v>-7988459</v>
      </c>
      <c r="K48" s="74">
        <f t="shared" si="6"/>
        <v>-30947239</v>
      </c>
      <c r="L48" s="74">
        <f t="shared" si="6"/>
        <v>-30582329</v>
      </c>
      <c r="M48" s="73">
        <f t="shared" si="6"/>
        <v>29061004</v>
      </c>
      <c r="N48" s="73">
        <f t="shared" si="6"/>
        <v>-32468564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-40457023</v>
      </c>
      <c r="X48" s="74">
        <f t="shared" si="6"/>
        <v>-22434396</v>
      </c>
      <c r="Y48" s="74">
        <f t="shared" si="6"/>
        <v>-18022627</v>
      </c>
      <c r="Z48" s="75">
        <f>+IF(X48&lt;&gt;0,+(Y48/X48)*100,0)</f>
        <v>80.33479929658013</v>
      </c>
      <c r="AA48" s="76">
        <f>SUM(AA46:AA47)</f>
        <v>-246056999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13771480</v>
      </c>
      <c r="D5" s="6">
        <v>0</v>
      </c>
      <c r="E5" s="7">
        <v>15031851</v>
      </c>
      <c r="F5" s="8">
        <v>15031851</v>
      </c>
      <c r="G5" s="8">
        <v>1195578</v>
      </c>
      <c r="H5" s="8">
        <v>1195578</v>
      </c>
      <c r="I5" s="8">
        <v>1193747</v>
      </c>
      <c r="J5" s="8">
        <v>3584903</v>
      </c>
      <c r="K5" s="8">
        <v>1193747</v>
      </c>
      <c r="L5" s="8">
        <v>1193747</v>
      </c>
      <c r="M5" s="8">
        <v>1185765</v>
      </c>
      <c r="N5" s="8">
        <v>3573259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7158162</v>
      </c>
      <c r="X5" s="8">
        <v>7518000</v>
      </c>
      <c r="Y5" s="8">
        <v>-359838</v>
      </c>
      <c r="Z5" s="2">
        <v>-4.79</v>
      </c>
      <c r="AA5" s="6">
        <v>15031851</v>
      </c>
    </row>
    <row r="6" spans="1:27" ht="13.5">
      <c r="A6" s="23" t="s">
        <v>33</v>
      </c>
      <c r="B6" s="24"/>
      <c r="C6" s="6">
        <v>2176977</v>
      </c>
      <c r="D6" s="6">
        <v>0</v>
      </c>
      <c r="E6" s="7">
        <v>2797982</v>
      </c>
      <c r="F6" s="8">
        <v>2797982</v>
      </c>
      <c r="G6" s="8">
        <v>150568</v>
      </c>
      <c r="H6" s="8">
        <v>163242</v>
      </c>
      <c r="I6" s="8">
        <v>167929</v>
      </c>
      <c r="J6" s="8">
        <v>481739</v>
      </c>
      <c r="K6" s="8">
        <v>154837</v>
      </c>
      <c r="L6" s="8">
        <v>156565</v>
      </c>
      <c r="M6" s="8">
        <v>160309</v>
      </c>
      <c r="N6" s="8">
        <v>471711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953450</v>
      </c>
      <c r="X6" s="8">
        <v>1398000</v>
      </c>
      <c r="Y6" s="8">
        <v>-444550</v>
      </c>
      <c r="Z6" s="2">
        <v>-31.8</v>
      </c>
      <c r="AA6" s="6">
        <v>2797982</v>
      </c>
    </row>
    <row r="7" spans="1:27" ht="13.5">
      <c r="A7" s="25" t="s">
        <v>34</v>
      </c>
      <c r="B7" s="24"/>
      <c r="C7" s="6">
        <v>11825645</v>
      </c>
      <c r="D7" s="6">
        <v>0</v>
      </c>
      <c r="E7" s="7">
        <v>14751308</v>
      </c>
      <c r="F7" s="8">
        <v>14751308</v>
      </c>
      <c r="G7" s="8">
        <v>1130442</v>
      </c>
      <c r="H7" s="8">
        <v>1221165</v>
      </c>
      <c r="I7" s="8">
        <v>884394</v>
      </c>
      <c r="J7" s="8">
        <v>3236001</v>
      </c>
      <c r="K7" s="8">
        <v>1031901</v>
      </c>
      <c r="L7" s="8">
        <v>1024208</v>
      </c>
      <c r="M7" s="8">
        <v>1099781</v>
      </c>
      <c r="N7" s="8">
        <v>3155890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6391891</v>
      </c>
      <c r="X7" s="8">
        <v>8874000</v>
      </c>
      <c r="Y7" s="8">
        <v>-2482109</v>
      </c>
      <c r="Z7" s="2">
        <v>-27.97</v>
      </c>
      <c r="AA7" s="6">
        <v>14751308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1397377</v>
      </c>
      <c r="D10" s="6">
        <v>0</v>
      </c>
      <c r="E10" s="7">
        <v>1586844</v>
      </c>
      <c r="F10" s="26">
        <v>1586844</v>
      </c>
      <c r="G10" s="26">
        <v>121467</v>
      </c>
      <c r="H10" s="26">
        <v>121217</v>
      </c>
      <c r="I10" s="26">
        <v>121161</v>
      </c>
      <c r="J10" s="26">
        <v>363845</v>
      </c>
      <c r="K10" s="26">
        <v>120785</v>
      </c>
      <c r="L10" s="26">
        <v>120785</v>
      </c>
      <c r="M10" s="26">
        <v>112255</v>
      </c>
      <c r="N10" s="26">
        <v>353825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717670</v>
      </c>
      <c r="X10" s="26">
        <v>840000</v>
      </c>
      <c r="Y10" s="26">
        <v>-122330</v>
      </c>
      <c r="Z10" s="27">
        <v>-14.56</v>
      </c>
      <c r="AA10" s="28">
        <v>1586844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978470</v>
      </c>
      <c r="D12" s="6">
        <v>0</v>
      </c>
      <c r="E12" s="7">
        <v>2192636</v>
      </c>
      <c r="F12" s="8">
        <v>2192636</v>
      </c>
      <c r="G12" s="8">
        <v>80631</v>
      </c>
      <c r="H12" s="8">
        <v>68048</v>
      </c>
      <c r="I12" s="8">
        <v>60754</v>
      </c>
      <c r="J12" s="8">
        <v>209433</v>
      </c>
      <c r="K12" s="8">
        <v>73296</v>
      </c>
      <c r="L12" s="8">
        <v>62106</v>
      </c>
      <c r="M12" s="8">
        <v>104545</v>
      </c>
      <c r="N12" s="8">
        <v>239947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449380</v>
      </c>
      <c r="X12" s="8">
        <v>996000</v>
      </c>
      <c r="Y12" s="8">
        <v>-546620</v>
      </c>
      <c r="Z12" s="2">
        <v>-54.88</v>
      </c>
      <c r="AA12" s="6">
        <v>2192636</v>
      </c>
    </row>
    <row r="13" spans="1:27" ht="13.5">
      <c r="A13" s="23" t="s">
        <v>40</v>
      </c>
      <c r="B13" s="29"/>
      <c r="C13" s="6">
        <v>1655259</v>
      </c>
      <c r="D13" s="6">
        <v>0</v>
      </c>
      <c r="E13" s="7">
        <v>1553975</v>
      </c>
      <c r="F13" s="8">
        <v>1553975</v>
      </c>
      <c r="G13" s="8">
        <v>0</v>
      </c>
      <c r="H13" s="8">
        <v>196504</v>
      </c>
      <c r="I13" s="8">
        <v>87643</v>
      </c>
      <c r="J13" s="8">
        <v>284147</v>
      </c>
      <c r="K13" s="8">
        <v>75263</v>
      </c>
      <c r="L13" s="8">
        <v>152629</v>
      </c>
      <c r="M13" s="8">
        <v>145552</v>
      </c>
      <c r="N13" s="8">
        <v>373444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657591</v>
      </c>
      <c r="X13" s="8">
        <v>780000</v>
      </c>
      <c r="Y13" s="8">
        <v>-122409</v>
      </c>
      <c r="Z13" s="2">
        <v>-15.69</v>
      </c>
      <c r="AA13" s="6">
        <v>1553975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445371</v>
      </c>
      <c r="D16" s="6">
        <v>0</v>
      </c>
      <c r="E16" s="7">
        <v>351936</v>
      </c>
      <c r="F16" s="8">
        <v>351936</v>
      </c>
      <c r="G16" s="8">
        <v>39550</v>
      </c>
      <c r="H16" s="8">
        <v>37650</v>
      </c>
      <c r="I16" s="8">
        <v>21564</v>
      </c>
      <c r="J16" s="8">
        <v>98764</v>
      </c>
      <c r="K16" s="8">
        <v>47450</v>
      </c>
      <c r="L16" s="8">
        <v>42935</v>
      </c>
      <c r="M16" s="8">
        <v>17883</v>
      </c>
      <c r="N16" s="8">
        <v>108268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207032</v>
      </c>
      <c r="X16" s="8">
        <v>174000</v>
      </c>
      <c r="Y16" s="8">
        <v>33032</v>
      </c>
      <c r="Z16" s="2">
        <v>18.98</v>
      </c>
      <c r="AA16" s="6">
        <v>351936</v>
      </c>
    </row>
    <row r="17" spans="1:27" ht="13.5">
      <c r="A17" s="23" t="s">
        <v>44</v>
      </c>
      <c r="B17" s="29"/>
      <c r="C17" s="6">
        <v>917124</v>
      </c>
      <c r="D17" s="6">
        <v>0</v>
      </c>
      <c r="E17" s="7">
        <v>1427411</v>
      </c>
      <c r="F17" s="8">
        <v>1427411</v>
      </c>
      <c r="G17" s="8">
        <v>80039</v>
      </c>
      <c r="H17" s="8">
        <v>73771</v>
      </c>
      <c r="I17" s="8">
        <v>76768</v>
      </c>
      <c r="J17" s="8">
        <v>230578</v>
      </c>
      <c r="K17" s="8">
        <v>74828</v>
      </c>
      <c r="L17" s="8">
        <v>67166</v>
      </c>
      <c r="M17" s="8">
        <v>39207</v>
      </c>
      <c r="N17" s="8">
        <v>181201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411779</v>
      </c>
      <c r="X17" s="8">
        <v>714000</v>
      </c>
      <c r="Y17" s="8">
        <v>-302221</v>
      </c>
      <c r="Z17" s="2">
        <v>-42.33</v>
      </c>
      <c r="AA17" s="6">
        <v>1427411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26470096</v>
      </c>
      <c r="D19" s="6">
        <v>0</v>
      </c>
      <c r="E19" s="7">
        <v>28376000</v>
      </c>
      <c r="F19" s="8">
        <v>28376000</v>
      </c>
      <c r="G19" s="8">
        <v>9821000</v>
      </c>
      <c r="H19" s="8">
        <v>205701</v>
      </c>
      <c r="I19" s="8">
        <v>102851</v>
      </c>
      <c r="J19" s="8">
        <v>10129552</v>
      </c>
      <c r="K19" s="8">
        <v>331275</v>
      </c>
      <c r="L19" s="8">
        <v>159279</v>
      </c>
      <c r="M19" s="8">
        <v>9654599</v>
      </c>
      <c r="N19" s="8">
        <v>10145153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20274705</v>
      </c>
      <c r="X19" s="8">
        <v>18684000</v>
      </c>
      <c r="Y19" s="8">
        <v>1590705</v>
      </c>
      <c r="Z19" s="2">
        <v>8.51</v>
      </c>
      <c r="AA19" s="6">
        <v>28376000</v>
      </c>
    </row>
    <row r="20" spans="1:27" ht="13.5">
      <c r="A20" s="23" t="s">
        <v>47</v>
      </c>
      <c r="B20" s="29"/>
      <c r="C20" s="6">
        <v>2096769</v>
      </c>
      <c r="D20" s="6">
        <v>0</v>
      </c>
      <c r="E20" s="7">
        <v>6964952</v>
      </c>
      <c r="F20" s="26">
        <v>6964952</v>
      </c>
      <c r="G20" s="26">
        <v>83021</v>
      </c>
      <c r="H20" s="26">
        <v>83828</v>
      </c>
      <c r="I20" s="26">
        <v>13099</v>
      </c>
      <c r="J20" s="26">
        <v>179948</v>
      </c>
      <c r="K20" s="26">
        <v>33472</v>
      </c>
      <c r="L20" s="26">
        <v>7448</v>
      </c>
      <c r="M20" s="26">
        <v>12920</v>
      </c>
      <c r="N20" s="26">
        <v>53840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233788</v>
      </c>
      <c r="X20" s="26">
        <v>3438000</v>
      </c>
      <c r="Y20" s="26">
        <v>-3204212</v>
      </c>
      <c r="Z20" s="27">
        <v>-93.2</v>
      </c>
      <c r="AA20" s="28">
        <v>6964952</v>
      </c>
    </row>
    <row r="21" spans="1:27" ht="13.5">
      <c r="A21" s="23" t="s">
        <v>48</v>
      </c>
      <c r="B21" s="29"/>
      <c r="C21" s="6">
        <v>-246972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61487596</v>
      </c>
      <c r="D22" s="33">
        <f>SUM(D5:D21)</f>
        <v>0</v>
      </c>
      <c r="E22" s="34">
        <f t="shared" si="0"/>
        <v>75034895</v>
      </c>
      <c r="F22" s="35">
        <f t="shared" si="0"/>
        <v>75034895</v>
      </c>
      <c r="G22" s="35">
        <f t="shared" si="0"/>
        <v>12702296</v>
      </c>
      <c r="H22" s="35">
        <f t="shared" si="0"/>
        <v>3366704</v>
      </c>
      <c r="I22" s="35">
        <f t="shared" si="0"/>
        <v>2729910</v>
      </c>
      <c r="J22" s="35">
        <f t="shared" si="0"/>
        <v>18798910</v>
      </c>
      <c r="K22" s="35">
        <f t="shared" si="0"/>
        <v>3136854</v>
      </c>
      <c r="L22" s="35">
        <f t="shared" si="0"/>
        <v>2986868</v>
      </c>
      <c r="M22" s="35">
        <f t="shared" si="0"/>
        <v>12532816</v>
      </c>
      <c r="N22" s="35">
        <f t="shared" si="0"/>
        <v>18656538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37455448</v>
      </c>
      <c r="X22" s="35">
        <f t="shared" si="0"/>
        <v>43416000</v>
      </c>
      <c r="Y22" s="35">
        <f t="shared" si="0"/>
        <v>-5960552</v>
      </c>
      <c r="Z22" s="36">
        <f>+IF(X22&lt;&gt;0,+(Y22/X22)*100,0)</f>
        <v>-13.728929426939377</v>
      </c>
      <c r="AA22" s="33">
        <f>SUM(AA5:AA21)</f>
        <v>75034895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21927508</v>
      </c>
      <c r="D25" s="6">
        <v>0</v>
      </c>
      <c r="E25" s="7">
        <v>26659389</v>
      </c>
      <c r="F25" s="8">
        <v>26659389</v>
      </c>
      <c r="G25" s="8">
        <v>1893379</v>
      </c>
      <c r="H25" s="8">
        <v>1674932</v>
      </c>
      <c r="I25" s="8">
        <v>1817201</v>
      </c>
      <c r="J25" s="8">
        <v>5385512</v>
      </c>
      <c r="K25" s="8">
        <v>1873981</v>
      </c>
      <c r="L25" s="8">
        <v>2012451</v>
      </c>
      <c r="M25" s="8">
        <v>2925981</v>
      </c>
      <c r="N25" s="8">
        <v>6812413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12197925</v>
      </c>
      <c r="X25" s="8">
        <v>15066000</v>
      </c>
      <c r="Y25" s="8">
        <v>-2868075</v>
      </c>
      <c r="Z25" s="2">
        <v>-19.04</v>
      </c>
      <c r="AA25" s="6">
        <v>26659389</v>
      </c>
    </row>
    <row r="26" spans="1:27" ht="13.5">
      <c r="A26" s="25" t="s">
        <v>52</v>
      </c>
      <c r="B26" s="24"/>
      <c r="C26" s="6">
        <v>1859268</v>
      </c>
      <c r="D26" s="6">
        <v>0</v>
      </c>
      <c r="E26" s="7">
        <v>3013440</v>
      </c>
      <c r="F26" s="8">
        <v>3013440</v>
      </c>
      <c r="G26" s="8">
        <v>145477</v>
      </c>
      <c r="H26" s="8">
        <v>203406</v>
      </c>
      <c r="I26" s="8">
        <v>251373</v>
      </c>
      <c r="J26" s="8">
        <v>600256</v>
      </c>
      <c r="K26" s="8">
        <v>251373</v>
      </c>
      <c r="L26" s="8">
        <v>251373</v>
      </c>
      <c r="M26" s="8">
        <v>251373</v>
      </c>
      <c r="N26" s="8">
        <v>754119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1354375</v>
      </c>
      <c r="X26" s="8">
        <v>1506000</v>
      </c>
      <c r="Y26" s="8">
        <v>-151625</v>
      </c>
      <c r="Z26" s="2">
        <v>-10.07</v>
      </c>
      <c r="AA26" s="6">
        <v>3013440</v>
      </c>
    </row>
    <row r="27" spans="1:27" ht="13.5">
      <c r="A27" s="25" t="s">
        <v>53</v>
      </c>
      <c r="B27" s="24"/>
      <c r="C27" s="6">
        <v>1006990</v>
      </c>
      <c r="D27" s="6">
        <v>0</v>
      </c>
      <c r="E27" s="7">
        <v>2415840</v>
      </c>
      <c r="F27" s="8">
        <v>2415840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1254000</v>
      </c>
      <c r="Y27" s="8">
        <v>-1254000</v>
      </c>
      <c r="Z27" s="2">
        <v>-100</v>
      </c>
      <c r="AA27" s="6">
        <v>2415840</v>
      </c>
    </row>
    <row r="28" spans="1:27" ht="13.5">
      <c r="A28" s="25" t="s">
        <v>54</v>
      </c>
      <c r="B28" s="24"/>
      <c r="C28" s="6">
        <v>11280955</v>
      </c>
      <c r="D28" s="6">
        <v>0</v>
      </c>
      <c r="E28" s="7">
        <v>5807615</v>
      </c>
      <c r="F28" s="8">
        <v>5807615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2904000</v>
      </c>
      <c r="Y28" s="8">
        <v>-2904000</v>
      </c>
      <c r="Z28" s="2">
        <v>-100</v>
      </c>
      <c r="AA28" s="6">
        <v>5807615</v>
      </c>
    </row>
    <row r="29" spans="1:27" ht="13.5">
      <c r="A29" s="25" t="s">
        <v>55</v>
      </c>
      <c r="B29" s="24"/>
      <c r="C29" s="6">
        <v>92204</v>
      </c>
      <c r="D29" s="6">
        <v>0</v>
      </c>
      <c r="E29" s="7">
        <v>101000</v>
      </c>
      <c r="F29" s="8">
        <v>101000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44022</v>
      </c>
      <c r="N29" s="8">
        <v>44022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44022</v>
      </c>
      <c r="X29" s="8">
        <v>48000</v>
      </c>
      <c r="Y29" s="8">
        <v>-3978</v>
      </c>
      <c r="Z29" s="2">
        <v>-8.29</v>
      </c>
      <c r="AA29" s="6">
        <v>101000</v>
      </c>
    </row>
    <row r="30" spans="1:27" ht="13.5">
      <c r="A30" s="25" t="s">
        <v>56</v>
      </c>
      <c r="B30" s="24"/>
      <c r="C30" s="6">
        <v>10904904</v>
      </c>
      <c r="D30" s="6">
        <v>0</v>
      </c>
      <c r="E30" s="7">
        <v>12198707</v>
      </c>
      <c r="F30" s="8">
        <v>12198707</v>
      </c>
      <c r="G30" s="8">
        <v>1325680</v>
      </c>
      <c r="H30" s="8">
        <v>1601277</v>
      </c>
      <c r="I30" s="8">
        <v>1077096</v>
      </c>
      <c r="J30" s="8">
        <v>4004053</v>
      </c>
      <c r="K30" s="8">
        <v>795682</v>
      </c>
      <c r="L30" s="8">
        <v>792522</v>
      </c>
      <c r="M30" s="8">
        <v>9906</v>
      </c>
      <c r="N30" s="8">
        <v>1598110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5602163</v>
      </c>
      <c r="X30" s="8">
        <v>6186000</v>
      </c>
      <c r="Y30" s="8">
        <v>-583837</v>
      </c>
      <c r="Z30" s="2">
        <v>-9.44</v>
      </c>
      <c r="AA30" s="6">
        <v>12198707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4177340</v>
      </c>
      <c r="D32" s="6">
        <v>0</v>
      </c>
      <c r="E32" s="7">
        <v>1100000</v>
      </c>
      <c r="F32" s="8">
        <v>1100000</v>
      </c>
      <c r="G32" s="8">
        <v>39040</v>
      </c>
      <c r="H32" s="8">
        <v>484410</v>
      </c>
      <c r="I32" s="8">
        <v>97310</v>
      </c>
      <c r="J32" s="8">
        <v>620760</v>
      </c>
      <c r="K32" s="8">
        <v>729285</v>
      </c>
      <c r="L32" s="8">
        <v>256082</v>
      </c>
      <c r="M32" s="8">
        <v>339191</v>
      </c>
      <c r="N32" s="8">
        <v>1324558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1945318</v>
      </c>
      <c r="X32" s="8">
        <v>798000</v>
      </c>
      <c r="Y32" s="8">
        <v>1147318</v>
      </c>
      <c r="Z32" s="2">
        <v>143.77</v>
      </c>
      <c r="AA32" s="6">
        <v>1100000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22338388</v>
      </c>
      <c r="D34" s="6">
        <v>0</v>
      </c>
      <c r="E34" s="7">
        <v>22038884</v>
      </c>
      <c r="F34" s="8">
        <v>22038884</v>
      </c>
      <c r="G34" s="8">
        <v>2613332</v>
      </c>
      <c r="H34" s="8">
        <v>1268065</v>
      </c>
      <c r="I34" s="8">
        <v>1107672</v>
      </c>
      <c r="J34" s="8">
        <v>4989069</v>
      </c>
      <c r="K34" s="8">
        <v>1967868</v>
      </c>
      <c r="L34" s="8">
        <v>3291023</v>
      </c>
      <c r="M34" s="8">
        <v>1878087</v>
      </c>
      <c r="N34" s="8">
        <v>7136978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12126047</v>
      </c>
      <c r="X34" s="8">
        <v>13434000</v>
      </c>
      <c r="Y34" s="8">
        <v>-1307953</v>
      </c>
      <c r="Z34" s="2">
        <v>-9.74</v>
      </c>
      <c r="AA34" s="6">
        <v>22038884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73587557</v>
      </c>
      <c r="D36" s="33">
        <f>SUM(D25:D35)</f>
        <v>0</v>
      </c>
      <c r="E36" s="34">
        <f t="shared" si="1"/>
        <v>73334875</v>
      </c>
      <c r="F36" s="35">
        <f t="shared" si="1"/>
        <v>73334875</v>
      </c>
      <c r="G36" s="35">
        <f t="shared" si="1"/>
        <v>6016908</v>
      </c>
      <c r="H36" s="35">
        <f t="shared" si="1"/>
        <v>5232090</v>
      </c>
      <c r="I36" s="35">
        <f t="shared" si="1"/>
        <v>4350652</v>
      </c>
      <c r="J36" s="35">
        <f t="shared" si="1"/>
        <v>15599650</v>
      </c>
      <c r="K36" s="35">
        <f t="shared" si="1"/>
        <v>5618189</v>
      </c>
      <c r="L36" s="35">
        <f t="shared" si="1"/>
        <v>6603451</v>
      </c>
      <c r="M36" s="35">
        <f t="shared" si="1"/>
        <v>5448560</v>
      </c>
      <c r="N36" s="35">
        <f t="shared" si="1"/>
        <v>17670200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33269850</v>
      </c>
      <c r="X36" s="35">
        <f t="shared" si="1"/>
        <v>41196000</v>
      </c>
      <c r="Y36" s="35">
        <f t="shared" si="1"/>
        <v>-7926150</v>
      </c>
      <c r="Z36" s="36">
        <f>+IF(X36&lt;&gt;0,+(Y36/X36)*100,0)</f>
        <v>-19.24009612583746</v>
      </c>
      <c r="AA36" s="33">
        <f>SUM(AA25:AA35)</f>
        <v>73334875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-12099961</v>
      </c>
      <c r="D38" s="46">
        <f>+D22-D36</f>
        <v>0</v>
      </c>
      <c r="E38" s="47">
        <f t="shared" si="2"/>
        <v>1700020</v>
      </c>
      <c r="F38" s="48">
        <f t="shared" si="2"/>
        <v>1700020</v>
      </c>
      <c r="G38" s="48">
        <f t="shared" si="2"/>
        <v>6685388</v>
      </c>
      <c r="H38" s="48">
        <f t="shared" si="2"/>
        <v>-1865386</v>
      </c>
      <c r="I38" s="48">
        <f t="shared" si="2"/>
        <v>-1620742</v>
      </c>
      <c r="J38" s="48">
        <f t="shared" si="2"/>
        <v>3199260</v>
      </c>
      <c r="K38" s="48">
        <f t="shared" si="2"/>
        <v>-2481335</v>
      </c>
      <c r="L38" s="48">
        <f t="shared" si="2"/>
        <v>-3616583</v>
      </c>
      <c r="M38" s="48">
        <f t="shared" si="2"/>
        <v>7084256</v>
      </c>
      <c r="N38" s="48">
        <f t="shared" si="2"/>
        <v>986338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4185598</v>
      </c>
      <c r="X38" s="48">
        <f>IF(F22=F36,0,X22-X36)</f>
        <v>2220000</v>
      </c>
      <c r="Y38" s="48">
        <f t="shared" si="2"/>
        <v>1965598</v>
      </c>
      <c r="Z38" s="49">
        <f>+IF(X38&lt;&gt;0,+(Y38/X38)*100,0)</f>
        <v>88.54045045045045</v>
      </c>
      <c r="AA38" s="46">
        <f>+AA22-AA36</f>
        <v>1700020</v>
      </c>
    </row>
    <row r="39" spans="1:27" ht="13.5">
      <c r="A39" s="23" t="s">
        <v>64</v>
      </c>
      <c r="B39" s="29"/>
      <c r="C39" s="6">
        <v>21398729</v>
      </c>
      <c r="D39" s="6">
        <v>0</v>
      </c>
      <c r="E39" s="7">
        <v>26913000</v>
      </c>
      <c r="F39" s="8">
        <v>26913000</v>
      </c>
      <c r="G39" s="8">
        <v>868704</v>
      </c>
      <c r="H39" s="8">
        <v>4310456</v>
      </c>
      <c r="I39" s="8">
        <v>19920</v>
      </c>
      <c r="J39" s="8">
        <v>5199080</v>
      </c>
      <c r="K39" s="8">
        <v>154535</v>
      </c>
      <c r="L39" s="8">
        <v>645458</v>
      </c>
      <c r="M39" s="8">
        <v>420199</v>
      </c>
      <c r="N39" s="8">
        <v>1220192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6419272</v>
      </c>
      <c r="X39" s="8">
        <v>8958000</v>
      </c>
      <c r="Y39" s="8">
        <v>-2538728</v>
      </c>
      <c r="Z39" s="2">
        <v>-28.34</v>
      </c>
      <c r="AA39" s="6">
        <v>26913000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9298768</v>
      </c>
      <c r="D42" s="55">
        <f>SUM(D38:D41)</f>
        <v>0</v>
      </c>
      <c r="E42" s="56">
        <f t="shared" si="3"/>
        <v>28613020</v>
      </c>
      <c r="F42" s="57">
        <f t="shared" si="3"/>
        <v>28613020</v>
      </c>
      <c r="G42" s="57">
        <f t="shared" si="3"/>
        <v>7554092</v>
      </c>
      <c r="H42" s="57">
        <f t="shared" si="3"/>
        <v>2445070</v>
      </c>
      <c r="I42" s="57">
        <f t="shared" si="3"/>
        <v>-1600822</v>
      </c>
      <c r="J42" s="57">
        <f t="shared" si="3"/>
        <v>8398340</v>
      </c>
      <c r="K42" s="57">
        <f t="shared" si="3"/>
        <v>-2326800</v>
      </c>
      <c r="L42" s="57">
        <f t="shared" si="3"/>
        <v>-2971125</v>
      </c>
      <c r="M42" s="57">
        <f t="shared" si="3"/>
        <v>7504455</v>
      </c>
      <c r="N42" s="57">
        <f t="shared" si="3"/>
        <v>2206530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10604870</v>
      </c>
      <c r="X42" s="57">
        <f t="shared" si="3"/>
        <v>11178000</v>
      </c>
      <c r="Y42" s="57">
        <f t="shared" si="3"/>
        <v>-573130</v>
      </c>
      <c r="Z42" s="58">
        <f>+IF(X42&lt;&gt;0,+(Y42/X42)*100,0)</f>
        <v>-5.12730363213455</v>
      </c>
      <c r="AA42" s="55">
        <f>SUM(AA38:AA41)</f>
        <v>28613020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9298768</v>
      </c>
      <c r="D44" s="63">
        <f>+D42-D43</f>
        <v>0</v>
      </c>
      <c r="E44" s="64">
        <f t="shared" si="4"/>
        <v>28613020</v>
      </c>
      <c r="F44" s="65">
        <f t="shared" si="4"/>
        <v>28613020</v>
      </c>
      <c r="G44" s="65">
        <f t="shared" si="4"/>
        <v>7554092</v>
      </c>
      <c r="H44" s="65">
        <f t="shared" si="4"/>
        <v>2445070</v>
      </c>
      <c r="I44" s="65">
        <f t="shared" si="4"/>
        <v>-1600822</v>
      </c>
      <c r="J44" s="65">
        <f t="shared" si="4"/>
        <v>8398340</v>
      </c>
      <c r="K44" s="65">
        <f t="shared" si="4"/>
        <v>-2326800</v>
      </c>
      <c r="L44" s="65">
        <f t="shared" si="4"/>
        <v>-2971125</v>
      </c>
      <c r="M44" s="65">
        <f t="shared" si="4"/>
        <v>7504455</v>
      </c>
      <c r="N44" s="65">
        <f t="shared" si="4"/>
        <v>2206530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10604870</v>
      </c>
      <c r="X44" s="65">
        <f t="shared" si="4"/>
        <v>11178000</v>
      </c>
      <c r="Y44" s="65">
        <f t="shared" si="4"/>
        <v>-573130</v>
      </c>
      <c r="Z44" s="66">
        <f>+IF(X44&lt;&gt;0,+(Y44/X44)*100,0)</f>
        <v>-5.12730363213455</v>
      </c>
      <c r="AA44" s="63">
        <f>+AA42-AA43</f>
        <v>28613020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9298768</v>
      </c>
      <c r="D46" s="55">
        <f>SUM(D44:D45)</f>
        <v>0</v>
      </c>
      <c r="E46" s="56">
        <f t="shared" si="5"/>
        <v>28613020</v>
      </c>
      <c r="F46" s="57">
        <f t="shared" si="5"/>
        <v>28613020</v>
      </c>
      <c r="G46" s="57">
        <f t="shared" si="5"/>
        <v>7554092</v>
      </c>
      <c r="H46" s="57">
        <f t="shared" si="5"/>
        <v>2445070</v>
      </c>
      <c r="I46" s="57">
        <f t="shared" si="5"/>
        <v>-1600822</v>
      </c>
      <c r="J46" s="57">
        <f t="shared" si="5"/>
        <v>8398340</v>
      </c>
      <c r="K46" s="57">
        <f t="shared" si="5"/>
        <v>-2326800</v>
      </c>
      <c r="L46" s="57">
        <f t="shared" si="5"/>
        <v>-2971125</v>
      </c>
      <c r="M46" s="57">
        <f t="shared" si="5"/>
        <v>7504455</v>
      </c>
      <c r="N46" s="57">
        <f t="shared" si="5"/>
        <v>2206530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10604870</v>
      </c>
      <c r="X46" s="57">
        <f t="shared" si="5"/>
        <v>11178000</v>
      </c>
      <c r="Y46" s="57">
        <f t="shared" si="5"/>
        <v>-573130</v>
      </c>
      <c r="Z46" s="58">
        <f>+IF(X46&lt;&gt;0,+(Y46/X46)*100,0)</f>
        <v>-5.12730363213455</v>
      </c>
      <c r="AA46" s="55">
        <f>SUM(AA44:AA45)</f>
        <v>28613020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9298768</v>
      </c>
      <c r="D48" s="71">
        <f>SUM(D46:D47)</f>
        <v>0</v>
      </c>
      <c r="E48" s="72">
        <f t="shared" si="6"/>
        <v>28613020</v>
      </c>
      <c r="F48" s="73">
        <f t="shared" si="6"/>
        <v>28613020</v>
      </c>
      <c r="G48" s="73">
        <f t="shared" si="6"/>
        <v>7554092</v>
      </c>
      <c r="H48" s="74">
        <f t="shared" si="6"/>
        <v>2445070</v>
      </c>
      <c r="I48" s="74">
        <f t="shared" si="6"/>
        <v>-1600822</v>
      </c>
      <c r="J48" s="74">
        <f t="shared" si="6"/>
        <v>8398340</v>
      </c>
      <c r="K48" s="74">
        <f t="shared" si="6"/>
        <v>-2326800</v>
      </c>
      <c r="L48" s="74">
        <f t="shared" si="6"/>
        <v>-2971125</v>
      </c>
      <c r="M48" s="73">
        <f t="shared" si="6"/>
        <v>7504455</v>
      </c>
      <c r="N48" s="73">
        <f t="shared" si="6"/>
        <v>2206530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10604870</v>
      </c>
      <c r="X48" s="74">
        <f t="shared" si="6"/>
        <v>11178000</v>
      </c>
      <c r="Y48" s="74">
        <f t="shared" si="6"/>
        <v>-573130</v>
      </c>
      <c r="Z48" s="75">
        <f>+IF(X48&lt;&gt;0,+(Y48/X48)*100,0)</f>
        <v>-5.12730363213455</v>
      </c>
      <c r="AA48" s="76">
        <f>SUM(AA46:AA47)</f>
        <v>28613020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16391826</v>
      </c>
      <c r="D5" s="6">
        <v>0</v>
      </c>
      <c r="E5" s="7">
        <v>17617487</v>
      </c>
      <c r="F5" s="8">
        <v>17617487</v>
      </c>
      <c r="G5" s="8">
        <v>997059</v>
      </c>
      <c r="H5" s="8">
        <v>1431399</v>
      </c>
      <c r="I5" s="8">
        <v>1441920</v>
      </c>
      <c r="J5" s="8">
        <v>3870378</v>
      </c>
      <c r="K5" s="8">
        <v>1442819</v>
      </c>
      <c r="L5" s="8">
        <v>1439877</v>
      </c>
      <c r="M5" s="8">
        <v>1441920</v>
      </c>
      <c r="N5" s="8">
        <v>4324616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8194994</v>
      </c>
      <c r="X5" s="8">
        <v>8808498</v>
      </c>
      <c r="Y5" s="8">
        <v>-613504</v>
      </c>
      <c r="Z5" s="2">
        <v>-6.96</v>
      </c>
      <c r="AA5" s="6">
        <v>17617487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169000</v>
      </c>
      <c r="F6" s="8">
        <v>169000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84498</v>
      </c>
      <c r="Y6" s="8">
        <v>-84498</v>
      </c>
      <c r="Z6" s="2">
        <v>-100</v>
      </c>
      <c r="AA6" s="6">
        <v>169000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885501</v>
      </c>
      <c r="D10" s="6">
        <v>0</v>
      </c>
      <c r="E10" s="7">
        <v>1048000</v>
      </c>
      <c r="F10" s="26">
        <v>1048000</v>
      </c>
      <c r="G10" s="26">
        <v>289201</v>
      </c>
      <c r="H10" s="26">
        <v>41665</v>
      </c>
      <c r="I10" s="26">
        <v>40101</v>
      </c>
      <c r="J10" s="26">
        <v>370967</v>
      </c>
      <c r="K10" s="26">
        <v>35587</v>
      </c>
      <c r="L10" s="26">
        <v>34477</v>
      </c>
      <c r="M10" s="26">
        <v>41968</v>
      </c>
      <c r="N10" s="26">
        <v>112032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482999</v>
      </c>
      <c r="X10" s="26">
        <v>523998</v>
      </c>
      <c r="Y10" s="26">
        <v>-40999</v>
      </c>
      <c r="Z10" s="27">
        <v>-7.82</v>
      </c>
      <c r="AA10" s="28">
        <v>1048000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-37772</v>
      </c>
      <c r="I11" s="8">
        <v>-32098</v>
      </c>
      <c r="J11" s="8">
        <v>-69870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-69870</v>
      </c>
      <c r="X11" s="8"/>
      <c r="Y11" s="8">
        <v>-69870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44044</v>
      </c>
      <c r="D12" s="6">
        <v>0</v>
      </c>
      <c r="E12" s="7">
        <v>210000</v>
      </c>
      <c r="F12" s="8">
        <v>210000</v>
      </c>
      <c r="G12" s="8">
        <v>5125</v>
      </c>
      <c r="H12" s="8">
        <v>3791</v>
      </c>
      <c r="I12" s="8">
        <v>6700</v>
      </c>
      <c r="J12" s="8">
        <v>15616</v>
      </c>
      <c r="K12" s="8">
        <v>13173</v>
      </c>
      <c r="L12" s="8">
        <v>98593</v>
      </c>
      <c r="M12" s="8">
        <v>2618</v>
      </c>
      <c r="N12" s="8">
        <v>114384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130000</v>
      </c>
      <c r="X12" s="8">
        <v>105000</v>
      </c>
      <c r="Y12" s="8">
        <v>25000</v>
      </c>
      <c r="Z12" s="2">
        <v>23.81</v>
      </c>
      <c r="AA12" s="6">
        <v>210000</v>
      </c>
    </row>
    <row r="13" spans="1:27" ht="13.5">
      <c r="A13" s="23" t="s">
        <v>40</v>
      </c>
      <c r="B13" s="29"/>
      <c r="C13" s="6">
        <v>2550155</v>
      </c>
      <c r="D13" s="6">
        <v>0</v>
      </c>
      <c r="E13" s="7">
        <v>3000000</v>
      </c>
      <c r="F13" s="8">
        <v>3000000</v>
      </c>
      <c r="G13" s="8">
        <v>252352</v>
      </c>
      <c r="H13" s="8">
        <v>0</v>
      </c>
      <c r="I13" s="8">
        <v>300810</v>
      </c>
      <c r="J13" s="8">
        <v>553162</v>
      </c>
      <c r="K13" s="8">
        <v>593905</v>
      </c>
      <c r="L13" s="8">
        <v>246365</v>
      </c>
      <c r="M13" s="8">
        <v>244568</v>
      </c>
      <c r="N13" s="8">
        <v>1084838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1638000</v>
      </c>
      <c r="X13" s="8">
        <v>1500000</v>
      </c>
      <c r="Y13" s="8">
        <v>138000</v>
      </c>
      <c r="Z13" s="2">
        <v>9.2</v>
      </c>
      <c r="AA13" s="6">
        <v>3000000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850601</v>
      </c>
      <c r="D16" s="6">
        <v>0</v>
      </c>
      <c r="E16" s="7">
        <v>350000</v>
      </c>
      <c r="F16" s="8">
        <v>350000</v>
      </c>
      <c r="G16" s="8">
        <v>44050</v>
      </c>
      <c r="H16" s="8">
        <v>33200</v>
      </c>
      <c r="I16" s="8">
        <v>40950</v>
      </c>
      <c r="J16" s="8">
        <v>118200</v>
      </c>
      <c r="K16" s="8">
        <v>32200</v>
      </c>
      <c r="L16" s="8">
        <v>27331</v>
      </c>
      <c r="M16" s="8">
        <v>147950</v>
      </c>
      <c r="N16" s="8">
        <v>207481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325681</v>
      </c>
      <c r="X16" s="8">
        <v>175002</v>
      </c>
      <c r="Y16" s="8">
        <v>150679</v>
      </c>
      <c r="Z16" s="2">
        <v>86.1</v>
      </c>
      <c r="AA16" s="6">
        <v>350000</v>
      </c>
    </row>
    <row r="17" spans="1:27" ht="13.5">
      <c r="A17" s="23" t="s">
        <v>44</v>
      </c>
      <c r="B17" s="29"/>
      <c r="C17" s="6">
        <v>2000475</v>
      </c>
      <c r="D17" s="6">
        <v>0</v>
      </c>
      <c r="E17" s="7">
        <v>1245658</v>
      </c>
      <c r="F17" s="8">
        <v>1245658</v>
      </c>
      <c r="G17" s="8">
        <v>148730</v>
      </c>
      <c r="H17" s="8">
        <v>148730</v>
      </c>
      <c r="I17" s="8">
        <v>148730</v>
      </c>
      <c r="J17" s="8">
        <v>446190</v>
      </c>
      <c r="K17" s="8">
        <v>162510</v>
      </c>
      <c r="L17" s="8">
        <v>159116</v>
      </c>
      <c r="M17" s="8">
        <v>166187</v>
      </c>
      <c r="N17" s="8">
        <v>487813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934003</v>
      </c>
      <c r="X17" s="8">
        <v>622998</v>
      </c>
      <c r="Y17" s="8">
        <v>311005</v>
      </c>
      <c r="Z17" s="2">
        <v>49.92</v>
      </c>
      <c r="AA17" s="6">
        <v>1245658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27729</v>
      </c>
      <c r="H18" s="8">
        <v>17900</v>
      </c>
      <c r="I18" s="8">
        <v>12230</v>
      </c>
      <c r="J18" s="8">
        <v>57859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57859</v>
      </c>
      <c r="X18" s="8"/>
      <c r="Y18" s="8">
        <v>57859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83270692</v>
      </c>
      <c r="D19" s="6">
        <v>0</v>
      </c>
      <c r="E19" s="7">
        <v>79376000</v>
      </c>
      <c r="F19" s="8">
        <v>79376000</v>
      </c>
      <c r="G19" s="8">
        <v>28608456</v>
      </c>
      <c r="H19" s="8">
        <v>954088</v>
      </c>
      <c r="I19" s="8">
        <v>942667</v>
      </c>
      <c r="J19" s="8">
        <v>30505211</v>
      </c>
      <c r="K19" s="8">
        <v>947068</v>
      </c>
      <c r="L19" s="8">
        <v>2588944</v>
      </c>
      <c r="M19" s="8">
        <v>22663720</v>
      </c>
      <c r="N19" s="8">
        <v>26199732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56704943</v>
      </c>
      <c r="X19" s="8"/>
      <c r="Y19" s="8">
        <v>56704943</v>
      </c>
      <c r="Z19" s="2">
        <v>0</v>
      </c>
      <c r="AA19" s="6">
        <v>79376000</v>
      </c>
    </row>
    <row r="20" spans="1:27" ht="13.5">
      <c r="A20" s="23" t="s">
        <v>47</v>
      </c>
      <c r="B20" s="29"/>
      <c r="C20" s="6">
        <v>2002000</v>
      </c>
      <c r="D20" s="6">
        <v>0</v>
      </c>
      <c r="E20" s="7">
        <v>23847000</v>
      </c>
      <c r="F20" s="26">
        <v>23847000</v>
      </c>
      <c r="G20" s="26">
        <v>-31701</v>
      </c>
      <c r="H20" s="26">
        <v>6249</v>
      </c>
      <c r="I20" s="26">
        <v>307351</v>
      </c>
      <c r="J20" s="26">
        <v>281899</v>
      </c>
      <c r="K20" s="26">
        <v>-40687</v>
      </c>
      <c r="L20" s="26">
        <v>-71419</v>
      </c>
      <c r="M20" s="26">
        <v>330114</v>
      </c>
      <c r="N20" s="26">
        <v>218008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499907</v>
      </c>
      <c r="X20" s="26"/>
      <c r="Y20" s="26">
        <v>499907</v>
      </c>
      <c r="Z20" s="27">
        <v>0</v>
      </c>
      <c r="AA20" s="28">
        <v>23847000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107995294</v>
      </c>
      <c r="D22" s="33">
        <f>SUM(D5:D21)</f>
        <v>0</v>
      </c>
      <c r="E22" s="34">
        <f t="shared" si="0"/>
        <v>126863145</v>
      </c>
      <c r="F22" s="35">
        <f t="shared" si="0"/>
        <v>126863145</v>
      </c>
      <c r="G22" s="35">
        <f t="shared" si="0"/>
        <v>30341001</v>
      </c>
      <c r="H22" s="35">
        <f t="shared" si="0"/>
        <v>2599250</v>
      </c>
      <c r="I22" s="35">
        <f t="shared" si="0"/>
        <v>3209361</v>
      </c>
      <c r="J22" s="35">
        <f t="shared" si="0"/>
        <v>36149612</v>
      </c>
      <c r="K22" s="35">
        <f t="shared" si="0"/>
        <v>3186575</v>
      </c>
      <c r="L22" s="35">
        <f t="shared" si="0"/>
        <v>4523284</v>
      </c>
      <c r="M22" s="35">
        <f t="shared" si="0"/>
        <v>25039045</v>
      </c>
      <c r="N22" s="35">
        <f t="shared" si="0"/>
        <v>32748904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68898516</v>
      </c>
      <c r="X22" s="35">
        <f t="shared" si="0"/>
        <v>11819994</v>
      </c>
      <c r="Y22" s="35">
        <f t="shared" si="0"/>
        <v>57078522</v>
      </c>
      <c r="Z22" s="36">
        <f>+IF(X22&lt;&gt;0,+(Y22/X22)*100,0)</f>
        <v>482.8980623848032</v>
      </c>
      <c r="AA22" s="33">
        <f>SUM(AA5:AA21)</f>
        <v>126863145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29360473</v>
      </c>
      <c r="D25" s="6">
        <v>0</v>
      </c>
      <c r="E25" s="7">
        <v>34075293</v>
      </c>
      <c r="F25" s="8">
        <v>34075293</v>
      </c>
      <c r="G25" s="8">
        <v>1827144</v>
      </c>
      <c r="H25" s="8">
        <v>1799735</v>
      </c>
      <c r="I25" s="8">
        <v>1824515</v>
      </c>
      <c r="J25" s="8">
        <v>5451394</v>
      </c>
      <c r="K25" s="8">
        <v>1810606</v>
      </c>
      <c r="L25" s="8">
        <v>2407872</v>
      </c>
      <c r="M25" s="8">
        <v>1797127</v>
      </c>
      <c r="N25" s="8">
        <v>6015605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11466999</v>
      </c>
      <c r="X25" s="8">
        <v>17037498</v>
      </c>
      <c r="Y25" s="8">
        <v>-5570499</v>
      </c>
      <c r="Z25" s="2">
        <v>-32.7</v>
      </c>
      <c r="AA25" s="6">
        <v>34075293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7925000</v>
      </c>
      <c r="F26" s="8">
        <v>7925000</v>
      </c>
      <c r="G26" s="8">
        <v>1063003</v>
      </c>
      <c r="H26" s="8">
        <v>517399</v>
      </c>
      <c r="I26" s="8">
        <v>517399</v>
      </c>
      <c r="J26" s="8">
        <v>2097801</v>
      </c>
      <c r="K26" s="8">
        <v>517399</v>
      </c>
      <c r="L26" s="8">
        <v>517399</v>
      </c>
      <c r="M26" s="8">
        <v>517399</v>
      </c>
      <c r="N26" s="8">
        <v>1552197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3649998</v>
      </c>
      <c r="X26" s="8">
        <v>3962496</v>
      </c>
      <c r="Y26" s="8">
        <v>-312498</v>
      </c>
      <c r="Z26" s="2">
        <v>-7.89</v>
      </c>
      <c r="AA26" s="6">
        <v>7925000</v>
      </c>
    </row>
    <row r="27" spans="1:27" ht="13.5">
      <c r="A27" s="25" t="s">
        <v>53</v>
      </c>
      <c r="B27" s="24"/>
      <c r="C27" s="6">
        <v>761843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25942017</v>
      </c>
      <c r="D28" s="6">
        <v>0</v>
      </c>
      <c r="E28" s="7">
        <v>7500000</v>
      </c>
      <c r="F28" s="8">
        <v>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3750000</v>
      </c>
      <c r="Y28" s="8">
        <v>-3750000</v>
      </c>
      <c r="Z28" s="2">
        <v>-100</v>
      </c>
      <c r="AA28" s="6">
        <v>7500000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118134</v>
      </c>
      <c r="H30" s="8">
        <v>108712</v>
      </c>
      <c r="I30" s="8">
        <v>1887</v>
      </c>
      <c r="J30" s="8">
        <v>228733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228733</v>
      </c>
      <c r="X30" s="8"/>
      <c r="Y30" s="8">
        <v>228733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5779572</v>
      </c>
      <c r="F31" s="8">
        <v>5779572</v>
      </c>
      <c r="G31" s="8">
        <v>189430</v>
      </c>
      <c r="H31" s="8">
        <v>189430</v>
      </c>
      <c r="I31" s="8">
        <v>189430</v>
      </c>
      <c r="J31" s="8">
        <v>568290</v>
      </c>
      <c r="K31" s="8">
        <v>189430</v>
      </c>
      <c r="L31" s="8">
        <v>425382</v>
      </c>
      <c r="M31" s="8">
        <v>380839</v>
      </c>
      <c r="N31" s="8">
        <v>995651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1563941</v>
      </c>
      <c r="X31" s="8">
        <v>2890002</v>
      </c>
      <c r="Y31" s="8">
        <v>-1326061</v>
      </c>
      <c r="Z31" s="2">
        <v>-45.88</v>
      </c>
      <c r="AA31" s="6">
        <v>5779572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8147000</v>
      </c>
      <c r="F32" s="8">
        <v>8147000</v>
      </c>
      <c r="G32" s="8">
        <v>3724470</v>
      </c>
      <c r="H32" s="8">
        <v>620104</v>
      </c>
      <c r="I32" s="8">
        <v>2959363</v>
      </c>
      <c r="J32" s="8">
        <v>7303937</v>
      </c>
      <c r="K32" s="8">
        <v>647224</v>
      </c>
      <c r="L32" s="8">
        <v>1149164</v>
      </c>
      <c r="M32" s="8">
        <v>3393975</v>
      </c>
      <c r="N32" s="8">
        <v>5190363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12494300</v>
      </c>
      <c r="X32" s="8">
        <v>4073496</v>
      </c>
      <c r="Y32" s="8">
        <v>8420804</v>
      </c>
      <c r="Z32" s="2">
        <v>206.72</v>
      </c>
      <c r="AA32" s="6">
        <v>8147000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51095573</v>
      </c>
      <c r="D34" s="6">
        <v>0</v>
      </c>
      <c r="E34" s="7">
        <v>35817717</v>
      </c>
      <c r="F34" s="8">
        <v>35817717</v>
      </c>
      <c r="G34" s="8">
        <v>1118432</v>
      </c>
      <c r="H34" s="8">
        <v>2009339</v>
      </c>
      <c r="I34" s="8">
        <v>1071388</v>
      </c>
      <c r="J34" s="8">
        <v>4199159</v>
      </c>
      <c r="K34" s="8">
        <v>1805387</v>
      </c>
      <c r="L34" s="8">
        <v>8963462</v>
      </c>
      <c r="M34" s="8">
        <v>1950992</v>
      </c>
      <c r="N34" s="8">
        <v>12719841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16919000</v>
      </c>
      <c r="X34" s="8">
        <v>18208500</v>
      </c>
      <c r="Y34" s="8">
        <v>-1289500</v>
      </c>
      <c r="Z34" s="2">
        <v>-7.08</v>
      </c>
      <c r="AA34" s="6">
        <v>35817717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107159906</v>
      </c>
      <c r="D36" s="33">
        <f>SUM(D25:D35)</f>
        <v>0</v>
      </c>
      <c r="E36" s="34">
        <f t="shared" si="1"/>
        <v>99244582</v>
      </c>
      <c r="F36" s="35">
        <f t="shared" si="1"/>
        <v>99244582</v>
      </c>
      <c r="G36" s="35">
        <f t="shared" si="1"/>
        <v>8040613</v>
      </c>
      <c r="H36" s="35">
        <f t="shared" si="1"/>
        <v>5244719</v>
      </c>
      <c r="I36" s="35">
        <f t="shared" si="1"/>
        <v>6563982</v>
      </c>
      <c r="J36" s="35">
        <f t="shared" si="1"/>
        <v>19849314</v>
      </c>
      <c r="K36" s="35">
        <f t="shared" si="1"/>
        <v>4970046</v>
      </c>
      <c r="L36" s="35">
        <f t="shared" si="1"/>
        <v>13463279</v>
      </c>
      <c r="M36" s="35">
        <f t="shared" si="1"/>
        <v>8040332</v>
      </c>
      <c r="N36" s="35">
        <f t="shared" si="1"/>
        <v>26473657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46322971</v>
      </c>
      <c r="X36" s="35">
        <f t="shared" si="1"/>
        <v>49921992</v>
      </c>
      <c r="Y36" s="35">
        <f t="shared" si="1"/>
        <v>-3599021</v>
      </c>
      <c r="Z36" s="36">
        <f>+IF(X36&lt;&gt;0,+(Y36/X36)*100,0)</f>
        <v>-7.209289645333063</v>
      </c>
      <c r="AA36" s="33">
        <f>SUM(AA25:AA35)</f>
        <v>99244582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835388</v>
      </c>
      <c r="D38" s="46">
        <f>+D22-D36</f>
        <v>0</v>
      </c>
      <c r="E38" s="47">
        <f t="shared" si="2"/>
        <v>27618563</v>
      </c>
      <c r="F38" s="48">
        <f t="shared" si="2"/>
        <v>27618563</v>
      </c>
      <c r="G38" s="48">
        <f t="shared" si="2"/>
        <v>22300388</v>
      </c>
      <c r="H38" s="48">
        <f t="shared" si="2"/>
        <v>-2645469</v>
      </c>
      <c r="I38" s="48">
        <f t="shared" si="2"/>
        <v>-3354621</v>
      </c>
      <c r="J38" s="48">
        <f t="shared" si="2"/>
        <v>16300298</v>
      </c>
      <c r="K38" s="48">
        <f t="shared" si="2"/>
        <v>-1783471</v>
      </c>
      <c r="L38" s="48">
        <f t="shared" si="2"/>
        <v>-8939995</v>
      </c>
      <c r="M38" s="48">
        <f t="shared" si="2"/>
        <v>16998713</v>
      </c>
      <c r="N38" s="48">
        <f t="shared" si="2"/>
        <v>6275247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22575545</v>
      </c>
      <c r="X38" s="48">
        <f>IF(F22=F36,0,X22-X36)</f>
        <v>-38101998</v>
      </c>
      <c r="Y38" s="48">
        <f t="shared" si="2"/>
        <v>60677543</v>
      </c>
      <c r="Z38" s="49">
        <f>+IF(X38&lt;&gt;0,+(Y38/X38)*100,0)</f>
        <v>-159.25029180884425</v>
      </c>
      <c r="AA38" s="46">
        <f>+AA22-AA36</f>
        <v>27618563</v>
      </c>
    </row>
    <row r="39" spans="1:27" ht="13.5">
      <c r="A39" s="23" t="s">
        <v>64</v>
      </c>
      <c r="B39" s="29"/>
      <c r="C39" s="6">
        <v>36122943</v>
      </c>
      <c r="D39" s="6">
        <v>0</v>
      </c>
      <c r="E39" s="7">
        <v>21767000</v>
      </c>
      <c r="F39" s="8">
        <v>21767000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8539727</v>
      </c>
      <c r="M39" s="8">
        <v>0</v>
      </c>
      <c r="N39" s="8">
        <v>8539727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8539727</v>
      </c>
      <c r="X39" s="8">
        <v>10883496</v>
      </c>
      <c r="Y39" s="8">
        <v>-2343769</v>
      </c>
      <c r="Z39" s="2">
        <v>-21.54</v>
      </c>
      <c r="AA39" s="6">
        <v>21767000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29585524</v>
      </c>
      <c r="F41" s="8">
        <v>29585524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29585524</v>
      </c>
    </row>
    <row r="42" spans="1:27" ht="24.75" customHeight="1">
      <c r="A42" s="54" t="s">
        <v>67</v>
      </c>
      <c r="B42" s="29"/>
      <c r="C42" s="55">
        <f aca="true" t="shared" si="3" ref="C42:Y42">SUM(C38:C41)</f>
        <v>36958331</v>
      </c>
      <c r="D42" s="55">
        <f>SUM(D38:D41)</f>
        <v>0</v>
      </c>
      <c r="E42" s="56">
        <f t="shared" si="3"/>
        <v>78971087</v>
      </c>
      <c r="F42" s="57">
        <f t="shared" si="3"/>
        <v>78971087</v>
      </c>
      <c r="G42" s="57">
        <f t="shared" si="3"/>
        <v>22300388</v>
      </c>
      <c r="H42" s="57">
        <f t="shared" si="3"/>
        <v>-2645469</v>
      </c>
      <c r="I42" s="57">
        <f t="shared" si="3"/>
        <v>-3354621</v>
      </c>
      <c r="J42" s="57">
        <f t="shared" si="3"/>
        <v>16300298</v>
      </c>
      <c r="K42" s="57">
        <f t="shared" si="3"/>
        <v>-1783471</v>
      </c>
      <c r="L42" s="57">
        <f t="shared" si="3"/>
        <v>-400268</v>
      </c>
      <c r="M42" s="57">
        <f t="shared" si="3"/>
        <v>16998713</v>
      </c>
      <c r="N42" s="57">
        <f t="shared" si="3"/>
        <v>14814974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31115272</v>
      </c>
      <c r="X42" s="57">
        <f t="shared" si="3"/>
        <v>-27218502</v>
      </c>
      <c r="Y42" s="57">
        <f t="shared" si="3"/>
        <v>58333774</v>
      </c>
      <c r="Z42" s="58">
        <f>+IF(X42&lt;&gt;0,+(Y42/X42)*100,0)</f>
        <v>-214.3166218331927</v>
      </c>
      <c r="AA42" s="55">
        <f>SUM(AA38:AA41)</f>
        <v>78971087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36958331</v>
      </c>
      <c r="D44" s="63">
        <f>+D42-D43</f>
        <v>0</v>
      </c>
      <c r="E44" s="64">
        <f t="shared" si="4"/>
        <v>78971087</v>
      </c>
      <c r="F44" s="65">
        <f t="shared" si="4"/>
        <v>78971087</v>
      </c>
      <c r="G44" s="65">
        <f t="shared" si="4"/>
        <v>22300388</v>
      </c>
      <c r="H44" s="65">
        <f t="shared" si="4"/>
        <v>-2645469</v>
      </c>
      <c r="I44" s="65">
        <f t="shared" si="4"/>
        <v>-3354621</v>
      </c>
      <c r="J44" s="65">
        <f t="shared" si="4"/>
        <v>16300298</v>
      </c>
      <c r="K44" s="65">
        <f t="shared" si="4"/>
        <v>-1783471</v>
      </c>
      <c r="L44" s="65">
        <f t="shared" si="4"/>
        <v>-400268</v>
      </c>
      <c r="M44" s="65">
        <f t="shared" si="4"/>
        <v>16998713</v>
      </c>
      <c r="N44" s="65">
        <f t="shared" si="4"/>
        <v>14814974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31115272</v>
      </c>
      <c r="X44" s="65">
        <f t="shared" si="4"/>
        <v>-27218502</v>
      </c>
      <c r="Y44" s="65">
        <f t="shared" si="4"/>
        <v>58333774</v>
      </c>
      <c r="Z44" s="66">
        <f>+IF(X44&lt;&gt;0,+(Y44/X44)*100,0)</f>
        <v>-214.3166218331927</v>
      </c>
      <c r="AA44" s="63">
        <f>+AA42-AA43</f>
        <v>78971087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36958331</v>
      </c>
      <c r="D46" s="55">
        <f>SUM(D44:D45)</f>
        <v>0</v>
      </c>
      <c r="E46" s="56">
        <f t="shared" si="5"/>
        <v>78971087</v>
      </c>
      <c r="F46" s="57">
        <f t="shared" si="5"/>
        <v>78971087</v>
      </c>
      <c r="G46" s="57">
        <f t="shared" si="5"/>
        <v>22300388</v>
      </c>
      <c r="H46" s="57">
        <f t="shared" si="5"/>
        <v>-2645469</v>
      </c>
      <c r="I46" s="57">
        <f t="shared" si="5"/>
        <v>-3354621</v>
      </c>
      <c r="J46" s="57">
        <f t="shared" si="5"/>
        <v>16300298</v>
      </c>
      <c r="K46" s="57">
        <f t="shared" si="5"/>
        <v>-1783471</v>
      </c>
      <c r="L46" s="57">
        <f t="shared" si="5"/>
        <v>-400268</v>
      </c>
      <c r="M46" s="57">
        <f t="shared" si="5"/>
        <v>16998713</v>
      </c>
      <c r="N46" s="57">
        <f t="shared" si="5"/>
        <v>14814974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31115272</v>
      </c>
      <c r="X46" s="57">
        <f t="shared" si="5"/>
        <v>-27218502</v>
      </c>
      <c r="Y46" s="57">
        <f t="shared" si="5"/>
        <v>58333774</v>
      </c>
      <c r="Z46" s="58">
        <f>+IF(X46&lt;&gt;0,+(Y46/X46)*100,0)</f>
        <v>-214.3166218331927</v>
      </c>
      <c r="AA46" s="55">
        <f>SUM(AA44:AA45)</f>
        <v>78971087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36958331</v>
      </c>
      <c r="D48" s="71">
        <f>SUM(D46:D47)</f>
        <v>0</v>
      </c>
      <c r="E48" s="72">
        <f t="shared" si="6"/>
        <v>78971087</v>
      </c>
      <c r="F48" s="73">
        <f t="shared" si="6"/>
        <v>78971087</v>
      </c>
      <c r="G48" s="73">
        <f t="shared" si="6"/>
        <v>22300388</v>
      </c>
      <c r="H48" s="74">
        <f t="shared" si="6"/>
        <v>-2645469</v>
      </c>
      <c r="I48" s="74">
        <f t="shared" si="6"/>
        <v>-3354621</v>
      </c>
      <c r="J48" s="74">
        <f t="shared" si="6"/>
        <v>16300298</v>
      </c>
      <c r="K48" s="74">
        <f t="shared" si="6"/>
        <v>-1783471</v>
      </c>
      <c r="L48" s="74">
        <f t="shared" si="6"/>
        <v>-400268</v>
      </c>
      <c r="M48" s="73">
        <f t="shared" si="6"/>
        <v>16998713</v>
      </c>
      <c r="N48" s="73">
        <f t="shared" si="6"/>
        <v>14814974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31115272</v>
      </c>
      <c r="X48" s="74">
        <f t="shared" si="6"/>
        <v>-27218502</v>
      </c>
      <c r="Y48" s="74">
        <f t="shared" si="6"/>
        <v>58333774</v>
      </c>
      <c r="Z48" s="75">
        <f>+IF(X48&lt;&gt;0,+(Y48/X48)*100,0)</f>
        <v>-214.3166218331927</v>
      </c>
      <c r="AA48" s="76">
        <f>SUM(AA46:AA47)</f>
        <v>78971087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20862490</v>
      </c>
      <c r="D8" s="6">
        <v>0</v>
      </c>
      <c r="E8" s="7">
        <v>19283844</v>
      </c>
      <c r="F8" s="8">
        <v>19283844</v>
      </c>
      <c r="G8" s="8">
        <v>1539920</v>
      </c>
      <c r="H8" s="8">
        <v>1436169</v>
      </c>
      <c r="I8" s="8">
        <v>1709798</v>
      </c>
      <c r="J8" s="8">
        <v>4685887</v>
      </c>
      <c r="K8" s="8">
        <v>2127306</v>
      </c>
      <c r="L8" s="8">
        <v>1815066</v>
      </c>
      <c r="M8" s="8">
        <v>1536261</v>
      </c>
      <c r="N8" s="8">
        <v>5478633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10164520</v>
      </c>
      <c r="X8" s="8">
        <v>9641922</v>
      </c>
      <c r="Y8" s="8">
        <v>522598</v>
      </c>
      <c r="Z8" s="2">
        <v>5.42</v>
      </c>
      <c r="AA8" s="6">
        <v>19283844</v>
      </c>
    </row>
    <row r="9" spans="1:27" ht="13.5">
      <c r="A9" s="25" t="s">
        <v>36</v>
      </c>
      <c r="B9" s="24"/>
      <c r="C9" s="6">
        <v>3559690</v>
      </c>
      <c r="D9" s="6">
        <v>0</v>
      </c>
      <c r="E9" s="7">
        <v>3382207</v>
      </c>
      <c r="F9" s="8">
        <v>3382207</v>
      </c>
      <c r="G9" s="8">
        <v>183650</v>
      </c>
      <c r="H9" s="8">
        <v>295256</v>
      </c>
      <c r="I9" s="8">
        <v>274677</v>
      </c>
      <c r="J9" s="8">
        <v>753583</v>
      </c>
      <c r="K9" s="8">
        <v>521079</v>
      </c>
      <c r="L9" s="8">
        <v>313045</v>
      </c>
      <c r="M9" s="8">
        <v>240656</v>
      </c>
      <c r="N9" s="8">
        <v>1074780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1828363</v>
      </c>
      <c r="X9" s="8">
        <v>1691106</v>
      </c>
      <c r="Y9" s="8">
        <v>137257</v>
      </c>
      <c r="Z9" s="2">
        <v>8.12</v>
      </c>
      <c r="AA9" s="6">
        <v>3382207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272356</v>
      </c>
      <c r="D12" s="6">
        <v>0</v>
      </c>
      <c r="E12" s="7">
        <v>200000</v>
      </c>
      <c r="F12" s="8">
        <v>200000</v>
      </c>
      <c r="G12" s="8">
        <v>55152</v>
      </c>
      <c r="H12" s="8">
        <v>0</v>
      </c>
      <c r="I12" s="8">
        <v>0</v>
      </c>
      <c r="J12" s="8">
        <v>55152</v>
      </c>
      <c r="K12" s="8">
        <v>0</v>
      </c>
      <c r="L12" s="8">
        <v>16400</v>
      </c>
      <c r="M12" s="8">
        <v>48950</v>
      </c>
      <c r="N12" s="8">
        <v>65350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120502</v>
      </c>
      <c r="X12" s="8">
        <v>100002</v>
      </c>
      <c r="Y12" s="8">
        <v>20500</v>
      </c>
      <c r="Z12" s="2">
        <v>20.5</v>
      </c>
      <c r="AA12" s="6">
        <v>200000</v>
      </c>
    </row>
    <row r="13" spans="1:27" ht="13.5">
      <c r="A13" s="23" t="s">
        <v>40</v>
      </c>
      <c r="B13" s="29"/>
      <c r="C13" s="6">
        <v>1788345</v>
      </c>
      <c r="D13" s="6">
        <v>0</v>
      </c>
      <c r="E13" s="7">
        <v>800000</v>
      </c>
      <c r="F13" s="8">
        <v>800000</v>
      </c>
      <c r="G13" s="8">
        <v>7931</v>
      </c>
      <c r="H13" s="8">
        <v>174560</v>
      </c>
      <c r="I13" s="8">
        <v>0</v>
      </c>
      <c r="J13" s="8">
        <v>182491</v>
      </c>
      <c r="K13" s="8">
        <v>0</v>
      </c>
      <c r="L13" s="8">
        <v>74844</v>
      </c>
      <c r="M13" s="8">
        <v>1085747</v>
      </c>
      <c r="N13" s="8">
        <v>1160591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1343082</v>
      </c>
      <c r="X13" s="8">
        <v>400002</v>
      </c>
      <c r="Y13" s="8">
        <v>943080</v>
      </c>
      <c r="Z13" s="2">
        <v>235.77</v>
      </c>
      <c r="AA13" s="6">
        <v>800000</v>
      </c>
    </row>
    <row r="14" spans="1:27" ht="13.5">
      <c r="A14" s="23" t="s">
        <v>41</v>
      </c>
      <c r="B14" s="29"/>
      <c r="C14" s="6">
        <v>2335786</v>
      </c>
      <c r="D14" s="6">
        <v>0</v>
      </c>
      <c r="E14" s="7">
        <v>2422842</v>
      </c>
      <c r="F14" s="8">
        <v>2422842</v>
      </c>
      <c r="G14" s="8">
        <v>260456</v>
      </c>
      <c r="H14" s="8">
        <v>243066</v>
      </c>
      <c r="I14" s="8">
        <v>259228</v>
      </c>
      <c r="J14" s="8">
        <v>762750</v>
      </c>
      <c r="K14" s="8">
        <v>265133</v>
      </c>
      <c r="L14" s="8">
        <v>283913</v>
      </c>
      <c r="M14" s="8">
        <v>294385</v>
      </c>
      <c r="N14" s="8">
        <v>843431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1606181</v>
      </c>
      <c r="X14" s="8">
        <v>1211424</v>
      </c>
      <c r="Y14" s="8">
        <v>394757</v>
      </c>
      <c r="Z14" s="2">
        <v>32.59</v>
      </c>
      <c r="AA14" s="6">
        <v>2422842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30000</v>
      </c>
      <c r="I17" s="8">
        <v>0</v>
      </c>
      <c r="J17" s="8">
        <v>30000</v>
      </c>
      <c r="K17" s="8">
        <v>0</v>
      </c>
      <c r="L17" s="8">
        <v>0</v>
      </c>
      <c r="M17" s="8">
        <v>116316</v>
      </c>
      <c r="N17" s="8">
        <v>116316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146316</v>
      </c>
      <c r="X17" s="8"/>
      <c r="Y17" s="8">
        <v>146316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190394934</v>
      </c>
      <c r="D19" s="6">
        <v>0</v>
      </c>
      <c r="E19" s="7">
        <v>133598000</v>
      </c>
      <c r="F19" s="8">
        <v>133598000</v>
      </c>
      <c r="G19" s="8">
        <v>53816000</v>
      </c>
      <c r="H19" s="8">
        <v>0</v>
      </c>
      <c r="I19" s="8">
        <v>0</v>
      </c>
      <c r="J19" s="8">
        <v>53816000</v>
      </c>
      <c r="K19" s="8">
        <v>2680476</v>
      </c>
      <c r="L19" s="8">
        <v>3650507</v>
      </c>
      <c r="M19" s="8">
        <v>46525027</v>
      </c>
      <c r="N19" s="8">
        <v>52856010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106672010</v>
      </c>
      <c r="X19" s="8">
        <v>66799002</v>
      </c>
      <c r="Y19" s="8">
        <v>39873008</v>
      </c>
      <c r="Z19" s="2">
        <v>59.69</v>
      </c>
      <c r="AA19" s="6">
        <v>133598000</v>
      </c>
    </row>
    <row r="20" spans="1:27" ht="13.5">
      <c r="A20" s="23" t="s">
        <v>47</v>
      </c>
      <c r="B20" s="29"/>
      <c r="C20" s="6">
        <v>8492155</v>
      </c>
      <c r="D20" s="6">
        <v>0</v>
      </c>
      <c r="E20" s="7">
        <v>2094551</v>
      </c>
      <c r="F20" s="26">
        <v>2094551</v>
      </c>
      <c r="G20" s="26">
        <v>36609</v>
      </c>
      <c r="H20" s="26">
        <v>684</v>
      </c>
      <c r="I20" s="26">
        <v>586802</v>
      </c>
      <c r="J20" s="26">
        <v>624095</v>
      </c>
      <c r="K20" s="26">
        <v>26753</v>
      </c>
      <c r="L20" s="26">
        <v>484459</v>
      </c>
      <c r="M20" s="26">
        <v>992456</v>
      </c>
      <c r="N20" s="26">
        <v>1503668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2127763</v>
      </c>
      <c r="X20" s="26">
        <v>1047276</v>
      </c>
      <c r="Y20" s="26">
        <v>1080487</v>
      </c>
      <c r="Z20" s="27">
        <v>103.17</v>
      </c>
      <c r="AA20" s="28">
        <v>2094551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2629546</v>
      </c>
      <c r="H21" s="8">
        <v>44075</v>
      </c>
      <c r="I21" s="30">
        <v>-44075</v>
      </c>
      <c r="J21" s="8">
        <v>2629546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2629546</v>
      </c>
      <c r="X21" s="8"/>
      <c r="Y21" s="8">
        <v>2629546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227705756</v>
      </c>
      <c r="D22" s="33">
        <f>SUM(D5:D21)</f>
        <v>0</v>
      </c>
      <c r="E22" s="34">
        <f t="shared" si="0"/>
        <v>161781444</v>
      </c>
      <c r="F22" s="35">
        <f t="shared" si="0"/>
        <v>161781444</v>
      </c>
      <c r="G22" s="35">
        <f t="shared" si="0"/>
        <v>58529264</v>
      </c>
      <c r="H22" s="35">
        <f t="shared" si="0"/>
        <v>2223810</v>
      </c>
      <c r="I22" s="35">
        <f t="shared" si="0"/>
        <v>2786430</v>
      </c>
      <c r="J22" s="35">
        <f t="shared" si="0"/>
        <v>63539504</v>
      </c>
      <c r="K22" s="35">
        <f t="shared" si="0"/>
        <v>5620747</v>
      </c>
      <c r="L22" s="35">
        <f t="shared" si="0"/>
        <v>6638234</v>
      </c>
      <c r="M22" s="35">
        <f t="shared" si="0"/>
        <v>50839798</v>
      </c>
      <c r="N22" s="35">
        <f t="shared" si="0"/>
        <v>63098779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126638283</v>
      </c>
      <c r="X22" s="35">
        <f t="shared" si="0"/>
        <v>80890734</v>
      </c>
      <c r="Y22" s="35">
        <f t="shared" si="0"/>
        <v>45747549</v>
      </c>
      <c r="Z22" s="36">
        <f>+IF(X22&lt;&gt;0,+(Y22/X22)*100,0)</f>
        <v>56.55474581303713</v>
      </c>
      <c r="AA22" s="33">
        <f>SUM(AA5:AA21)</f>
        <v>161781444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76241773</v>
      </c>
      <c r="D25" s="6">
        <v>0</v>
      </c>
      <c r="E25" s="7">
        <v>78897445</v>
      </c>
      <c r="F25" s="8">
        <v>78897445</v>
      </c>
      <c r="G25" s="8">
        <v>8312087</v>
      </c>
      <c r="H25" s="8">
        <v>6494344</v>
      </c>
      <c r="I25" s="8">
        <v>7166516</v>
      </c>
      <c r="J25" s="8">
        <v>21972947</v>
      </c>
      <c r="K25" s="8">
        <v>6484900</v>
      </c>
      <c r="L25" s="8">
        <v>6567458</v>
      </c>
      <c r="M25" s="8">
        <v>6306292</v>
      </c>
      <c r="N25" s="8">
        <v>19358650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41331597</v>
      </c>
      <c r="X25" s="8">
        <v>39448722</v>
      </c>
      <c r="Y25" s="8">
        <v>1882875</v>
      </c>
      <c r="Z25" s="2">
        <v>4.77</v>
      </c>
      <c r="AA25" s="6">
        <v>78897445</v>
      </c>
    </row>
    <row r="26" spans="1:27" ht="13.5">
      <c r="A26" s="25" t="s">
        <v>52</v>
      </c>
      <c r="B26" s="24"/>
      <c r="C26" s="6">
        <v>4346061</v>
      </c>
      <c r="D26" s="6">
        <v>0</v>
      </c>
      <c r="E26" s="7">
        <v>5173833</v>
      </c>
      <c r="F26" s="8">
        <v>5173833</v>
      </c>
      <c r="G26" s="8">
        <v>344900</v>
      </c>
      <c r="H26" s="8">
        <v>345716</v>
      </c>
      <c r="I26" s="8">
        <v>380758</v>
      </c>
      <c r="J26" s="8">
        <v>1071374</v>
      </c>
      <c r="K26" s="8">
        <v>434614</v>
      </c>
      <c r="L26" s="8">
        <v>547375</v>
      </c>
      <c r="M26" s="8">
        <v>404422</v>
      </c>
      <c r="N26" s="8">
        <v>1386411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2457785</v>
      </c>
      <c r="X26" s="8">
        <v>2586918</v>
      </c>
      <c r="Y26" s="8">
        <v>-129133</v>
      </c>
      <c r="Z26" s="2">
        <v>-4.99</v>
      </c>
      <c r="AA26" s="6">
        <v>5173833</v>
      </c>
    </row>
    <row r="27" spans="1:27" ht="13.5">
      <c r="A27" s="25" t="s">
        <v>53</v>
      </c>
      <c r="B27" s="24"/>
      <c r="C27" s="6">
        <v>15850580</v>
      </c>
      <c r="D27" s="6">
        <v>0</v>
      </c>
      <c r="E27" s="7">
        <v>5820000</v>
      </c>
      <c r="F27" s="8">
        <v>5820000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2910000</v>
      </c>
      <c r="Y27" s="8">
        <v>-2910000</v>
      </c>
      <c r="Z27" s="2">
        <v>-100</v>
      </c>
      <c r="AA27" s="6">
        <v>5820000</v>
      </c>
    </row>
    <row r="28" spans="1:27" ht="13.5">
      <c r="A28" s="25" t="s">
        <v>54</v>
      </c>
      <c r="B28" s="24"/>
      <c r="C28" s="6">
        <v>28791452</v>
      </c>
      <c r="D28" s="6">
        <v>0</v>
      </c>
      <c r="E28" s="7">
        <v>26367000</v>
      </c>
      <c r="F28" s="8">
        <v>26367000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13183500</v>
      </c>
      <c r="N28" s="8">
        <v>13183500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13183500</v>
      </c>
      <c r="X28" s="8">
        <v>13183500</v>
      </c>
      <c r="Y28" s="8">
        <v>0</v>
      </c>
      <c r="Z28" s="2">
        <v>0</v>
      </c>
      <c r="AA28" s="6">
        <v>26367000</v>
      </c>
    </row>
    <row r="29" spans="1:27" ht="13.5">
      <c r="A29" s="25" t="s">
        <v>55</v>
      </c>
      <c r="B29" s="24"/>
      <c r="C29" s="6">
        <v>935897</v>
      </c>
      <c r="D29" s="6">
        <v>0</v>
      </c>
      <c r="E29" s="7">
        <v>761566</v>
      </c>
      <c r="F29" s="8">
        <v>761566</v>
      </c>
      <c r="G29" s="8">
        <v>0</v>
      </c>
      <c r="H29" s="8">
        <v>779645</v>
      </c>
      <c r="I29" s="8">
        <v>776057</v>
      </c>
      <c r="J29" s="8">
        <v>1555702</v>
      </c>
      <c r="K29" s="8">
        <v>3589</v>
      </c>
      <c r="L29" s="8">
        <v>0</v>
      </c>
      <c r="M29" s="8">
        <v>0</v>
      </c>
      <c r="N29" s="8">
        <v>3589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1559291</v>
      </c>
      <c r="X29" s="8">
        <v>380784</v>
      </c>
      <c r="Y29" s="8">
        <v>1178507</v>
      </c>
      <c r="Z29" s="2">
        <v>309.49</v>
      </c>
      <c r="AA29" s="6">
        <v>761566</v>
      </c>
    </row>
    <row r="30" spans="1:27" ht="13.5">
      <c r="A30" s="25" t="s">
        <v>56</v>
      </c>
      <c r="B30" s="24"/>
      <c r="C30" s="6">
        <v>13517542</v>
      </c>
      <c r="D30" s="6">
        <v>0</v>
      </c>
      <c r="E30" s="7">
        <v>20000000</v>
      </c>
      <c r="F30" s="8">
        <v>20000000</v>
      </c>
      <c r="G30" s="8">
        <v>0</v>
      </c>
      <c r="H30" s="8">
        <v>0</v>
      </c>
      <c r="I30" s="8">
        <v>2528713</v>
      </c>
      <c r="J30" s="8">
        <v>2528713</v>
      </c>
      <c r="K30" s="8">
        <v>1207682</v>
      </c>
      <c r="L30" s="8">
        <v>1154951</v>
      </c>
      <c r="M30" s="8">
        <v>1435477</v>
      </c>
      <c r="N30" s="8">
        <v>3798110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6326823</v>
      </c>
      <c r="X30" s="8">
        <v>10000002</v>
      </c>
      <c r="Y30" s="8">
        <v>-3673179</v>
      </c>
      <c r="Z30" s="2">
        <v>-36.73</v>
      </c>
      <c r="AA30" s="6">
        <v>20000000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69823</v>
      </c>
      <c r="H31" s="8">
        <v>372269</v>
      </c>
      <c r="I31" s="8">
        <v>300617</v>
      </c>
      <c r="J31" s="8">
        <v>742709</v>
      </c>
      <c r="K31" s="8">
        <v>82728</v>
      </c>
      <c r="L31" s="8">
        <v>0</v>
      </c>
      <c r="M31" s="8">
        <v>0</v>
      </c>
      <c r="N31" s="8">
        <v>82728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825437</v>
      </c>
      <c r="X31" s="8"/>
      <c r="Y31" s="8">
        <v>825437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19655398</v>
      </c>
      <c r="D32" s="6">
        <v>0</v>
      </c>
      <c r="E32" s="7">
        <v>10350000</v>
      </c>
      <c r="F32" s="8">
        <v>10350000</v>
      </c>
      <c r="G32" s="8">
        <v>0</v>
      </c>
      <c r="H32" s="8">
        <v>0</v>
      </c>
      <c r="I32" s="8">
        <v>0</v>
      </c>
      <c r="J32" s="8">
        <v>0</v>
      </c>
      <c r="K32" s="8">
        <v>380589</v>
      </c>
      <c r="L32" s="8">
        <v>858389</v>
      </c>
      <c r="M32" s="8">
        <v>2895522</v>
      </c>
      <c r="N32" s="8">
        <v>4134500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4134500</v>
      </c>
      <c r="X32" s="8">
        <v>5175000</v>
      </c>
      <c r="Y32" s="8">
        <v>-1040500</v>
      </c>
      <c r="Z32" s="2">
        <v>-20.11</v>
      </c>
      <c r="AA32" s="6">
        <v>10350000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74347627</v>
      </c>
      <c r="D34" s="6">
        <v>0</v>
      </c>
      <c r="E34" s="7">
        <v>24799435</v>
      </c>
      <c r="F34" s="8">
        <v>24799435</v>
      </c>
      <c r="G34" s="8">
        <v>2705043</v>
      </c>
      <c r="H34" s="8">
        <v>1923248</v>
      </c>
      <c r="I34" s="8">
        <v>2921175</v>
      </c>
      <c r="J34" s="8">
        <v>7549466</v>
      </c>
      <c r="K34" s="8">
        <v>2388728</v>
      </c>
      <c r="L34" s="8">
        <v>1932075</v>
      </c>
      <c r="M34" s="8">
        <v>1169153</v>
      </c>
      <c r="N34" s="8">
        <v>5489956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13039422</v>
      </c>
      <c r="X34" s="8">
        <v>12399720</v>
      </c>
      <c r="Y34" s="8">
        <v>639702</v>
      </c>
      <c r="Z34" s="2">
        <v>5.16</v>
      </c>
      <c r="AA34" s="6">
        <v>24799435</v>
      </c>
    </row>
    <row r="35" spans="1:27" ht="13.5">
      <c r="A35" s="23" t="s">
        <v>61</v>
      </c>
      <c r="B35" s="29"/>
      <c r="C35" s="6">
        <v>430260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234116590</v>
      </c>
      <c r="D36" s="33">
        <f>SUM(D25:D35)</f>
        <v>0</v>
      </c>
      <c r="E36" s="34">
        <f t="shared" si="1"/>
        <v>172169279</v>
      </c>
      <c r="F36" s="35">
        <f t="shared" si="1"/>
        <v>172169279</v>
      </c>
      <c r="G36" s="35">
        <f t="shared" si="1"/>
        <v>11431853</v>
      </c>
      <c r="H36" s="35">
        <f t="shared" si="1"/>
        <v>9915222</v>
      </c>
      <c r="I36" s="35">
        <f t="shared" si="1"/>
        <v>14073836</v>
      </c>
      <c r="J36" s="35">
        <f t="shared" si="1"/>
        <v>35420911</v>
      </c>
      <c r="K36" s="35">
        <f t="shared" si="1"/>
        <v>10982830</v>
      </c>
      <c r="L36" s="35">
        <f t="shared" si="1"/>
        <v>11060248</v>
      </c>
      <c r="M36" s="35">
        <f t="shared" si="1"/>
        <v>25394366</v>
      </c>
      <c r="N36" s="35">
        <f t="shared" si="1"/>
        <v>47437444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82858355</v>
      </c>
      <c r="X36" s="35">
        <f t="shared" si="1"/>
        <v>86084646</v>
      </c>
      <c r="Y36" s="35">
        <f t="shared" si="1"/>
        <v>-3226291</v>
      </c>
      <c r="Z36" s="36">
        <f>+IF(X36&lt;&gt;0,+(Y36/X36)*100,0)</f>
        <v>-3.74781235668902</v>
      </c>
      <c r="AA36" s="33">
        <f>SUM(AA25:AA35)</f>
        <v>172169279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-6410834</v>
      </c>
      <c r="D38" s="46">
        <f>+D22-D36</f>
        <v>0</v>
      </c>
      <c r="E38" s="47">
        <f t="shared" si="2"/>
        <v>-10387835</v>
      </c>
      <c r="F38" s="48">
        <f t="shared" si="2"/>
        <v>-10387835</v>
      </c>
      <c r="G38" s="48">
        <f t="shared" si="2"/>
        <v>47097411</v>
      </c>
      <c r="H38" s="48">
        <f t="shared" si="2"/>
        <v>-7691412</v>
      </c>
      <c r="I38" s="48">
        <f t="shared" si="2"/>
        <v>-11287406</v>
      </c>
      <c r="J38" s="48">
        <f t="shared" si="2"/>
        <v>28118593</v>
      </c>
      <c r="K38" s="48">
        <f t="shared" si="2"/>
        <v>-5362083</v>
      </c>
      <c r="L38" s="48">
        <f t="shared" si="2"/>
        <v>-4422014</v>
      </c>
      <c r="M38" s="48">
        <f t="shared" si="2"/>
        <v>25445432</v>
      </c>
      <c r="N38" s="48">
        <f t="shared" si="2"/>
        <v>15661335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43779928</v>
      </c>
      <c r="X38" s="48">
        <f>IF(F22=F36,0,X22-X36)</f>
        <v>-5193912</v>
      </c>
      <c r="Y38" s="48">
        <f t="shared" si="2"/>
        <v>48973840</v>
      </c>
      <c r="Z38" s="49">
        <f>+IF(X38&lt;&gt;0,+(Y38/X38)*100,0)</f>
        <v>-942.9085436950029</v>
      </c>
      <c r="AA38" s="46">
        <f>+AA22-AA36</f>
        <v>-10387835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45520500</v>
      </c>
      <c r="Y39" s="8">
        <v>-45520500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2953939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-45520500</v>
      </c>
      <c r="Y41" s="51">
        <v>45520500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-3456895</v>
      </c>
      <c r="D42" s="55">
        <f>SUM(D38:D41)</f>
        <v>0</v>
      </c>
      <c r="E42" s="56">
        <f t="shared" si="3"/>
        <v>-10387835</v>
      </c>
      <c r="F42" s="57">
        <f t="shared" si="3"/>
        <v>-10387835</v>
      </c>
      <c r="G42" s="57">
        <f t="shared" si="3"/>
        <v>47097411</v>
      </c>
      <c r="H42" s="57">
        <f t="shared" si="3"/>
        <v>-7691412</v>
      </c>
      <c r="I42" s="57">
        <f t="shared" si="3"/>
        <v>-11287406</v>
      </c>
      <c r="J42" s="57">
        <f t="shared" si="3"/>
        <v>28118593</v>
      </c>
      <c r="K42" s="57">
        <f t="shared" si="3"/>
        <v>-5362083</v>
      </c>
      <c r="L42" s="57">
        <f t="shared" si="3"/>
        <v>-4422014</v>
      </c>
      <c r="M42" s="57">
        <f t="shared" si="3"/>
        <v>25445432</v>
      </c>
      <c r="N42" s="57">
        <f t="shared" si="3"/>
        <v>15661335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43779928</v>
      </c>
      <c r="X42" s="57">
        <f t="shared" si="3"/>
        <v>-5193912</v>
      </c>
      <c r="Y42" s="57">
        <f t="shared" si="3"/>
        <v>48973840</v>
      </c>
      <c r="Z42" s="58">
        <f>+IF(X42&lt;&gt;0,+(Y42/X42)*100,0)</f>
        <v>-942.9085436950029</v>
      </c>
      <c r="AA42" s="55">
        <f>SUM(AA38:AA41)</f>
        <v>-10387835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-3456895</v>
      </c>
      <c r="D44" s="63">
        <f>+D42-D43</f>
        <v>0</v>
      </c>
      <c r="E44" s="64">
        <f t="shared" si="4"/>
        <v>-10387835</v>
      </c>
      <c r="F44" s="65">
        <f t="shared" si="4"/>
        <v>-10387835</v>
      </c>
      <c r="G44" s="65">
        <f t="shared" si="4"/>
        <v>47097411</v>
      </c>
      <c r="H44" s="65">
        <f t="shared" si="4"/>
        <v>-7691412</v>
      </c>
      <c r="I44" s="65">
        <f t="shared" si="4"/>
        <v>-11287406</v>
      </c>
      <c r="J44" s="65">
        <f t="shared" si="4"/>
        <v>28118593</v>
      </c>
      <c r="K44" s="65">
        <f t="shared" si="4"/>
        <v>-5362083</v>
      </c>
      <c r="L44" s="65">
        <f t="shared" si="4"/>
        <v>-4422014</v>
      </c>
      <c r="M44" s="65">
        <f t="shared" si="4"/>
        <v>25445432</v>
      </c>
      <c r="N44" s="65">
        <f t="shared" si="4"/>
        <v>15661335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43779928</v>
      </c>
      <c r="X44" s="65">
        <f t="shared" si="4"/>
        <v>-5193912</v>
      </c>
      <c r="Y44" s="65">
        <f t="shared" si="4"/>
        <v>48973840</v>
      </c>
      <c r="Z44" s="66">
        <f>+IF(X44&lt;&gt;0,+(Y44/X44)*100,0)</f>
        <v>-942.9085436950029</v>
      </c>
      <c r="AA44" s="63">
        <f>+AA42-AA43</f>
        <v>-10387835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-3456895</v>
      </c>
      <c r="D46" s="55">
        <f>SUM(D44:D45)</f>
        <v>0</v>
      </c>
      <c r="E46" s="56">
        <f t="shared" si="5"/>
        <v>-10387835</v>
      </c>
      <c r="F46" s="57">
        <f t="shared" si="5"/>
        <v>-10387835</v>
      </c>
      <c r="G46" s="57">
        <f t="shared" si="5"/>
        <v>47097411</v>
      </c>
      <c r="H46" s="57">
        <f t="shared" si="5"/>
        <v>-7691412</v>
      </c>
      <c r="I46" s="57">
        <f t="shared" si="5"/>
        <v>-11287406</v>
      </c>
      <c r="J46" s="57">
        <f t="shared" si="5"/>
        <v>28118593</v>
      </c>
      <c r="K46" s="57">
        <f t="shared" si="5"/>
        <v>-5362083</v>
      </c>
      <c r="L46" s="57">
        <f t="shared" si="5"/>
        <v>-4422014</v>
      </c>
      <c r="M46" s="57">
        <f t="shared" si="5"/>
        <v>25445432</v>
      </c>
      <c r="N46" s="57">
        <f t="shared" si="5"/>
        <v>15661335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43779928</v>
      </c>
      <c r="X46" s="57">
        <f t="shared" si="5"/>
        <v>-5193912</v>
      </c>
      <c r="Y46" s="57">
        <f t="shared" si="5"/>
        <v>48973840</v>
      </c>
      <c r="Z46" s="58">
        <f>+IF(X46&lt;&gt;0,+(Y46/X46)*100,0)</f>
        <v>-942.9085436950029</v>
      </c>
      <c r="AA46" s="55">
        <f>SUM(AA44:AA45)</f>
        <v>-10387835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-3456895</v>
      </c>
      <c r="D48" s="71">
        <f>SUM(D46:D47)</f>
        <v>0</v>
      </c>
      <c r="E48" s="72">
        <f t="shared" si="6"/>
        <v>-10387835</v>
      </c>
      <c r="F48" s="73">
        <f t="shared" si="6"/>
        <v>-10387835</v>
      </c>
      <c r="G48" s="73">
        <f t="shared" si="6"/>
        <v>47097411</v>
      </c>
      <c r="H48" s="74">
        <f t="shared" si="6"/>
        <v>-7691412</v>
      </c>
      <c r="I48" s="74">
        <f t="shared" si="6"/>
        <v>-11287406</v>
      </c>
      <c r="J48" s="74">
        <f t="shared" si="6"/>
        <v>28118593</v>
      </c>
      <c r="K48" s="74">
        <f t="shared" si="6"/>
        <v>-5362083</v>
      </c>
      <c r="L48" s="74">
        <f t="shared" si="6"/>
        <v>-4422014</v>
      </c>
      <c r="M48" s="73">
        <f t="shared" si="6"/>
        <v>25445432</v>
      </c>
      <c r="N48" s="73">
        <f t="shared" si="6"/>
        <v>15661335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43779928</v>
      </c>
      <c r="X48" s="74">
        <f t="shared" si="6"/>
        <v>-5193912</v>
      </c>
      <c r="Y48" s="74">
        <f t="shared" si="6"/>
        <v>48973840</v>
      </c>
      <c r="Z48" s="75">
        <f>+IF(X48&lt;&gt;0,+(Y48/X48)*100,0)</f>
        <v>-942.9085436950029</v>
      </c>
      <c r="AA48" s="76">
        <f>SUM(AA46:AA47)</f>
        <v>-10387835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14055902</v>
      </c>
      <c r="D5" s="6">
        <v>0</v>
      </c>
      <c r="E5" s="7">
        <v>18408218</v>
      </c>
      <c r="F5" s="8">
        <v>18408218</v>
      </c>
      <c r="G5" s="8">
        <v>672830</v>
      </c>
      <c r="H5" s="8">
        <v>672521</v>
      </c>
      <c r="I5" s="8">
        <v>666474</v>
      </c>
      <c r="J5" s="8">
        <v>2011825</v>
      </c>
      <c r="K5" s="8">
        <v>758720</v>
      </c>
      <c r="L5" s="8">
        <v>668164</v>
      </c>
      <c r="M5" s="8">
        <v>634057</v>
      </c>
      <c r="N5" s="8">
        <v>2060941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4072766</v>
      </c>
      <c r="X5" s="8">
        <v>8704110</v>
      </c>
      <c r="Y5" s="8">
        <v>-4631344</v>
      </c>
      <c r="Z5" s="2">
        <v>-53.21</v>
      </c>
      <c r="AA5" s="6">
        <v>18408218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14218116</v>
      </c>
      <c r="D7" s="6">
        <v>0</v>
      </c>
      <c r="E7" s="7">
        <v>25514994</v>
      </c>
      <c r="F7" s="8">
        <v>25514994</v>
      </c>
      <c r="G7" s="8">
        <v>1183275</v>
      </c>
      <c r="H7" s="8">
        <v>1307102</v>
      </c>
      <c r="I7" s="8">
        <v>1233070</v>
      </c>
      <c r="J7" s="8">
        <v>3723447</v>
      </c>
      <c r="K7" s="8">
        <v>1174993</v>
      </c>
      <c r="L7" s="8">
        <v>1357367</v>
      </c>
      <c r="M7" s="8">
        <v>958367</v>
      </c>
      <c r="N7" s="8">
        <v>3490727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7214174</v>
      </c>
      <c r="X7" s="8">
        <v>12642498</v>
      </c>
      <c r="Y7" s="8">
        <v>-5428324</v>
      </c>
      <c r="Z7" s="2">
        <v>-42.94</v>
      </c>
      <c r="AA7" s="6">
        <v>25514994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5588571</v>
      </c>
      <c r="D10" s="6">
        <v>0</v>
      </c>
      <c r="E10" s="7">
        <v>5838373</v>
      </c>
      <c r="F10" s="26">
        <v>5838373</v>
      </c>
      <c r="G10" s="26">
        <v>487923</v>
      </c>
      <c r="H10" s="26">
        <v>488119</v>
      </c>
      <c r="I10" s="26">
        <v>496479</v>
      </c>
      <c r="J10" s="26">
        <v>1472521</v>
      </c>
      <c r="K10" s="26">
        <v>383101</v>
      </c>
      <c r="L10" s="26">
        <v>488119</v>
      </c>
      <c r="M10" s="26">
        <v>530075</v>
      </c>
      <c r="N10" s="26">
        <v>1401295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2873816</v>
      </c>
      <c r="X10" s="26">
        <v>2919186</v>
      </c>
      <c r="Y10" s="26">
        <v>-45370</v>
      </c>
      <c r="Z10" s="27">
        <v>-1.55</v>
      </c>
      <c r="AA10" s="28">
        <v>5838373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1515919</v>
      </c>
      <c r="D12" s="6">
        <v>0</v>
      </c>
      <c r="E12" s="7">
        <v>1710222</v>
      </c>
      <c r="F12" s="8">
        <v>1710222</v>
      </c>
      <c r="G12" s="8">
        <v>7700</v>
      </c>
      <c r="H12" s="8">
        <v>7700</v>
      </c>
      <c r="I12" s="8">
        <v>13700</v>
      </c>
      <c r="J12" s="8">
        <v>29100</v>
      </c>
      <c r="K12" s="8">
        <v>7700</v>
      </c>
      <c r="L12" s="8">
        <v>12700</v>
      </c>
      <c r="M12" s="8">
        <v>19000</v>
      </c>
      <c r="N12" s="8">
        <v>39400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68500</v>
      </c>
      <c r="X12" s="8">
        <v>855114</v>
      </c>
      <c r="Y12" s="8">
        <v>-786614</v>
      </c>
      <c r="Z12" s="2">
        <v>-91.99</v>
      </c>
      <c r="AA12" s="6">
        <v>1710222</v>
      </c>
    </row>
    <row r="13" spans="1:27" ht="13.5">
      <c r="A13" s="23" t="s">
        <v>40</v>
      </c>
      <c r="B13" s="29"/>
      <c r="C13" s="6">
        <v>298280</v>
      </c>
      <c r="D13" s="6">
        <v>0</v>
      </c>
      <c r="E13" s="7">
        <v>402230</v>
      </c>
      <c r="F13" s="8">
        <v>402230</v>
      </c>
      <c r="G13" s="8">
        <v>63493</v>
      </c>
      <c r="H13" s="8">
        <v>12105</v>
      </c>
      <c r="I13" s="8">
        <v>0</v>
      </c>
      <c r="J13" s="8">
        <v>75598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75598</v>
      </c>
      <c r="X13" s="8">
        <v>201114</v>
      </c>
      <c r="Y13" s="8">
        <v>-125516</v>
      </c>
      <c r="Z13" s="2">
        <v>-62.41</v>
      </c>
      <c r="AA13" s="6">
        <v>402230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3588441</v>
      </c>
      <c r="D16" s="6">
        <v>0</v>
      </c>
      <c r="E16" s="7">
        <v>1961703</v>
      </c>
      <c r="F16" s="8">
        <v>1961703</v>
      </c>
      <c r="G16" s="8">
        <v>50850</v>
      </c>
      <c r="H16" s="8">
        <v>55221</v>
      </c>
      <c r="I16" s="8">
        <v>33984</v>
      </c>
      <c r="J16" s="8">
        <v>140055</v>
      </c>
      <c r="K16" s="8">
        <v>29581</v>
      </c>
      <c r="L16" s="8">
        <v>37720</v>
      </c>
      <c r="M16" s="8">
        <v>33652</v>
      </c>
      <c r="N16" s="8">
        <v>100953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241008</v>
      </c>
      <c r="X16" s="8">
        <v>952362</v>
      </c>
      <c r="Y16" s="8">
        <v>-711354</v>
      </c>
      <c r="Z16" s="2">
        <v>-74.69</v>
      </c>
      <c r="AA16" s="6">
        <v>1961703</v>
      </c>
    </row>
    <row r="17" spans="1:27" ht="13.5">
      <c r="A17" s="23" t="s">
        <v>44</v>
      </c>
      <c r="B17" s="29"/>
      <c r="C17" s="6">
        <v>858131</v>
      </c>
      <c r="D17" s="6">
        <v>0</v>
      </c>
      <c r="E17" s="7">
        <v>1066989</v>
      </c>
      <c r="F17" s="8">
        <v>1066989</v>
      </c>
      <c r="G17" s="8">
        <v>69281</v>
      </c>
      <c r="H17" s="8">
        <v>50427</v>
      </c>
      <c r="I17" s="8">
        <v>56408</v>
      </c>
      <c r="J17" s="8">
        <v>176116</v>
      </c>
      <c r="K17" s="8">
        <v>62902</v>
      </c>
      <c r="L17" s="8">
        <v>66800</v>
      </c>
      <c r="M17" s="8">
        <v>62010</v>
      </c>
      <c r="N17" s="8">
        <v>191712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367828</v>
      </c>
      <c r="X17" s="8">
        <v>517956</v>
      </c>
      <c r="Y17" s="8">
        <v>-150128</v>
      </c>
      <c r="Z17" s="2">
        <v>-28.98</v>
      </c>
      <c r="AA17" s="6">
        <v>1066989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58810273</v>
      </c>
      <c r="D19" s="6">
        <v>0</v>
      </c>
      <c r="E19" s="7">
        <v>62659050</v>
      </c>
      <c r="F19" s="8">
        <v>62659050</v>
      </c>
      <c r="G19" s="8">
        <v>24293374</v>
      </c>
      <c r="H19" s="8">
        <v>0</v>
      </c>
      <c r="I19" s="8">
        <v>0</v>
      </c>
      <c r="J19" s="8">
        <v>24293374</v>
      </c>
      <c r="K19" s="8">
        <v>131951</v>
      </c>
      <c r="L19" s="8">
        <v>0</v>
      </c>
      <c r="M19" s="8">
        <v>14392400</v>
      </c>
      <c r="N19" s="8">
        <v>14524351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38817725</v>
      </c>
      <c r="X19" s="8">
        <v>43597701</v>
      </c>
      <c r="Y19" s="8">
        <v>-4779976</v>
      </c>
      <c r="Z19" s="2">
        <v>-10.96</v>
      </c>
      <c r="AA19" s="6">
        <v>62659050</v>
      </c>
    </row>
    <row r="20" spans="1:27" ht="13.5">
      <c r="A20" s="23" t="s">
        <v>47</v>
      </c>
      <c r="B20" s="29"/>
      <c r="C20" s="6">
        <v>1268380</v>
      </c>
      <c r="D20" s="6">
        <v>0</v>
      </c>
      <c r="E20" s="7">
        <v>11236195</v>
      </c>
      <c r="F20" s="26">
        <v>11236195</v>
      </c>
      <c r="G20" s="26">
        <v>171043</v>
      </c>
      <c r="H20" s="26">
        <v>50481</v>
      </c>
      <c r="I20" s="26">
        <v>9702</v>
      </c>
      <c r="J20" s="26">
        <v>231226</v>
      </c>
      <c r="K20" s="26">
        <v>29992</v>
      </c>
      <c r="L20" s="26">
        <v>2228</v>
      </c>
      <c r="M20" s="26">
        <v>1968927</v>
      </c>
      <c r="N20" s="26">
        <v>2001147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2232373</v>
      </c>
      <c r="X20" s="26">
        <v>5892114</v>
      </c>
      <c r="Y20" s="26">
        <v>-3659741</v>
      </c>
      <c r="Z20" s="27">
        <v>-62.11</v>
      </c>
      <c r="AA20" s="28">
        <v>11236195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7032650</v>
      </c>
      <c r="N21" s="8">
        <v>7032650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7032650</v>
      </c>
      <c r="X21" s="8"/>
      <c r="Y21" s="8">
        <v>7032650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100202013</v>
      </c>
      <c r="D22" s="33">
        <f>SUM(D5:D21)</f>
        <v>0</v>
      </c>
      <c r="E22" s="34">
        <f t="shared" si="0"/>
        <v>128797974</v>
      </c>
      <c r="F22" s="35">
        <f t="shared" si="0"/>
        <v>128797974</v>
      </c>
      <c r="G22" s="35">
        <f t="shared" si="0"/>
        <v>26999769</v>
      </c>
      <c r="H22" s="35">
        <f t="shared" si="0"/>
        <v>2643676</v>
      </c>
      <c r="I22" s="35">
        <f t="shared" si="0"/>
        <v>2509817</v>
      </c>
      <c r="J22" s="35">
        <f t="shared" si="0"/>
        <v>32153262</v>
      </c>
      <c r="K22" s="35">
        <f t="shared" si="0"/>
        <v>2578940</v>
      </c>
      <c r="L22" s="35">
        <f t="shared" si="0"/>
        <v>2633098</v>
      </c>
      <c r="M22" s="35">
        <f t="shared" si="0"/>
        <v>25631138</v>
      </c>
      <c r="N22" s="35">
        <f t="shared" si="0"/>
        <v>30843176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62996438</v>
      </c>
      <c r="X22" s="35">
        <f t="shared" si="0"/>
        <v>76282155</v>
      </c>
      <c r="Y22" s="35">
        <f t="shared" si="0"/>
        <v>-13285717</v>
      </c>
      <c r="Z22" s="36">
        <f>+IF(X22&lt;&gt;0,+(Y22/X22)*100,0)</f>
        <v>-17.416546504225007</v>
      </c>
      <c r="AA22" s="33">
        <f>SUM(AA5:AA21)</f>
        <v>128797974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37011531</v>
      </c>
      <c r="D25" s="6">
        <v>0</v>
      </c>
      <c r="E25" s="7">
        <v>45886751</v>
      </c>
      <c r="F25" s="8">
        <v>45886751</v>
      </c>
      <c r="G25" s="8">
        <v>3592852</v>
      </c>
      <c r="H25" s="8">
        <v>3822825</v>
      </c>
      <c r="I25" s="8">
        <v>3670869</v>
      </c>
      <c r="J25" s="8">
        <v>11086546</v>
      </c>
      <c r="K25" s="8">
        <v>3575128</v>
      </c>
      <c r="L25" s="8">
        <v>3926236</v>
      </c>
      <c r="M25" s="8">
        <v>4266200</v>
      </c>
      <c r="N25" s="8">
        <v>11767564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22854110</v>
      </c>
      <c r="X25" s="8">
        <v>22840986</v>
      </c>
      <c r="Y25" s="8">
        <v>13124</v>
      </c>
      <c r="Z25" s="2">
        <v>0.06</v>
      </c>
      <c r="AA25" s="6">
        <v>45886751</v>
      </c>
    </row>
    <row r="26" spans="1:27" ht="13.5">
      <c r="A26" s="25" t="s">
        <v>52</v>
      </c>
      <c r="B26" s="24"/>
      <c r="C26" s="6">
        <v>5216844</v>
      </c>
      <c r="D26" s="6">
        <v>0</v>
      </c>
      <c r="E26" s="7">
        <v>4950803</v>
      </c>
      <c r="F26" s="8">
        <v>4950803</v>
      </c>
      <c r="G26" s="8">
        <v>433575</v>
      </c>
      <c r="H26" s="8">
        <v>446270</v>
      </c>
      <c r="I26" s="8">
        <v>433617</v>
      </c>
      <c r="J26" s="8">
        <v>1313462</v>
      </c>
      <c r="K26" s="8">
        <v>436376</v>
      </c>
      <c r="L26" s="8">
        <v>434151</v>
      </c>
      <c r="M26" s="8">
        <v>435402</v>
      </c>
      <c r="N26" s="8">
        <v>1305929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2619391</v>
      </c>
      <c r="X26" s="8">
        <v>2475402</v>
      </c>
      <c r="Y26" s="8">
        <v>143989</v>
      </c>
      <c r="Z26" s="2">
        <v>5.82</v>
      </c>
      <c r="AA26" s="6">
        <v>4950803</v>
      </c>
    </row>
    <row r="27" spans="1:27" ht="13.5">
      <c r="A27" s="25" t="s">
        <v>53</v>
      </c>
      <c r="B27" s="24"/>
      <c r="C27" s="6">
        <v>10907110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10848780</v>
      </c>
      <c r="D28" s="6">
        <v>0</v>
      </c>
      <c r="E28" s="7">
        <v>3620827</v>
      </c>
      <c r="F28" s="8">
        <v>3620827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1699998</v>
      </c>
      <c r="Y28" s="8">
        <v>-1699998</v>
      </c>
      <c r="Z28" s="2">
        <v>-100</v>
      </c>
      <c r="AA28" s="6">
        <v>3620827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104778</v>
      </c>
      <c r="I29" s="8">
        <v>53603</v>
      </c>
      <c r="J29" s="8">
        <v>158381</v>
      </c>
      <c r="K29" s="8">
        <v>39278</v>
      </c>
      <c r="L29" s="8">
        <v>42830</v>
      </c>
      <c r="M29" s="8">
        <v>2878</v>
      </c>
      <c r="N29" s="8">
        <v>84986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243367</v>
      </c>
      <c r="X29" s="8">
        <v>40002</v>
      </c>
      <c r="Y29" s="8">
        <v>203365</v>
      </c>
      <c r="Z29" s="2">
        <v>508.39</v>
      </c>
      <c r="AA29" s="6">
        <v>0</v>
      </c>
    </row>
    <row r="30" spans="1:27" ht="13.5">
      <c r="A30" s="25" t="s">
        <v>56</v>
      </c>
      <c r="B30" s="24"/>
      <c r="C30" s="6">
        <v>14618432</v>
      </c>
      <c r="D30" s="6">
        <v>0</v>
      </c>
      <c r="E30" s="7">
        <v>18000000</v>
      </c>
      <c r="F30" s="8">
        <v>18000000</v>
      </c>
      <c r="G30" s="8">
        <v>0</v>
      </c>
      <c r="H30" s="8">
        <v>2357845</v>
      </c>
      <c r="I30" s="8">
        <v>2169478</v>
      </c>
      <c r="J30" s="8">
        <v>4527323</v>
      </c>
      <c r="K30" s="8">
        <v>1240071</v>
      </c>
      <c r="L30" s="8">
        <v>1274121</v>
      </c>
      <c r="M30" s="8">
        <v>0</v>
      </c>
      <c r="N30" s="8">
        <v>2514192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7041515</v>
      </c>
      <c r="X30" s="8">
        <v>9000000</v>
      </c>
      <c r="Y30" s="8">
        <v>-1958485</v>
      </c>
      <c r="Z30" s="2">
        <v>-21.76</v>
      </c>
      <c r="AA30" s="6">
        <v>18000000</v>
      </c>
    </row>
    <row r="31" spans="1:27" ht="13.5">
      <c r="A31" s="25" t="s">
        <v>57</v>
      </c>
      <c r="B31" s="24"/>
      <c r="C31" s="6">
        <v>2011838</v>
      </c>
      <c r="D31" s="6">
        <v>0</v>
      </c>
      <c r="E31" s="7">
        <v>6630000</v>
      </c>
      <c r="F31" s="8">
        <v>6630000</v>
      </c>
      <c r="G31" s="8">
        <v>0</v>
      </c>
      <c r="H31" s="8">
        <v>68563</v>
      </c>
      <c r="I31" s="8">
        <v>0</v>
      </c>
      <c r="J31" s="8">
        <v>68563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68563</v>
      </c>
      <c r="X31" s="8">
        <v>3400002</v>
      </c>
      <c r="Y31" s="8">
        <v>-3331439</v>
      </c>
      <c r="Z31" s="2">
        <v>-97.98</v>
      </c>
      <c r="AA31" s="6">
        <v>6630000</v>
      </c>
    </row>
    <row r="32" spans="1:27" ht="13.5">
      <c r="A32" s="25" t="s">
        <v>58</v>
      </c>
      <c r="B32" s="24"/>
      <c r="C32" s="6">
        <v>3547277</v>
      </c>
      <c r="D32" s="6">
        <v>0</v>
      </c>
      <c r="E32" s="7">
        <v>4740000</v>
      </c>
      <c r="F32" s="8">
        <v>4740000</v>
      </c>
      <c r="G32" s="8">
        <v>0</v>
      </c>
      <c r="H32" s="8">
        <v>443817</v>
      </c>
      <c r="I32" s="8">
        <v>542717</v>
      </c>
      <c r="J32" s="8">
        <v>986534</v>
      </c>
      <c r="K32" s="8">
        <v>98900</v>
      </c>
      <c r="L32" s="8">
        <v>864393</v>
      </c>
      <c r="M32" s="8">
        <v>0</v>
      </c>
      <c r="N32" s="8">
        <v>963293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1949827</v>
      </c>
      <c r="X32" s="8">
        <v>2370000</v>
      </c>
      <c r="Y32" s="8">
        <v>-420173</v>
      </c>
      <c r="Z32" s="2">
        <v>-17.73</v>
      </c>
      <c r="AA32" s="6">
        <v>4740000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250000</v>
      </c>
      <c r="F33" s="8">
        <v>250000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7032650</v>
      </c>
      <c r="N33" s="8">
        <v>7032650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7032650</v>
      </c>
      <c r="X33" s="8"/>
      <c r="Y33" s="8">
        <v>7032650</v>
      </c>
      <c r="Z33" s="2">
        <v>0</v>
      </c>
      <c r="AA33" s="6">
        <v>250000</v>
      </c>
    </row>
    <row r="34" spans="1:27" ht="13.5">
      <c r="A34" s="25" t="s">
        <v>60</v>
      </c>
      <c r="B34" s="24"/>
      <c r="C34" s="6">
        <v>40510246</v>
      </c>
      <c r="D34" s="6">
        <v>0</v>
      </c>
      <c r="E34" s="7">
        <v>43120005</v>
      </c>
      <c r="F34" s="8">
        <v>43120005</v>
      </c>
      <c r="G34" s="8">
        <v>911806</v>
      </c>
      <c r="H34" s="8">
        <v>635561</v>
      </c>
      <c r="I34" s="8">
        <v>2143081</v>
      </c>
      <c r="J34" s="8">
        <v>3690448</v>
      </c>
      <c r="K34" s="8">
        <v>2507587</v>
      </c>
      <c r="L34" s="8">
        <v>2583937</v>
      </c>
      <c r="M34" s="8">
        <v>1324264</v>
      </c>
      <c r="N34" s="8">
        <v>6415788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10106236</v>
      </c>
      <c r="X34" s="8">
        <v>20848566</v>
      </c>
      <c r="Y34" s="8">
        <v>-10742330</v>
      </c>
      <c r="Z34" s="2">
        <v>-51.53</v>
      </c>
      <c r="AA34" s="6">
        <v>43120005</v>
      </c>
    </row>
    <row r="35" spans="1:27" ht="13.5">
      <c r="A35" s="23" t="s">
        <v>61</v>
      </c>
      <c r="B35" s="29"/>
      <c r="C35" s="6">
        <v>1073770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125745828</v>
      </c>
      <c r="D36" s="33">
        <f>SUM(D25:D35)</f>
        <v>0</v>
      </c>
      <c r="E36" s="34">
        <f t="shared" si="1"/>
        <v>127198386</v>
      </c>
      <c r="F36" s="35">
        <f t="shared" si="1"/>
        <v>127198386</v>
      </c>
      <c r="G36" s="35">
        <f t="shared" si="1"/>
        <v>4938233</v>
      </c>
      <c r="H36" s="35">
        <f t="shared" si="1"/>
        <v>7879659</v>
      </c>
      <c r="I36" s="35">
        <f t="shared" si="1"/>
        <v>9013365</v>
      </c>
      <c r="J36" s="35">
        <f t="shared" si="1"/>
        <v>21831257</v>
      </c>
      <c r="K36" s="35">
        <f t="shared" si="1"/>
        <v>7897340</v>
      </c>
      <c r="L36" s="35">
        <f t="shared" si="1"/>
        <v>9125668</v>
      </c>
      <c r="M36" s="35">
        <f t="shared" si="1"/>
        <v>13061394</v>
      </c>
      <c r="N36" s="35">
        <f t="shared" si="1"/>
        <v>30084402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51915659</v>
      </c>
      <c r="X36" s="35">
        <f t="shared" si="1"/>
        <v>62674956</v>
      </c>
      <c r="Y36" s="35">
        <f t="shared" si="1"/>
        <v>-10759297</v>
      </c>
      <c r="Z36" s="36">
        <f>+IF(X36&lt;&gt;0,+(Y36/X36)*100,0)</f>
        <v>-17.166820188912457</v>
      </c>
      <c r="AA36" s="33">
        <f>SUM(AA25:AA35)</f>
        <v>127198386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-25543815</v>
      </c>
      <c r="D38" s="46">
        <f>+D22-D36</f>
        <v>0</v>
      </c>
      <c r="E38" s="47">
        <f t="shared" si="2"/>
        <v>1599588</v>
      </c>
      <c r="F38" s="48">
        <f t="shared" si="2"/>
        <v>1599588</v>
      </c>
      <c r="G38" s="48">
        <f t="shared" si="2"/>
        <v>22061536</v>
      </c>
      <c r="H38" s="48">
        <f t="shared" si="2"/>
        <v>-5235983</v>
      </c>
      <c r="I38" s="48">
        <f t="shared" si="2"/>
        <v>-6503548</v>
      </c>
      <c r="J38" s="48">
        <f t="shared" si="2"/>
        <v>10322005</v>
      </c>
      <c r="K38" s="48">
        <f t="shared" si="2"/>
        <v>-5318400</v>
      </c>
      <c r="L38" s="48">
        <f t="shared" si="2"/>
        <v>-6492570</v>
      </c>
      <c r="M38" s="48">
        <f t="shared" si="2"/>
        <v>12569744</v>
      </c>
      <c r="N38" s="48">
        <f t="shared" si="2"/>
        <v>758774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11080779</v>
      </c>
      <c r="X38" s="48">
        <f>IF(F22=F36,0,X22-X36)</f>
        <v>13607199</v>
      </c>
      <c r="Y38" s="48">
        <f t="shared" si="2"/>
        <v>-2526420</v>
      </c>
      <c r="Z38" s="49">
        <f>+IF(X38&lt;&gt;0,+(Y38/X38)*100,0)</f>
        <v>-18.56678953545105</v>
      </c>
      <c r="AA38" s="46">
        <f>+AA22-AA36</f>
        <v>1599588</v>
      </c>
    </row>
    <row r="39" spans="1:27" ht="13.5">
      <c r="A39" s="23" t="s">
        <v>64</v>
      </c>
      <c r="B39" s="29"/>
      <c r="C39" s="6">
        <v>35919098</v>
      </c>
      <c r="D39" s="6">
        <v>0</v>
      </c>
      <c r="E39" s="7">
        <v>34359950</v>
      </c>
      <c r="F39" s="8">
        <v>34359950</v>
      </c>
      <c r="G39" s="8">
        <v>14456450</v>
      </c>
      <c r="H39" s="8">
        <v>0</v>
      </c>
      <c r="I39" s="8">
        <v>0</v>
      </c>
      <c r="J39" s="8">
        <v>14456450</v>
      </c>
      <c r="K39" s="8">
        <v>70804</v>
      </c>
      <c r="L39" s="8">
        <v>0</v>
      </c>
      <c r="M39" s="8">
        <v>0</v>
      </c>
      <c r="N39" s="8">
        <v>70804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14527254</v>
      </c>
      <c r="X39" s="8">
        <v>22489959</v>
      </c>
      <c r="Y39" s="8">
        <v>-7962705</v>
      </c>
      <c r="Z39" s="2">
        <v>-35.41</v>
      </c>
      <c r="AA39" s="6">
        <v>34359950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10375283</v>
      </c>
      <c r="D42" s="55">
        <f>SUM(D38:D41)</f>
        <v>0</v>
      </c>
      <c r="E42" s="56">
        <f t="shared" si="3"/>
        <v>35959538</v>
      </c>
      <c r="F42" s="57">
        <f t="shared" si="3"/>
        <v>35959538</v>
      </c>
      <c r="G42" s="57">
        <f t="shared" si="3"/>
        <v>36517986</v>
      </c>
      <c r="H42" s="57">
        <f t="shared" si="3"/>
        <v>-5235983</v>
      </c>
      <c r="I42" s="57">
        <f t="shared" si="3"/>
        <v>-6503548</v>
      </c>
      <c r="J42" s="57">
        <f t="shared" si="3"/>
        <v>24778455</v>
      </c>
      <c r="K42" s="57">
        <f t="shared" si="3"/>
        <v>-5247596</v>
      </c>
      <c r="L42" s="57">
        <f t="shared" si="3"/>
        <v>-6492570</v>
      </c>
      <c r="M42" s="57">
        <f t="shared" si="3"/>
        <v>12569744</v>
      </c>
      <c r="N42" s="57">
        <f t="shared" si="3"/>
        <v>829578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25608033</v>
      </c>
      <c r="X42" s="57">
        <f t="shared" si="3"/>
        <v>36097158</v>
      </c>
      <c r="Y42" s="57">
        <f t="shared" si="3"/>
        <v>-10489125</v>
      </c>
      <c r="Z42" s="58">
        <f>+IF(X42&lt;&gt;0,+(Y42/X42)*100,0)</f>
        <v>-29.058035538421056</v>
      </c>
      <c r="AA42" s="55">
        <f>SUM(AA38:AA41)</f>
        <v>35959538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10375283</v>
      </c>
      <c r="D44" s="63">
        <f>+D42-D43</f>
        <v>0</v>
      </c>
      <c r="E44" s="64">
        <f t="shared" si="4"/>
        <v>35959538</v>
      </c>
      <c r="F44" s="65">
        <f t="shared" si="4"/>
        <v>35959538</v>
      </c>
      <c r="G44" s="65">
        <f t="shared" si="4"/>
        <v>36517986</v>
      </c>
      <c r="H44" s="65">
        <f t="shared" si="4"/>
        <v>-5235983</v>
      </c>
      <c r="I44" s="65">
        <f t="shared" si="4"/>
        <v>-6503548</v>
      </c>
      <c r="J44" s="65">
        <f t="shared" si="4"/>
        <v>24778455</v>
      </c>
      <c r="K44" s="65">
        <f t="shared" si="4"/>
        <v>-5247596</v>
      </c>
      <c r="L44" s="65">
        <f t="shared" si="4"/>
        <v>-6492570</v>
      </c>
      <c r="M44" s="65">
        <f t="shared" si="4"/>
        <v>12569744</v>
      </c>
      <c r="N44" s="65">
        <f t="shared" si="4"/>
        <v>829578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25608033</v>
      </c>
      <c r="X44" s="65">
        <f t="shared" si="4"/>
        <v>36097158</v>
      </c>
      <c r="Y44" s="65">
        <f t="shared" si="4"/>
        <v>-10489125</v>
      </c>
      <c r="Z44" s="66">
        <f>+IF(X44&lt;&gt;0,+(Y44/X44)*100,0)</f>
        <v>-29.058035538421056</v>
      </c>
      <c r="AA44" s="63">
        <f>+AA42-AA43</f>
        <v>35959538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10375283</v>
      </c>
      <c r="D46" s="55">
        <f>SUM(D44:D45)</f>
        <v>0</v>
      </c>
      <c r="E46" s="56">
        <f t="shared" si="5"/>
        <v>35959538</v>
      </c>
      <c r="F46" s="57">
        <f t="shared" si="5"/>
        <v>35959538</v>
      </c>
      <c r="G46" s="57">
        <f t="shared" si="5"/>
        <v>36517986</v>
      </c>
      <c r="H46" s="57">
        <f t="shared" si="5"/>
        <v>-5235983</v>
      </c>
      <c r="I46" s="57">
        <f t="shared" si="5"/>
        <v>-6503548</v>
      </c>
      <c r="J46" s="57">
        <f t="shared" si="5"/>
        <v>24778455</v>
      </c>
      <c r="K46" s="57">
        <f t="shared" si="5"/>
        <v>-5247596</v>
      </c>
      <c r="L46" s="57">
        <f t="shared" si="5"/>
        <v>-6492570</v>
      </c>
      <c r="M46" s="57">
        <f t="shared" si="5"/>
        <v>12569744</v>
      </c>
      <c r="N46" s="57">
        <f t="shared" si="5"/>
        <v>829578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25608033</v>
      </c>
      <c r="X46" s="57">
        <f t="shared" si="5"/>
        <v>36097158</v>
      </c>
      <c r="Y46" s="57">
        <f t="shared" si="5"/>
        <v>-10489125</v>
      </c>
      <c r="Z46" s="58">
        <f>+IF(X46&lt;&gt;0,+(Y46/X46)*100,0)</f>
        <v>-29.058035538421056</v>
      </c>
      <c r="AA46" s="55">
        <f>SUM(AA44:AA45)</f>
        <v>35959538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10375283</v>
      </c>
      <c r="D48" s="71">
        <f>SUM(D46:D47)</f>
        <v>0</v>
      </c>
      <c r="E48" s="72">
        <f t="shared" si="6"/>
        <v>35959538</v>
      </c>
      <c r="F48" s="73">
        <f t="shared" si="6"/>
        <v>35959538</v>
      </c>
      <c r="G48" s="73">
        <f t="shared" si="6"/>
        <v>36517986</v>
      </c>
      <c r="H48" s="74">
        <f t="shared" si="6"/>
        <v>-5235983</v>
      </c>
      <c r="I48" s="74">
        <f t="shared" si="6"/>
        <v>-6503548</v>
      </c>
      <c r="J48" s="74">
        <f t="shared" si="6"/>
        <v>24778455</v>
      </c>
      <c r="K48" s="74">
        <f t="shared" si="6"/>
        <v>-5247596</v>
      </c>
      <c r="L48" s="74">
        <f t="shared" si="6"/>
        <v>-6492570</v>
      </c>
      <c r="M48" s="73">
        <f t="shared" si="6"/>
        <v>12569744</v>
      </c>
      <c r="N48" s="73">
        <f t="shared" si="6"/>
        <v>829578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25608033</v>
      </c>
      <c r="X48" s="74">
        <f t="shared" si="6"/>
        <v>36097158</v>
      </c>
      <c r="Y48" s="74">
        <f t="shared" si="6"/>
        <v>-10489125</v>
      </c>
      <c r="Z48" s="75">
        <f>+IF(X48&lt;&gt;0,+(Y48/X48)*100,0)</f>
        <v>-29.058035538421056</v>
      </c>
      <c r="AA48" s="76">
        <f>SUM(AA46:AA47)</f>
        <v>35959538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69360002</v>
      </c>
      <c r="D5" s="6">
        <v>0</v>
      </c>
      <c r="E5" s="7">
        <v>72916451</v>
      </c>
      <c r="F5" s="8">
        <v>72916451</v>
      </c>
      <c r="G5" s="8">
        <v>73098780</v>
      </c>
      <c r="H5" s="8">
        <v>-175936</v>
      </c>
      <c r="I5" s="8">
        <v>-344539</v>
      </c>
      <c r="J5" s="8">
        <v>72578305</v>
      </c>
      <c r="K5" s="8">
        <v>-96375</v>
      </c>
      <c r="L5" s="8">
        <v>-85009</v>
      </c>
      <c r="M5" s="8">
        <v>-5428</v>
      </c>
      <c r="N5" s="8">
        <v>-186812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72391493</v>
      </c>
      <c r="X5" s="8">
        <v>35340990</v>
      </c>
      <c r="Y5" s="8">
        <v>37050503</v>
      </c>
      <c r="Z5" s="2">
        <v>104.84</v>
      </c>
      <c r="AA5" s="6">
        <v>72916451</v>
      </c>
    </row>
    <row r="6" spans="1:27" ht="13.5">
      <c r="A6" s="23" t="s">
        <v>33</v>
      </c>
      <c r="B6" s="24"/>
      <c r="C6" s="6">
        <v>2404536</v>
      </c>
      <c r="D6" s="6">
        <v>0</v>
      </c>
      <c r="E6" s="7">
        <v>2150000</v>
      </c>
      <c r="F6" s="8">
        <v>2150000</v>
      </c>
      <c r="G6" s="8">
        <v>198716</v>
      </c>
      <c r="H6" s="8">
        <v>204900</v>
      </c>
      <c r="I6" s="8">
        <v>285170</v>
      </c>
      <c r="J6" s="8">
        <v>688786</v>
      </c>
      <c r="K6" s="8">
        <v>256717</v>
      </c>
      <c r="L6" s="8">
        <v>259851</v>
      </c>
      <c r="M6" s="8">
        <v>264145</v>
      </c>
      <c r="N6" s="8">
        <v>780713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1469499</v>
      </c>
      <c r="X6" s="8">
        <v>700002</v>
      </c>
      <c r="Y6" s="8">
        <v>769497</v>
      </c>
      <c r="Z6" s="2">
        <v>109.93</v>
      </c>
      <c r="AA6" s="6">
        <v>2150000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8136385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4331250</v>
      </c>
      <c r="Y10" s="26">
        <v>-4331250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96</v>
      </c>
      <c r="D11" s="6">
        <v>0</v>
      </c>
      <c r="E11" s="7">
        <v>8662500</v>
      </c>
      <c r="F11" s="8">
        <v>8662500</v>
      </c>
      <c r="G11" s="8">
        <v>8134264</v>
      </c>
      <c r="H11" s="8">
        <v>31916</v>
      </c>
      <c r="I11" s="8">
        <v>-8776</v>
      </c>
      <c r="J11" s="8">
        <v>8157404</v>
      </c>
      <c r="K11" s="8">
        <v>29062</v>
      </c>
      <c r="L11" s="8">
        <v>41260</v>
      </c>
      <c r="M11" s="8">
        <v>53627</v>
      </c>
      <c r="N11" s="8">
        <v>123949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8281353</v>
      </c>
      <c r="X11" s="8"/>
      <c r="Y11" s="8">
        <v>8281353</v>
      </c>
      <c r="Z11" s="2">
        <v>0</v>
      </c>
      <c r="AA11" s="6">
        <v>8662500</v>
      </c>
    </row>
    <row r="12" spans="1:27" ht="13.5">
      <c r="A12" s="25" t="s">
        <v>39</v>
      </c>
      <c r="B12" s="29"/>
      <c r="C12" s="6">
        <v>4665342</v>
      </c>
      <c r="D12" s="6">
        <v>0</v>
      </c>
      <c r="E12" s="7">
        <v>5240273</v>
      </c>
      <c r="F12" s="8">
        <v>5240273</v>
      </c>
      <c r="G12" s="8">
        <v>461767</v>
      </c>
      <c r="H12" s="8">
        <v>438587</v>
      </c>
      <c r="I12" s="8">
        <v>464264</v>
      </c>
      <c r="J12" s="8">
        <v>1364618</v>
      </c>
      <c r="K12" s="8">
        <v>427851</v>
      </c>
      <c r="L12" s="8">
        <v>452848</v>
      </c>
      <c r="M12" s="8">
        <v>449264</v>
      </c>
      <c r="N12" s="8">
        <v>1329963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2694581</v>
      </c>
      <c r="X12" s="8">
        <v>2472000</v>
      </c>
      <c r="Y12" s="8">
        <v>222581</v>
      </c>
      <c r="Z12" s="2">
        <v>9</v>
      </c>
      <c r="AA12" s="6">
        <v>5240273</v>
      </c>
    </row>
    <row r="13" spans="1:27" ht="13.5">
      <c r="A13" s="23" t="s">
        <v>40</v>
      </c>
      <c r="B13" s="29"/>
      <c r="C13" s="6">
        <v>7220470</v>
      </c>
      <c r="D13" s="6">
        <v>0</v>
      </c>
      <c r="E13" s="7">
        <v>9500000</v>
      </c>
      <c r="F13" s="8">
        <v>9500000</v>
      </c>
      <c r="G13" s="8">
        <v>0</v>
      </c>
      <c r="H13" s="8">
        <v>13228</v>
      </c>
      <c r="I13" s="8">
        <v>6401</v>
      </c>
      <c r="J13" s="8">
        <v>19629</v>
      </c>
      <c r="K13" s="8">
        <v>6614</v>
      </c>
      <c r="L13" s="8">
        <v>6401</v>
      </c>
      <c r="M13" s="8">
        <v>6614</v>
      </c>
      <c r="N13" s="8">
        <v>19629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39258</v>
      </c>
      <c r="X13" s="8">
        <v>3750000</v>
      </c>
      <c r="Y13" s="8">
        <v>-3710742</v>
      </c>
      <c r="Z13" s="2">
        <v>-98.95</v>
      </c>
      <c r="AA13" s="6">
        <v>9500000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12000</v>
      </c>
      <c r="F14" s="8">
        <v>12000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12000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366718</v>
      </c>
      <c r="D16" s="6">
        <v>0</v>
      </c>
      <c r="E16" s="7">
        <v>1520000</v>
      </c>
      <c r="F16" s="8">
        <v>1520000</v>
      </c>
      <c r="G16" s="8">
        <v>46466</v>
      </c>
      <c r="H16" s="8">
        <v>46338</v>
      </c>
      <c r="I16" s="8">
        <v>50934</v>
      </c>
      <c r="J16" s="8">
        <v>143738</v>
      </c>
      <c r="K16" s="8">
        <v>43689</v>
      </c>
      <c r="L16" s="8">
        <v>55762</v>
      </c>
      <c r="M16" s="8">
        <v>32172</v>
      </c>
      <c r="N16" s="8">
        <v>131623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275361</v>
      </c>
      <c r="X16" s="8">
        <v>760002</v>
      </c>
      <c r="Y16" s="8">
        <v>-484641</v>
      </c>
      <c r="Z16" s="2">
        <v>-63.77</v>
      </c>
      <c r="AA16" s="6">
        <v>1520000</v>
      </c>
    </row>
    <row r="17" spans="1:27" ht="13.5">
      <c r="A17" s="23" t="s">
        <v>44</v>
      </c>
      <c r="B17" s="29"/>
      <c r="C17" s="6">
        <v>7052326</v>
      </c>
      <c r="D17" s="6">
        <v>0</v>
      </c>
      <c r="E17" s="7">
        <v>6805000</v>
      </c>
      <c r="F17" s="8">
        <v>6805000</v>
      </c>
      <c r="G17" s="8">
        <v>532817</v>
      </c>
      <c r="H17" s="8">
        <v>666148</v>
      </c>
      <c r="I17" s="8">
        <v>608987</v>
      </c>
      <c r="J17" s="8">
        <v>1807952</v>
      </c>
      <c r="K17" s="8">
        <v>652753</v>
      </c>
      <c r="L17" s="8">
        <v>521137</v>
      </c>
      <c r="M17" s="8">
        <v>626136</v>
      </c>
      <c r="N17" s="8">
        <v>1800026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3607978</v>
      </c>
      <c r="X17" s="8">
        <v>3402498</v>
      </c>
      <c r="Y17" s="8">
        <v>205480</v>
      </c>
      <c r="Z17" s="2">
        <v>6.04</v>
      </c>
      <c r="AA17" s="6">
        <v>6805000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112391433</v>
      </c>
      <c r="D19" s="6">
        <v>0</v>
      </c>
      <c r="E19" s="7">
        <v>142611537</v>
      </c>
      <c r="F19" s="8">
        <v>142611537</v>
      </c>
      <c r="G19" s="8">
        <v>11859000</v>
      </c>
      <c r="H19" s="8">
        <v>30286000</v>
      </c>
      <c r="I19" s="8">
        <v>0</v>
      </c>
      <c r="J19" s="8">
        <v>42145000</v>
      </c>
      <c r="K19" s="8">
        <v>0</v>
      </c>
      <c r="L19" s="8">
        <v>0</v>
      </c>
      <c r="M19" s="8">
        <v>40623000</v>
      </c>
      <c r="N19" s="8">
        <v>40623000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82768000</v>
      </c>
      <c r="X19" s="8">
        <v>39357336</v>
      </c>
      <c r="Y19" s="8">
        <v>43410664</v>
      </c>
      <c r="Z19" s="2">
        <v>110.3</v>
      </c>
      <c r="AA19" s="6">
        <v>142611537</v>
      </c>
    </row>
    <row r="20" spans="1:27" ht="13.5">
      <c r="A20" s="23" t="s">
        <v>47</v>
      </c>
      <c r="B20" s="29"/>
      <c r="C20" s="6">
        <v>5268389</v>
      </c>
      <c r="D20" s="6">
        <v>0</v>
      </c>
      <c r="E20" s="7">
        <v>5720038</v>
      </c>
      <c r="F20" s="26">
        <v>5720038</v>
      </c>
      <c r="G20" s="26">
        <v>161598</v>
      </c>
      <c r="H20" s="26">
        <v>326863</v>
      </c>
      <c r="I20" s="26">
        <v>192559</v>
      </c>
      <c r="J20" s="26">
        <v>681020</v>
      </c>
      <c r="K20" s="26">
        <v>187785</v>
      </c>
      <c r="L20" s="26">
        <v>599228</v>
      </c>
      <c r="M20" s="26">
        <v>701951</v>
      </c>
      <c r="N20" s="26">
        <v>1488964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2169984</v>
      </c>
      <c r="X20" s="26">
        <v>2852022</v>
      </c>
      <c r="Y20" s="26">
        <v>-682038</v>
      </c>
      <c r="Z20" s="27">
        <v>-23.91</v>
      </c>
      <c r="AA20" s="28">
        <v>5720038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216865697</v>
      </c>
      <c r="D22" s="33">
        <f>SUM(D5:D21)</f>
        <v>0</v>
      </c>
      <c r="E22" s="34">
        <f t="shared" si="0"/>
        <v>255137799</v>
      </c>
      <c r="F22" s="35">
        <f t="shared" si="0"/>
        <v>255137799</v>
      </c>
      <c r="G22" s="35">
        <f t="shared" si="0"/>
        <v>94493408</v>
      </c>
      <c r="H22" s="35">
        <f t="shared" si="0"/>
        <v>31838044</v>
      </c>
      <c r="I22" s="35">
        <f t="shared" si="0"/>
        <v>1255000</v>
      </c>
      <c r="J22" s="35">
        <f t="shared" si="0"/>
        <v>127586452</v>
      </c>
      <c r="K22" s="35">
        <f t="shared" si="0"/>
        <v>1508096</v>
      </c>
      <c r="L22" s="35">
        <f t="shared" si="0"/>
        <v>1851478</v>
      </c>
      <c r="M22" s="35">
        <f t="shared" si="0"/>
        <v>42751481</v>
      </c>
      <c r="N22" s="35">
        <f t="shared" si="0"/>
        <v>46111055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173697507</v>
      </c>
      <c r="X22" s="35">
        <f t="shared" si="0"/>
        <v>92966100</v>
      </c>
      <c r="Y22" s="35">
        <f t="shared" si="0"/>
        <v>80731407</v>
      </c>
      <c r="Z22" s="36">
        <f>+IF(X22&lt;&gt;0,+(Y22/X22)*100,0)</f>
        <v>86.8396189578782</v>
      </c>
      <c r="AA22" s="33">
        <f>SUM(AA5:AA21)</f>
        <v>255137799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62914914</v>
      </c>
      <c r="D25" s="6">
        <v>0</v>
      </c>
      <c r="E25" s="7">
        <v>89275840</v>
      </c>
      <c r="F25" s="8">
        <v>89275840</v>
      </c>
      <c r="G25" s="8">
        <v>5739544</v>
      </c>
      <c r="H25" s="8">
        <v>6177577</v>
      </c>
      <c r="I25" s="8">
        <v>6039810</v>
      </c>
      <c r="J25" s="8">
        <v>17956931</v>
      </c>
      <c r="K25" s="8">
        <v>5095080</v>
      </c>
      <c r="L25" s="8">
        <v>8718846</v>
      </c>
      <c r="M25" s="8">
        <v>6413624</v>
      </c>
      <c r="N25" s="8">
        <v>20227550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38184481</v>
      </c>
      <c r="X25" s="8">
        <v>34876764</v>
      </c>
      <c r="Y25" s="8">
        <v>3307717</v>
      </c>
      <c r="Z25" s="2">
        <v>9.48</v>
      </c>
      <c r="AA25" s="6">
        <v>89275840</v>
      </c>
    </row>
    <row r="26" spans="1:27" ht="13.5">
      <c r="A26" s="25" t="s">
        <v>52</v>
      </c>
      <c r="B26" s="24"/>
      <c r="C26" s="6">
        <v>6474700</v>
      </c>
      <c r="D26" s="6">
        <v>0</v>
      </c>
      <c r="E26" s="7">
        <v>14231114</v>
      </c>
      <c r="F26" s="8">
        <v>14231114</v>
      </c>
      <c r="G26" s="8">
        <v>0</v>
      </c>
      <c r="H26" s="8">
        <v>0</v>
      </c>
      <c r="I26" s="8">
        <v>938044</v>
      </c>
      <c r="J26" s="8">
        <v>938044</v>
      </c>
      <c r="K26" s="8">
        <v>935721</v>
      </c>
      <c r="L26" s="8">
        <v>936723</v>
      </c>
      <c r="M26" s="8">
        <v>1042885</v>
      </c>
      <c r="N26" s="8">
        <v>2915329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3853373</v>
      </c>
      <c r="X26" s="8">
        <v>3665316</v>
      </c>
      <c r="Y26" s="8">
        <v>188057</v>
      </c>
      <c r="Z26" s="2">
        <v>5.13</v>
      </c>
      <c r="AA26" s="6">
        <v>14231114</v>
      </c>
    </row>
    <row r="27" spans="1:27" ht="13.5">
      <c r="A27" s="25" t="s">
        <v>53</v>
      </c>
      <c r="B27" s="24"/>
      <c r="C27" s="6">
        <v>3174119</v>
      </c>
      <c r="D27" s="6">
        <v>0</v>
      </c>
      <c r="E27" s="7">
        <v>3734000</v>
      </c>
      <c r="F27" s="8">
        <v>3734000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750000</v>
      </c>
      <c r="Y27" s="8">
        <v>-750000</v>
      </c>
      <c r="Z27" s="2">
        <v>-100</v>
      </c>
      <c r="AA27" s="6">
        <v>3734000</v>
      </c>
    </row>
    <row r="28" spans="1:27" ht="13.5">
      <c r="A28" s="25" t="s">
        <v>54</v>
      </c>
      <c r="B28" s="24"/>
      <c r="C28" s="6">
        <v>30451989</v>
      </c>
      <c r="D28" s="6">
        <v>0</v>
      </c>
      <c r="E28" s="7">
        <v>41127086</v>
      </c>
      <c r="F28" s="8">
        <v>41127086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2118926</v>
      </c>
      <c r="N28" s="8">
        <v>2118926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2118926</v>
      </c>
      <c r="X28" s="8">
        <v>14690640</v>
      </c>
      <c r="Y28" s="8">
        <v>-12571714</v>
      </c>
      <c r="Z28" s="2">
        <v>-85.58</v>
      </c>
      <c r="AA28" s="6">
        <v>41127086</v>
      </c>
    </row>
    <row r="29" spans="1:27" ht="13.5">
      <c r="A29" s="25" t="s">
        <v>55</v>
      </c>
      <c r="B29" s="24"/>
      <c r="C29" s="6">
        <v>505465</v>
      </c>
      <c r="D29" s="6">
        <v>0</v>
      </c>
      <c r="E29" s="7">
        <v>401323</v>
      </c>
      <c r="F29" s="8">
        <v>401323</v>
      </c>
      <c r="G29" s="8">
        <v>36358</v>
      </c>
      <c r="H29" s="8">
        <v>36800</v>
      </c>
      <c r="I29" s="8">
        <v>36034</v>
      </c>
      <c r="J29" s="8">
        <v>109192</v>
      </c>
      <c r="K29" s="8">
        <v>34124</v>
      </c>
      <c r="L29" s="8">
        <v>34475</v>
      </c>
      <c r="M29" s="8">
        <v>32604</v>
      </c>
      <c r="N29" s="8">
        <v>101203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210395</v>
      </c>
      <c r="X29" s="8">
        <v>196002</v>
      </c>
      <c r="Y29" s="8">
        <v>14393</v>
      </c>
      <c r="Z29" s="2">
        <v>7.34</v>
      </c>
      <c r="AA29" s="6">
        <v>401323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18088616</v>
      </c>
      <c r="D32" s="6">
        <v>0</v>
      </c>
      <c r="E32" s="7">
        <v>27522171</v>
      </c>
      <c r="F32" s="8">
        <v>27522171</v>
      </c>
      <c r="G32" s="8">
        <v>723275</v>
      </c>
      <c r="H32" s="8">
        <v>1258612</v>
      </c>
      <c r="I32" s="8">
        <v>1042346</v>
      </c>
      <c r="J32" s="8">
        <v>3024233</v>
      </c>
      <c r="K32" s="8">
        <v>3421785</v>
      </c>
      <c r="L32" s="8">
        <v>1531581</v>
      </c>
      <c r="M32" s="8">
        <v>1835147</v>
      </c>
      <c r="N32" s="8">
        <v>6788513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9812746</v>
      </c>
      <c r="X32" s="8">
        <v>11436078</v>
      </c>
      <c r="Y32" s="8">
        <v>-1623332</v>
      </c>
      <c r="Z32" s="2">
        <v>-14.19</v>
      </c>
      <c r="AA32" s="6">
        <v>27522171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5715000</v>
      </c>
      <c r="F33" s="8">
        <v>5715000</v>
      </c>
      <c r="G33" s="8">
        <v>275316</v>
      </c>
      <c r="H33" s="8">
        <v>316166</v>
      </c>
      <c r="I33" s="8">
        <v>329602</v>
      </c>
      <c r="J33" s="8">
        <v>921084</v>
      </c>
      <c r="K33" s="8">
        <v>194102</v>
      </c>
      <c r="L33" s="8">
        <v>298061</v>
      </c>
      <c r="M33" s="8">
        <v>528253</v>
      </c>
      <c r="N33" s="8">
        <v>1020416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1941500</v>
      </c>
      <c r="X33" s="8">
        <v>2807502</v>
      </c>
      <c r="Y33" s="8">
        <v>-866002</v>
      </c>
      <c r="Z33" s="2">
        <v>-30.85</v>
      </c>
      <c r="AA33" s="6">
        <v>5715000</v>
      </c>
    </row>
    <row r="34" spans="1:27" ht="13.5">
      <c r="A34" s="25" t="s">
        <v>60</v>
      </c>
      <c r="B34" s="24"/>
      <c r="C34" s="6">
        <v>57432182</v>
      </c>
      <c r="D34" s="6">
        <v>0</v>
      </c>
      <c r="E34" s="7">
        <v>103769524</v>
      </c>
      <c r="F34" s="8">
        <v>103769524</v>
      </c>
      <c r="G34" s="8">
        <v>1032058</v>
      </c>
      <c r="H34" s="8">
        <v>2336612</v>
      </c>
      <c r="I34" s="8">
        <v>5825351</v>
      </c>
      <c r="J34" s="8">
        <v>9194021</v>
      </c>
      <c r="K34" s="8">
        <v>9144758</v>
      </c>
      <c r="L34" s="8">
        <v>5348234</v>
      </c>
      <c r="M34" s="8">
        <v>7570765</v>
      </c>
      <c r="N34" s="8">
        <v>22063757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31257778</v>
      </c>
      <c r="X34" s="8">
        <v>39862926</v>
      </c>
      <c r="Y34" s="8">
        <v>-8605148</v>
      </c>
      <c r="Z34" s="2">
        <v>-21.59</v>
      </c>
      <c r="AA34" s="6">
        <v>103769524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179041985</v>
      </c>
      <c r="D36" s="33">
        <f>SUM(D25:D35)</f>
        <v>0</v>
      </c>
      <c r="E36" s="34">
        <f t="shared" si="1"/>
        <v>285776058</v>
      </c>
      <c r="F36" s="35">
        <f t="shared" si="1"/>
        <v>285776058</v>
      </c>
      <c r="G36" s="35">
        <f t="shared" si="1"/>
        <v>7806551</v>
      </c>
      <c r="H36" s="35">
        <f t="shared" si="1"/>
        <v>10125767</v>
      </c>
      <c r="I36" s="35">
        <f t="shared" si="1"/>
        <v>14211187</v>
      </c>
      <c r="J36" s="35">
        <f t="shared" si="1"/>
        <v>32143505</v>
      </c>
      <c r="K36" s="35">
        <f t="shared" si="1"/>
        <v>18825570</v>
      </c>
      <c r="L36" s="35">
        <f t="shared" si="1"/>
        <v>16867920</v>
      </c>
      <c r="M36" s="35">
        <f t="shared" si="1"/>
        <v>19542204</v>
      </c>
      <c r="N36" s="35">
        <f t="shared" si="1"/>
        <v>55235694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87379199</v>
      </c>
      <c r="X36" s="35">
        <f t="shared" si="1"/>
        <v>108285228</v>
      </c>
      <c r="Y36" s="35">
        <f t="shared" si="1"/>
        <v>-20906029</v>
      </c>
      <c r="Z36" s="36">
        <f>+IF(X36&lt;&gt;0,+(Y36/X36)*100,0)</f>
        <v>-19.30644593554349</v>
      </c>
      <c r="AA36" s="33">
        <f>SUM(AA25:AA35)</f>
        <v>285776058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37823712</v>
      </c>
      <c r="D38" s="46">
        <f>+D22-D36</f>
        <v>0</v>
      </c>
      <c r="E38" s="47">
        <f t="shared" si="2"/>
        <v>-30638259</v>
      </c>
      <c r="F38" s="48">
        <f t="shared" si="2"/>
        <v>-30638259</v>
      </c>
      <c r="G38" s="48">
        <f t="shared" si="2"/>
        <v>86686857</v>
      </c>
      <c r="H38" s="48">
        <f t="shared" si="2"/>
        <v>21712277</v>
      </c>
      <c r="I38" s="48">
        <f t="shared" si="2"/>
        <v>-12956187</v>
      </c>
      <c r="J38" s="48">
        <f t="shared" si="2"/>
        <v>95442947</v>
      </c>
      <c r="K38" s="48">
        <f t="shared" si="2"/>
        <v>-17317474</v>
      </c>
      <c r="L38" s="48">
        <f t="shared" si="2"/>
        <v>-15016442</v>
      </c>
      <c r="M38" s="48">
        <f t="shared" si="2"/>
        <v>23209277</v>
      </c>
      <c r="N38" s="48">
        <f t="shared" si="2"/>
        <v>-9124639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86318308</v>
      </c>
      <c r="X38" s="48">
        <f>IF(F22=F36,0,X22-X36)</f>
        <v>-15319128</v>
      </c>
      <c r="Y38" s="48">
        <f t="shared" si="2"/>
        <v>101637436</v>
      </c>
      <c r="Z38" s="49">
        <f>+IF(X38&lt;&gt;0,+(Y38/X38)*100,0)</f>
        <v>-663.4675028500317</v>
      </c>
      <c r="AA38" s="46">
        <f>+AA22-AA36</f>
        <v>-30638259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77008463</v>
      </c>
      <c r="F39" s="8">
        <v>77008463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15319632</v>
      </c>
      <c r="Y39" s="8">
        <v>-15319632</v>
      </c>
      <c r="Z39" s="2">
        <v>-100</v>
      </c>
      <c r="AA39" s="6">
        <v>77008463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37823712</v>
      </c>
      <c r="D42" s="55">
        <f>SUM(D38:D41)</f>
        <v>0</v>
      </c>
      <c r="E42" s="56">
        <f t="shared" si="3"/>
        <v>46370204</v>
      </c>
      <c r="F42" s="57">
        <f t="shared" si="3"/>
        <v>46370204</v>
      </c>
      <c r="G42" s="57">
        <f t="shared" si="3"/>
        <v>86686857</v>
      </c>
      <c r="H42" s="57">
        <f t="shared" si="3"/>
        <v>21712277</v>
      </c>
      <c r="I42" s="57">
        <f t="shared" si="3"/>
        <v>-12956187</v>
      </c>
      <c r="J42" s="57">
        <f t="shared" si="3"/>
        <v>95442947</v>
      </c>
      <c r="K42" s="57">
        <f t="shared" si="3"/>
        <v>-17317474</v>
      </c>
      <c r="L42" s="57">
        <f t="shared" si="3"/>
        <v>-15016442</v>
      </c>
      <c r="M42" s="57">
        <f t="shared" si="3"/>
        <v>23209277</v>
      </c>
      <c r="N42" s="57">
        <f t="shared" si="3"/>
        <v>-9124639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86318308</v>
      </c>
      <c r="X42" s="57">
        <f t="shared" si="3"/>
        <v>504</v>
      </c>
      <c r="Y42" s="57">
        <f t="shared" si="3"/>
        <v>86317804</v>
      </c>
      <c r="Z42" s="58">
        <f>+IF(X42&lt;&gt;0,+(Y42/X42)*100,0)</f>
        <v>17126548.41269841</v>
      </c>
      <c r="AA42" s="55">
        <f>SUM(AA38:AA41)</f>
        <v>46370204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37823712</v>
      </c>
      <c r="D44" s="63">
        <f>+D42-D43</f>
        <v>0</v>
      </c>
      <c r="E44" s="64">
        <f t="shared" si="4"/>
        <v>46370204</v>
      </c>
      <c r="F44" s="65">
        <f t="shared" si="4"/>
        <v>46370204</v>
      </c>
      <c r="G44" s="65">
        <f t="shared" si="4"/>
        <v>86686857</v>
      </c>
      <c r="H44" s="65">
        <f t="shared" si="4"/>
        <v>21712277</v>
      </c>
      <c r="I44" s="65">
        <f t="shared" si="4"/>
        <v>-12956187</v>
      </c>
      <c r="J44" s="65">
        <f t="shared" si="4"/>
        <v>95442947</v>
      </c>
      <c r="K44" s="65">
        <f t="shared" si="4"/>
        <v>-17317474</v>
      </c>
      <c r="L44" s="65">
        <f t="shared" si="4"/>
        <v>-15016442</v>
      </c>
      <c r="M44" s="65">
        <f t="shared" si="4"/>
        <v>23209277</v>
      </c>
      <c r="N44" s="65">
        <f t="shared" si="4"/>
        <v>-9124639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86318308</v>
      </c>
      <c r="X44" s="65">
        <f t="shared" si="4"/>
        <v>504</v>
      </c>
      <c r="Y44" s="65">
        <f t="shared" si="4"/>
        <v>86317804</v>
      </c>
      <c r="Z44" s="66">
        <f>+IF(X44&lt;&gt;0,+(Y44/X44)*100,0)</f>
        <v>17126548.41269841</v>
      </c>
      <c r="AA44" s="63">
        <f>+AA42-AA43</f>
        <v>46370204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37823712</v>
      </c>
      <c r="D46" s="55">
        <f>SUM(D44:D45)</f>
        <v>0</v>
      </c>
      <c r="E46" s="56">
        <f t="shared" si="5"/>
        <v>46370204</v>
      </c>
      <c r="F46" s="57">
        <f t="shared" si="5"/>
        <v>46370204</v>
      </c>
      <c r="G46" s="57">
        <f t="shared" si="5"/>
        <v>86686857</v>
      </c>
      <c r="H46" s="57">
        <f t="shared" si="5"/>
        <v>21712277</v>
      </c>
      <c r="I46" s="57">
        <f t="shared" si="5"/>
        <v>-12956187</v>
      </c>
      <c r="J46" s="57">
        <f t="shared" si="5"/>
        <v>95442947</v>
      </c>
      <c r="K46" s="57">
        <f t="shared" si="5"/>
        <v>-17317474</v>
      </c>
      <c r="L46" s="57">
        <f t="shared" si="5"/>
        <v>-15016442</v>
      </c>
      <c r="M46" s="57">
        <f t="shared" si="5"/>
        <v>23209277</v>
      </c>
      <c r="N46" s="57">
        <f t="shared" si="5"/>
        <v>-9124639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86318308</v>
      </c>
      <c r="X46" s="57">
        <f t="shared" si="5"/>
        <v>504</v>
      </c>
      <c r="Y46" s="57">
        <f t="shared" si="5"/>
        <v>86317804</v>
      </c>
      <c r="Z46" s="58">
        <f>+IF(X46&lt;&gt;0,+(Y46/X46)*100,0)</f>
        <v>17126548.41269841</v>
      </c>
      <c r="AA46" s="55">
        <f>SUM(AA44:AA45)</f>
        <v>46370204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37823712</v>
      </c>
      <c r="D48" s="71">
        <f>SUM(D46:D47)</f>
        <v>0</v>
      </c>
      <c r="E48" s="72">
        <f t="shared" si="6"/>
        <v>46370204</v>
      </c>
      <c r="F48" s="73">
        <f t="shared" si="6"/>
        <v>46370204</v>
      </c>
      <c r="G48" s="73">
        <f t="shared" si="6"/>
        <v>86686857</v>
      </c>
      <c r="H48" s="74">
        <f t="shared" si="6"/>
        <v>21712277</v>
      </c>
      <c r="I48" s="74">
        <f t="shared" si="6"/>
        <v>-12956187</v>
      </c>
      <c r="J48" s="74">
        <f t="shared" si="6"/>
        <v>95442947</v>
      </c>
      <c r="K48" s="74">
        <f t="shared" si="6"/>
        <v>-17317474</v>
      </c>
      <c r="L48" s="74">
        <f t="shared" si="6"/>
        <v>-15016442</v>
      </c>
      <c r="M48" s="73">
        <f t="shared" si="6"/>
        <v>23209277</v>
      </c>
      <c r="N48" s="73">
        <f t="shared" si="6"/>
        <v>-9124639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86318308</v>
      </c>
      <c r="X48" s="74">
        <f t="shared" si="6"/>
        <v>504</v>
      </c>
      <c r="Y48" s="74">
        <f t="shared" si="6"/>
        <v>86317804</v>
      </c>
      <c r="Z48" s="75">
        <f>+IF(X48&lt;&gt;0,+(Y48/X48)*100,0)</f>
        <v>17126548.41269841</v>
      </c>
      <c r="AA48" s="76">
        <f>SUM(AA46:AA47)</f>
        <v>46370204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26831229</v>
      </c>
      <c r="D5" s="6">
        <v>0</v>
      </c>
      <c r="E5" s="7">
        <v>26161735</v>
      </c>
      <c r="F5" s="8">
        <v>26161735</v>
      </c>
      <c r="G5" s="8">
        <v>0</v>
      </c>
      <c r="H5" s="8">
        <v>0</v>
      </c>
      <c r="I5" s="8">
        <v>3134792</v>
      </c>
      <c r="J5" s="8">
        <v>3134792</v>
      </c>
      <c r="K5" s="8">
        <v>3136222</v>
      </c>
      <c r="L5" s="8">
        <v>3138760</v>
      </c>
      <c r="M5" s="8">
        <v>3141192</v>
      </c>
      <c r="N5" s="8">
        <v>9416174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12550966</v>
      </c>
      <c r="X5" s="8">
        <v>13080870</v>
      </c>
      <c r="Y5" s="8">
        <v>-529904</v>
      </c>
      <c r="Z5" s="2">
        <v>-4.05</v>
      </c>
      <c r="AA5" s="6">
        <v>26161735</v>
      </c>
    </row>
    <row r="6" spans="1:27" ht="13.5">
      <c r="A6" s="23" t="s">
        <v>33</v>
      </c>
      <c r="B6" s="24"/>
      <c r="C6" s="6">
        <v>105</v>
      </c>
      <c r="D6" s="6">
        <v>0</v>
      </c>
      <c r="E6" s="7">
        <v>0</v>
      </c>
      <c r="F6" s="8">
        <v>0</v>
      </c>
      <c r="G6" s="8">
        <v>10</v>
      </c>
      <c r="H6" s="8">
        <v>0</v>
      </c>
      <c r="I6" s="8">
        <v>0</v>
      </c>
      <c r="J6" s="8">
        <v>10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10</v>
      </c>
      <c r="X6" s="8"/>
      <c r="Y6" s="8">
        <v>10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32839669</v>
      </c>
      <c r="D7" s="6">
        <v>0</v>
      </c>
      <c r="E7" s="7">
        <v>36401780</v>
      </c>
      <c r="F7" s="8">
        <v>36401780</v>
      </c>
      <c r="G7" s="8">
        <v>2540324</v>
      </c>
      <c r="H7" s="8">
        <v>2289540</v>
      </c>
      <c r="I7" s="8">
        <v>2992348</v>
      </c>
      <c r="J7" s="8">
        <v>7822212</v>
      </c>
      <c r="K7" s="8">
        <v>2398170</v>
      </c>
      <c r="L7" s="8">
        <v>3326245</v>
      </c>
      <c r="M7" s="8">
        <v>2540035</v>
      </c>
      <c r="N7" s="8">
        <v>8264450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16086662</v>
      </c>
      <c r="X7" s="8">
        <v>18200892</v>
      </c>
      <c r="Y7" s="8">
        <v>-2114230</v>
      </c>
      <c r="Z7" s="2">
        <v>-11.62</v>
      </c>
      <c r="AA7" s="6">
        <v>36401780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8583926</v>
      </c>
      <c r="D10" s="6">
        <v>0</v>
      </c>
      <c r="E10" s="7">
        <v>9010481</v>
      </c>
      <c r="F10" s="26">
        <v>9010481</v>
      </c>
      <c r="G10" s="26">
        <v>764037</v>
      </c>
      <c r="H10" s="26">
        <v>780237</v>
      </c>
      <c r="I10" s="26">
        <v>791192</v>
      </c>
      <c r="J10" s="26">
        <v>2335466</v>
      </c>
      <c r="K10" s="26">
        <v>779158</v>
      </c>
      <c r="L10" s="26">
        <v>780321</v>
      </c>
      <c r="M10" s="26">
        <v>780961</v>
      </c>
      <c r="N10" s="26">
        <v>2340440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4675906</v>
      </c>
      <c r="X10" s="26">
        <v>4505244</v>
      </c>
      <c r="Y10" s="26">
        <v>170662</v>
      </c>
      <c r="Z10" s="27">
        <v>3.79</v>
      </c>
      <c r="AA10" s="28">
        <v>9010481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709472</v>
      </c>
      <c r="D12" s="6">
        <v>0</v>
      </c>
      <c r="E12" s="7">
        <v>674320</v>
      </c>
      <c r="F12" s="8">
        <v>674320</v>
      </c>
      <c r="G12" s="8">
        <v>59148</v>
      </c>
      <c r="H12" s="8">
        <v>61218</v>
      </c>
      <c r="I12" s="8">
        <v>60338</v>
      </c>
      <c r="J12" s="8">
        <v>180704</v>
      </c>
      <c r="K12" s="8">
        <v>62401</v>
      </c>
      <c r="L12" s="8">
        <v>65631</v>
      </c>
      <c r="M12" s="8">
        <v>64693</v>
      </c>
      <c r="N12" s="8">
        <v>192725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373429</v>
      </c>
      <c r="X12" s="8">
        <v>335262</v>
      </c>
      <c r="Y12" s="8">
        <v>38167</v>
      </c>
      <c r="Z12" s="2">
        <v>11.38</v>
      </c>
      <c r="AA12" s="6">
        <v>674320</v>
      </c>
    </row>
    <row r="13" spans="1:27" ht="13.5">
      <c r="A13" s="23" t="s">
        <v>40</v>
      </c>
      <c r="B13" s="29"/>
      <c r="C13" s="6">
        <v>1615135</v>
      </c>
      <c r="D13" s="6">
        <v>0</v>
      </c>
      <c r="E13" s="7">
        <v>1968356</v>
      </c>
      <c r="F13" s="8">
        <v>1968356</v>
      </c>
      <c r="G13" s="8">
        <v>175987</v>
      </c>
      <c r="H13" s="8">
        <v>169857</v>
      </c>
      <c r="I13" s="8">
        <v>115273</v>
      </c>
      <c r="J13" s="8">
        <v>461117</v>
      </c>
      <c r="K13" s="8">
        <v>92524</v>
      </c>
      <c r="L13" s="8">
        <v>64227</v>
      </c>
      <c r="M13" s="8">
        <v>137734</v>
      </c>
      <c r="N13" s="8">
        <v>294485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755602</v>
      </c>
      <c r="X13" s="8">
        <v>978636</v>
      </c>
      <c r="Y13" s="8">
        <v>-223034</v>
      </c>
      <c r="Z13" s="2">
        <v>-22.79</v>
      </c>
      <c r="AA13" s="6">
        <v>1968356</v>
      </c>
    </row>
    <row r="14" spans="1:27" ht="13.5">
      <c r="A14" s="23" t="s">
        <v>41</v>
      </c>
      <c r="B14" s="29"/>
      <c r="C14" s="6">
        <v>5758569</v>
      </c>
      <c r="D14" s="6">
        <v>0</v>
      </c>
      <c r="E14" s="7">
        <v>5458014</v>
      </c>
      <c r="F14" s="8">
        <v>5458014</v>
      </c>
      <c r="G14" s="8">
        <v>566094</v>
      </c>
      <c r="H14" s="8">
        <v>577214</v>
      </c>
      <c r="I14" s="8">
        <v>579206</v>
      </c>
      <c r="J14" s="8">
        <v>1722514</v>
      </c>
      <c r="K14" s="8">
        <v>580953</v>
      </c>
      <c r="L14" s="8">
        <v>594107</v>
      </c>
      <c r="M14" s="8">
        <v>607402</v>
      </c>
      <c r="N14" s="8">
        <v>1782462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3504976</v>
      </c>
      <c r="X14" s="8">
        <v>2713644</v>
      </c>
      <c r="Y14" s="8">
        <v>791332</v>
      </c>
      <c r="Z14" s="2">
        <v>29.16</v>
      </c>
      <c r="AA14" s="6">
        <v>5458014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258633</v>
      </c>
      <c r="D16" s="6">
        <v>0</v>
      </c>
      <c r="E16" s="7">
        <v>441292</v>
      </c>
      <c r="F16" s="8">
        <v>441292</v>
      </c>
      <c r="G16" s="8">
        <v>12700</v>
      </c>
      <c r="H16" s="8">
        <v>5670</v>
      </c>
      <c r="I16" s="8">
        <v>22900</v>
      </c>
      <c r="J16" s="8">
        <v>41270</v>
      </c>
      <c r="K16" s="8">
        <v>32050</v>
      </c>
      <c r="L16" s="8">
        <v>14500</v>
      </c>
      <c r="M16" s="8">
        <v>15260</v>
      </c>
      <c r="N16" s="8">
        <v>61810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103080</v>
      </c>
      <c r="X16" s="8">
        <v>219402</v>
      </c>
      <c r="Y16" s="8">
        <v>-116322</v>
      </c>
      <c r="Z16" s="2">
        <v>-53.02</v>
      </c>
      <c r="AA16" s="6">
        <v>441292</v>
      </c>
    </row>
    <row r="17" spans="1:27" ht="13.5">
      <c r="A17" s="23" t="s">
        <v>44</v>
      </c>
      <c r="B17" s="29"/>
      <c r="C17" s="6">
        <v>1488673</v>
      </c>
      <c r="D17" s="6">
        <v>0</v>
      </c>
      <c r="E17" s="7">
        <v>1610531</v>
      </c>
      <c r="F17" s="8">
        <v>1610531</v>
      </c>
      <c r="G17" s="8">
        <v>106435</v>
      </c>
      <c r="H17" s="8">
        <v>117300</v>
      </c>
      <c r="I17" s="8">
        <v>129857</v>
      </c>
      <c r="J17" s="8">
        <v>353592</v>
      </c>
      <c r="K17" s="8">
        <v>110305</v>
      </c>
      <c r="L17" s="8">
        <v>108488</v>
      </c>
      <c r="M17" s="8">
        <v>101574</v>
      </c>
      <c r="N17" s="8">
        <v>320367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673959</v>
      </c>
      <c r="X17" s="8">
        <v>800736</v>
      </c>
      <c r="Y17" s="8">
        <v>-126777</v>
      </c>
      <c r="Z17" s="2">
        <v>-15.83</v>
      </c>
      <c r="AA17" s="6">
        <v>1610531</v>
      </c>
    </row>
    <row r="18" spans="1:27" ht="13.5">
      <c r="A18" s="25" t="s">
        <v>45</v>
      </c>
      <c r="B18" s="24"/>
      <c r="C18" s="6">
        <v>853719</v>
      </c>
      <c r="D18" s="6">
        <v>0</v>
      </c>
      <c r="E18" s="7">
        <v>806223</v>
      </c>
      <c r="F18" s="8">
        <v>806223</v>
      </c>
      <c r="G18" s="8">
        <v>66292</v>
      </c>
      <c r="H18" s="8">
        <v>74200</v>
      </c>
      <c r="I18" s="8">
        <v>59672</v>
      </c>
      <c r="J18" s="8">
        <v>200164</v>
      </c>
      <c r="K18" s="8">
        <v>61591</v>
      </c>
      <c r="L18" s="8">
        <v>72280</v>
      </c>
      <c r="M18" s="8">
        <v>52189</v>
      </c>
      <c r="N18" s="8">
        <v>186060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386224</v>
      </c>
      <c r="X18" s="8">
        <v>400842</v>
      </c>
      <c r="Y18" s="8">
        <v>-14618</v>
      </c>
      <c r="Z18" s="2">
        <v>-3.65</v>
      </c>
      <c r="AA18" s="6">
        <v>806223</v>
      </c>
    </row>
    <row r="19" spans="1:27" ht="13.5">
      <c r="A19" s="23" t="s">
        <v>46</v>
      </c>
      <c r="B19" s="29"/>
      <c r="C19" s="6">
        <v>109064697</v>
      </c>
      <c r="D19" s="6">
        <v>0</v>
      </c>
      <c r="E19" s="7">
        <v>105326000</v>
      </c>
      <c r="F19" s="8">
        <v>105326000</v>
      </c>
      <c r="G19" s="8">
        <v>41281666</v>
      </c>
      <c r="H19" s="8">
        <v>879260</v>
      </c>
      <c r="I19" s="8">
        <v>1033551</v>
      </c>
      <c r="J19" s="8">
        <v>43194477</v>
      </c>
      <c r="K19" s="8">
        <v>868965</v>
      </c>
      <c r="L19" s="8">
        <v>1289812</v>
      </c>
      <c r="M19" s="8">
        <v>31244962</v>
      </c>
      <c r="N19" s="8">
        <v>33403739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76598216</v>
      </c>
      <c r="X19" s="8">
        <v>78994000</v>
      </c>
      <c r="Y19" s="8">
        <v>-2395784</v>
      </c>
      <c r="Z19" s="2">
        <v>-3.03</v>
      </c>
      <c r="AA19" s="6">
        <v>105326000</v>
      </c>
    </row>
    <row r="20" spans="1:27" ht="13.5">
      <c r="A20" s="23" t="s">
        <v>47</v>
      </c>
      <c r="B20" s="29"/>
      <c r="C20" s="6">
        <v>1732055</v>
      </c>
      <c r="D20" s="6">
        <v>0</v>
      </c>
      <c r="E20" s="7">
        <v>1040637</v>
      </c>
      <c r="F20" s="26">
        <v>1040637</v>
      </c>
      <c r="G20" s="26">
        <v>33684</v>
      </c>
      <c r="H20" s="26">
        <v>113882</v>
      </c>
      <c r="I20" s="26">
        <v>47667</v>
      </c>
      <c r="J20" s="26">
        <v>195233</v>
      </c>
      <c r="K20" s="26">
        <v>81819</v>
      </c>
      <c r="L20" s="26">
        <v>28108</v>
      </c>
      <c r="M20" s="26">
        <v>26242</v>
      </c>
      <c r="N20" s="26">
        <v>136169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331402</v>
      </c>
      <c r="X20" s="26">
        <v>517392</v>
      </c>
      <c r="Y20" s="26">
        <v>-185990</v>
      </c>
      <c r="Z20" s="27">
        <v>-35.95</v>
      </c>
      <c r="AA20" s="28">
        <v>1040637</v>
      </c>
    </row>
    <row r="21" spans="1:27" ht="13.5">
      <c r="A21" s="23" t="s">
        <v>48</v>
      </c>
      <c r="B21" s="29"/>
      <c r="C21" s="6">
        <v>7155000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196890882</v>
      </c>
      <c r="D22" s="33">
        <f>SUM(D5:D21)</f>
        <v>0</v>
      </c>
      <c r="E22" s="34">
        <f t="shared" si="0"/>
        <v>188899369</v>
      </c>
      <c r="F22" s="35">
        <f t="shared" si="0"/>
        <v>188899369</v>
      </c>
      <c r="G22" s="35">
        <f t="shared" si="0"/>
        <v>45606377</v>
      </c>
      <c r="H22" s="35">
        <f t="shared" si="0"/>
        <v>5068378</v>
      </c>
      <c r="I22" s="35">
        <f t="shared" si="0"/>
        <v>8966796</v>
      </c>
      <c r="J22" s="35">
        <f t="shared" si="0"/>
        <v>59641551</v>
      </c>
      <c r="K22" s="35">
        <f t="shared" si="0"/>
        <v>8204158</v>
      </c>
      <c r="L22" s="35">
        <f t="shared" si="0"/>
        <v>9482479</v>
      </c>
      <c r="M22" s="35">
        <f t="shared" si="0"/>
        <v>38712244</v>
      </c>
      <c r="N22" s="35">
        <f t="shared" si="0"/>
        <v>56398881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116040432</v>
      </c>
      <c r="X22" s="35">
        <f t="shared" si="0"/>
        <v>120746920</v>
      </c>
      <c r="Y22" s="35">
        <f t="shared" si="0"/>
        <v>-4706488</v>
      </c>
      <c r="Z22" s="36">
        <f>+IF(X22&lt;&gt;0,+(Y22/X22)*100,0)</f>
        <v>-3.8978120518519233</v>
      </c>
      <c r="AA22" s="33">
        <f>SUM(AA5:AA21)</f>
        <v>188899369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64955900</v>
      </c>
      <c r="D25" s="6">
        <v>0</v>
      </c>
      <c r="E25" s="7">
        <v>66760143</v>
      </c>
      <c r="F25" s="8">
        <v>66760143</v>
      </c>
      <c r="G25" s="8">
        <v>5739271</v>
      </c>
      <c r="H25" s="8">
        <v>5858897</v>
      </c>
      <c r="I25" s="8">
        <v>5915444</v>
      </c>
      <c r="J25" s="8">
        <v>17513612</v>
      </c>
      <c r="K25" s="8">
        <v>5675107</v>
      </c>
      <c r="L25" s="8">
        <v>5848968</v>
      </c>
      <c r="M25" s="8">
        <v>5936367</v>
      </c>
      <c r="N25" s="8">
        <v>17460442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34974054</v>
      </c>
      <c r="X25" s="8">
        <v>33380070</v>
      </c>
      <c r="Y25" s="8">
        <v>1593984</v>
      </c>
      <c r="Z25" s="2">
        <v>4.78</v>
      </c>
      <c r="AA25" s="6">
        <v>66760143</v>
      </c>
    </row>
    <row r="26" spans="1:27" ht="13.5">
      <c r="A26" s="25" t="s">
        <v>52</v>
      </c>
      <c r="B26" s="24"/>
      <c r="C26" s="6">
        <v>7757782</v>
      </c>
      <c r="D26" s="6">
        <v>0</v>
      </c>
      <c r="E26" s="7">
        <v>8276502</v>
      </c>
      <c r="F26" s="8">
        <v>8276502</v>
      </c>
      <c r="G26" s="8">
        <v>635581</v>
      </c>
      <c r="H26" s="8">
        <v>244085</v>
      </c>
      <c r="I26" s="8">
        <v>1157017</v>
      </c>
      <c r="J26" s="8">
        <v>2036683</v>
      </c>
      <c r="K26" s="8">
        <v>672730</v>
      </c>
      <c r="L26" s="8">
        <v>672674</v>
      </c>
      <c r="M26" s="8">
        <v>672674</v>
      </c>
      <c r="N26" s="8">
        <v>2018078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4054761</v>
      </c>
      <c r="X26" s="8">
        <v>4138254</v>
      </c>
      <c r="Y26" s="8">
        <v>-83493</v>
      </c>
      <c r="Z26" s="2">
        <v>-2.02</v>
      </c>
      <c r="AA26" s="6">
        <v>8276502</v>
      </c>
    </row>
    <row r="27" spans="1:27" ht="13.5">
      <c r="A27" s="25" t="s">
        <v>53</v>
      </c>
      <c r="B27" s="24"/>
      <c r="C27" s="6">
        <v>9396787</v>
      </c>
      <c r="D27" s="6">
        <v>0</v>
      </c>
      <c r="E27" s="7">
        <v>10084396</v>
      </c>
      <c r="F27" s="8">
        <v>10084396</v>
      </c>
      <c r="G27" s="8">
        <v>0</v>
      </c>
      <c r="H27" s="8">
        <v>0</v>
      </c>
      <c r="I27" s="8">
        <v>2521099</v>
      </c>
      <c r="J27" s="8">
        <v>2521099</v>
      </c>
      <c r="K27" s="8">
        <v>0</v>
      </c>
      <c r="L27" s="8">
        <v>0</v>
      </c>
      <c r="M27" s="8">
        <v>2521099</v>
      </c>
      <c r="N27" s="8">
        <v>2521099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5042198</v>
      </c>
      <c r="X27" s="8">
        <v>5013816</v>
      </c>
      <c r="Y27" s="8">
        <v>28382</v>
      </c>
      <c r="Z27" s="2">
        <v>0.57</v>
      </c>
      <c r="AA27" s="6">
        <v>10084396</v>
      </c>
    </row>
    <row r="28" spans="1:27" ht="13.5">
      <c r="A28" s="25" t="s">
        <v>54</v>
      </c>
      <c r="B28" s="24"/>
      <c r="C28" s="6">
        <v>7675516</v>
      </c>
      <c r="D28" s="6">
        <v>0</v>
      </c>
      <c r="E28" s="7">
        <v>8802762</v>
      </c>
      <c r="F28" s="8">
        <v>8802762</v>
      </c>
      <c r="G28" s="8">
        <v>0</v>
      </c>
      <c r="H28" s="8">
        <v>0</v>
      </c>
      <c r="I28" s="8">
        <v>2200691</v>
      </c>
      <c r="J28" s="8">
        <v>2200691</v>
      </c>
      <c r="K28" s="8">
        <v>0</v>
      </c>
      <c r="L28" s="8">
        <v>0</v>
      </c>
      <c r="M28" s="8">
        <v>2200690</v>
      </c>
      <c r="N28" s="8">
        <v>2200690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4401381</v>
      </c>
      <c r="X28" s="8">
        <v>4401384</v>
      </c>
      <c r="Y28" s="8">
        <v>-3</v>
      </c>
      <c r="Z28" s="2">
        <v>0</v>
      </c>
      <c r="AA28" s="6">
        <v>8802762</v>
      </c>
    </row>
    <row r="29" spans="1:27" ht="13.5">
      <c r="A29" s="25" t="s">
        <v>55</v>
      </c>
      <c r="B29" s="24"/>
      <c r="C29" s="6">
        <v>-914904</v>
      </c>
      <c r="D29" s="6">
        <v>0</v>
      </c>
      <c r="E29" s="7">
        <v>1105577</v>
      </c>
      <c r="F29" s="8">
        <v>1105577</v>
      </c>
      <c r="G29" s="8">
        <v>0</v>
      </c>
      <c r="H29" s="8">
        <v>16782</v>
      </c>
      <c r="I29" s="8">
        <v>6102</v>
      </c>
      <c r="J29" s="8">
        <v>22884</v>
      </c>
      <c r="K29" s="8">
        <v>1680</v>
      </c>
      <c r="L29" s="8">
        <v>28184</v>
      </c>
      <c r="M29" s="8">
        <v>1271</v>
      </c>
      <c r="N29" s="8">
        <v>31135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54019</v>
      </c>
      <c r="X29" s="8">
        <v>552786</v>
      </c>
      <c r="Y29" s="8">
        <v>-498767</v>
      </c>
      <c r="Z29" s="2">
        <v>-90.23</v>
      </c>
      <c r="AA29" s="6">
        <v>1105577</v>
      </c>
    </row>
    <row r="30" spans="1:27" ht="13.5">
      <c r="A30" s="25" t="s">
        <v>56</v>
      </c>
      <c r="B30" s="24"/>
      <c r="C30" s="6">
        <v>25370106</v>
      </c>
      <c r="D30" s="6">
        <v>0</v>
      </c>
      <c r="E30" s="7">
        <v>27021125</v>
      </c>
      <c r="F30" s="8">
        <v>27021125</v>
      </c>
      <c r="G30" s="8">
        <v>2474533</v>
      </c>
      <c r="H30" s="8">
        <v>2717798</v>
      </c>
      <c r="I30" s="8">
        <v>2451772</v>
      </c>
      <c r="J30" s="8">
        <v>7644103</v>
      </c>
      <c r="K30" s="8">
        <v>1794844</v>
      </c>
      <c r="L30" s="8">
        <v>0</v>
      </c>
      <c r="M30" s="8">
        <v>4104800</v>
      </c>
      <c r="N30" s="8">
        <v>5899644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13543747</v>
      </c>
      <c r="X30" s="8">
        <v>13510560</v>
      </c>
      <c r="Y30" s="8">
        <v>33187</v>
      </c>
      <c r="Z30" s="2">
        <v>0.25</v>
      </c>
      <c r="AA30" s="6">
        <v>27021125</v>
      </c>
    </row>
    <row r="31" spans="1:27" ht="13.5">
      <c r="A31" s="25" t="s">
        <v>57</v>
      </c>
      <c r="B31" s="24"/>
      <c r="C31" s="6">
        <v>7197935</v>
      </c>
      <c r="D31" s="6">
        <v>0</v>
      </c>
      <c r="E31" s="7">
        <v>11797958</v>
      </c>
      <c r="F31" s="8">
        <v>11797958</v>
      </c>
      <c r="G31" s="8">
        <v>136365</v>
      </c>
      <c r="H31" s="8">
        <v>524846</v>
      </c>
      <c r="I31" s="8">
        <v>126058</v>
      </c>
      <c r="J31" s="8">
        <v>787269</v>
      </c>
      <c r="K31" s="8">
        <v>258980</v>
      </c>
      <c r="L31" s="8">
        <v>298372</v>
      </c>
      <c r="M31" s="8">
        <v>338616</v>
      </c>
      <c r="N31" s="8">
        <v>895968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1683237</v>
      </c>
      <c r="X31" s="8">
        <v>5870004</v>
      </c>
      <c r="Y31" s="8">
        <v>-4186767</v>
      </c>
      <c r="Z31" s="2">
        <v>-71.32</v>
      </c>
      <c r="AA31" s="6">
        <v>11797958</v>
      </c>
    </row>
    <row r="32" spans="1:27" ht="13.5">
      <c r="A32" s="25" t="s">
        <v>58</v>
      </c>
      <c r="B32" s="24"/>
      <c r="C32" s="6">
        <v>21464771</v>
      </c>
      <c r="D32" s="6">
        <v>0</v>
      </c>
      <c r="E32" s="7">
        <v>17109059</v>
      </c>
      <c r="F32" s="8">
        <v>17109059</v>
      </c>
      <c r="G32" s="8">
        <v>1556572</v>
      </c>
      <c r="H32" s="8">
        <v>1745987</v>
      </c>
      <c r="I32" s="8">
        <v>1724974</v>
      </c>
      <c r="J32" s="8">
        <v>5027533</v>
      </c>
      <c r="K32" s="8">
        <v>1521536</v>
      </c>
      <c r="L32" s="8">
        <v>2120278</v>
      </c>
      <c r="M32" s="8">
        <v>2357358</v>
      </c>
      <c r="N32" s="8">
        <v>5999172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11026705</v>
      </c>
      <c r="X32" s="8">
        <v>8554530</v>
      </c>
      <c r="Y32" s="8">
        <v>2472175</v>
      </c>
      <c r="Z32" s="2">
        <v>28.9</v>
      </c>
      <c r="AA32" s="6">
        <v>17109059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4947964</v>
      </c>
      <c r="F33" s="8">
        <v>4947964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2473980</v>
      </c>
      <c r="Y33" s="8">
        <v>-2473980</v>
      </c>
      <c r="Z33" s="2">
        <v>-100</v>
      </c>
      <c r="AA33" s="6">
        <v>4947964</v>
      </c>
    </row>
    <row r="34" spans="1:27" ht="13.5">
      <c r="A34" s="25" t="s">
        <v>60</v>
      </c>
      <c r="B34" s="24"/>
      <c r="C34" s="6">
        <v>40778126</v>
      </c>
      <c r="D34" s="6">
        <v>0</v>
      </c>
      <c r="E34" s="7">
        <v>40843667</v>
      </c>
      <c r="F34" s="8">
        <v>40843667</v>
      </c>
      <c r="G34" s="8">
        <v>3168296</v>
      </c>
      <c r="H34" s="8">
        <v>3515289</v>
      </c>
      <c r="I34" s="8">
        <v>2884617</v>
      </c>
      <c r="J34" s="8">
        <v>9568202</v>
      </c>
      <c r="K34" s="8">
        <v>4179310</v>
      </c>
      <c r="L34" s="8">
        <v>4359267</v>
      </c>
      <c r="M34" s="8">
        <v>5373289</v>
      </c>
      <c r="N34" s="8">
        <v>13911866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23480068</v>
      </c>
      <c r="X34" s="8">
        <v>20355594</v>
      </c>
      <c r="Y34" s="8">
        <v>3124474</v>
      </c>
      <c r="Z34" s="2">
        <v>15.35</v>
      </c>
      <c r="AA34" s="6">
        <v>40843667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183682019</v>
      </c>
      <c r="D36" s="33">
        <f>SUM(D25:D35)</f>
        <v>0</v>
      </c>
      <c r="E36" s="34">
        <f t="shared" si="1"/>
        <v>196749153</v>
      </c>
      <c r="F36" s="35">
        <f t="shared" si="1"/>
        <v>196749153</v>
      </c>
      <c r="G36" s="35">
        <f t="shared" si="1"/>
        <v>13710618</v>
      </c>
      <c r="H36" s="35">
        <f t="shared" si="1"/>
        <v>14623684</v>
      </c>
      <c r="I36" s="35">
        <f t="shared" si="1"/>
        <v>18987774</v>
      </c>
      <c r="J36" s="35">
        <f t="shared" si="1"/>
        <v>47322076</v>
      </c>
      <c r="K36" s="35">
        <f t="shared" si="1"/>
        <v>14104187</v>
      </c>
      <c r="L36" s="35">
        <f t="shared" si="1"/>
        <v>13327743</v>
      </c>
      <c r="M36" s="35">
        <f t="shared" si="1"/>
        <v>23506164</v>
      </c>
      <c r="N36" s="35">
        <f t="shared" si="1"/>
        <v>50938094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98260170</v>
      </c>
      <c r="X36" s="35">
        <f t="shared" si="1"/>
        <v>98250978</v>
      </c>
      <c r="Y36" s="35">
        <f t="shared" si="1"/>
        <v>9192</v>
      </c>
      <c r="Z36" s="36">
        <f>+IF(X36&lt;&gt;0,+(Y36/X36)*100,0)</f>
        <v>0.009355632063021297</v>
      </c>
      <c r="AA36" s="33">
        <f>SUM(AA25:AA35)</f>
        <v>196749153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13208863</v>
      </c>
      <c r="D38" s="46">
        <f>+D22-D36</f>
        <v>0</v>
      </c>
      <c r="E38" s="47">
        <f t="shared" si="2"/>
        <v>-7849784</v>
      </c>
      <c r="F38" s="48">
        <f t="shared" si="2"/>
        <v>-7849784</v>
      </c>
      <c r="G38" s="48">
        <f t="shared" si="2"/>
        <v>31895759</v>
      </c>
      <c r="H38" s="48">
        <f t="shared" si="2"/>
        <v>-9555306</v>
      </c>
      <c r="I38" s="48">
        <f t="shared" si="2"/>
        <v>-10020978</v>
      </c>
      <c r="J38" s="48">
        <f t="shared" si="2"/>
        <v>12319475</v>
      </c>
      <c r="K38" s="48">
        <f t="shared" si="2"/>
        <v>-5900029</v>
      </c>
      <c r="L38" s="48">
        <f t="shared" si="2"/>
        <v>-3845264</v>
      </c>
      <c r="M38" s="48">
        <f t="shared" si="2"/>
        <v>15206080</v>
      </c>
      <c r="N38" s="48">
        <f t="shared" si="2"/>
        <v>5460787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17780262</v>
      </c>
      <c r="X38" s="48">
        <f>IF(F22=F36,0,X22-X36)</f>
        <v>22495942</v>
      </c>
      <c r="Y38" s="48">
        <f t="shared" si="2"/>
        <v>-4715680</v>
      </c>
      <c r="Z38" s="49">
        <f>+IF(X38&lt;&gt;0,+(Y38/X38)*100,0)</f>
        <v>-20.962358455582788</v>
      </c>
      <c r="AA38" s="46">
        <f>+AA22-AA36</f>
        <v>-7849784</v>
      </c>
    </row>
    <row r="39" spans="1:27" ht="13.5">
      <c r="A39" s="23" t="s">
        <v>64</v>
      </c>
      <c r="B39" s="29"/>
      <c r="C39" s="6">
        <v>48241496</v>
      </c>
      <c r="D39" s="6">
        <v>0</v>
      </c>
      <c r="E39" s="7">
        <v>65640000</v>
      </c>
      <c r="F39" s="8">
        <v>65640000</v>
      </c>
      <c r="G39" s="8">
        <v>136551</v>
      </c>
      <c r="H39" s="8">
        <v>4903355</v>
      </c>
      <c r="I39" s="8">
        <v>6103755</v>
      </c>
      <c r="J39" s="8">
        <v>11143661</v>
      </c>
      <c r="K39" s="8">
        <v>3842225</v>
      </c>
      <c r="L39" s="8">
        <v>4986154</v>
      </c>
      <c r="M39" s="8">
        <v>3417908</v>
      </c>
      <c r="N39" s="8">
        <v>12246287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23389948</v>
      </c>
      <c r="X39" s="8">
        <v>55400000</v>
      </c>
      <c r="Y39" s="8">
        <v>-32010052</v>
      </c>
      <c r="Z39" s="2">
        <v>-57.78</v>
      </c>
      <c r="AA39" s="6">
        <v>65640000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61450359</v>
      </c>
      <c r="D42" s="55">
        <f>SUM(D38:D41)</f>
        <v>0</v>
      </c>
      <c r="E42" s="56">
        <f t="shared" si="3"/>
        <v>57790216</v>
      </c>
      <c r="F42" s="57">
        <f t="shared" si="3"/>
        <v>57790216</v>
      </c>
      <c r="G42" s="57">
        <f t="shared" si="3"/>
        <v>32032310</v>
      </c>
      <c r="H42" s="57">
        <f t="shared" si="3"/>
        <v>-4651951</v>
      </c>
      <c r="I42" s="57">
        <f t="shared" si="3"/>
        <v>-3917223</v>
      </c>
      <c r="J42" s="57">
        <f t="shared" si="3"/>
        <v>23463136</v>
      </c>
      <c r="K42" s="57">
        <f t="shared" si="3"/>
        <v>-2057804</v>
      </c>
      <c r="L42" s="57">
        <f t="shared" si="3"/>
        <v>1140890</v>
      </c>
      <c r="M42" s="57">
        <f t="shared" si="3"/>
        <v>18623988</v>
      </c>
      <c r="N42" s="57">
        <f t="shared" si="3"/>
        <v>17707074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41170210</v>
      </c>
      <c r="X42" s="57">
        <f t="shared" si="3"/>
        <v>77895942</v>
      </c>
      <c r="Y42" s="57">
        <f t="shared" si="3"/>
        <v>-36725732</v>
      </c>
      <c r="Z42" s="58">
        <f>+IF(X42&lt;&gt;0,+(Y42/X42)*100,0)</f>
        <v>-47.14716974601835</v>
      </c>
      <c r="AA42" s="55">
        <f>SUM(AA38:AA41)</f>
        <v>57790216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61450359</v>
      </c>
      <c r="D44" s="63">
        <f>+D42-D43</f>
        <v>0</v>
      </c>
      <c r="E44" s="64">
        <f t="shared" si="4"/>
        <v>57790216</v>
      </c>
      <c r="F44" s="65">
        <f t="shared" si="4"/>
        <v>57790216</v>
      </c>
      <c r="G44" s="65">
        <f t="shared" si="4"/>
        <v>32032310</v>
      </c>
      <c r="H44" s="65">
        <f t="shared" si="4"/>
        <v>-4651951</v>
      </c>
      <c r="I44" s="65">
        <f t="shared" si="4"/>
        <v>-3917223</v>
      </c>
      <c r="J44" s="65">
        <f t="shared" si="4"/>
        <v>23463136</v>
      </c>
      <c r="K44" s="65">
        <f t="shared" si="4"/>
        <v>-2057804</v>
      </c>
      <c r="L44" s="65">
        <f t="shared" si="4"/>
        <v>1140890</v>
      </c>
      <c r="M44" s="65">
        <f t="shared" si="4"/>
        <v>18623988</v>
      </c>
      <c r="N44" s="65">
        <f t="shared" si="4"/>
        <v>17707074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41170210</v>
      </c>
      <c r="X44" s="65">
        <f t="shared" si="4"/>
        <v>77895942</v>
      </c>
      <c r="Y44" s="65">
        <f t="shared" si="4"/>
        <v>-36725732</v>
      </c>
      <c r="Z44" s="66">
        <f>+IF(X44&lt;&gt;0,+(Y44/X44)*100,0)</f>
        <v>-47.14716974601835</v>
      </c>
      <c r="AA44" s="63">
        <f>+AA42-AA43</f>
        <v>57790216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61450359</v>
      </c>
      <c r="D46" s="55">
        <f>SUM(D44:D45)</f>
        <v>0</v>
      </c>
      <c r="E46" s="56">
        <f t="shared" si="5"/>
        <v>57790216</v>
      </c>
      <c r="F46" s="57">
        <f t="shared" si="5"/>
        <v>57790216</v>
      </c>
      <c r="G46" s="57">
        <f t="shared" si="5"/>
        <v>32032310</v>
      </c>
      <c r="H46" s="57">
        <f t="shared" si="5"/>
        <v>-4651951</v>
      </c>
      <c r="I46" s="57">
        <f t="shared" si="5"/>
        <v>-3917223</v>
      </c>
      <c r="J46" s="57">
        <f t="shared" si="5"/>
        <v>23463136</v>
      </c>
      <c r="K46" s="57">
        <f t="shared" si="5"/>
        <v>-2057804</v>
      </c>
      <c r="L46" s="57">
        <f t="shared" si="5"/>
        <v>1140890</v>
      </c>
      <c r="M46" s="57">
        <f t="shared" si="5"/>
        <v>18623988</v>
      </c>
      <c r="N46" s="57">
        <f t="shared" si="5"/>
        <v>17707074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41170210</v>
      </c>
      <c r="X46" s="57">
        <f t="shared" si="5"/>
        <v>77895942</v>
      </c>
      <c r="Y46" s="57">
        <f t="shared" si="5"/>
        <v>-36725732</v>
      </c>
      <c r="Z46" s="58">
        <f>+IF(X46&lt;&gt;0,+(Y46/X46)*100,0)</f>
        <v>-47.14716974601835</v>
      </c>
      <c r="AA46" s="55">
        <f>SUM(AA44:AA45)</f>
        <v>57790216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61450359</v>
      </c>
      <c r="D48" s="71">
        <f>SUM(D46:D47)</f>
        <v>0</v>
      </c>
      <c r="E48" s="72">
        <f t="shared" si="6"/>
        <v>57790216</v>
      </c>
      <c r="F48" s="73">
        <f t="shared" si="6"/>
        <v>57790216</v>
      </c>
      <c r="G48" s="73">
        <f t="shared" si="6"/>
        <v>32032310</v>
      </c>
      <c r="H48" s="74">
        <f t="shared" si="6"/>
        <v>-4651951</v>
      </c>
      <c r="I48" s="74">
        <f t="shared" si="6"/>
        <v>-3917223</v>
      </c>
      <c r="J48" s="74">
        <f t="shared" si="6"/>
        <v>23463136</v>
      </c>
      <c r="K48" s="74">
        <f t="shared" si="6"/>
        <v>-2057804</v>
      </c>
      <c r="L48" s="74">
        <f t="shared" si="6"/>
        <v>1140890</v>
      </c>
      <c r="M48" s="73">
        <f t="shared" si="6"/>
        <v>18623988</v>
      </c>
      <c r="N48" s="73">
        <f t="shared" si="6"/>
        <v>17707074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41170210</v>
      </c>
      <c r="X48" s="74">
        <f t="shared" si="6"/>
        <v>77895942</v>
      </c>
      <c r="Y48" s="74">
        <f t="shared" si="6"/>
        <v>-36725732</v>
      </c>
      <c r="Z48" s="75">
        <f>+IF(X48&lt;&gt;0,+(Y48/X48)*100,0)</f>
        <v>-47.14716974601835</v>
      </c>
      <c r="AA48" s="76">
        <f>SUM(AA46:AA47)</f>
        <v>57790216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58089079</v>
      </c>
      <c r="D5" s="6">
        <v>0</v>
      </c>
      <c r="E5" s="7">
        <v>64183860</v>
      </c>
      <c r="F5" s="8">
        <v>64183860</v>
      </c>
      <c r="G5" s="8">
        <v>5393410</v>
      </c>
      <c r="H5" s="8">
        <v>5341060</v>
      </c>
      <c r="I5" s="8">
        <v>5359553</v>
      </c>
      <c r="J5" s="8">
        <v>16094023</v>
      </c>
      <c r="K5" s="8">
        <v>5446757</v>
      </c>
      <c r="L5" s="8">
        <v>5398390</v>
      </c>
      <c r="M5" s="8">
        <v>5357416</v>
      </c>
      <c r="N5" s="8">
        <v>16202563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32296586</v>
      </c>
      <c r="X5" s="8">
        <v>31953966</v>
      </c>
      <c r="Y5" s="8">
        <v>342620</v>
      </c>
      <c r="Z5" s="2">
        <v>1.07</v>
      </c>
      <c r="AA5" s="6">
        <v>64183860</v>
      </c>
    </row>
    <row r="6" spans="1:27" ht="13.5">
      <c r="A6" s="23" t="s">
        <v>33</v>
      </c>
      <c r="B6" s="24"/>
      <c r="C6" s="6">
        <v>2318099</v>
      </c>
      <c r="D6" s="6">
        <v>0</v>
      </c>
      <c r="E6" s="7">
        <v>63960</v>
      </c>
      <c r="F6" s="8">
        <v>63960</v>
      </c>
      <c r="G6" s="8">
        <v>0</v>
      </c>
      <c r="H6" s="8">
        <v>0</v>
      </c>
      <c r="I6" s="8">
        <v>728717</v>
      </c>
      <c r="J6" s="8">
        <v>728717</v>
      </c>
      <c r="K6" s="8">
        <v>1207</v>
      </c>
      <c r="L6" s="8">
        <v>245347</v>
      </c>
      <c r="M6" s="8">
        <v>264491</v>
      </c>
      <c r="N6" s="8">
        <v>511045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1239762</v>
      </c>
      <c r="X6" s="8">
        <v>1066001</v>
      </c>
      <c r="Y6" s="8">
        <v>173761</v>
      </c>
      <c r="Z6" s="2">
        <v>16.3</v>
      </c>
      <c r="AA6" s="6">
        <v>63960</v>
      </c>
    </row>
    <row r="7" spans="1:27" ht="13.5">
      <c r="A7" s="25" t="s">
        <v>34</v>
      </c>
      <c r="B7" s="24"/>
      <c r="C7" s="6">
        <v>162861520</v>
      </c>
      <c r="D7" s="6">
        <v>0</v>
      </c>
      <c r="E7" s="7">
        <v>177587432</v>
      </c>
      <c r="F7" s="8">
        <v>177587432</v>
      </c>
      <c r="G7" s="8">
        <v>10686309</v>
      </c>
      <c r="H7" s="8">
        <v>14546126</v>
      </c>
      <c r="I7" s="8">
        <v>14497327</v>
      </c>
      <c r="J7" s="8">
        <v>39729762</v>
      </c>
      <c r="K7" s="8">
        <v>13328357</v>
      </c>
      <c r="L7" s="8">
        <v>14119452</v>
      </c>
      <c r="M7" s="8">
        <v>12445191</v>
      </c>
      <c r="N7" s="8">
        <v>39893000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79622762</v>
      </c>
      <c r="X7" s="8">
        <v>90740501</v>
      </c>
      <c r="Y7" s="8">
        <v>-11117739</v>
      </c>
      <c r="Z7" s="2">
        <v>-12.25</v>
      </c>
      <c r="AA7" s="6">
        <v>177587432</v>
      </c>
    </row>
    <row r="8" spans="1:27" ht="13.5">
      <c r="A8" s="25" t="s">
        <v>35</v>
      </c>
      <c r="B8" s="24"/>
      <c r="C8" s="6">
        <v>34864360</v>
      </c>
      <c r="D8" s="6">
        <v>0</v>
      </c>
      <c r="E8" s="7">
        <v>40518500</v>
      </c>
      <c r="F8" s="8">
        <v>40518500</v>
      </c>
      <c r="G8" s="8">
        <v>1232309</v>
      </c>
      <c r="H8" s="8">
        <v>1278480</v>
      </c>
      <c r="I8" s="8">
        <v>1494454</v>
      </c>
      <c r="J8" s="8">
        <v>4005243</v>
      </c>
      <c r="K8" s="8">
        <v>861141</v>
      </c>
      <c r="L8" s="8">
        <v>587468</v>
      </c>
      <c r="M8" s="8">
        <v>1088068</v>
      </c>
      <c r="N8" s="8">
        <v>2536677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6541920</v>
      </c>
      <c r="X8" s="8">
        <v>21909498</v>
      </c>
      <c r="Y8" s="8">
        <v>-15367578</v>
      </c>
      <c r="Z8" s="2">
        <v>-70.14</v>
      </c>
      <c r="AA8" s="6">
        <v>40518500</v>
      </c>
    </row>
    <row r="9" spans="1:27" ht="13.5">
      <c r="A9" s="25" t="s">
        <v>36</v>
      </c>
      <c r="B9" s="24"/>
      <c r="C9" s="6">
        <v>22891197</v>
      </c>
      <c r="D9" s="6">
        <v>0</v>
      </c>
      <c r="E9" s="7">
        <v>26427500</v>
      </c>
      <c r="F9" s="8">
        <v>26427500</v>
      </c>
      <c r="G9" s="8">
        <v>1824681</v>
      </c>
      <c r="H9" s="8">
        <v>1841990</v>
      </c>
      <c r="I9" s="8">
        <v>1842218</v>
      </c>
      <c r="J9" s="8">
        <v>5508889</v>
      </c>
      <c r="K9" s="8">
        <v>1834457</v>
      </c>
      <c r="L9" s="8">
        <v>1843131</v>
      </c>
      <c r="M9" s="8">
        <v>1841267</v>
      </c>
      <c r="N9" s="8">
        <v>5518855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11027744</v>
      </c>
      <c r="X9" s="8">
        <v>13213998</v>
      </c>
      <c r="Y9" s="8">
        <v>-2186254</v>
      </c>
      <c r="Z9" s="2">
        <v>-16.54</v>
      </c>
      <c r="AA9" s="6">
        <v>26427500</v>
      </c>
    </row>
    <row r="10" spans="1:27" ht="13.5">
      <c r="A10" s="25" t="s">
        <v>37</v>
      </c>
      <c r="B10" s="24"/>
      <c r="C10" s="6">
        <v>17391423</v>
      </c>
      <c r="D10" s="6">
        <v>0</v>
      </c>
      <c r="E10" s="7">
        <v>19496400</v>
      </c>
      <c r="F10" s="26">
        <v>19496400</v>
      </c>
      <c r="G10" s="26">
        <v>1599402</v>
      </c>
      <c r="H10" s="26">
        <v>1595739</v>
      </c>
      <c r="I10" s="26">
        <v>1590818</v>
      </c>
      <c r="J10" s="26">
        <v>4785959</v>
      </c>
      <c r="K10" s="26">
        <v>1187838</v>
      </c>
      <c r="L10" s="26">
        <v>1588725</v>
      </c>
      <c r="M10" s="26">
        <v>1573456</v>
      </c>
      <c r="N10" s="26">
        <v>4350019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9135978</v>
      </c>
      <c r="X10" s="26">
        <v>9748001</v>
      </c>
      <c r="Y10" s="26">
        <v>-612023</v>
      </c>
      <c r="Z10" s="27">
        <v>-6.28</v>
      </c>
      <c r="AA10" s="28">
        <v>19496400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1222139</v>
      </c>
      <c r="D12" s="6">
        <v>0</v>
      </c>
      <c r="E12" s="7">
        <v>1060969</v>
      </c>
      <c r="F12" s="8">
        <v>1060969</v>
      </c>
      <c r="G12" s="8">
        <v>64568</v>
      </c>
      <c r="H12" s="8">
        <v>586208</v>
      </c>
      <c r="I12" s="8">
        <v>-289486</v>
      </c>
      <c r="J12" s="8">
        <v>361290</v>
      </c>
      <c r="K12" s="8">
        <v>0</v>
      </c>
      <c r="L12" s="8">
        <v>58663</v>
      </c>
      <c r="M12" s="8">
        <v>58663</v>
      </c>
      <c r="N12" s="8">
        <v>117326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478616</v>
      </c>
      <c r="X12" s="8">
        <v>731682</v>
      </c>
      <c r="Y12" s="8">
        <v>-253066</v>
      </c>
      <c r="Z12" s="2">
        <v>-34.59</v>
      </c>
      <c r="AA12" s="6">
        <v>1060969</v>
      </c>
    </row>
    <row r="13" spans="1:27" ht="13.5">
      <c r="A13" s="23" t="s">
        <v>40</v>
      </c>
      <c r="B13" s="29"/>
      <c r="C13" s="6">
        <v>1774825</v>
      </c>
      <c r="D13" s="6">
        <v>0</v>
      </c>
      <c r="E13" s="7">
        <v>1956110</v>
      </c>
      <c r="F13" s="8">
        <v>1956110</v>
      </c>
      <c r="G13" s="8">
        <v>33414</v>
      </c>
      <c r="H13" s="8">
        <v>174803</v>
      </c>
      <c r="I13" s="8">
        <v>-17850</v>
      </c>
      <c r="J13" s="8">
        <v>190367</v>
      </c>
      <c r="K13" s="8">
        <v>0</v>
      </c>
      <c r="L13" s="8">
        <v>58717</v>
      </c>
      <c r="M13" s="8">
        <v>50938</v>
      </c>
      <c r="N13" s="8">
        <v>109655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300022</v>
      </c>
      <c r="X13" s="8">
        <v>978000</v>
      </c>
      <c r="Y13" s="8">
        <v>-677978</v>
      </c>
      <c r="Z13" s="2">
        <v>-69.32</v>
      </c>
      <c r="AA13" s="6">
        <v>1956110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1235</v>
      </c>
      <c r="H14" s="8">
        <v>1235</v>
      </c>
      <c r="I14" s="8">
        <v>1215</v>
      </c>
      <c r="J14" s="8">
        <v>3685</v>
      </c>
      <c r="K14" s="8">
        <v>0</v>
      </c>
      <c r="L14" s="8">
        <v>1207</v>
      </c>
      <c r="M14" s="8">
        <v>1207</v>
      </c>
      <c r="N14" s="8">
        <v>2414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6099</v>
      </c>
      <c r="X14" s="8">
        <v>7998</v>
      </c>
      <c r="Y14" s="8">
        <v>-1899</v>
      </c>
      <c r="Z14" s="2">
        <v>-23.74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466995</v>
      </c>
      <c r="L15" s="8">
        <v>0</v>
      </c>
      <c r="M15" s="8">
        <v>0</v>
      </c>
      <c r="N15" s="8">
        <v>466995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466995</v>
      </c>
      <c r="X15" s="8"/>
      <c r="Y15" s="8">
        <v>466995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6640087</v>
      </c>
      <c r="D16" s="6">
        <v>0</v>
      </c>
      <c r="E16" s="7">
        <v>1599000</v>
      </c>
      <c r="F16" s="8">
        <v>1599000</v>
      </c>
      <c r="G16" s="8">
        <v>77951</v>
      </c>
      <c r="H16" s="8">
        <v>17494</v>
      </c>
      <c r="I16" s="8">
        <v>56609</v>
      </c>
      <c r="J16" s="8">
        <v>152054</v>
      </c>
      <c r="K16" s="8">
        <v>100222</v>
      </c>
      <c r="L16" s="8">
        <v>171300</v>
      </c>
      <c r="M16" s="8">
        <v>123300</v>
      </c>
      <c r="N16" s="8">
        <v>394822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546876</v>
      </c>
      <c r="X16" s="8">
        <v>856500</v>
      </c>
      <c r="Y16" s="8">
        <v>-309624</v>
      </c>
      <c r="Z16" s="2">
        <v>-36.15</v>
      </c>
      <c r="AA16" s="6">
        <v>1599000</v>
      </c>
    </row>
    <row r="17" spans="1:27" ht="13.5">
      <c r="A17" s="23" t="s">
        <v>44</v>
      </c>
      <c r="B17" s="29"/>
      <c r="C17" s="6">
        <v>4236392</v>
      </c>
      <c r="D17" s="6">
        <v>0</v>
      </c>
      <c r="E17" s="7">
        <v>4493190</v>
      </c>
      <c r="F17" s="8">
        <v>4493190</v>
      </c>
      <c r="G17" s="8">
        <v>324109</v>
      </c>
      <c r="H17" s="8">
        <v>360064</v>
      </c>
      <c r="I17" s="8">
        <v>377426</v>
      </c>
      <c r="J17" s="8">
        <v>1061599</v>
      </c>
      <c r="K17" s="8">
        <v>190327</v>
      </c>
      <c r="L17" s="8">
        <v>376108</v>
      </c>
      <c r="M17" s="8">
        <v>295389</v>
      </c>
      <c r="N17" s="8">
        <v>861824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1923423</v>
      </c>
      <c r="X17" s="8">
        <v>2288190</v>
      </c>
      <c r="Y17" s="8">
        <v>-364767</v>
      </c>
      <c r="Z17" s="2">
        <v>-15.94</v>
      </c>
      <c r="AA17" s="6">
        <v>4493190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132182239</v>
      </c>
      <c r="D19" s="6">
        <v>0</v>
      </c>
      <c r="E19" s="7">
        <v>118289152</v>
      </c>
      <c r="F19" s="8">
        <v>118289152</v>
      </c>
      <c r="G19" s="8">
        <v>44951000</v>
      </c>
      <c r="H19" s="8">
        <v>0</v>
      </c>
      <c r="I19" s="8">
        <v>0</v>
      </c>
      <c r="J19" s="8">
        <v>44951000</v>
      </c>
      <c r="K19" s="8">
        <v>0</v>
      </c>
      <c r="L19" s="8">
        <v>0</v>
      </c>
      <c r="M19" s="8">
        <v>36967000</v>
      </c>
      <c r="N19" s="8">
        <v>36967000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81918000</v>
      </c>
      <c r="X19" s="8">
        <v>79725334</v>
      </c>
      <c r="Y19" s="8">
        <v>2192666</v>
      </c>
      <c r="Z19" s="2">
        <v>2.75</v>
      </c>
      <c r="AA19" s="6">
        <v>118289152</v>
      </c>
    </row>
    <row r="20" spans="1:27" ht="13.5">
      <c r="A20" s="23" t="s">
        <v>47</v>
      </c>
      <c r="B20" s="29"/>
      <c r="C20" s="6">
        <v>4293049</v>
      </c>
      <c r="D20" s="6">
        <v>0</v>
      </c>
      <c r="E20" s="7">
        <v>1117506</v>
      </c>
      <c r="F20" s="26">
        <v>1117506</v>
      </c>
      <c r="G20" s="26">
        <v>197124</v>
      </c>
      <c r="H20" s="26">
        <v>29143</v>
      </c>
      <c r="I20" s="26">
        <v>137622</v>
      </c>
      <c r="J20" s="26">
        <v>363889</v>
      </c>
      <c r="K20" s="26">
        <v>370723</v>
      </c>
      <c r="L20" s="26">
        <v>136436</v>
      </c>
      <c r="M20" s="26">
        <v>103778</v>
      </c>
      <c r="N20" s="26">
        <v>610937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974826</v>
      </c>
      <c r="X20" s="26">
        <v>1108998</v>
      </c>
      <c r="Y20" s="26">
        <v>-134172</v>
      </c>
      <c r="Z20" s="27">
        <v>-12.1</v>
      </c>
      <c r="AA20" s="28">
        <v>1117506</v>
      </c>
    </row>
    <row r="21" spans="1:27" ht="13.5">
      <c r="A21" s="23" t="s">
        <v>48</v>
      </c>
      <c r="B21" s="29"/>
      <c r="C21" s="6">
        <v>-14102378</v>
      </c>
      <c r="D21" s="6">
        <v>0</v>
      </c>
      <c r="E21" s="7">
        <v>0</v>
      </c>
      <c r="F21" s="8">
        <v>0</v>
      </c>
      <c r="G21" s="8">
        <v>0</v>
      </c>
      <c r="H21" s="8">
        <v>108810</v>
      </c>
      <c r="I21" s="30">
        <v>0</v>
      </c>
      <c r="J21" s="8">
        <v>108810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108810</v>
      </c>
      <c r="X21" s="8"/>
      <c r="Y21" s="8">
        <v>108810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434662031</v>
      </c>
      <c r="D22" s="33">
        <f>SUM(D5:D21)</f>
        <v>0</v>
      </c>
      <c r="E22" s="34">
        <f t="shared" si="0"/>
        <v>456793579</v>
      </c>
      <c r="F22" s="35">
        <f t="shared" si="0"/>
        <v>456793579</v>
      </c>
      <c r="G22" s="35">
        <f t="shared" si="0"/>
        <v>66385512</v>
      </c>
      <c r="H22" s="35">
        <f t="shared" si="0"/>
        <v>25881152</v>
      </c>
      <c r="I22" s="35">
        <f t="shared" si="0"/>
        <v>25778623</v>
      </c>
      <c r="J22" s="35">
        <f t="shared" si="0"/>
        <v>118045287</v>
      </c>
      <c r="K22" s="35">
        <f t="shared" si="0"/>
        <v>23788024</v>
      </c>
      <c r="L22" s="35">
        <f t="shared" si="0"/>
        <v>24584944</v>
      </c>
      <c r="M22" s="35">
        <f t="shared" si="0"/>
        <v>60170164</v>
      </c>
      <c r="N22" s="35">
        <f t="shared" si="0"/>
        <v>108543132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226588419</v>
      </c>
      <c r="X22" s="35">
        <f t="shared" si="0"/>
        <v>254328667</v>
      </c>
      <c r="Y22" s="35">
        <f t="shared" si="0"/>
        <v>-27740248</v>
      </c>
      <c r="Z22" s="36">
        <f>+IF(X22&lt;&gt;0,+(Y22/X22)*100,0)</f>
        <v>-10.907243893194313</v>
      </c>
      <c r="AA22" s="33">
        <f>SUM(AA5:AA21)</f>
        <v>456793579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131396135</v>
      </c>
      <c r="D25" s="6">
        <v>0</v>
      </c>
      <c r="E25" s="7">
        <v>151944481</v>
      </c>
      <c r="F25" s="8">
        <v>151944481</v>
      </c>
      <c r="G25" s="8">
        <v>29729</v>
      </c>
      <c r="H25" s="8">
        <v>4565</v>
      </c>
      <c r="I25" s="8">
        <v>124964</v>
      </c>
      <c r="J25" s="8">
        <v>159258</v>
      </c>
      <c r="K25" s="8">
        <v>1025044</v>
      </c>
      <c r="L25" s="8">
        <v>20563853</v>
      </c>
      <c r="M25" s="8">
        <v>10100111</v>
      </c>
      <c r="N25" s="8">
        <v>31689008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31848266</v>
      </c>
      <c r="X25" s="8">
        <v>75964998</v>
      </c>
      <c r="Y25" s="8">
        <v>-44116732</v>
      </c>
      <c r="Z25" s="2">
        <v>-58.08</v>
      </c>
      <c r="AA25" s="6">
        <v>151944481</v>
      </c>
    </row>
    <row r="26" spans="1:27" ht="13.5">
      <c r="A26" s="25" t="s">
        <v>52</v>
      </c>
      <c r="B26" s="24"/>
      <c r="C26" s="6">
        <v>15770046</v>
      </c>
      <c r="D26" s="6">
        <v>0</v>
      </c>
      <c r="E26" s="7">
        <v>16619903</v>
      </c>
      <c r="F26" s="8">
        <v>16619903</v>
      </c>
      <c r="G26" s="8">
        <v>0</v>
      </c>
      <c r="H26" s="8">
        <v>0</v>
      </c>
      <c r="I26" s="8">
        <v>416294</v>
      </c>
      <c r="J26" s="8">
        <v>416294</v>
      </c>
      <c r="K26" s="8">
        <v>1439535</v>
      </c>
      <c r="L26" s="8">
        <v>0</v>
      </c>
      <c r="M26" s="8">
        <v>1332153</v>
      </c>
      <c r="N26" s="8">
        <v>2771688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3187982</v>
      </c>
      <c r="X26" s="8">
        <v>8310000</v>
      </c>
      <c r="Y26" s="8">
        <v>-5122018</v>
      </c>
      <c r="Z26" s="2">
        <v>-61.64</v>
      </c>
      <c r="AA26" s="6">
        <v>16619903</v>
      </c>
    </row>
    <row r="27" spans="1:27" ht="13.5">
      <c r="A27" s="25" t="s">
        <v>53</v>
      </c>
      <c r="B27" s="24"/>
      <c r="C27" s="6">
        <v>16309371</v>
      </c>
      <c r="D27" s="6">
        <v>0</v>
      </c>
      <c r="E27" s="7">
        <v>7461467</v>
      </c>
      <c r="F27" s="8">
        <v>7461467</v>
      </c>
      <c r="G27" s="8">
        <v>0</v>
      </c>
      <c r="H27" s="8">
        <v>0</v>
      </c>
      <c r="I27" s="8">
        <v>0</v>
      </c>
      <c r="J27" s="8">
        <v>0</v>
      </c>
      <c r="K27" s="8">
        <v>1865367</v>
      </c>
      <c r="L27" s="8">
        <v>0</v>
      </c>
      <c r="M27" s="8">
        <v>0</v>
      </c>
      <c r="N27" s="8">
        <v>1865367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1865367</v>
      </c>
      <c r="X27" s="8">
        <v>3730500</v>
      </c>
      <c r="Y27" s="8">
        <v>-1865133</v>
      </c>
      <c r="Z27" s="2">
        <v>-50</v>
      </c>
      <c r="AA27" s="6">
        <v>7461467</v>
      </c>
    </row>
    <row r="28" spans="1:27" ht="13.5">
      <c r="A28" s="25" t="s">
        <v>54</v>
      </c>
      <c r="B28" s="24"/>
      <c r="C28" s="6">
        <v>76899206</v>
      </c>
      <c r="D28" s="6">
        <v>0</v>
      </c>
      <c r="E28" s="7">
        <v>110958214</v>
      </c>
      <c r="F28" s="8">
        <v>110958214</v>
      </c>
      <c r="G28" s="8">
        <v>0</v>
      </c>
      <c r="H28" s="8">
        <v>0</v>
      </c>
      <c r="I28" s="8">
        <v>0</v>
      </c>
      <c r="J28" s="8">
        <v>0</v>
      </c>
      <c r="K28" s="8">
        <v>5949849</v>
      </c>
      <c r="L28" s="8">
        <v>0</v>
      </c>
      <c r="M28" s="8">
        <v>14379741</v>
      </c>
      <c r="N28" s="8">
        <v>20329590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20329590</v>
      </c>
      <c r="X28" s="8">
        <v>55479000</v>
      </c>
      <c r="Y28" s="8">
        <v>-35149410</v>
      </c>
      <c r="Z28" s="2">
        <v>-63.36</v>
      </c>
      <c r="AA28" s="6">
        <v>110958214</v>
      </c>
    </row>
    <row r="29" spans="1:27" ht="13.5">
      <c r="A29" s="25" t="s">
        <v>55</v>
      </c>
      <c r="B29" s="24"/>
      <c r="C29" s="6">
        <v>347295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421</v>
      </c>
      <c r="L29" s="8">
        <v>0</v>
      </c>
      <c r="M29" s="8">
        <v>0</v>
      </c>
      <c r="N29" s="8">
        <v>421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421</v>
      </c>
      <c r="X29" s="8"/>
      <c r="Y29" s="8">
        <v>421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143323796</v>
      </c>
      <c r="D30" s="6">
        <v>0</v>
      </c>
      <c r="E30" s="7">
        <v>159012671</v>
      </c>
      <c r="F30" s="8">
        <v>159012671</v>
      </c>
      <c r="G30" s="8">
        <v>0</v>
      </c>
      <c r="H30" s="8">
        <v>18715456</v>
      </c>
      <c r="I30" s="8">
        <v>18787356</v>
      </c>
      <c r="J30" s="8">
        <v>37502812</v>
      </c>
      <c r="K30" s="8">
        <v>9919968</v>
      </c>
      <c r="L30" s="8">
        <v>10888831</v>
      </c>
      <c r="M30" s="8">
        <v>8458800</v>
      </c>
      <c r="N30" s="8">
        <v>29267599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66770411</v>
      </c>
      <c r="X30" s="8">
        <v>84005776</v>
      </c>
      <c r="Y30" s="8">
        <v>-17235365</v>
      </c>
      <c r="Z30" s="2">
        <v>-20.52</v>
      </c>
      <c r="AA30" s="6">
        <v>159012671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29658869</v>
      </c>
      <c r="F31" s="8">
        <v>29658869</v>
      </c>
      <c r="G31" s="8">
        <v>3592841</v>
      </c>
      <c r="H31" s="8">
        <v>866188</v>
      </c>
      <c r="I31" s="8">
        <v>1344357</v>
      </c>
      <c r="J31" s="8">
        <v>5803386</v>
      </c>
      <c r="K31" s="8">
        <v>0</v>
      </c>
      <c r="L31" s="8">
        <v>1817545</v>
      </c>
      <c r="M31" s="8">
        <v>1143484</v>
      </c>
      <c r="N31" s="8">
        <v>2961029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8764415</v>
      </c>
      <c r="X31" s="8">
        <v>13150500</v>
      </c>
      <c r="Y31" s="8">
        <v>-4386085</v>
      </c>
      <c r="Z31" s="2">
        <v>-33.35</v>
      </c>
      <c r="AA31" s="6">
        <v>29658869</v>
      </c>
    </row>
    <row r="32" spans="1:27" ht="13.5">
      <c r="A32" s="25" t="s">
        <v>58</v>
      </c>
      <c r="B32" s="24"/>
      <c r="C32" s="6">
        <v>49778869</v>
      </c>
      <c r="D32" s="6">
        <v>0</v>
      </c>
      <c r="E32" s="7">
        <v>103838512</v>
      </c>
      <c r="F32" s="8">
        <v>103838512</v>
      </c>
      <c r="G32" s="8">
        <v>1140900</v>
      </c>
      <c r="H32" s="8">
        <v>5973498</v>
      </c>
      <c r="I32" s="8">
        <v>3404800</v>
      </c>
      <c r="J32" s="8">
        <v>10519198</v>
      </c>
      <c r="K32" s="8">
        <v>860111</v>
      </c>
      <c r="L32" s="8">
        <v>2983219</v>
      </c>
      <c r="M32" s="8">
        <v>8556737</v>
      </c>
      <c r="N32" s="8">
        <v>12400067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22919265</v>
      </c>
      <c r="X32" s="8">
        <v>50148498</v>
      </c>
      <c r="Y32" s="8">
        <v>-27229233</v>
      </c>
      <c r="Z32" s="2">
        <v>-54.3</v>
      </c>
      <c r="AA32" s="6">
        <v>103838512</v>
      </c>
    </row>
    <row r="33" spans="1:27" ht="13.5">
      <c r="A33" s="25" t="s">
        <v>59</v>
      </c>
      <c r="B33" s="24"/>
      <c r="C33" s="6">
        <v>23241033</v>
      </c>
      <c r="D33" s="6">
        <v>0</v>
      </c>
      <c r="E33" s="7">
        <v>17216812</v>
      </c>
      <c r="F33" s="8">
        <v>17216812</v>
      </c>
      <c r="G33" s="8">
        <v>897617</v>
      </c>
      <c r="H33" s="8">
        <v>1945380</v>
      </c>
      <c r="I33" s="8">
        <v>1196840</v>
      </c>
      <c r="J33" s="8">
        <v>4039837</v>
      </c>
      <c r="K33" s="8">
        <v>1080002</v>
      </c>
      <c r="L33" s="8">
        <v>672716</v>
      </c>
      <c r="M33" s="8">
        <v>1428190</v>
      </c>
      <c r="N33" s="8">
        <v>3180908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7220745</v>
      </c>
      <c r="X33" s="8">
        <v>8618496</v>
      </c>
      <c r="Y33" s="8">
        <v>-1397751</v>
      </c>
      <c r="Z33" s="2">
        <v>-16.22</v>
      </c>
      <c r="AA33" s="6">
        <v>17216812</v>
      </c>
    </row>
    <row r="34" spans="1:27" ht="13.5">
      <c r="A34" s="25" t="s">
        <v>60</v>
      </c>
      <c r="B34" s="24"/>
      <c r="C34" s="6">
        <v>87099438</v>
      </c>
      <c r="D34" s="6">
        <v>0</v>
      </c>
      <c r="E34" s="7">
        <v>48903853</v>
      </c>
      <c r="F34" s="8">
        <v>48903853</v>
      </c>
      <c r="G34" s="8">
        <v>1218196</v>
      </c>
      <c r="H34" s="8">
        <v>2905523</v>
      </c>
      <c r="I34" s="8">
        <v>3045536</v>
      </c>
      <c r="J34" s="8">
        <v>7169255</v>
      </c>
      <c r="K34" s="8">
        <v>25982809</v>
      </c>
      <c r="L34" s="8">
        <v>1966817</v>
      </c>
      <c r="M34" s="8">
        <v>9583216</v>
      </c>
      <c r="N34" s="8">
        <v>37532842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44702097</v>
      </c>
      <c r="X34" s="8">
        <v>24042498</v>
      </c>
      <c r="Y34" s="8">
        <v>20659599</v>
      </c>
      <c r="Z34" s="2">
        <v>85.93</v>
      </c>
      <c r="AA34" s="6">
        <v>48903853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130503</v>
      </c>
      <c r="J35" s="8">
        <v>130503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130503</v>
      </c>
      <c r="X35" s="8"/>
      <c r="Y35" s="8">
        <v>130503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544165189</v>
      </c>
      <c r="D36" s="33">
        <f>SUM(D25:D35)</f>
        <v>0</v>
      </c>
      <c r="E36" s="34">
        <f t="shared" si="1"/>
        <v>645614782</v>
      </c>
      <c r="F36" s="35">
        <f t="shared" si="1"/>
        <v>645614782</v>
      </c>
      <c r="G36" s="35">
        <f t="shared" si="1"/>
        <v>6879283</v>
      </c>
      <c r="H36" s="35">
        <f t="shared" si="1"/>
        <v>30410610</v>
      </c>
      <c r="I36" s="35">
        <f t="shared" si="1"/>
        <v>28450650</v>
      </c>
      <c r="J36" s="35">
        <f t="shared" si="1"/>
        <v>65740543</v>
      </c>
      <c r="K36" s="35">
        <f t="shared" si="1"/>
        <v>48123106</v>
      </c>
      <c r="L36" s="35">
        <f t="shared" si="1"/>
        <v>38892981</v>
      </c>
      <c r="M36" s="35">
        <f t="shared" si="1"/>
        <v>54982432</v>
      </c>
      <c r="N36" s="35">
        <f t="shared" si="1"/>
        <v>141998519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207739062</v>
      </c>
      <c r="X36" s="35">
        <f t="shared" si="1"/>
        <v>323450266</v>
      </c>
      <c r="Y36" s="35">
        <f t="shared" si="1"/>
        <v>-115711204</v>
      </c>
      <c r="Z36" s="36">
        <f>+IF(X36&lt;&gt;0,+(Y36/X36)*100,0)</f>
        <v>-35.77403272254536</v>
      </c>
      <c r="AA36" s="33">
        <f>SUM(AA25:AA35)</f>
        <v>645614782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-109503158</v>
      </c>
      <c r="D38" s="46">
        <f>+D22-D36</f>
        <v>0</v>
      </c>
      <c r="E38" s="47">
        <f t="shared" si="2"/>
        <v>-188821203</v>
      </c>
      <c r="F38" s="48">
        <f t="shared" si="2"/>
        <v>-188821203</v>
      </c>
      <c r="G38" s="48">
        <f t="shared" si="2"/>
        <v>59506229</v>
      </c>
      <c r="H38" s="48">
        <f t="shared" si="2"/>
        <v>-4529458</v>
      </c>
      <c r="I38" s="48">
        <f t="shared" si="2"/>
        <v>-2672027</v>
      </c>
      <c r="J38" s="48">
        <f t="shared" si="2"/>
        <v>52304744</v>
      </c>
      <c r="K38" s="48">
        <f t="shared" si="2"/>
        <v>-24335082</v>
      </c>
      <c r="L38" s="48">
        <f t="shared" si="2"/>
        <v>-14308037</v>
      </c>
      <c r="M38" s="48">
        <f t="shared" si="2"/>
        <v>5187732</v>
      </c>
      <c r="N38" s="48">
        <f t="shared" si="2"/>
        <v>-33455387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18849357</v>
      </c>
      <c r="X38" s="48">
        <f>IF(F22=F36,0,X22-X36)</f>
        <v>-69121599</v>
      </c>
      <c r="Y38" s="48">
        <f t="shared" si="2"/>
        <v>87970956</v>
      </c>
      <c r="Z38" s="49">
        <f>+IF(X38&lt;&gt;0,+(Y38/X38)*100,0)</f>
        <v>-127.26985091881338</v>
      </c>
      <c r="AA38" s="46">
        <f>+AA22-AA36</f>
        <v>-188821203</v>
      </c>
    </row>
    <row r="39" spans="1:27" ht="13.5">
      <c r="A39" s="23" t="s">
        <v>64</v>
      </c>
      <c r="B39" s="29"/>
      <c r="C39" s="6">
        <v>42879393</v>
      </c>
      <c r="D39" s="6">
        <v>0</v>
      </c>
      <c r="E39" s="7">
        <v>56078000</v>
      </c>
      <c r="F39" s="8">
        <v>56078000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56078000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36718666</v>
      </c>
      <c r="Y40" s="26">
        <v>-36718666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-66623765</v>
      </c>
      <c r="D42" s="55">
        <f>SUM(D38:D41)</f>
        <v>0</v>
      </c>
      <c r="E42" s="56">
        <f t="shared" si="3"/>
        <v>-132743203</v>
      </c>
      <c r="F42" s="57">
        <f t="shared" si="3"/>
        <v>-132743203</v>
      </c>
      <c r="G42" s="57">
        <f t="shared" si="3"/>
        <v>59506229</v>
      </c>
      <c r="H42" s="57">
        <f t="shared" si="3"/>
        <v>-4529458</v>
      </c>
      <c r="I42" s="57">
        <f t="shared" si="3"/>
        <v>-2672027</v>
      </c>
      <c r="J42" s="57">
        <f t="shared" si="3"/>
        <v>52304744</v>
      </c>
      <c r="K42" s="57">
        <f t="shared" si="3"/>
        <v>-24335082</v>
      </c>
      <c r="L42" s="57">
        <f t="shared" si="3"/>
        <v>-14308037</v>
      </c>
      <c r="M42" s="57">
        <f t="shared" si="3"/>
        <v>5187732</v>
      </c>
      <c r="N42" s="57">
        <f t="shared" si="3"/>
        <v>-33455387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18849357</v>
      </c>
      <c r="X42" s="57">
        <f t="shared" si="3"/>
        <v>-32402933</v>
      </c>
      <c r="Y42" s="57">
        <f t="shared" si="3"/>
        <v>51252290</v>
      </c>
      <c r="Z42" s="58">
        <f>+IF(X42&lt;&gt;0,+(Y42/X42)*100,0)</f>
        <v>-158.17176179699536</v>
      </c>
      <c r="AA42" s="55">
        <f>SUM(AA38:AA41)</f>
        <v>-132743203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-66623765</v>
      </c>
      <c r="D44" s="63">
        <f>+D42-D43</f>
        <v>0</v>
      </c>
      <c r="E44" s="64">
        <f t="shared" si="4"/>
        <v>-132743203</v>
      </c>
      <c r="F44" s="65">
        <f t="shared" si="4"/>
        <v>-132743203</v>
      </c>
      <c r="G44" s="65">
        <f t="shared" si="4"/>
        <v>59506229</v>
      </c>
      <c r="H44" s="65">
        <f t="shared" si="4"/>
        <v>-4529458</v>
      </c>
      <c r="I44" s="65">
        <f t="shared" si="4"/>
        <v>-2672027</v>
      </c>
      <c r="J44" s="65">
        <f t="shared" si="4"/>
        <v>52304744</v>
      </c>
      <c r="K44" s="65">
        <f t="shared" si="4"/>
        <v>-24335082</v>
      </c>
      <c r="L44" s="65">
        <f t="shared" si="4"/>
        <v>-14308037</v>
      </c>
      <c r="M44" s="65">
        <f t="shared" si="4"/>
        <v>5187732</v>
      </c>
      <c r="N44" s="65">
        <f t="shared" si="4"/>
        <v>-33455387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18849357</v>
      </c>
      <c r="X44" s="65">
        <f t="shared" si="4"/>
        <v>-32402933</v>
      </c>
      <c r="Y44" s="65">
        <f t="shared" si="4"/>
        <v>51252290</v>
      </c>
      <c r="Z44" s="66">
        <f>+IF(X44&lt;&gt;0,+(Y44/X44)*100,0)</f>
        <v>-158.17176179699536</v>
      </c>
      <c r="AA44" s="63">
        <f>+AA42-AA43</f>
        <v>-132743203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-66623765</v>
      </c>
      <c r="D46" s="55">
        <f>SUM(D44:D45)</f>
        <v>0</v>
      </c>
      <c r="E46" s="56">
        <f t="shared" si="5"/>
        <v>-132743203</v>
      </c>
      <c r="F46" s="57">
        <f t="shared" si="5"/>
        <v>-132743203</v>
      </c>
      <c r="G46" s="57">
        <f t="shared" si="5"/>
        <v>59506229</v>
      </c>
      <c r="H46" s="57">
        <f t="shared" si="5"/>
        <v>-4529458</v>
      </c>
      <c r="I46" s="57">
        <f t="shared" si="5"/>
        <v>-2672027</v>
      </c>
      <c r="J46" s="57">
        <f t="shared" si="5"/>
        <v>52304744</v>
      </c>
      <c r="K46" s="57">
        <f t="shared" si="5"/>
        <v>-24335082</v>
      </c>
      <c r="L46" s="57">
        <f t="shared" si="5"/>
        <v>-14308037</v>
      </c>
      <c r="M46" s="57">
        <f t="shared" si="5"/>
        <v>5187732</v>
      </c>
      <c r="N46" s="57">
        <f t="shared" si="5"/>
        <v>-33455387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18849357</v>
      </c>
      <c r="X46" s="57">
        <f t="shared" si="5"/>
        <v>-32402933</v>
      </c>
      <c r="Y46" s="57">
        <f t="shared" si="5"/>
        <v>51252290</v>
      </c>
      <c r="Z46" s="58">
        <f>+IF(X46&lt;&gt;0,+(Y46/X46)*100,0)</f>
        <v>-158.17176179699536</v>
      </c>
      <c r="AA46" s="55">
        <f>SUM(AA44:AA45)</f>
        <v>-132743203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-66623765</v>
      </c>
      <c r="D48" s="71">
        <f>SUM(D46:D47)</f>
        <v>0</v>
      </c>
      <c r="E48" s="72">
        <f t="shared" si="6"/>
        <v>-132743203</v>
      </c>
      <c r="F48" s="73">
        <f t="shared" si="6"/>
        <v>-132743203</v>
      </c>
      <c r="G48" s="73">
        <f t="shared" si="6"/>
        <v>59506229</v>
      </c>
      <c r="H48" s="74">
        <f t="shared" si="6"/>
        <v>-4529458</v>
      </c>
      <c r="I48" s="74">
        <f t="shared" si="6"/>
        <v>-2672027</v>
      </c>
      <c r="J48" s="74">
        <f t="shared" si="6"/>
        <v>52304744</v>
      </c>
      <c r="K48" s="74">
        <f t="shared" si="6"/>
        <v>-24335082</v>
      </c>
      <c r="L48" s="74">
        <f t="shared" si="6"/>
        <v>-14308037</v>
      </c>
      <c r="M48" s="73">
        <f t="shared" si="6"/>
        <v>5187732</v>
      </c>
      <c r="N48" s="73">
        <f t="shared" si="6"/>
        <v>-33455387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18849357</v>
      </c>
      <c r="X48" s="74">
        <f t="shared" si="6"/>
        <v>-32402933</v>
      </c>
      <c r="Y48" s="74">
        <f t="shared" si="6"/>
        <v>51252290</v>
      </c>
      <c r="Z48" s="75">
        <f>+IF(X48&lt;&gt;0,+(Y48/X48)*100,0)</f>
        <v>-158.17176179699536</v>
      </c>
      <c r="AA48" s="76">
        <f>SUM(AA46:AA47)</f>
        <v>-132743203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18230205</v>
      </c>
      <c r="D5" s="6">
        <v>0</v>
      </c>
      <c r="E5" s="7">
        <v>20938751</v>
      </c>
      <c r="F5" s="8">
        <v>20938751</v>
      </c>
      <c r="G5" s="8">
        <v>10037859</v>
      </c>
      <c r="H5" s="8">
        <v>851838</v>
      </c>
      <c r="I5" s="8">
        <v>1183257</v>
      </c>
      <c r="J5" s="8">
        <v>12072954</v>
      </c>
      <c r="K5" s="8">
        <v>804631</v>
      </c>
      <c r="L5" s="8">
        <v>812296</v>
      </c>
      <c r="M5" s="8">
        <v>812296</v>
      </c>
      <c r="N5" s="8">
        <v>2429223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14502177</v>
      </c>
      <c r="X5" s="8">
        <v>10469502</v>
      </c>
      <c r="Y5" s="8">
        <v>4032675</v>
      </c>
      <c r="Z5" s="2">
        <v>38.52</v>
      </c>
      <c r="AA5" s="6">
        <v>20938751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2810193</v>
      </c>
      <c r="F6" s="8">
        <v>2810193</v>
      </c>
      <c r="G6" s="8">
        <v>143112</v>
      </c>
      <c r="H6" s="8">
        <v>207257</v>
      </c>
      <c r="I6" s="8">
        <v>232710</v>
      </c>
      <c r="J6" s="8">
        <v>583079</v>
      </c>
      <c r="K6" s="8">
        <v>227453</v>
      </c>
      <c r="L6" s="8">
        <v>227086</v>
      </c>
      <c r="M6" s="8">
        <v>213148</v>
      </c>
      <c r="N6" s="8">
        <v>667687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1250766</v>
      </c>
      <c r="X6" s="8">
        <v>1405002</v>
      </c>
      <c r="Y6" s="8">
        <v>-154236</v>
      </c>
      <c r="Z6" s="2">
        <v>-10.98</v>
      </c>
      <c r="AA6" s="6">
        <v>2810193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1685461</v>
      </c>
      <c r="D10" s="6">
        <v>0</v>
      </c>
      <c r="E10" s="7">
        <v>1789665</v>
      </c>
      <c r="F10" s="26">
        <v>1789665</v>
      </c>
      <c r="G10" s="26">
        <v>144558</v>
      </c>
      <c r="H10" s="26">
        <v>143720</v>
      </c>
      <c r="I10" s="26">
        <v>143720</v>
      </c>
      <c r="J10" s="26">
        <v>431998</v>
      </c>
      <c r="K10" s="26">
        <v>143720</v>
      </c>
      <c r="L10" s="26">
        <v>143720</v>
      </c>
      <c r="M10" s="26">
        <v>143720</v>
      </c>
      <c r="N10" s="26">
        <v>431160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863158</v>
      </c>
      <c r="X10" s="26">
        <v>895002</v>
      </c>
      <c r="Y10" s="26">
        <v>-31844</v>
      </c>
      <c r="Z10" s="27">
        <v>-3.56</v>
      </c>
      <c r="AA10" s="28">
        <v>1789665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59923</v>
      </c>
      <c r="D12" s="6">
        <v>0</v>
      </c>
      <c r="E12" s="7">
        <v>122329</v>
      </c>
      <c r="F12" s="8">
        <v>122329</v>
      </c>
      <c r="G12" s="8">
        <v>16210</v>
      </c>
      <c r="H12" s="8">
        <v>10576</v>
      </c>
      <c r="I12" s="8">
        <v>5786</v>
      </c>
      <c r="J12" s="8">
        <v>32572</v>
      </c>
      <c r="K12" s="8">
        <v>7383</v>
      </c>
      <c r="L12" s="8">
        <v>5563</v>
      </c>
      <c r="M12" s="8">
        <v>2370</v>
      </c>
      <c r="N12" s="8">
        <v>15316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47888</v>
      </c>
      <c r="X12" s="8">
        <v>61002</v>
      </c>
      <c r="Y12" s="8">
        <v>-13114</v>
      </c>
      <c r="Z12" s="2">
        <v>-21.5</v>
      </c>
      <c r="AA12" s="6">
        <v>122329</v>
      </c>
    </row>
    <row r="13" spans="1:27" ht="13.5">
      <c r="A13" s="23" t="s">
        <v>40</v>
      </c>
      <c r="B13" s="29"/>
      <c r="C13" s="6">
        <v>1813802</v>
      </c>
      <c r="D13" s="6">
        <v>0</v>
      </c>
      <c r="E13" s="7">
        <v>1720397</v>
      </c>
      <c r="F13" s="8">
        <v>1720397</v>
      </c>
      <c r="G13" s="8">
        <v>175926</v>
      </c>
      <c r="H13" s="8">
        <v>182910</v>
      </c>
      <c r="I13" s="8">
        <v>180652</v>
      </c>
      <c r="J13" s="8">
        <v>539488</v>
      </c>
      <c r="K13" s="8">
        <v>119350</v>
      </c>
      <c r="L13" s="8">
        <v>74260</v>
      </c>
      <c r="M13" s="8">
        <v>151477</v>
      </c>
      <c r="N13" s="8">
        <v>345087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884575</v>
      </c>
      <c r="X13" s="8">
        <v>859998</v>
      </c>
      <c r="Y13" s="8">
        <v>24577</v>
      </c>
      <c r="Z13" s="2">
        <v>2.86</v>
      </c>
      <c r="AA13" s="6">
        <v>1720397</v>
      </c>
    </row>
    <row r="14" spans="1:27" ht="13.5">
      <c r="A14" s="23" t="s">
        <v>41</v>
      </c>
      <c r="B14" s="29"/>
      <c r="C14" s="6">
        <v>2120594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280323</v>
      </c>
      <c r="D16" s="6">
        <v>0</v>
      </c>
      <c r="E16" s="7">
        <v>281683</v>
      </c>
      <c r="F16" s="8">
        <v>281683</v>
      </c>
      <c r="G16" s="8">
        <v>29236</v>
      </c>
      <c r="H16" s="8">
        <v>21514</v>
      </c>
      <c r="I16" s="8">
        <v>16741</v>
      </c>
      <c r="J16" s="8">
        <v>67491</v>
      </c>
      <c r="K16" s="8">
        <v>18162</v>
      </c>
      <c r="L16" s="8">
        <v>10193</v>
      </c>
      <c r="M16" s="8">
        <v>8616</v>
      </c>
      <c r="N16" s="8">
        <v>36971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104462</v>
      </c>
      <c r="X16" s="8">
        <v>141000</v>
      </c>
      <c r="Y16" s="8">
        <v>-36538</v>
      </c>
      <c r="Z16" s="2">
        <v>-25.91</v>
      </c>
      <c r="AA16" s="6">
        <v>281683</v>
      </c>
    </row>
    <row r="17" spans="1:27" ht="13.5">
      <c r="A17" s="23" t="s">
        <v>44</v>
      </c>
      <c r="B17" s="29"/>
      <c r="C17" s="6">
        <v>768388</v>
      </c>
      <c r="D17" s="6">
        <v>0</v>
      </c>
      <c r="E17" s="7">
        <v>715167</v>
      </c>
      <c r="F17" s="8">
        <v>715167</v>
      </c>
      <c r="G17" s="8">
        <v>51421</v>
      </c>
      <c r="H17" s="8">
        <v>59710</v>
      </c>
      <c r="I17" s="8">
        <v>86112</v>
      </c>
      <c r="J17" s="8">
        <v>197243</v>
      </c>
      <c r="K17" s="8">
        <v>60158</v>
      </c>
      <c r="L17" s="8">
        <v>49095</v>
      </c>
      <c r="M17" s="8">
        <v>87834</v>
      </c>
      <c r="N17" s="8">
        <v>197087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394330</v>
      </c>
      <c r="X17" s="8">
        <v>357498</v>
      </c>
      <c r="Y17" s="8">
        <v>36832</v>
      </c>
      <c r="Z17" s="2">
        <v>10.3</v>
      </c>
      <c r="AA17" s="6">
        <v>715167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129307103</v>
      </c>
      <c r="D19" s="6">
        <v>0</v>
      </c>
      <c r="E19" s="7">
        <v>124761000</v>
      </c>
      <c r="F19" s="8">
        <v>124761000</v>
      </c>
      <c r="G19" s="8">
        <v>50795232</v>
      </c>
      <c r="H19" s="8">
        <v>356225</v>
      </c>
      <c r="I19" s="8">
        <v>332197</v>
      </c>
      <c r="J19" s="8">
        <v>51483654</v>
      </c>
      <c r="K19" s="8">
        <v>387208</v>
      </c>
      <c r="L19" s="8">
        <v>1006391</v>
      </c>
      <c r="M19" s="8">
        <v>40976522</v>
      </c>
      <c r="N19" s="8">
        <v>42370121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93853775</v>
      </c>
      <c r="X19" s="8">
        <v>83144534</v>
      </c>
      <c r="Y19" s="8">
        <v>10709241</v>
      </c>
      <c r="Z19" s="2">
        <v>12.88</v>
      </c>
      <c r="AA19" s="6">
        <v>124761000</v>
      </c>
    </row>
    <row r="20" spans="1:27" ht="13.5">
      <c r="A20" s="23" t="s">
        <v>47</v>
      </c>
      <c r="B20" s="29"/>
      <c r="C20" s="6">
        <v>730204</v>
      </c>
      <c r="D20" s="6">
        <v>0</v>
      </c>
      <c r="E20" s="7">
        <v>410201</v>
      </c>
      <c r="F20" s="26">
        <v>410201</v>
      </c>
      <c r="G20" s="26">
        <v>10817</v>
      </c>
      <c r="H20" s="26">
        <v>7205</v>
      </c>
      <c r="I20" s="26">
        <v>8931</v>
      </c>
      <c r="J20" s="26">
        <v>26953</v>
      </c>
      <c r="K20" s="26">
        <v>6989</v>
      </c>
      <c r="L20" s="26">
        <v>105452</v>
      </c>
      <c r="M20" s="26">
        <v>8356</v>
      </c>
      <c r="N20" s="26">
        <v>120797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147750</v>
      </c>
      <c r="X20" s="26">
        <v>205002</v>
      </c>
      <c r="Y20" s="26">
        <v>-57252</v>
      </c>
      <c r="Z20" s="27">
        <v>-27.93</v>
      </c>
      <c r="AA20" s="28">
        <v>410201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154996003</v>
      </c>
      <c r="D22" s="33">
        <f>SUM(D5:D21)</f>
        <v>0</v>
      </c>
      <c r="E22" s="34">
        <f t="shared" si="0"/>
        <v>153549386</v>
      </c>
      <c r="F22" s="35">
        <f t="shared" si="0"/>
        <v>153549386</v>
      </c>
      <c r="G22" s="35">
        <f t="shared" si="0"/>
        <v>61404371</v>
      </c>
      <c r="H22" s="35">
        <f t="shared" si="0"/>
        <v>1840955</v>
      </c>
      <c r="I22" s="35">
        <f t="shared" si="0"/>
        <v>2190106</v>
      </c>
      <c r="J22" s="35">
        <f t="shared" si="0"/>
        <v>65435432</v>
      </c>
      <c r="K22" s="35">
        <f t="shared" si="0"/>
        <v>1775054</v>
      </c>
      <c r="L22" s="35">
        <f t="shared" si="0"/>
        <v>2434056</v>
      </c>
      <c r="M22" s="35">
        <f t="shared" si="0"/>
        <v>42404339</v>
      </c>
      <c r="N22" s="35">
        <f t="shared" si="0"/>
        <v>46613449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112048881</v>
      </c>
      <c r="X22" s="35">
        <f t="shared" si="0"/>
        <v>97538540</v>
      </c>
      <c r="Y22" s="35">
        <f t="shared" si="0"/>
        <v>14510341</v>
      </c>
      <c r="Z22" s="36">
        <f>+IF(X22&lt;&gt;0,+(Y22/X22)*100,0)</f>
        <v>14.876520604060714</v>
      </c>
      <c r="AA22" s="33">
        <f>SUM(AA5:AA21)</f>
        <v>153549386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67661114</v>
      </c>
      <c r="D25" s="6">
        <v>0</v>
      </c>
      <c r="E25" s="7">
        <v>65755178</v>
      </c>
      <c r="F25" s="8">
        <v>65755178</v>
      </c>
      <c r="G25" s="8">
        <v>5613424</v>
      </c>
      <c r="H25" s="8">
        <v>5566750</v>
      </c>
      <c r="I25" s="8">
        <v>5402874</v>
      </c>
      <c r="J25" s="8">
        <v>16583048</v>
      </c>
      <c r="K25" s="8">
        <v>5382440</v>
      </c>
      <c r="L25" s="8">
        <v>8256087</v>
      </c>
      <c r="M25" s="8">
        <v>5233659</v>
      </c>
      <c r="N25" s="8">
        <v>18872186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35455234</v>
      </c>
      <c r="X25" s="8">
        <v>32877498</v>
      </c>
      <c r="Y25" s="8">
        <v>2577736</v>
      </c>
      <c r="Z25" s="2">
        <v>7.84</v>
      </c>
      <c r="AA25" s="6">
        <v>65755178</v>
      </c>
    </row>
    <row r="26" spans="1:27" ht="13.5">
      <c r="A26" s="25" t="s">
        <v>52</v>
      </c>
      <c r="B26" s="24"/>
      <c r="C26" s="6">
        <v>12494879</v>
      </c>
      <c r="D26" s="6">
        <v>0</v>
      </c>
      <c r="E26" s="7">
        <v>12715501</v>
      </c>
      <c r="F26" s="8">
        <v>12715501</v>
      </c>
      <c r="G26" s="8">
        <v>971610</v>
      </c>
      <c r="H26" s="8">
        <v>1051373</v>
      </c>
      <c r="I26" s="8">
        <v>1045091</v>
      </c>
      <c r="J26" s="8">
        <v>3068074</v>
      </c>
      <c r="K26" s="8">
        <v>1044904</v>
      </c>
      <c r="L26" s="8">
        <v>1044684</v>
      </c>
      <c r="M26" s="8">
        <v>1044684</v>
      </c>
      <c r="N26" s="8">
        <v>3134272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6202346</v>
      </c>
      <c r="X26" s="8">
        <v>6358002</v>
      </c>
      <c r="Y26" s="8">
        <v>-155656</v>
      </c>
      <c r="Z26" s="2">
        <v>-2.45</v>
      </c>
      <c r="AA26" s="6">
        <v>12715501</v>
      </c>
    </row>
    <row r="27" spans="1:27" ht="13.5">
      <c r="A27" s="25" t="s">
        <v>53</v>
      </c>
      <c r="B27" s="24"/>
      <c r="C27" s="6">
        <v>1807406</v>
      </c>
      <c r="D27" s="6">
        <v>0</v>
      </c>
      <c r="E27" s="7">
        <v>1760265</v>
      </c>
      <c r="F27" s="8">
        <v>1760265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146689</v>
      </c>
      <c r="N27" s="8">
        <v>146689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146689</v>
      </c>
      <c r="X27" s="8">
        <v>880002</v>
      </c>
      <c r="Y27" s="8">
        <v>-733313</v>
      </c>
      <c r="Z27" s="2">
        <v>-83.33</v>
      </c>
      <c r="AA27" s="6">
        <v>1760265</v>
      </c>
    </row>
    <row r="28" spans="1:27" ht="13.5">
      <c r="A28" s="25" t="s">
        <v>54</v>
      </c>
      <c r="B28" s="24"/>
      <c r="C28" s="6">
        <v>10395852</v>
      </c>
      <c r="D28" s="6">
        <v>0</v>
      </c>
      <c r="E28" s="7">
        <v>10150547</v>
      </c>
      <c r="F28" s="8">
        <v>10150547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845879</v>
      </c>
      <c r="N28" s="8">
        <v>845879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845879</v>
      </c>
      <c r="X28" s="8">
        <v>5075502</v>
      </c>
      <c r="Y28" s="8">
        <v>-4229623</v>
      </c>
      <c r="Z28" s="2">
        <v>-83.33</v>
      </c>
      <c r="AA28" s="6">
        <v>10150547</v>
      </c>
    </row>
    <row r="29" spans="1:27" ht="13.5">
      <c r="A29" s="25" t="s">
        <v>55</v>
      </c>
      <c r="B29" s="24"/>
      <c r="C29" s="6">
        <v>128738</v>
      </c>
      <c r="D29" s="6">
        <v>0</v>
      </c>
      <c r="E29" s="7">
        <v>482035</v>
      </c>
      <c r="F29" s="8">
        <v>482035</v>
      </c>
      <c r="G29" s="8">
        <v>443</v>
      </c>
      <c r="H29" s="8">
        <v>319</v>
      </c>
      <c r="I29" s="8">
        <v>0</v>
      </c>
      <c r="J29" s="8">
        <v>762</v>
      </c>
      <c r="K29" s="8">
        <v>204</v>
      </c>
      <c r="L29" s="8">
        <v>890</v>
      </c>
      <c r="M29" s="8">
        <v>104</v>
      </c>
      <c r="N29" s="8">
        <v>1198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1960</v>
      </c>
      <c r="X29" s="8">
        <v>270000</v>
      </c>
      <c r="Y29" s="8">
        <v>-268040</v>
      </c>
      <c r="Z29" s="2">
        <v>-99.27</v>
      </c>
      <c r="AA29" s="6">
        <v>482035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12328005</v>
      </c>
      <c r="D32" s="6">
        <v>0</v>
      </c>
      <c r="E32" s="7">
        <v>17794890</v>
      </c>
      <c r="F32" s="8">
        <v>17794890</v>
      </c>
      <c r="G32" s="8">
        <v>1114602</v>
      </c>
      <c r="H32" s="8">
        <v>1412524</v>
      </c>
      <c r="I32" s="8">
        <v>1470568</v>
      </c>
      <c r="J32" s="8">
        <v>3997694</v>
      </c>
      <c r="K32" s="8">
        <v>1484171</v>
      </c>
      <c r="L32" s="8">
        <v>1306009</v>
      </c>
      <c r="M32" s="8">
        <v>2518000</v>
      </c>
      <c r="N32" s="8">
        <v>5308180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9305874</v>
      </c>
      <c r="X32" s="8">
        <v>8897502</v>
      </c>
      <c r="Y32" s="8">
        <v>408372</v>
      </c>
      <c r="Z32" s="2">
        <v>4.59</v>
      </c>
      <c r="AA32" s="6">
        <v>17794890</v>
      </c>
    </row>
    <row r="33" spans="1:27" ht="13.5">
      <c r="A33" s="25" t="s">
        <v>59</v>
      </c>
      <c r="B33" s="24"/>
      <c r="C33" s="6">
        <v>876546</v>
      </c>
      <c r="D33" s="6">
        <v>0</v>
      </c>
      <c r="E33" s="7">
        <v>217139</v>
      </c>
      <c r="F33" s="8">
        <v>217139</v>
      </c>
      <c r="G33" s="8">
        <v>55500</v>
      </c>
      <c r="H33" s="8">
        <v>379969</v>
      </c>
      <c r="I33" s="8">
        <v>166148</v>
      </c>
      <c r="J33" s="8">
        <v>601617</v>
      </c>
      <c r="K33" s="8">
        <v>167256</v>
      </c>
      <c r="L33" s="8">
        <v>165763</v>
      </c>
      <c r="M33" s="8">
        <v>162008</v>
      </c>
      <c r="N33" s="8">
        <v>495027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1096644</v>
      </c>
      <c r="X33" s="8">
        <v>108498</v>
      </c>
      <c r="Y33" s="8">
        <v>988146</v>
      </c>
      <c r="Z33" s="2">
        <v>910.75</v>
      </c>
      <c r="AA33" s="6">
        <v>217139</v>
      </c>
    </row>
    <row r="34" spans="1:27" ht="13.5">
      <c r="A34" s="25" t="s">
        <v>60</v>
      </c>
      <c r="B34" s="24"/>
      <c r="C34" s="6">
        <v>37960908</v>
      </c>
      <c r="D34" s="6">
        <v>0</v>
      </c>
      <c r="E34" s="7">
        <v>39023309</v>
      </c>
      <c r="F34" s="8">
        <v>39023309</v>
      </c>
      <c r="G34" s="8">
        <v>4011872</v>
      </c>
      <c r="H34" s="8">
        <v>3900908</v>
      </c>
      <c r="I34" s="8">
        <v>3912481</v>
      </c>
      <c r="J34" s="8">
        <v>11825261</v>
      </c>
      <c r="K34" s="8">
        <v>6513884</v>
      </c>
      <c r="L34" s="8">
        <v>4992281</v>
      </c>
      <c r="M34" s="8">
        <v>4677000</v>
      </c>
      <c r="N34" s="8">
        <v>16183165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28008426</v>
      </c>
      <c r="X34" s="8">
        <v>19512000</v>
      </c>
      <c r="Y34" s="8">
        <v>8496426</v>
      </c>
      <c r="Z34" s="2">
        <v>43.54</v>
      </c>
      <c r="AA34" s="6">
        <v>39023309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16133</v>
      </c>
      <c r="I35" s="8">
        <v>0</v>
      </c>
      <c r="J35" s="8">
        <v>16133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16133</v>
      </c>
      <c r="X35" s="8"/>
      <c r="Y35" s="8">
        <v>16133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143653448</v>
      </c>
      <c r="D36" s="33">
        <f>SUM(D25:D35)</f>
        <v>0</v>
      </c>
      <c r="E36" s="34">
        <f t="shared" si="1"/>
        <v>147898864</v>
      </c>
      <c r="F36" s="35">
        <f t="shared" si="1"/>
        <v>147898864</v>
      </c>
      <c r="G36" s="35">
        <f t="shared" si="1"/>
        <v>11767451</v>
      </c>
      <c r="H36" s="35">
        <f t="shared" si="1"/>
        <v>12327976</v>
      </c>
      <c r="I36" s="35">
        <f t="shared" si="1"/>
        <v>11997162</v>
      </c>
      <c r="J36" s="35">
        <f t="shared" si="1"/>
        <v>36092589</v>
      </c>
      <c r="K36" s="35">
        <f t="shared" si="1"/>
        <v>14592859</v>
      </c>
      <c r="L36" s="35">
        <f t="shared" si="1"/>
        <v>15765714</v>
      </c>
      <c r="M36" s="35">
        <f t="shared" si="1"/>
        <v>14628023</v>
      </c>
      <c r="N36" s="35">
        <f t="shared" si="1"/>
        <v>44986596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81079185</v>
      </c>
      <c r="X36" s="35">
        <f t="shared" si="1"/>
        <v>73979004</v>
      </c>
      <c r="Y36" s="35">
        <f t="shared" si="1"/>
        <v>7100181</v>
      </c>
      <c r="Z36" s="36">
        <f>+IF(X36&lt;&gt;0,+(Y36/X36)*100,0)</f>
        <v>9.597562302947468</v>
      </c>
      <c r="AA36" s="33">
        <f>SUM(AA25:AA35)</f>
        <v>147898864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11342555</v>
      </c>
      <c r="D38" s="46">
        <f>+D22-D36</f>
        <v>0</v>
      </c>
      <c r="E38" s="47">
        <f t="shared" si="2"/>
        <v>5650522</v>
      </c>
      <c r="F38" s="48">
        <f t="shared" si="2"/>
        <v>5650522</v>
      </c>
      <c r="G38" s="48">
        <f t="shared" si="2"/>
        <v>49636920</v>
      </c>
      <c r="H38" s="48">
        <f t="shared" si="2"/>
        <v>-10487021</v>
      </c>
      <c r="I38" s="48">
        <f t="shared" si="2"/>
        <v>-9807056</v>
      </c>
      <c r="J38" s="48">
        <f t="shared" si="2"/>
        <v>29342843</v>
      </c>
      <c r="K38" s="48">
        <f t="shared" si="2"/>
        <v>-12817805</v>
      </c>
      <c r="L38" s="48">
        <f t="shared" si="2"/>
        <v>-13331658</v>
      </c>
      <c r="M38" s="48">
        <f t="shared" si="2"/>
        <v>27776316</v>
      </c>
      <c r="N38" s="48">
        <f t="shared" si="2"/>
        <v>1626853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30969696</v>
      </c>
      <c r="X38" s="48">
        <f>IF(F22=F36,0,X22-X36)</f>
        <v>23559536</v>
      </c>
      <c r="Y38" s="48">
        <f t="shared" si="2"/>
        <v>7410160</v>
      </c>
      <c r="Z38" s="49">
        <f>+IF(X38&lt;&gt;0,+(Y38/X38)*100,0)</f>
        <v>31.45291146650766</v>
      </c>
      <c r="AA38" s="46">
        <f>+AA22-AA36</f>
        <v>5650522</v>
      </c>
    </row>
    <row r="39" spans="1:27" ht="13.5">
      <c r="A39" s="23" t="s">
        <v>64</v>
      </c>
      <c r="B39" s="29"/>
      <c r="C39" s="6">
        <v>47505098</v>
      </c>
      <c r="D39" s="6">
        <v>0</v>
      </c>
      <c r="E39" s="7">
        <v>44417000</v>
      </c>
      <c r="F39" s="8">
        <v>44417000</v>
      </c>
      <c r="G39" s="8">
        <v>10320132</v>
      </c>
      <c r="H39" s="8">
        <v>6670005</v>
      </c>
      <c r="I39" s="8">
        <v>5791497</v>
      </c>
      <c r="J39" s="8">
        <v>22781634</v>
      </c>
      <c r="K39" s="8">
        <v>3602524</v>
      </c>
      <c r="L39" s="8">
        <v>1981665</v>
      </c>
      <c r="M39" s="8">
        <v>9121963</v>
      </c>
      <c r="N39" s="8">
        <v>14706152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37487786</v>
      </c>
      <c r="X39" s="8">
        <v>29611334</v>
      </c>
      <c r="Y39" s="8">
        <v>7876452</v>
      </c>
      <c r="Z39" s="2">
        <v>26.6</v>
      </c>
      <c r="AA39" s="6">
        <v>44417000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58847653</v>
      </c>
      <c r="D42" s="55">
        <f>SUM(D38:D41)</f>
        <v>0</v>
      </c>
      <c r="E42" s="56">
        <f t="shared" si="3"/>
        <v>50067522</v>
      </c>
      <c r="F42" s="57">
        <f t="shared" si="3"/>
        <v>50067522</v>
      </c>
      <c r="G42" s="57">
        <f t="shared" si="3"/>
        <v>59957052</v>
      </c>
      <c r="H42" s="57">
        <f t="shared" si="3"/>
        <v>-3817016</v>
      </c>
      <c r="I42" s="57">
        <f t="shared" si="3"/>
        <v>-4015559</v>
      </c>
      <c r="J42" s="57">
        <f t="shared" si="3"/>
        <v>52124477</v>
      </c>
      <c r="K42" s="57">
        <f t="shared" si="3"/>
        <v>-9215281</v>
      </c>
      <c r="L42" s="57">
        <f t="shared" si="3"/>
        <v>-11349993</v>
      </c>
      <c r="M42" s="57">
        <f t="shared" si="3"/>
        <v>36898279</v>
      </c>
      <c r="N42" s="57">
        <f t="shared" si="3"/>
        <v>16333005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68457482</v>
      </c>
      <c r="X42" s="57">
        <f t="shared" si="3"/>
        <v>53170870</v>
      </c>
      <c r="Y42" s="57">
        <f t="shared" si="3"/>
        <v>15286612</v>
      </c>
      <c r="Z42" s="58">
        <f>+IF(X42&lt;&gt;0,+(Y42/X42)*100,0)</f>
        <v>28.749975315431175</v>
      </c>
      <c r="AA42" s="55">
        <f>SUM(AA38:AA41)</f>
        <v>50067522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58847653</v>
      </c>
      <c r="D44" s="63">
        <f>+D42-D43</f>
        <v>0</v>
      </c>
      <c r="E44" s="64">
        <f t="shared" si="4"/>
        <v>50067522</v>
      </c>
      <c r="F44" s="65">
        <f t="shared" si="4"/>
        <v>50067522</v>
      </c>
      <c r="G44" s="65">
        <f t="shared" si="4"/>
        <v>59957052</v>
      </c>
      <c r="H44" s="65">
        <f t="shared" si="4"/>
        <v>-3817016</v>
      </c>
      <c r="I44" s="65">
        <f t="shared" si="4"/>
        <v>-4015559</v>
      </c>
      <c r="J44" s="65">
        <f t="shared" si="4"/>
        <v>52124477</v>
      </c>
      <c r="K44" s="65">
        <f t="shared" si="4"/>
        <v>-9215281</v>
      </c>
      <c r="L44" s="65">
        <f t="shared" si="4"/>
        <v>-11349993</v>
      </c>
      <c r="M44" s="65">
        <f t="shared" si="4"/>
        <v>36898279</v>
      </c>
      <c r="N44" s="65">
        <f t="shared" si="4"/>
        <v>16333005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68457482</v>
      </c>
      <c r="X44" s="65">
        <f t="shared" si="4"/>
        <v>53170870</v>
      </c>
      <c r="Y44" s="65">
        <f t="shared" si="4"/>
        <v>15286612</v>
      </c>
      <c r="Z44" s="66">
        <f>+IF(X44&lt;&gt;0,+(Y44/X44)*100,0)</f>
        <v>28.749975315431175</v>
      </c>
      <c r="AA44" s="63">
        <f>+AA42-AA43</f>
        <v>50067522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58847653</v>
      </c>
      <c r="D46" s="55">
        <f>SUM(D44:D45)</f>
        <v>0</v>
      </c>
      <c r="E46" s="56">
        <f t="shared" si="5"/>
        <v>50067522</v>
      </c>
      <c r="F46" s="57">
        <f t="shared" si="5"/>
        <v>50067522</v>
      </c>
      <c r="G46" s="57">
        <f t="shared" si="5"/>
        <v>59957052</v>
      </c>
      <c r="H46" s="57">
        <f t="shared" si="5"/>
        <v>-3817016</v>
      </c>
      <c r="I46" s="57">
        <f t="shared" si="5"/>
        <v>-4015559</v>
      </c>
      <c r="J46" s="57">
        <f t="shared" si="5"/>
        <v>52124477</v>
      </c>
      <c r="K46" s="57">
        <f t="shared" si="5"/>
        <v>-9215281</v>
      </c>
      <c r="L46" s="57">
        <f t="shared" si="5"/>
        <v>-11349993</v>
      </c>
      <c r="M46" s="57">
        <f t="shared" si="5"/>
        <v>36898279</v>
      </c>
      <c r="N46" s="57">
        <f t="shared" si="5"/>
        <v>16333005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68457482</v>
      </c>
      <c r="X46" s="57">
        <f t="shared" si="5"/>
        <v>53170870</v>
      </c>
      <c r="Y46" s="57">
        <f t="shared" si="5"/>
        <v>15286612</v>
      </c>
      <c r="Z46" s="58">
        <f>+IF(X46&lt;&gt;0,+(Y46/X46)*100,0)</f>
        <v>28.749975315431175</v>
      </c>
      <c r="AA46" s="55">
        <f>SUM(AA44:AA45)</f>
        <v>50067522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58847653</v>
      </c>
      <c r="D48" s="71">
        <f>SUM(D46:D47)</f>
        <v>0</v>
      </c>
      <c r="E48" s="72">
        <f t="shared" si="6"/>
        <v>50067522</v>
      </c>
      <c r="F48" s="73">
        <f t="shared" si="6"/>
        <v>50067522</v>
      </c>
      <c r="G48" s="73">
        <f t="shared" si="6"/>
        <v>59957052</v>
      </c>
      <c r="H48" s="74">
        <f t="shared" si="6"/>
        <v>-3817016</v>
      </c>
      <c r="I48" s="74">
        <f t="shared" si="6"/>
        <v>-4015559</v>
      </c>
      <c r="J48" s="74">
        <f t="shared" si="6"/>
        <v>52124477</v>
      </c>
      <c r="K48" s="74">
        <f t="shared" si="6"/>
        <v>-9215281</v>
      </c>
      <c r="L48" s="74">
        <f t="shared" si="6"/>
        <v>-11349993</v>
      </c>
      <c r="M48" s="73">
        <f t="shared" si="6"/>
        <v>36898279</v>
      </c>
      <c r="N48" s="73">
        <f t="shared" si="6"/>
        <v>16333005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68457482</v>
      </c>
      <c r="X48" s="74">
        <f t="shared" si="6"/>
        <v>53170870</v>
      </c>
      <c r="Y48" s="74">
        <f t="shared" si="6"/>
        <v>15286612</v>
      </c>
      <c r="Z48" s="75">
        <f>+IF(X48&lt;&gt;0,+(Y48/X48)*100,0)</f>
        <v>28.749975315431175</v>
      </c>
      <c r="AA48" s="76">
        <f>SUM(AA46:AA47)</f>
        <v>50067522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49076268</v>
      </c>
      <c r="D5" s="6">
        <v>0</v>
      </c>
      <c r="E5" s="7">
        <v>55411697</v>
      </c>
      <c r="F5" s="8">
        <v>55411697</v>
      </c>
      <c r="G5" s="8">
        <v>33399301</v>
      </c>
      <c r="H5" s="8">
        <v>1833377</v>
      </c>
      <c r="I5" s="8">
        <v>2147735</v>
      </c>
      <c r="J5" s="8">
        <v>37380413</v>
      </c>
      <c r="K5" s="8">
        <v>2458623</v>
      </c>
      <c r="L5" s="8">
        <v>2133723</v>
      </c>
      <c r="M5" s="8">
        <v>17785837</v>
      </c>
      <c r="N5" s="8">
        <v>22378183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59758596</v>
      </c>
      <c r="X5" s="8">
        <v>45195000</v>
      </c>
      <c r="Y5" s="8">
        <v>14563596</v>
      </c>
      <c r="Z5" s="2">
        <v>32.22</v>
      </c>
      <c r="AA5" s="6">
        <v>55411697</v>
      </c>
    </row>
    <row r="6" spans="1:27" ht="13.5">
      <c r="A6" s="23" t="s">
        <v>33</v>
      </c>
      <c r="B6" s="24"/>
      <c r="C6" s="6">
        <v>9004277</v>
      </c>
      <c r="D6" s="6">
        <v>0</v>
      </c>
      <c r="E6" s="7">
        <v>1593000</v>
      </c>
      <c r="F6" s="8">
        <v>1593000</v>
      </c>
      <c r="G6" s="8">
        <v>0</v>
      </c>
      <c r="H6" s="8">
        <v>942403</v>
      </c>
      <c r="I6" s="8">
        <v>1576245</v>
      </c>
      <c r="J6" s="8">
        <v>2518648</v>
      </c>
      <c r="K6" s="8">
        <v>2572</v>
      </c>
      <c r="L6" s="8">
        <v>1589953</v>
      </c>
      <c r="M6" s="8">
        <v>1567327</v>
      </c>
      <c r="N6" s="8">
        <v>3159852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5678500</v>
      </c>
      <c r="X6" s="8">
        <v>792000</v>
      </c>
      <c r="Y6" s="8">
        <v>4886500</v>
      </c>
      <c r="Z6" s="2">
        <v>616.98</v>
      </c>
      <c r="AA6" s="6">
        <v>1593000</v>
      </c>
    </row>
    <row r="7" spans="1:27" ht="13.5">
      <c r="A7" s="25" t="s">
        <v>34</v>
      </c>
      <c r="B7" s="24"/>
      <c r="C7" s="6">
        <v>58447509</v>
      </c>
      <c r="D7" s="6">
        <v>0</v>
      </c>
      <c r="E7" s="7">
        <v>119186000</v>
      </c>
      <c r="F7" s="8">
        <v>119186000</v>
      </c>
      <c r="G7" s="8">
        <v>4286685</v>
      </c>
      <c r="H7" s="8">
        <v>1692356</v>
      </c>
      <c r="I7" s="8">
        <v>4360013</v>
      </c>
      <c r="J7" s="8">
        <v>10339054</v>
      </c>
      <c r="K7" s="8">
        <v>1584485</v>
      </c>
      <c r="L7" s="8">
        <v>3671260</v>
      </c>
      <c r="M7" s="8">
        <v>3544561</v>
      </c>
      <c r="N7" s="8">
        <v>8800306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19139360</v>
      </c>
      <c r="X7" s="8">
        <v>26000000</v>
      </c>
      <c r="Y7" s="8">
        <v>-6860640</v>
      </c>
      <c r="Z7" s="2">
        <v>-26.39</v>
      </c>
      <c r="AA7" s="6">
        <v>119186000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7200494</v>
      </c>
      <c r="D10" s="6">
        <v>0</v>
      </c>
      <c r="E10" s="7">
        <v>0</v>
      </c>
      <c r="F10" s="26">
        <v>0</v>
      </c>
      <c r="G10" s="26">
        <v>620254</v>
      </c>
      <c r="H10" s="26">
        <v>620062</v>
      </c>
      <c r="I10" s="26">
        <v>625123</v>
      </c>
      <c r="J10" s="26">
        <v>1865439</v>
      </c>
      <c r="K10" s="26">
        <v>-510</v>
      </c>
      <c r="L10" s="26">
        <v>618168</v>
      </c>
      <c r="M10" s="26">
        <v>610931</v>
      </c>
      <c r="N10" s="26">
        <v>1228589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3094028</v>
      </c>
      <c r="X10" s="26">
        <v>3600000</v>
      </c>
      <c r="Y10" s="26">
        <v>-505972</v>
      </c>
      <c r="Z10" s="27">
        <v>-14.05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6839085</v>
      </c>
      <c r="F11" s="8">
        <v>6839085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6839085</v>
      </c>
    </row>
    <row r="12" spans="1:27" ht="13.5">
      <c r="A12" s="25" t="s">
        <v>39</v>
      </c>
      <c r="B12" s="29"/>
      <c r="C12" s="6">
        <v>971013</v>
      </c>
      <c r="D12" s="6">
        <v>0</v>
      </c>
      <c r="E12" s="7">
        <v>1511001</v>
      </c>
      <c r="F12" s="8">
        <v>1511001</v>
      </c>
      <c r="G12" s="8">
        <v>120128</v>
      </c>
      <c r="H12" s="8">
        <v>90683</v>
      </c>
      <c r="I12" s="8">
        <v>81660</v>
      </c>
      <c r="J12" s="8">
        <v>292471</v>
      </c>
      <c r="K12" s="8">
        <v>52147</v>
      </c>
      <c r="L12" s="8">
        <v>84243</v>
      </c>
      <c r="M12" s="8">
        <v>81477</v>
      </c>
      <c r="N12" s="8">
        <v>217867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510338</v>
      </c>
      <c r="X12" s="8">
        <v>750000</v>
      </c>
      <c r="Y12" s="8">
        <v>-239662</v>
      </c>
      <c r="Z12" s="2">
        <v>-31.95</v>
      </c>
      <c r="AA12" s="6">
        <v>1511001</v>
      </c>
    </row>
    <row r="13" spans="1:27" ht="13.5">
      <c r="A13" s="23" t="s">
        <v>40</v>
      </c>
      <c r="B13" s="29"/>
      <c r="C13" s="6">
        <v>3956490</v>
      </c>
      <c r="D13" s="6">
        <v>0</v>
      </c>
      <c r="E13" s="7">
        <v>1000000</v>
      </c>
      <c r="F13" s="8">
        <v>1000000</v>
      </c>
      <c r="G13" s="8">
        <v>57763</v>
      </c>
      <c r="H13" s="8">
        <v>175954</v>
      </c>
      <c r="I13" s="8">
        <v>65730</v>
      </c>
      <c r="J13" s="8">
        <v>299447</v>
      </c>
      <c r="K13" s="8">
        <v>26733</v>
      </c>
      <c r="L13" s="8">
        <v>48813</v>
      </c>
      <c r="M13" s="8">
        <v>18694</v>
      </c>
      <c r="N13" s="8">
        <v>94240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393687</v>
      </c>
      <c r="X13" s="8">
        <v>607776</v>
      </c>
      <c r="Y13" s="8">
        <v>-214089</v>
      </c>
      <c r="Z13" s="2">
        <v>-35.22</v>
      </c>
      <c r="AA13" s="6">
        <v>1000000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15387163</v>
      </c>
      <c r="D16" s="6">
        <v>0</v>
      </c>
      <c r="E16" s="7">
        <v>4000000</v>
      </c>
      <c r="F16" s="8">
        <v>4000000</v>
      </c>
      <c r="G16" s="8">
        <v>180440</v>
      </c>
      <c r="H16" s="8">
        <v>231184</v>
      </c>
      <c r="I16" s="8">
        <v>160287</v>
      </c>
      <c r="J16" s="8">
        <v>571911</v>
      </c>
      <c r="K16" s="8">
        <v>200416</v>
      </c>
      <c r="L16" s="8">
        <v>163015</v>
      </c>
      <c r="M16" s="8">
        <v>221852</v>
      </c>
      <c r="N16" s="8">
        <v>585283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1157194</v>
      </c>
      <c r="X16" s="8">
        <v>1998000</v>
      </c>
      <c r="Y16" s="8">
        <v>-840806</v>
      </c>
      <c r="Z16" s="2">
        <v>-42.08</v>
      </c>
      <c r="AA16" s="6">
        <v>4000000</v>
      </c>
    </row>
    <row r="17" spans="1:27" ht="13.5">
      <c r="A17" s="23" t="s">
        <v>44</v>
      </c>
      <c r="B17" s="29"/>
      <c r="C17" s="6">
        <v>2771043</v>
      </c>
      <c r="D17" s="6">
        <v>0</v>
      </c>
      <c r="E17" s="7">
        <v>3100000</v>
      </c>
      <c r="F17" s="8">
        <v>3100000</v>
      </c>
      <c r="G17" s="8">
        <v>259758</v>
      </c>
      <c r="H17" s="8">
        <v>245912</v>
      </c>
      <c r="I17" s="8">
        <v>232185</v>
      </c>
      <c r="J17" s="8">
        <v>737855</v>
      </c>
      <c r="K17" s="8">
        <v>184267</v>
      </c>
      <c r="L17" s="8">
        <v>235967</v>
      </c>
      <c r="M17" s="8">
        <v>225813</v>
      </c>
      <c r="N17" s="8">
        <v>646047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1383902</v>
      </c>
      <c r="X17" s="8">
        <v>1548000</v>
      </c>
      <c r="Y17" s="8">
        <v>-164098</v>
      </c>
      <c r="Z17" s="2">
        <v>-10.6</v>
      </c>
      <c r="AA17" s="6">
        <v>3100000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133145476</v>
      </c>
      <c r="D19" s="6">
        <v>0</v>
      </c>
      <c r="E19" s="7">
        <v>29146000</v>
      </c>
      <c r="F19" s="8">
        <v>29146000</v>
      </c>
      <c r="G19" s="8">
        <v>51858000</v>
      </c>
      <c r="H19" s="8">
        <v>0</v>
      </c>
      <c r="I19" s="8">
        <v>0</v>
      </c>
      <c r="J19" s="8">
        <v>51858000</v>
      </c>
      <c r="K19" s="8">
        <v>0</v>
      </c>
      <c r="L19" s="8">
        <v>0</v>
      </c>
      <c r="M19" s="8">
        <v>41487000</v>
      </c>
      <c r="N19" s="8">
        <v>41487000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93345000</v>
      </c>
      <c r="X19" s="8">
        <v>89363000</v>
      </c>
      <c r="Y19" s="8">
        <v>3982000</v>
      </c>
      <c r="Z19" s="2">
        <v>4.46</v>
      </c>
      <c r="AA19" s="6">
        <v>29146000</v>
      </c>
    </row>
    <row r="20" spans="1:27" ht="13.5">
      <c r="A20" s="23" t="s">
        <v>47</v>
      </c>
      <c r="B20" s="29"/>
      <c r="C20" s="6">
        <v>29962132</v>
      </c>
      <c r="D20" s="6">
        <v>0</v>
      </c>
      <c r="E20" s="7">
        <v>5947400</v>
      </c>
      <c r="F20" s="26">
        <v>5947400</v>
      </c>
      <c r="G20" s="26">
        <v>23498</v>
      </c>
      <c r="H20" s="26">
        <v>48186</v>
      </c>
      <c r="I20" s="26">
        <v>420482</v>
      </c>
      <c r="J20" s="26">
        <v>492166</v>
      </c>
      <c r="K20" s="26">
        <v>65776</v>
      </c>
      <c r="L20" s="26">
        <v>449075</v>
      </c>
      <c r="M20" s="26">
        <v>133067</v>
      </c>
      <c r="N20" s="26">
        <v>647918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1140084</v>
      </c>
      <c r="X20" s="26">
        <v>2973498</v>
      </c>
      <c r="Y20" s="26">
        <v>-1833414</v>
      </c>
      <c r="Z20" s="27">
        <v>-61.66</v>
      </c>
      <c r="AA20" s="28">
        <v>5947400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1000000</v>
      </c>
      <c r="F21" s="8">
        <v>1000000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1000000</v>
      </c>
      <c r="Y21" s="8">
        <v>-1000000</v>
      </c>
      <c r="Z21" s="2">
        <v>-100</v>
      </c>
      <c r="AA21" s="6">
        <v>1000000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309921865</v>
      </c>
      <c r="D22" s="33">
        <f>SUM(D5:D21)</f>
        <v>0</v>
      </c>
      <c r="E22" s="34">
        <f t="shared" si="0"/>
        <v>228734183</v>
      </c>
      <c r="F22" s="35">
        <f t="shared" si="0"/>
        <v>228734183</v>
      </c>
      <c r="G22" s="35">
        <f t="shared" si="0"/>
        <v>90805827</v>
      </c>
      <c r="H22" s="35">
        <f t="shared" si="0"/>
        <v>5880117</v>
      </c>
      <c r="I22" s="35">
        <f t="shared" si="0"/>
        <v>9669460</v>
      </c>
      <c r="J22" s="35">
        <f t="shared" si="0"/>
        <v>106355404</v>
      </c>
      <c r="K22" s="35">
        <f t="shared" si="0"/>
        <v>4574509</v>
      </c>
      <c r="L22" s="35">
        <f t="shared" si="0"/>
        <v>8994217</v>
      </c>
      <c r="M22" s="35">
        <f t="shared" si="0"/>
        <v>65676559</v>
      </c>
      <c r="N22" s="35">
        <f t="shared" si="0"/>
        <v>79245285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185600689</v>
      </c>
      <c r="X22" s="35">
        <f t="shared" si="0"/>
        <v>173827274</v>
      </c>
      <c r="Y22" s="35">
        <f t="shared" si="0"/>
        <v>11773415</v>
      </c>
      <c r="Z22" s="36">
        <f>+IF(X22&lt;&gt;0,+(Y22/X22)*100,0)</f>
        <v>6.773053922481694</v>
      </c>
      <c r="AA22" s="33">
        <f>SUM(AA5:AA21)</f>
        <v>228734183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105228301</v>
      </c>
      <c r="D25" s="6">
        <v>0</v>
      </c>
      <c r="E25" s="7">
        <v>107062000</v>
      </c>
      <c r="F25" s="8">
        <v>107062000</v>
      </c>
      <c r="G25" s="8">
        <v>9122192</v>
      </c>
      <c r="H25" s="8">
        <v>9386437</v>
      </c>
      <c r="I25" s="8">
        <v>9194447</v>
      </c>
      <c r="J25" s="8">
        <v>27703076</v>
      </c>
      <c r="K25" s="8">
        <v>9043602</v>
      </c>
      <c r="L25" s="8">
        <v>9589388</v>
      </c>
      <c r="M25" s="8">
        <v>9560444</v>
      </c>
      <c r="N25" s="8">
        <v>28193434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55896510</v>
      </c>
      <c r="X25" s="8">
        <v>48630000</v>
      </c>
      <c r="Y25" s="8">
        <v>7266510</v>
      </c>
      <c r="Z25" s="2">
        <v>14.94</v>
      </c>
      <c r="AA25" s="6">
        <v>107062000</v>
      </c>
    </row>
    <row r="26" spans="1:27" ht="13.5">
      <c r="A26" s="25" t="s">
        <v>52</v>
      </c>
      <c r="B26" s="24"/>
      <c r="C26" s="6">
        <v>14057365</v>
      </c>
      <c r="D26" s="6">
        <v>0</v>
      </c>
      <c r="E26" s="7">
        <v>14953000</v>
      </c>
      <c r="F26" s="8">
        <v>14953000</v>
      </c>
      <c r="G26" s="8">
        <v>1020694</v>
      </c>
      <c r="H26" s="8">
        <v>879672</v>
      </c>
      <c r="I26" s="8">
        <v>1184524</v>
      </c>
      <c r="J26" s="8">
        <v>3084890</v>
      </c>
      <c r="K26" s="8">
        <v>1069389</v>
      </c>
      <c r="L26" s="8">
        <v>1069389</v>
      </c>
      <c r="M26" s="8">
        <v>695601</v>
      </c>
      <c r="N26" s="8">
        <v>2834379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5919269</v>
      </c>
      <c r="X26" s="8">
        <v>6348000</v>
      </c>
      <c r="Y26" s="8">
        <v>-428731</v>
      </c>
      <c r="Z26" s="2">
        <v>-6.75</v>
      </c>
      <c r="AA26" s="6">
        <v>14953000</v>
      </c>
    </row>
    <row r="27" spans="1:27" ht="13.5">
      <c r="A27" s="25" t="s">
        <v>53</v>
      </c>
      <c r="B27" s="24"/>
      <c r="C27" s="6">
        <v>15736105</v>
      </c>
      <c r="D27" s="6">
        <v>0</v>
      </c>
      <c r="E27" s="7">
        <v>2145000</v>
      </c>
      <c r="F27" s="8">
        <v>2145000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2145000</v>
      </c>
    </row>
    <row r="28" spans="1:27" ht="13.5">
      <c r="A28" s="25" t="s">
        <v>54</v>
      </c>
      <c r="B28" s="24"/>
      <c r="C28" s="6">
        <v>40331625</v>
      </c>
      <c r="D28" s="6">
        <v>0</v>
      </c>
      <c r="E28" s="7">
        <v>71329220</v>
      </c>
      <c r="F28" s="8">
        <v>71329220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71329220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200000</v>
      </c>
      <c r="F29" s="8">
        <v>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90000</v>
      </c>
      <c r="Y29" s="8">
        <v>-90000</v>
      </c>
      <c r="Z29" s="2">
        <v>-100</v>
      </c>
      <c r="AA29" s="6">
        <v>200000</v>
      </c>
    </row>
    <row r="30" spans="1:27" ht="13.5">
      <c r="A30" s="25" t="s">
        <v>56</v>
      </c>
      <c r="B30" s="24"/>
      <c r="C30" s="6">
        <v>62251722</v>
      </c>
      <c r="D30" s="6">
        <v>0</v>
      </c>
      <c r="E30" s="7">
        <v>60000000</v>
      </c>
      <c r="F30" s="8">
        <v>60000000</v>
      </c>
      <c r="G30" s="8">
        <v>21982</v>
      </c>
      <c r="H30" s="8">
        <v>11501449</v>
      </c>
      <c r="I30" s="8">
        <v>6545990</v>
      </c>
      <c r="J30" s="8">
        <v>18069421</v>
      </c>
      <c r="K30" s="8">
        <v>0</v>
      </c>
      <c r="L30" s="8">
        <v>10149214</v>
      </c>
      <c r="M30" s="8">
        <v>4695077</v>
      </c>
      <c r="N30" s="8">
        <v>14844291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32913712</v>
      </c>
      <c r="X30" s="8">
        <v>30000000</v>
      </c>
      <c r="Y30" s="8">
        <v>2913712</v>
      </c>
      <c r="Z30" s="2">
        <v>9.71</v>
      </c>
      <c r="AA30" s="6">
        <v>60000000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182096</v>
      </c>
      <c r="H31" s="8">
        <v>37679</v>
      </c>
      <c r="I31" s="8">
        <v>470860</v>
      </c>
      <c r="J31" s="8">
        <v>690635</v>
      </c>
      <c r="K31" s="8">
        <v>181829</v>
      </c>
      <c r="L31" s="8">
        <v>195836</v>
      </c>
      <c r="M31" s="8">
        <v>0</v>
      </c>
      <c r="N31" s="8">
        <v>377665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1068300</v>
      </c>
      <c r="X31" s="8"/>
      <c r="Y31" s="8">
        <v>1068300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58198372</v>
      </c>
      <c r="D32" s="6">
        <v>0</v>
      </c>
      <c r="E32" s="7">
        <v>38574000</v>
      </c>
      <c r="F32" s="8">
        <v>38574000</v>
      </c>
      <c r="G32" s="8">
        <v>3742893</v>
      </c>
      <c r="H32" s="8">
        <v>6869482</v>
      </c>
      <c r="I32" s="8">
        <v>5673325</v>
      </c>
      <c r="J32" s="8">
        <v>16285700</v>
      </c>
      <c r="K32" s="8">
        <v>1303183</v>
      </c>
      <c r="L32" s="8">
        <v>1110132</v>
      </c>
      <c r="M32" s="8">
        <v>1671163</v>
      </c>
      <c r="N32" s="8">
        <v>4084478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20370178</v>
      </c>
      <c r="X32" s="8">
        <v>79032000</v>
      </c>
      <c r="Y32" s="8">
        <v>-58661822</v>
      </c>
      <c r="Z32" s="2">
        <v>-74.23</v>
      </c>
      <c r="AA32" s="6">
        <v>38574000</v>
      </c>
    </row>
    <row r="33" spans="1:27" ht="13.5">
      <c r="A33" s="25" t="s">
        <v>59</v>
      </c>
      <c r="B33" s="24"/>
      <c r="C33" s="6">
        <v>2305060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57270463</v>
      </c>
      <c r="D34" s="6">
        <v>0</v>
      </c>
      <c r="E34" s="7">
        <v>31067000</v>
      </c>
      <c r="F34" s="8">
        <v>31067000</v>
      </c>
      <c r="G34" s="8">
        <v>20849032</v>
      </c>
      <c r="H34" s="8">
        <v>11146873</v>
      </c>
      <c r="I34" s="8">
        <v>12503942</v>
      </c>
      <c r="J34" s="8">
        <v>44499847</v>
      </c>
      <c r="K34" s="8">
        <v>6956467</v>
      </c>
      <c r="L34" s="8">
        <v>8296126</v>
      </c>
      <c r="M34" s="8">
        <v>16666228</v>
      </c>
      <c r="N34" s="8">
        <v>31918821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76418668</v>
      </c>
      <c r="X34" s="8">
        <v>15528000</v>
      </c>
      <c r="Y34" s="8">
        <v>60890668</v>
      </c>
      <c r="Z34" s="2">
        <v>392.13</v>
      </c>
      <c r="AA34" s="6">
        <v>31067000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355379013</v>
      </c>
      <c r="D36" s="33">
        <f>SUM(D25:D35)</f>
        <v>0</v>
      </c>
      <c r="E36" s="34">
        <f t="shared" si="1"/>
        <v>325330220</v>
      </c>
      <c r="F36" s="35">
        <f t="shared" si="1"/>
        <v>325330220</v>
      </c>
      <c r="G36" s="35">
        <f t="shared" si="1"/>
        <v>34938889</v>
      </c>
      <c r="H36" s="35">
        <f t="shared" si="1"/>
        <v>39821592</v>
      </c>
      <c r="I36" s="35">
        <f t="shared" si="1"/>
        <v>35573088</v>
      </c>
      <c r="J36" s="35">
        <f t="shared" si="1"/>
        <v>110333569</v>
      </c>
      <c r="K36" s="35">
        <f t="shared" si="1"/>
        <v>18554470</v>
      </c>
      <c r="L36" s="35">
        <f t="shared" si="1"/>
        <v>30410085</v>
      </c>
      <c r="M36" s="35">
        <f t="shared" si="1"/>
        <v>33288513</v>
      </c>
      <c r="N36" s="35">
        <f t="shared" si="1"/>
        <v>82253068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192586637</v>
      </c>
      <c r="X36" s="35">
        <f t="shared" si="1"/>
        <v>179628000</v>
      </c>
      <c r="Y36" s="35">
        <f t="shared" si="1"/>
        <v>12958637</v>
      </c>
      <c r="Z36" s="36">
        <f>+IF(X36&lt;&gt;0,+(Y36/X36)*100,0)</f>
        <v>7.214152025296724</v>
      </c>
      <c r="AA36" s="33">
        <f>SUM(AA25:AA35)</f>
        <v>325330220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-45457148</v>
      </c>
      <c r="D38" s="46">
        <f>+D22-D36</f>
        <v>0</v>
      </c>
      <c r="E38" s="47">
        <f t="shared" si="2"/>
        <v>-96596037</v>
      </c>
      <c r="F38" s="48">
        <f t="shared" si="2"/>
        <v>-96596037</v>
      </c>
      <c r="G38" s="48">
        <f t="shared" si="2"/>
        <v>55866938</v>
      </c>
      <c r="H38" s="48">
        <f t="shared" si="2"/>
        <v>-33941475</v>
      </c>
      <c r="I38" s="48">
        <f t="shared" si="2"/>
        <v>-25903628</v>
      </c>
      <c r="J38" s="48">
        <f t="shared" si="2"/>
        <v>-3978165</v>
      </c>
      <c r="K38" s="48">
        <f t="shared" si="2"/>
        <v>-13979961</v>
      </c>
      <c r="L38" s="48">
        <f t="shared" si="2"/>
        <v>-21415868</v>
      </c>
      <c r="M38" s="48">
        <f t="shared" si="2"/>
        <v>32388046</v>
      </c>
      <c r="N38" s="48">
        <f t="shared" si="2"/>
        <v>-3007783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-6985948</v>
      </c>
      <c r="X38" s="48">
        <f>IF(F22=F36,0,X22-X36)</f>
        <v>-5800726</v>
      </c>
      <c r="Y38" s="48">
        <f t="shared" si="2"/>
        <v>-1185222</v>
      </c>
      <c r="Z38" s="49">
        <f>+IF(X38&lt;&gt;0,+(Y38/X38)*100,0)</f>
        <v>20.432304508090883</v>
      </c>
      <c r="AA38" s="46">
        <f>+AA22-AA36</f>
        <v>-96596037</v>
      </c>
    </row>
    <row r="39" spans="1:27" ht="13.5">
      <c r="A39" s="23" t="s">
        <v>64</v>
      </c>
      <c r="B39" s="29"/>
      <c r="C39" s="6">
        <v>48957000</v>
      </c>
      <c r="D39" s="6">
        <v>0</v>
      </c>
      <c r="E39" s="7">
        <v>29492000</v>
      </c>
      <c r="F39" s="8">
        <v>29492000</v>
      </c>
      <c r="G39" s="8">
        <v>23700000</v>
      </c>
      <c r="H39" s="8">
        <v>0</v>
      </c>
      <c r="I39" s="8">
        <v>0</v>
      </c>
      <c r="J39" s="8">
        <v>23700000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23700000</v>
      </c>
      <c r="X39" s="8">
        <v>44661332</v>
      </c>
      <c r="Y39" s="8">
        <v>-20961332</v>
      </c>
      <c r="Z39" s="2">
        <v>-46.93</v>
      </c>
      <c r="AA39" s="6">
        <v>29492000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3499852</v>
      </c>
      <c r="D42" s="55">
        <f>SUM(D38:D41)</f>
        <v>0</v>
      </c>
      <c r="E42" s="56">
        <f t="shared" si="3"/>
        <v>-67104037</v>
      </c>
      <c r="F42" s="57">
        <f t="shared" si="3"/>
        <v>-67104037</v>
      </c>
      <c r="G42" s="57">
        <f t="shared" si="3"/>
        <v>79566938</v>
      </c>
      <c r="H42" s="57">
        <f t="shared" si="3"/>
        <v>-33941475</v>
      </c>
      <c r="I42" s="57">
        <f t="shared" si="3"/>
        <v>-25903628</v>
      </c>
      <c r="J42" s="57">
        <f t="shared" si="3"/>
        <v>19721835</v>
      </c>
      <c r="K42" s="57">
        <f t="shared" si="3"/>
        <v>-13979961</v>
      </c>
      <c r="L42" s="57">
        <f t="shared" si="3"/>
        <v>-21415868</v>
      </c>
      <c r="M42" s="57">
        <f t="shared" si="3"/>
        <v>32388046</v>
      </c>
      <c r="N42" s="57">
        <f t="shared" si="3"/>
        <v>-3007783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16714052</v>
      </c>
      <c r="X42" s="57">
        <f t="shared" si="3"/>
        <v>38860606</v>
      </c>
      <c r="Y42" s="57">
        <f t="shared" si="3"/>
        <v>-22146554</v>
      </c>
      <c r="Z42" s="58">
        <f>+IF(X42&lt;&gt;0,+(Y42/X42)*100,0)</f>
        <v>-56.98972887864898</v>
      </c>
      <c r="AA42" s="55">
        <f>SUM(AA38:AA41)</f>
        <v>-67104037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3499852</v>
      </c>
      <c r="D44" s="63">
        <f>+D42-D43</f>
        <v>0</v>
      </c>
      <c r="E44" s="64">
        <f t="shared" si="4"/>
        <v>-67104037</v>
      </c>
      <c r="F44" s="65">
        <f t="shared" si="4"/>
        <v>-67104037</v>
      </c>
      <c r="G44" s="65">
        <f t="shared" si="4"/>
        <v>79566938</v>
      </c>
      <c r="H44" s="65">
        <f t="shared" si="4"/>
        <v>-33941475</v>
      </c>
      <c r="I44" s="65">
        <f t="shared" si="4"/>
        <v>-25903628</v>
      </c>
      <c r="J44" s="65">
        <f t="shared" si="4"/>
        <v>19721835</v>
      </c>
      <c r="K44" s="65">
        <f t="shared" si="4"/>
        <v>-13979961</v>
      </c>
      <c r="L44" s="65">
        <f t="shared" si="4"/>
        <v>-21415868</v>
      </c>
      <c r="M44" s="65">
        <f t="shared" si="4"/>
        <v>32388046</v>
      </c>
      <c r="N44" s="65">
        <f t="shared" si="4"/>
        <v>-3007783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16714052</v>
      </c>
      <c r="X44" s="65">
        <f t="shared" si="4"/>
        <v>38860606</v>
      </c>
      <c r="Y44" s="65">
        <f t="shared" si="4"/>
        <v>-22146554</v>
      </c>
      <c r="Z44" s="66">
        <f>+IF(X44&lt;&gt;0,+(Y44/X44)*100,0)</f>
        <v>-56.98972887864898</v>
      </c>
      <c r="AA44" s="63">
        <f>+AA42-AA43</f>
        <v>-67104037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3499852</v>
      </c>
      <c r="D46" s="55">
        <f>SUM(D44:D45)</f>
        <v>0</v>
      </c>
      <c r="E46" s="56">
        <f t="shared" si="5"/>
        <v>-67104037</v>
      </c>
      <c r="F46" s="57">
        <f t="shared" si="5"/>
        <v>-67104037</v>
      </c>
      <c r="G46" s="57">
        <f t="shared" si="5"/>
        <v>79566938</v>
      </c>
      <c r="H46" s="57">
        <f t="shared" si="5"/>
        <v>-33941475</v>
      </c>
      <c r="I46" s="57">
        <f t="shared" si="5"/>
        <v>-25903628</v>
      </c>
      <c r="J46" s="57">
        <f t="shared" si="5"/>
        <v>19721835</v>
      </c>
      <c r="K46" s="57">
        <f t="shared" si="5"/>
        <v>-13979961</v>
      </c>
      <c r="L46" s="57">
        <f t="shared" si="5"/>
        <v>-21415868</v>
      </c>
      <c r="M46" s="57">
        <f t="shared" si="5"/>
        <v>32388046</v>
      </c>
      <c r="N46" s="57">
        <f t="shared" si="5"/>
        <v>-3007783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16714052</v>
      </c>
      <c r="X46" s="57">
        <f t="shared" si="5"/>
        <v>38860606</v>
      </c>
      <c r="Y46" s="57">
        <f t="shared" si="5"/>
        <v>-22146554</v>
      </c>
      <c r="Z46" s="58">
        <f>+IF(X46&lt;&gt;0,+(Y46/X46)*100,0)</f>
        <v>-56.98972887864898</v>
      </c>
      <c r="AA46" s="55">
        <f>SUM(AA44:AA45)</f>
        <v>-67104037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3499852</v>
      </c>
      <c r="D48" s="71">
        <f>SUM(D46:D47)</f>
        <v>0</v>
      </c>
      <c r="E48" s="72">
        <f t="shared" si="6"/>
        <v>-67104037</v>
      </c>
      <c r="F48" s="73">
        <f t="shared" si="6"/>
        <v>-67104037</v>
      </c>
      <c r="G48" s="73">
        <f t="shared" si="6"/>
        <v>79566938</v>
      </c>
      <c r="H48" s="74">
        <f t="shared" si="6"/>
        <v>-33941475</v>
      </c>
      <c r="I48" s="74">
        <f t="shared" si="6"/>
        <v>-25903628</v>
      </c>
      <c r="J48" s="74">
        <f t="shared" si="6"/>
        <v>19721835</v>
      </c>
      <c r="K48" s="74">
        <f t="shared" si="6"/>
        <v>-13979961</v>
      </c>
      <c r="L48" s="74">
        <f t="shared" si="6"/>
        <v>-21415868</v>
      </c>
      <c r="M48" s="73">
        <f t="shared" si="6"/>
        <v>32388046</v>
      </c>
      <c r="N48" s="73">
        <f t="shared" si="6"/>
        <v>-3007783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16714052</v>
      </c>
      <c r="X48" s="74">
        <f t="shared" si="6"/>
        <v>38860606</v>
      </c>
      <c r="Y48" s="74">
        <f t="shared" si="6"/>
        <v>-22146554</v>
      </c>
      <c r="Z48" s="75">
        <f>+IF(X48&lt;&gt;0,+(Y48/X48)*100,0)</f>
        <v>-56.98972887864898</v>
      </c>
      <c r="AA48" s="76">
        <f>SUM(AA46:AA47)</f>
        <v>-67104037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25445348</v>
      </c>
      <c r="D8" s="6">
        <v>0</v>
      </c>
      <c r="E8" s="7">
        <v>13850519</v>
      </c>
      <c r="F8" s="8">
        <v>13850519</v>
      </c>
      <c r="G8" s="8">
        <v>-691244</v>
      </c>
      <c r="H8" s="8">
        <v>2324848</v>
      </c>
      <c r="I8" s="8">
        <v>1447263</v>
      </c>
      <c r="J8" s="8">
        <v>3080867</v>
      </c>
      <c r="K8" s="8">
        <v>103167</v>
      </c>
      <c r="L8" s="8">
        <v>2838959</v>
      </c>
      <c r="M8" s="8">
        <v>898842</v>
      </c>
      <c r="N8" s="8">
        <v>3840968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6921835</v>
      </c>
      <c r="X8" s="8">
        <v>6925260</v>
      </c>
      <c r="Y8" s="8">
        <v>-3425</v>
      </c>
      <c r="Z8" s="2">
        <v>-0.05</v>
      </c>
      <c r="AA8" s="6">
        <v>13850519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5379519</v>
      </c>
      <c r="F9" s="8">
        <v>5379519</v>
      </c>
      <c r="G9" s="8">
        <v>31029</v>
      </c>
      <c r="H9" s="8">
        <v>1130117</v>
      </c>
      <c r="I9" s="8">
        <v>511366</v>
      </c>
      <c r="J9" s="8">
        <v>1672512</v>
      </c>
      <c r="K9" s="8">
        <v>0</v>
      </c>
      <c r="L9" s="8">
        <v>1122798</v>
      </c>
      <c r="M9" s="8">
        <v>553403</v>
      </c>
      <c r="N9" s="8">
        <v>1676201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3348713</v>
      </c>
      <c r="X9" s="8">
        <v>2689758</v>
      </c>
      <c r="Y9" s="8">
        <v>658955</v>
      </c>
      <c r="Z9" s="2">
        <v>24.5</v>
      </c>
      <c r="AA9" s="6">
        <v>5379519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168908</v>
      </c>
      <c r="D12" s="6">
        <v>0</v>
      </c>
      <c r="E12" s="7">
        <v>88000</v>
      </c>
      <c r="F12" s="8">
        <v>88000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42462</v>
      </c>
      <c r="M12" s="8">
        <v>0</v>
      </c>
      <c r="N12" s="8">
        <v>42462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42462</v>
      </c>
      <c r="X12" s="8">
        <v>43998</v>
      </c>
      <c r="Y12" s="8">
        <v>-1536</v>
      </c>
      <c r="Z12" s="2">
        <v>-3.49</v>
      </c>
      <c r="AA12" s="6">
        <v>88000</v>
      </c>
    </row>
    <row r="13" spans="1:27" ht="13.5">
      <c r="A13" s="23" t="s">
        <v>40</v>
      </c>
      <c r="B13" s="29"/>
      <c r="C13" s="6">
        <v>3617095</v>
      </c>
      <c r="D13" s="6">
        <v>0</v>
      </c>
      <c r="E13" s="7">
        <v>2000000</v>
      </c>
      <c r="F13" s="8">
        <v>2000000</v>
      </c>
      <c r="G13" s="8">
        <v>0</v>
      </c>
      <c r="H13" s="8">
        <v>691222</v>
      </c>
      <c r="I13" s="8">
        <v>511858</v>
      </c>
      <c r="J13" s="8">
        <v>1203080</v>
      </c>
      <c r="K13" s="8">
        <v>242051</v>
      </c>
      <c r="L13" s="8">
        <v>187034</v>
      </c>
      <c r="M13" s="8">
        <v>247619</v>
      </c>
      <c r="N13" s="8">
        <v>676704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1879784</v>
      </c>
      <c r="X13" s="8">
        <v>1000002</v>
      </c>
      <c r="Y13" s="8">
        <v>879782</v>
      </c>
      <c r="Z13" s="2">
        <v>87.98</v>
      </c>
      <c r="AA13" s="6">
        <v>2000000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2</v>
      </c>
      <c r="H14" s="8">
        <v>12819</v>
      </c>
      <c r="I14" s="8">
        <v>7205</v>
      </c>
      <c r="J14" s="8">
        <v>20026</v>
      </c>
      <c r="K14" s="8">
        <v>0</v>
      </c>
      <c r="L14" s="8">
        <v>12406</v>
      </c>
      <c r="M14" s="8">
        <v>7201</v>
      </c>
      <c r="N14" s="8">
        <v>19607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39633</v>
      </c>
      <c r="X14" s="8"/>
      <c r="Y14" s="8">
        <v>39633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340193605</v>
      </c>
      <c r="D19" s="6">
        <v>0</v>
      </c>
      <c r="E19" s="7">
        <v>355019000</v>
      </c>
      <c r="F19" s="8">
        <v>355019000</v>
      </c>
      <c r="G19" s="8">
        <v>144930000</v>
      </c>
      <c r="H19" s="8">
        <v>2156000</v>
      </c>
      <c r="I19" s="8">
        <v>0</v>
      </c>
      <c r="J19" s="8">
        <v>147086000</v>
      </c>
      <c r="K19" s="8">
        <v>955000</v>
      </c>
      <c r="L19" s="8">
        <v>1631000</v>
      </c>
      <c r="M19" s="8">
        <v>117045000</v>
      </c>
      <c r="N19" s="8">
        <v>119631000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266717000</v>
      </c>
      <c r="X19" s="8">
        <v>177509502</v>
      </c>
      <c r="Y19" s="8">
        <v>89207498</v>
      </c>
      <c r="Z19" s="2">
        <v>50.26</v>
      </c>
      <c r="AA19" s="6">
        <v>355019000</v>
      </c>
    </row>
    <row r="20" spans="1:27" ht="13.5">
      <c r="A20" s="23" t="s">
        <v>47</v>
      </c>
      <c r="B20" s="29"/>
      <c r="C20" s="6">
        <v>4307050</v>
      </c>
      <c r="D20" s="6">
        <v>0</v>
      </c>
      <c r="E20" s="7">
        <v>87707559</v>
      </c>
      <c r="F20" s="26">
        <v>87707559</v>
      </c>
      <c r="G20" s="26">
        <v>62512</v>
      </c>
      <c r="H20" s="26">
        <v>91222</v>
      </c>
      <c r="I20" s="26">
        <v>36697</v>
      </c>
      <c r="J20" s="26">
        <v>190431</v>
      </c>
      <c r="K20" s="26">
        <v>145062</v>
      </c>
      <c r="L20" s="26">
        <v>16702</v>
      </c>
      <c r="M20" s="26">
        <v>24638</v>
      </c>
      <c r="N20" s="26">
        <v>186402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376833</v>
      </c>
      <c r="X20" s="26">
        <v>43853778</v>
      </c>
      <c r="Y20" s="26">
        <v>-43476945</v>
      </c>
      <c r="Z20" s="27">
        <v>-99.14</v>
      </c>
      <c r="AA20" s="28">
        <v>87707559</v>
      </c>
    </row>
    <row r="21" spans="1:27" ht="13.5">
      <c r="A21" s="23" t="s">
        <v>48</v>
      </c>
      <c r="B21" s="29"/>
      <c r="C21" s="6">
        <v>83837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373815843</v>
      </c>
      <c r="D22" s="33">
        <f>SUM(D5:D21)</f>
        <v>0</v>
      </c>
      <c r="E22" s="34">
        <f t="shared" si="0"/>
        <v>464044597</v>
      </c>
      <c r="F22" s="35">
        <f t="shared" si="0"/>
        <v>464044597</v>
      </c>
      <c r="G22" s="35">
        <f t="shared" si="0"/>
        <v>144332299</v>
      </c>
      <c r="H22" s="35">
        <f t="shared" si="0"/>
        <v>6406228</v>
      </c>
      <c r="I22" s="35">
        <f t="shared" si="0"/>
        <v>2514389</v>
      </c>
      <c r="J22" s="35">
        <f t="shared" si="0"/>
        <v>153252916</v>
      </c>
      <c r="K22" s="35">
        <f t="shared" si="0"/>
        <v>1445280</v>
      </c>
      <c r="L22" s="35">
        <f t="shared" si="0"/>
        <v>5851361</v>
      </c>
      <c r="M22" s="35">
        <f t="shared" si="0"/>
        <v>118776703</v>
      </c>
      <c r="N22" s="35">
        <f t="shared" si="0"/>
        <v>126073344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279326260</v>
      </c>
      <c r="X22" s="35">
        <f t="shared" si="0"/>
        <v>232022298</v>
      </c>
      <c r="Y22" s="35">
        <f t="shared" si="0"/>
        <v>47303962</v>
      </c>
      <c r="Z22" s="36">
        <f>+IF(X22&lt;&gt;0,+(Y22/X22)*100,0)</f>
        <v>20.38767929106538</v>
      </c>
      <c r="AA22" s="33">
        <f>SUM(AA5:AA21)</f>
        <v>464044597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159245981</v>
      </c>
      <c r="D25" s="6">
        <v>0</v>
      </c>
      <c r="E25" s="7">
        <v>153508410</v>
      </c>
      <c r="F25" s="8">
        <v>153508410</v>
      </c>
      <c r="G25" s="8">
        <v>13470349</v>
      </c>
      <c r="H25" s="8">
        <v>13848039</v>
      </c>
      <c r="I25" s="8">
        <v>13759234</v>
      </c>
      <c r="J25" s="8">
        <v>41077622</v>
      </c>
      <c r="K25" s="8">
        <v>23790432</v>
      </c>
      <c r="L25" s="8">
        <v>3414009</v>
      </c>
      <c r="M25" s="8">
        <v>14810153</v>
      </c>
      <c r="N25" s="8">
        <v>42014594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83092216</v>
      </c>
      <c r="X25" s="8">
        <v>76754202</v>
      </c>
      <c r="Y25" s="8">
        <v>6338014</v>
      </c>
      <c r="Z25" s="2">
        <v>8.26</v>
      </c>
      <c r="AA25" s="6">
        <v>153508410</v>
      </c>
    </row>
    <row r="26" spans="1:27" ht="13.5">
      <c r="A26" s="25" t="s">
        <v>52</v>
      </c>
      <c r="B26" s="24"/>
      <c r="C26" s="6">
        <v>6634007</v>
      </c>
      <c r="D26" s="6">
        <v>0</v>
      </c>
      <c r="E26" s="7">
        <v>6400963</v>
      </c>
      <c r="F26" s="8">
        <v>6400963</v>
      </c>
      <c r="G26" s="8">
        <v>531929</v>
      </c>
      <c r="H26" s="8">
        <v>189033</v>
      </c>
      <c r="I26" s="8">
        <v>795078</v>
      </c>
      <c r="J26" s="8">
        <v>1516040</v>
      </c>
      <c r="K26" s="8">
        <v>579869</v>
      </c>
      <c r="L26" s="8">
        <v>576365</v>
      </c>
      <c r="M26" s="8">
        <v>587227</v>
      </c>
      <c r="N26" s="8">
        <v>1743461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3259501</v>
      </c>
      <c r="X26" s="8">
        <v>3200484</v>
      </c>
      <c r="Y26" s="8">
        <v>59017</v>
      </c>
      <c r="Z26" s="2">
        <v>1.84</v>
      </c>
      <c r="AA26" s="6">
        <v>6400963</v>
      </c>
    </row>
    <row r="27" spans="1:27" ht="13.5">
      <c r="A27" s="25" t="s">
        <v>53</v>
      </c>
      <c r="B27" s="24"/>
      <c r="C27" s="6">
        <v>4982055</v>
      </c>
      <c r="D27" s="6">
        <v>0</v>
      </c>
      <c r="E27" s="7">
        <v>3594000</v>
      </c>
      <c r="F27" s="8">
        <v>3594000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1797000</v>
      </c>
      <c r="Y27" s="8">
        <v>-1797000</v>
      </c>
      <c r="Z27" s="2">
        <v>-100</v>
      </c>
      <c r="AA27" s="6">
        <v>3594000</v>
      </c>
    </row>
    <row r="28" spans="1:27" ht="13.5">
      <c r="A28" s="25" t="s">
        <v>54</v>
      </c>
      <c r="B28" s="24"/>
      <c r="C28" s="6">
        <v>53097602</v>
      </c>
      <c r="D28" s="6">
        <v>0</v>
      </c>
      <c r="E28" s="7">
        <v>45760607</v>
      </c>
      <c r="F28" s="8">
        <v>45760607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22880304</v>
      </c>
      <c r="Y28" s="8">
        <v>-22880304</v>
      </c>
      <c r="Z28" s="2">
        <v>-100</v>
      </c>
      <c r="AA28" s="6">
        <v>45760607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70126510</v>
      </c>
      <c r="D30" s="6">
        <v>0</v>
      </c>
      <c r="E30" s="7">
        <v>79865116</v>
      </c>
      <c r="F30" s="8">
        <v>79865116</v>
      </c>
      <c r="G30" s="8">
        <v>5540759</v>
      </c>
      <c r="H30" s="8">
        <v>11455305</v>
      </c>
      <c r="I30" s="8">
        <v>8732821</v>
      </c>
      <c r="J30" s="8">
        <v>25728885</v>
      </c>
      <c r="K30" s="8">
        <v>6689928</v>
      </c>
      <c r="L30" s="8">
        <v>4647975</v>
      </c>
      <c r="M30" s="8">
        <v>7427050</v>
      </c>
      <c r="N30" s="8">
        <v>18764953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44493838</v>
      </c>
      <c r="X30" s="8">
        <v>39932556</v>
      </c>
      <c r="Y30" s="8">
        <v>4561282</v>
      </c>
      <c r="Z30" s="2">
        <v>11.42</v>
      </c>
      <c r="AA30" s="6">
        <v>79865116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45215464</v>
      </c>
      <c r="D32" s="6">
        <v>0</v>
      </c>
      <c r="E32" s="7">
        <v>47699000</v>
      </c>
      <c r="F32" s="8">
        <v>47699000</v>
      </c>
      <c r="G32" s="8">
        <v>2512130</v>
      </c>
      <c r="H32" s="8">
        <v>3318012</v>
      </c>
      <c r="I32" s="8">
        <v>3207875</v>
      </c>
      <c r="J32" s="8">
        <v>9038017</v>
      </c>
      <c r="K32" s="8">
        <v>3391558</v>
      </c>
      <c r="L32" s="8">
        <v>4228935</v>
      </c>
      <c r="M32" s="8">
        <v>2198533</v>
      </c>
      <c r="N32" s="8">
        <v>9819026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18857043</v>
      </c>
      <c r="X32" s="8">
        <v>23849502</v>
      </c>
      <c r="Y32" s="8">
        <v>-4992459</v>
      </c>
      <c r="Z32" s="2">
        <v>-20.93</v>
      </c>
      <c r="AA32" s="6">
        <v>47699000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205429749</v>
      </c>
      <c r="D34" s="6">
        <v>0</v>
      </c>
      <c r="E34" s="7">
        <v>125516504</v>
      </c>
      <c r="F34" s="8">
        <v>125516504</v>
      </c>
      <c r="G34" s="8">
        <v>12367234</v>
      </c>
      <c r="H34" s="8">
        <v>15375764</v>
      </c>
      <c r="I34" s="8">
        <v>20101847</v>
      </c>
      <c r="J34" s="8">
        <v>47844845</v>
      </c>
      <c r="K34" s="8">
        <v>7079596</v>
      </c>
      <c r="L34" s="8">
        <v>19234851</v>
      </c>
      <c r="M34" s="8">
        <v>21091804</v>
      </c>
      <c r="N34" s="8">
        <v>47406251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95251096</v>
      </c>
      <c r="X34" s="8">
        <v>62758254</v>
      </c>
      <c r="Y34" s="8">
        <v>32492842</v>
      </c>
      <c r="Z34" s="2">
        <v>51.77</v>
      </c>
      <c r="AA34" s="6">
        <v>125516504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544731368</v>
      </c>
      <c r="D36" s="33">
        <f>SUM(D25:D35)</f>
        <v>0</v>
      </c>
      <c r="E36" s="34">
        <f t="shared" si="1"/>
        <v>462344600</v>
      </c>
      <c r="F36" s="35">
        <f t="shared" si="1"/>
        <v>462344600</v>
      </c>
      <c r="G36" s="35">
        <f t="shared" si="1"/>
        <v>34422401</v>
      </c>
      <c r="H36" s="35">
        <f t="shared" si="1"/>
        <v>44186153</v>
      </c>
      <c r="I36" s="35">
        <f t="shared" si="1"/>
        <v>46596855</v>
      </c>
      <c r="J36" s="35">
        <f t="shared" si="1"/>
        <v>125205409</v>
      </c>
      <c r="K36" s="35">
        <f t="shared" si="1"/>
        <v>41531383</v>
      </c>
      <c r="L36" s="35">
        <f t="shared" si="1"/>
        <v>32102135</v>
      </c>
      <c r="M36" s="35">
        <f t="shared" si="1"/>
        <v>46114767</v>
      </c>
      <c r="N36" s="35">
        <f t="shared" si="1"/>
        <v>119748285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244953694</v>
      </c>
      <c r="X36" s="35">
        <f t="shared" si="1"/>
        <v>231172302</v>
      </c>
      <c r="Y36" s="35">
        <f t="shared" si="1"/>
        <v>13781392</v>
      </c>
      <c r="Z36" s="36">
        <f>+IF(X36&lt;&gt;0,+(Y36/X36)*100,0)</f>
        <v>5.961523885331211</v>
      </c>
      <c r="AA36" s="33">
        <f>SUM(AA25:AA35)</f>
        <v>462344600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-170915525</v>
      </c>
      <c r="D38" s="46">
        <f>+D22-D36</f>
        <v>0</v>
      </c>
      <c r="E38" s="47">
        <f t="shared" si="2"/>
        <v>1699997</v>
      </c>
      <c r="F38" s="48">
        <f t="shared" si="2"/>
        <v>1699997</v>
      </c>
      <c r="G38" s="48">
        <f t="shared" si="2"/>
        <v>109909898</v>
      </c>
      <c r="H38" s="48">
        <f t="shared" si="2"/>
        <v>-37779925</v>
      </c>
      <c r="I38" s="48">
        <f t="shared" si="2"/>
        <v>-44082466</v>
      </c>
      <c r="J38" s="48">
        <f t="shared" si="2"/>
        <v>28047507</v>
      </c>
      <c r="K38" s="48">
        <f t="shared" si="2"/>
        <v>-40086103</v>
      </c>
      <c r="L38" s="48">
        <f t="shared" si="2"/>
        <v>-26250774</v>
      </c>
      <c r="M38" s="48">
        <f t="shared" si="2"/>
        <v>72661936</v>
      </c>
      <c r="N38" s="48">
        <f t="shared" si="2"/>
        <v>6325059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34372566</v>
      </c>
      <c r="X38" s="48">
        <f>IF(F22=F36,0,X22-X36)</f>
        <v>849996</v>
      </c>
      <c r="Y38" s="48">
        <f t="shared" si="2"/>
        <v>33522570</v>
      </c>
      <c r="Z38" s="49">
        <f>+IF(X38&lt;&gt;0,+(Y38/X38)*100,0)</f>
        <v>3943.8503240015243</v>
      </c>
      <c r="AA38" s="46">
        <f>+AA22-AA36</f>
        <v>1699997</v>
      </c>
    </row>
    <row r="39" spans="1:27" ht="13.5">
      <c r="A39" s="23" t="s">
        <v>64</v>
      </c>
      <c r="B39" s="29"/>
      <c r="C39" s="6">
        <v>522707443</v>
      </c>
      <c r="D39" s="6">
        <v>0</v>
      </c>
      <c r="E39" s="7">
        <v>437625000</v>
      </c>
      <c r="F39" s="8">
        <v>437625000</v>
      </c>
      <c r="G39" s="8">
        <v>65000000</v>
      </c>
      <c r="H39" s="8">
        <v>54006000</v>
      </c>
      <c r="I39" s="8">
        <v>33850000</v>
      </c>
      <c r="J39" s="8">
        <v>152856000</v>
      </c>
      <c r="K39" s="8">
        <v>86938000</v>
      </c>
      <c r="L39" s="8">
        <v>13169977</v>
      </c>
      <c r="M39" s="8">
        <v>120000000</v>
      </c>
      <c r="N39" s="8">
        <v>220107977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372963977</v>
      </c>
      <c r="X39" s="8">
        <v>218812500</v>
      </c>
      <c r="Y39" s="8">
        <v>154151477</v>
      </c>
      <c r="Z39" s="2">
        <v>70.45</v>
      </c>
      <c r="AA39" s="6">
        <v>437625000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351791918</v>
      </c>
      <c r="D42" s="55">
        <f>SUM(D38:D41)</f>
        <v>0</v>
      </c>
      <c r="E42" s="56">
        <f t="shared" si="3"/>
        <v>439324997</v>
      </c>
      <c r="F42" s="57">
        <f t="shared" si="3"/>
        <v>439324997</v>
      </c>
      <c r="G42" s="57">
        <f t="shared" si="3"/>
        <v>174909898</v>
      </c>
      <c r="H42" s="57">
        <f t="shared" si="3"/>
        <v>16226075</v>
      </c>
      <c r="I42" s="57">
        <f t="shared" si="3"/>
        <v>-10232466</v>
      </c>
      <c r="J42" s="57">
        <f t="shared" si="3"/>
        <v>180903507</v>
      </c>
      <c r="K42" s="57">
        <f t="shared" si="3"/>
        <v>46851897</v>
      </c>
      <c r="L42" s="57">
        <f t="shared" si="3"/>
        <v>-13080797</v>
      </c>
      <c r="M42" s="57">
        <f t="shared" si="3"/>
        <v>192661936</v>
      </c>
      <c r="N42" s="57">
        <f t="shared" si="3"/>
        <v>226433036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407336543</v>
      </c>
      <c r="X42" s="57">
        <f t="shared" si="3"/>
        <v>219662496</v>
      </c>
      <c r="Y42" s="57">
        <f t="shared" si="3"/>
        <v>187674047</v>
      </c>
      <c r="Z42" s="58">
        <f>+IF(X42&lt;&gt;0,+(Y42/X42)*100,0)</f>
        <v>85.43745537699799</v>
      </c>
      <c r="AA42" s="55">
        <f>SUM(AA38:AA41)</f>
        <v>439324997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351791918</v>
      </c>
      <c r="D44" s="63">
        <f>+D42-D43</f>
        <v>0</v>
      </c>
      <c r="E44" s="64">
        <f t="shared" si="4"/>
        <v>439324997</v>
      </c>
      <c r="F44" s="65">
        <f t="shared" si="4"/>
        <v>439324997</v>
      </c>
      <c r="G44" s="65">
        <f t="shared" si="4"/>
        <v>174909898</v>
      </c>
      <c r="H44" s="65">
        <f t="shared" si="4"/>
        <v>16226075</v>
      </c>
      <c r="I44" s="65">
        <f t="shared" si="4"/>
        <v>-10232466</v>
      </c>
      <c r="J44" s="65">
        <f t="shared" si="4"/>
        <v>180903507</v>
      </c>
      <c r="K44" s="65">
        <f t="shared" si="4"/>
        <v>46851897</v>
      </c>
      <c r="L44" s="65">
        <f t="shared" si="4"/>
        <v>-13080797</v>
      </c>
      <c r="M44" s="65">
        <f t="shared" si="4"/>
        <v>192661936</v>
      </c>
      <c r="N44" s="65">
        <f t="shared" si="4"/>
        <v>226433036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407336543</v>
      </c>
      <c r="X44" s="65">
        <f t="shared" si="4"/>
        <v>219662496</v>
      </c>
      <c r="Y44" s="65">
        <f t="shared" si="4"/>
        <v>187674047</v>
      </c>
      <c r="Z44" s="66">
        <f>+IF(X44&lt;&gt;0,+(Y44/X44)*100,0)</f>
        <v>85.43745537699799</v>
      </c>
      <c r="AA44" s="63">
        <f>+AA42-AA43</f>
        <v>439324997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351791918</v>
      </c>
      <c r="D46" s="55">
        <f>SUM(D44:D45)</f>
        <v>0</v>
      </c>
      <c r="E46" s="56">
        <f t="shared" si="5"/>
        <v>439324997</v>
      </c>
      <c r="F46" s="57">
        <f t="shared" si="5"/>
        <v>439324997</v>
      </c>
      <c r="G46" s="57">
        <f t="shared" si="5"/>
        <v>174909898</v>
      </c>
      <c r="H46" s="57">
        <f t="shared" si="5"/>
        <v>16226075</v>
      </c>
      <c r="I46" s="57">
        <f t="shared" si="5"/>
        <v>-10232466</v>
      </c>
      <c r="J46" s="57">
        <f t="shared" si="5"/>
        <v>180903507</v>
      </c>
      <c r="K46" s="57">
        <f t="shared" si="5"/>
        <v>46851897</v>
      </c>
      <c r="L46" s="57">
        <f t="shared" si="5"/>
        <v>-13080797</v>
      </c>
      <c r="M46" s="57">
        <f t="shared" si="5"/>
        <v>192661936</v>
      </c>
      <c r="N46" s="57">
        <f t="shared" si="5"/>
        <v>226433036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407336543</v>
      </c>
      <c r="X46" s="57">
        <f t="shared" si="5"/>
        <v>219662496</v>
      </c>
      <c r="Y46" s="57">
        <f t="shared" si="5"/>
        <v>187674047</v>
      </c>
      <c r="Z46" s="58">
        <f>+IF(X46&lt;&gt;0,+(Y46/X46)*100,0)</f>
        <v>85.43745537699799</v>
      </c>
      <c r="AA46" s="55">
        <f>SUM(AA44:AA45)</f>
        <v>439324997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351791918</v>
      </c>
      <c r="D48" s="71">
        <f>SUM(D46:D47)</f>
        <v>0</v>
      </c>
      <c r="E48" s="72">
        <f t="shared" si="6"/>
        <v>439324997</v>
      </c>
      <c r="F48" s="73">
        <f t="shared" si="6"/>
        <v>439324997</v>
      </c>
      <c r="G48" s="73">
        <f t="shared" si="6"/>
        <v>174909898</v>
      </c>
      <c r="H48" s="74">
        <f t="shared" si="6"/>
        <v>16226075</v>
      </c>
      <c r="I48" s="74">
        <f t="shared" si="6"/>
        <v>-10232466</v>
      </c>
      <c r="J48" s="74">
        <f t="shared" si="6"/>
        <v>180903507</v>
      </c>
      <c r="K48" s="74">
        <f t="shared" si="6"/>
        <v>46851897</v>
      </c>
      <c r="L48" s="74">
        <f t="shared" si="6"/>
        <v>-13080797</v>
      </c>
      <c r="M48" s="73">
        <f t="shared" si="6"/>
        <v>192661936</v>
      </c>
      <c r="N48" s="73">
        <f t="shared" si="6"/>
        <v>226433036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407336543</v>
      </c>
      <c r="X48" s="74">
        <f t="shared" si="6"/>
        <v>219662496</v>
      </c>
      <c r="Y48" s="74">
        <f t="shared" si="6"/>
        <v>187674047</v>
      </c>
      <c r="Z48" s="75">
        <f>+IF(X48&lt;&gt;0,+(Y48/X48)*100,0)</f>
        <v>85.43745537699799</v>
      </c>
      <c r="AA48" s="76">
        <f>SUM(AA46:AA47)</f>
        <v>439324997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17183838</v>
      </c>
      <c r="D5" s="6">
        <v>0</v>
      </c>
      <c r="E5" s="7">
        <v>21434000</v>
      </c>
      <c r="F5" s="8">
        <v>21434000</v>
      </c>
      <c r="G5" s="8">
        <v>1521653</v>
      </c>
      <c r="H5" s="8">
        <v>1521653</v>
      </c>
      <c r="I5" s="8">
        <v>1567654</v>
      </c>
      <c r="J5" s="8">
        <v>4610960</v>
      </c>
      <c r="K5" s="8">
        <v>1567612</v>
      </c>
      <c r="L5" s="8">
        <v>1567612</v>
      </c>
      <c r="M5" s="8">
        <v>1567612</v>
      </c>
      <c r="N5" s="8">
        <v>4702836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9313796</v>
      </c>
      <c r="X5" s="8">
        <v>8599002</v>
      </c>
      <c r="Y5" s="8">
        <v>714794</v>
      </c>
      <c r="Z5" s="2">
        <v>8.31</v>
      </c>
      <c r="AA5" s="6">
        <v>21434000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1922160</v>
      </c>
      <c r="F10" s="26">
        <v>1922160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960996</v>
      </c>
      <c r="Y10" s="26">
        <v>-960996</v>
      </c>
      <c r="Z10" s="27">
        <v>-100</v>
      </c>
      <c r="AA10" s="28">
        <v>1922160</v>
      </c>
    </row>
    <row r="11" spans="1:27" ht="13.5">
      <c r="A11" s="25" t="s">
        <v>38</v>
      </c>
      <c r="B11" s="29"/>
      <c r="C11" s="6">
        <v>201968</v>
      </c>
      <c r="D11" s="6">
        <v>0</v>
      </c>
      <c r="E11" s="7">
        <v>0</v>
      </c>
      <c r="F11" s="8">
        <v>0</v>
      </c>
      <c r="G11" s="8">
        <v>16831</v>
      </c>
      <c r="H11" s="8">
        <v>16831</v>
      </c>
      <c r="I11" s="8">
        <v>16831</v>
      </c>
      <c r="J11" s="8">
        <v>50493</v>
      </c>
      <c r="K11" s="8">
        <v>16831</v>
      </c>
      <c r="L11" s="8">
        <v>16831</v>
      </c>
      <c r="M11" s="8">
        <v>16831</v>
      </c>
      <c r="N11" s="8">
        <v>50493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100986</v>
      </c>
      <c r="X11" s="8"/>
      <c r="Y11" s="8">
        <v>100986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252125</v>
      </c>
      <c r="D12" s="6">
        <v>0</v>
      </c>
      <c r="E12" s="7">
        <v>243000</v>
      </c>
      <c r="F12" s="8">
        <v>243000</v>
      </c>
      <c r="G12" s="8">
        <v>23094</v>
      </c>
      <c r="H12" s="8">
        <v>23094</v>
      </c>
      <c r="I12" s="8">
        <v>20568</v>
      </c>
      <c r="J12" s="8">
        <v>66756</v>
      </c>
      <c r="K12" s="8">
        <v>20828</v>
      </c>
      <c r="L12" s="8">
        <v>20828</v>
      </c>
      <c r="M12" s="8">
        <v>20828</v>
      </c>
      <c r="N12" s="8">
        <v>62484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129240</v>
      </c>
      <c r="X12" s="8">
        <v>121500</v>
      </c>
      <c r="Y12" s="8">
        <v>7740</v>
      </c>
      <c r="Z12" s="2">
        <v>6.37</v>
      </c>
      <c r="AA12" s="6">
        <v>243000</v>
      </c>
    </row>
    <row r="13" spans="1:27" ht="13.5">
      <c r="A13" s="23" t="s">
        <v>40</v>
      </c>
      <c r="B13" s="29"/>
      <c r="C13" s="6">
        <v>6958873</v>
      </c>
      <c r="D13" s="6">
        <v>0</v>
      </c>
      <c r="E13" s="7">
        <v>5942128</v>
      </c>
      <c r="F13" s="8">
        <v>5942128</v>
      </c>
      <c r="G13" s="8">
        <v>328130</v>
      </c>
      <c r="H13" s="8">
        <v>429719</v>
      </c>
      <c r="I13" s="8">
        <v>328656</v>
      </c>
      <c r="J13" s="8">
        <v>1086505</v>
      </c>
      <c r="K13" s="8">
        <v>304968</v>
      </c>
      <c r="L13" s="8">
        <v>243246</v>
      </c>
      <c r="M13" s="8">
        <v>319788</v>
      </c>
      <c r="N13" s="8">
        <v>868002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1954507</v>
      </c>
      <c r="X13" s="8">
        <v>2970998</v>
      </c>
      <c r="Y13" s="8">
        <v>-1016491</v>
      </c>
      <c r="Z13" s="2">
        <v>-34.21</v>
      </c>
      <c r="AA13" s="6">
        <v>5942128</v>
      </c>
    </row>
    <row r="14" spans="1:27" ht="13.5">
      <c r="A14" s="23" t="s">
        <v>41</v>
      </c>
      <c r="B14" s="29"/>
      <c r="C14" s="6">
        <v>747244</v>
      </c>
      <c r="D14" s="6">
        <v>0</v>
      </c>
      <c r="E14" s="7">
        <v>212000</v>
      </c>
      <c r="F14" s="8">
        <v>212000</v>
      </c>
      <c r="G14" s="8">
        <v>72525</v>
      </c>
      <c r="H14" s="8">
        <v>74327</v>
      </c>
      <c r="I14" s="8">
        <v>74044</v>
      </c>
      <c r="J14" s="8">
        <v>220896</v>
      </c>
      <c r="K14" s="8">
        <v>69015</v>
      </c>
      <c r="L14" s="8">
        <v>71051</v>
      </c>
      <c r="M14" s="8">
        <v>72977</v>
      </c>
      <c r="N14" s="8">
        <v>213043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433939</v>
      </c>
      <c r="X14" s="8">
        <v>301998</v>
      </c>
      <c r="Y14" s="8">
        <v>131941</v>
      </c>
      <c r="Z14" s="2">
        <v>43.69</v>
      </c>
      <c r="AA14" s="6">
        <v>212000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2076550</v>
      </c>
      <c r="D16" s="6">
        <v>0</v>
      </c>
      <c r="E16" s="7">
        <v>1915100</v>
      </c>
      <c r="F16" s="8">
        <v>1915100</v>
      </c>
      <c r="G16" s="8">
        <v>0</v>
      </c>
      <c r="H16" s="8">
        <v>0</v>
      </c>
      <c r="I16" s="8">
        <v>0</v>
      </c>
      <c r="J16" s="8">
        <v>0</v>
      </c>
      <c r="K16" s="8">
        <v>121600</v>
      </c>
      <c r="L16" s="8">
        <v>115950</v>
      </c>
      <c r="M16" s="8">
        <v>0</v>
      </c>
      <c r="N16" s="8">
        <v>237550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237550</v>
      </c>
      <c r="X16" s="8">
        <v>957498</v>
      </c>
      <c r="Y16" s="8">
        <v>-719948</v>
      </c>
      <c r="Z16" s="2">
        <v>-75.19</v>
      </c>
      <c r="AA16" s="6">
        <v>1915100</v>
      </c>
    </row>
    <row r="17" spans="1:27" ht="13.5">
      <c r="A17" s="23" t="s">
        <v>44</v>
      </c>
      <c r="B17" s="29"/>
      <c r="C17" s="6">
        <v>3798350</v>
      </c>
      <c r="D17" s="6">
        <v>0</v>
      </c>
      <c r="E17" s="7">
        <v>4082520</v>
      </c>
      <c r="F17" s="8">
        <v>4082520</v>
      </c>
      <c r="G17" s="8">
        <v>385080</v>
      </c>
      <c r="H17" s="8">
        <v>363270</v>
      </c>
      <c r="I17" s="8">
        <v>322910</v>
      </c>
      <c r="J17" s="8">
        <v>1071260</v>
      </c>
      <c r="K17" s="8">
        <v>287180</v>
      </c>
      <c r="L17" s="8">
        <v>371850</v>
      </c>
      <c r="M17" s="8">
        <v>284830</v>
      </c>
      <c r="N17" s="8">
        <v>943860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2015120</v>
      </c>
      <c r="X17" s="8">
        <v>2041500</v>
      </c>
      <c r="Y17" s="8">
        <v>-26380</v>
      </c>
      <c r="Z17" s="2">
        <v>-1.29</v>
      </c>
      <c r="AA17" s="6">
        <v>4082520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126911169</v>
      </c>
      <c r="D19" s="6">
        <v>0</v>
      </c>
      <c r="E19" s="7">
        <v>128152000</v>
      </c>
      <c r="F19" s="8">
        <v>128152000</v>
      </c>
      <c r="G19" s="8">
        <v>51024000</v>
      </c>
      <c r="H19" s="8">
        <v>964070</v>
      </c>
      <c r="I19" s="8">
        <v>97597</v>
      </c>
      <c r="J19" s="8">
        <v>52085667</v>
      </c>
      <c r="K19" s="8">
        <v>637906</v>
      </c>
      <c r="L19" s="8">
        <v>1643345</v>
      </c>
      <c r="M19" s="8">
        <v>33702398</v>
      </c>
      <c r="N19" s="8">
        <v>35983649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88069316</v>
      </c>
      <c r="X19" s="8">
        <v>64076000</v>
      </c>
      <c r="Y19" s="8">
        <v>23993316</v>
      </c>
      <c r="Z19" s="2">
        <v>37.45</v>
      </c>
      <c r="AA19" s="6">
        <v>128152000</v>
      </c>
    </row>
    <row r="20" spans="1:27" ht="13.5">
      <c r="A20" s="23" t="s">
        <v>47</v>
      </c>
      <c r="B20" s="29"/>
      <c r="C20" s="6">
        <v>394251</v>
      </c>
      <c r="D20" s="6">
        <v>0</v>
      </c>
      <c r="E20" s="7">
        <v>279867</v>
      </c>
      <c r="F20" s="26">
        <v>279867</v>
      </c>
      <c r="G20" s="26">
        <v>9042</v>
      </c>
      <c r="H20" s="26">
        <v>23883</v>
      </c>
      <c r="I20" s="26">
        <v>9762</v>
      </c>
      <c r="J20" s="26">
        <v>42687</v>
      </c>
      <c r="K20" s="26">
        <v>40195</v>
      </c>
      <c r="L20" s="26">
        <v>19031</v>
      </c>
      <c r="M20" s="26">
        <v>129672</v>
      </c>
      <c r="N20" s="26">
        <v>188898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231585</v>
      </c>
      <c r="X20" s="26">
        <v>139998</v>
      </c>
      <c r="Y20" s="26">
        <v>91587</v>
      </c>
      <c r="Z20" s="27">
        <v>65.42</v>
      </c>
      <c r="AA20" s="28">
        <v>279867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158524368</v>
      </c>
      <c r="D22" s="33">
        <f>SUM(D5:D21)</f>
        <v>0</v>
      </c>
      <c r="E22" s="34">
        <f t="shared" si="0"/>
        <v>164182775</v>
      </c>
      <c r="F22" s="35">
        <f t="shared" si="0"/>
        <v>164182775</v>
      </c>
      <c r="G22" s="35">
        <f t="shared" si="0"/>
        <v>53380355</v>
      </c>
      <c r="H22" s="35">
        <f t="shared" si="0"/>
        <v>3416847</v>
      </c>
      <c r="I22" s="35">
        <f t="shared" si="0"/>
        <v>2438022</v>
      </c>
      <c r="J22" s="35">
        <f t="shared" si="0"/>
        <v>59235224</v>
      </c>
      <c r="K22" s="35">
        <f t="shared" si="0"/>
        <v>3066135</v>
      </c>
      <c r="L22" s="35">
        <f t="shared" si="0"/>
        <v>4069744</v>
      </c>
      <c r="M22" s="35">
        <f t="shared" si="0"/>
        <v>36114936</v>
      </c>
      <c r="N22" s="35">
        <f t="shared" si="0"/>
        <v>43250815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102486039</v>
      </c>
      <c r="X22" s="35">
        <f t="shared" si="0"/>
        <v>80169490</v>
      </c>
      <c r="Y22" s="35">
        <f t="shared" si="0"/>
        <v>22316549</v>
      </c>
      <c r="Z22" s="36">
        <f>+IF(X22&lt;&gt;0,+(Y22/X22)*100,0)</f>
        <v>27.836710698795763</v>
      </c>
      <c r="AA22" s="33">
        <f>SUM(AA5:AA21)</f>
        <v>164182775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37484072</v>
      </c>
      <c r="D25" s="6">
        <v>0</v>
      </c>
      <c r="E25" s="7">
        <v>47268971</v>
      </c>
      <c r="F25" s="8">
        <v>47268971</v>
      </c>
      <c r="G25" s="8">
        <v>3241026</v>
      </c>
      <c r="H25" s="8">
        <v>3366219</v>
      </c>
      <c r="I25" s="8">
        <v>3359972</v>
      </c>
      <c r="J25" s="8">
        <v>9967217</v>
      </c>
      <c r="K25" s="8">
        <v>3979843</v>
      </c>
      <c r="L25" s="8">
        <v>3797967</v>
      </c>
      <c r="M25" s="8">
        <v>5392524</v>
      </c>
      <c r="N25" s="8">
        <v>13170334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23137551</v>
      </c>
      <c r="X25" s="8">
        <v>23634498</v>
      </c>
      <c r="Y25" s="8">
        <v>-496947</v>
      </c>
      <c r="Z25" s="2">
        <v>-2.1</v>
      </c>
      <c r="AA25" s="6">
        <v>47268971</v>
      </c>
    </row>
    <row r="26" spans="1:27" ht="13.5">
      <c r="A26" s="25" t="s">
        <v>52</v>
      </c>
      <c r="B26" s="24"/>
      <c r="C26" s="6">
        <v>9501581</v>
      </c>
      <c r="D26" s="6">
        <v>0</v>
      </c>
      <c r="E26" s="7">
        <v>10321701</v>
      </c>
      <c r="F26" s="8">
        <v>10321701</v>
      </c>
      <c r="G26" s="8">
        <v>791720</v>
      </c>
      <c r="H26" s="8">
        <v>229868</v>
      </c>
      <c r="I26" s="8">
        <v>1382306</v>
      </c>
      <c r="J26" s="8">
        <v>2403894</v>
      </c>
      <c r="K26" s="8">
        <v>820258</v>
      </c>
      <c r="L26" s="8">
        <v>820258</v>
      </c>
      <c r="M26" s="8">
        <v>820257</v>
      </c>
      <c r="N26" s="8">
        <v>2460773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4864667</v>
      </c>
      <c r="X26" s="8">
        <v>5160997</v>
      </c>
      <c r="Y26" s="8">
        <v>-296330</v>
      </c>
      <c r="Z26" s="2">
        <v>-5.74</v>
      </c>
      <c r="AA26" s="6">
        <v>10321701</v>
      </c>
    </row>
    <row r="27" spans="1:27" ht="13.5">
      <c r="A27" s="25" t="s">
        <v>53</v>
      </c>
      <c r="B27" s="24"/>
      <c r="C27" s="6">
        <v>8563669</v>
      </c>
      <c r="D27" s="6">
        <v>0</v>
      </c>
      <c r="E27" s="7">
        <v>22329589</v>
      </c>
      <c r="F27" s="8">
        <v>22329589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11165000</v>
      </c>
      <c r="Y27" s="8">
        <v>-11165000</v>
      </c>
      <c r="Z27" s="2">
        <v>-100</v>
      </c>
      <c r="AA27" s="6">
        <v>22329589</v>
      </c>
    </row>
    <row r="28" spans="1:27" ht="13.5">
      <c r="A28" s="25" t="s">
        <v>54</v>
      </c>
      <c r="B28" s="24"/>
      <c r="C28" s="6">
        <v>18184039</v>
      </c>
      <c r="D28" s="6">
        <v>0</v>
      </c>
      <c r="E28" s="7">
        <v>14175445</v>
      </c>
      <c r="F28" s="8">
        <v>14175445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7087500</v>
      </c>
      <c r="Y28" s="8">
        <v>-7087500</v>
      </c>
      <c r="Z28" s="2">
        <v>-100</v>
      </c>
      <c r="AA28" s="6">
        <v>14175445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271000</v>
      </c>
      <c r="F29" s="8">
        <v>271000</v>
      </c>
      <c r="G29" s="8">
        <v>22</v>
      </c>
      <c r="H29" s="8">
        <v>0</v>
      </c>
      <c r="I29" s="8">
        <v>0</v>
      </c>
      <c r="J29" s="8">
        <v>22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</v>
      </c>
      <c r="X29" s="8">
        <v>22583</v>
      </c>
      <c r="Y29" s="8">
        <v>-22561</v>
      </c>
      <c r="Z29" s="2">
        <v>-99.9</v>
      </c>
      <c r="AA29" s="6">
        <v>271000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26345025</v>
      </c>
      <c r="D31" s="6">
        <v>0</v>
      </c>
      <c r="E31" s="7">
        <v>23782178</v>
      </c>
      <c r="F31" s="8">
        <v>23782178</v>
      </c>
      <c r="G31" s="8">
        <v>429355</v>
      </c>
      <c r="H31" s="8">
        <v>316000</v>
      </c>
      <c r="I31" s="8">
        <v>166402</v>
      </c>
      <c r="J31" s="8">
        <v>911757</v>
      </c>
      <c r="K31" s="8">
        <v>615677</v>
      </c>
      <c r="L31" s="8">
        <v>485215</v>
      </c>
      <c r="M31" s="8">
        <v>2476504</v>
      </c>
      <c r="N31" s="8">
        <v>3577396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4489153</v>
      </c>
      <c r="X31" s="8">
        <v>11890998</v>
      </c>
      <c r="Y31" s="8">
        <v>-7401845</v>
      </c>
      <c r="Z31" s="2">
        <v>-62.25</v>
      </c>
      <c r="AA31" s="6">
        <v>23782178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5658000</v>
      </c>
      <c r="F32" s="8">
        <v>5658000</v>
      </c>
      <c r="G32" s="8">
        <v>1391110</v>
      </c>
      <c r="H32" s="8">
        <v>1487669</v>
      </c>
      <c r="I32" s="8">
        <v>842530</v>
      </c>
      <c r="J32" s="8">
        <v>3721309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3721309</v>
      </c>
      <c r="X32" s="8">
        <v>2832000</v>
      </c>
      <c r="Y32" s="8">
        <v>889309</v>
      </c>
      <c r="Z32" s="2">
        <v>31.4</v>
      </c>
      <c r="AA32" s="6">
        <v>5658000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84256194</v>
      </c>
      <c r="D34" s="6">
        <v>0</v>
      </c>
      <c r="E34" s="7">
        <v>87743995</v>
      </c>
      <c r="F34" s="8">
        <v>87743995</v>
      </c>
      <c r="G34" s="8">
        <v>10898893</v>
      </c>
      <c r="H34" s="8">
        <v>4156794</v>
      </c>
      <c r="I34" s="8">
        <v>3909354</v>
      </c>
      <c r="J34" s="8">
        <v>18965041</v>
      </c>
      <c r="K34" s="8">
        <v>7422098</v>
      </c>
      <c r="L34" s="8">
        <v>6848370</v>
      </c>
      <c r="M34" s="8">
        <v>10937033</v>
      </c>
      <c r="N34" s="8">
        <v>25207501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44172542</v>
      </c>
      <c r="X34" s="8">
        <v>44068500</v>
      </c>
      <c r="Y34" s="8">
        <v>104042</v>
      </c>
      <c r="Z34" s="2">
        <v>0.24</v>
      </c>
      <c r="AA34" s="6">
        <v>87743995</v>
      </c>
    </row>
    <row r="35" spans="1:27" ht="13.5">
      <c r="A35" s="23" t="s">
        <v>61</v>
      </c>
      <c r="B35" s="29"/>
      <c r="C35" s="6">
        <v>64023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184398603</v>
      </c>
      <c r="D36" s="33">
        <f>SUM(D25:D35)</f>
        <v>0</v>
      </c>
      <c r="E36" s="34">
        <f t="shared" si="1"/>
        <v>211550879</v>
      </c>
      <c r="F36" s="35">
        <f t="shared" si="1"/>
        <v>211550879</v>
      </c>
      <c r="G36" s="35">
        <f t="shared" si="1"/>
        <v>16752126</v>
      </c>
      <c r="H36" s="35">
        <f t="shared" si="1"/>
        <v>9556550</v>
      </c>
      <c r="I36" s="35">
        <f t="shared" si="1"/>
        <v>9660564</v>
      </c>
      <c r="J36" s="35">
        <f t="shared" si="1"/>
        <v>35969240</v>
      </c>
      <c r="K36" s="35">
        <f t="shared" si="1"/>
        <v>12837876</v>
      </c>
      <c r="L36" s="35">
        <f t="shared" si="1"/>
        <v>11951810</v>
      </c>
      <c r="M36" s="35">
        <f t="shared" si="1"/>
        <v>19626318</v>
      </c>
      <c r="N36" s="35">
        <f t="shared" si="1"/>
        <v>44416004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80385244</v>
      </c>
      <c r="X36" s="35">
        <f t="shared" si="1"/>
        <v>105862076</v>
      </c>
      <c r="Y36" s="35">
        <f t="shared" si="1"/>
        <v>-25476832</v>
      </c>
      <c r="Z36" s="36">
        <f>+IF(X36&lt;&gt;0,+(Y36/X36)*100,0)</f>
        <v>-24.06606120212492</v>
      </c>
      <c r="AA36" s="33">
        <f>SUM(AA25:AA35)</f>
        <v>211550879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-25874235</v>
      </c>
      <c r="D38" s="46">
        <f>+D22-D36</f>
        <v>0</v>
      </c>
      <c r="E38" s="47">
        <f t="shared" si="2"/>
        <v>-47368104</v>
      </c>
      <c r="F38" s="48">
        <f t="shared" si="2"/>
        <v>-47368104</v>
      </c>
      <c r="G38" s="48">
        <f t="shared" si="2"/>
        <v>36628229</v>
      </c>
      <c r="H38" s="48">
        <f t="shared" si="2"/>
        <v>-6139703</v>
      </c>
      <c r="I38" s="48">
        <f t="shared" si="2"/>
        <v>-7222542</v>
      </c>
      <c r="J38" s="48">
        <f t="shared" si="2"/>
        <v>23265984</v>
      </c>
      <c r="K38" s="48">
        <f t="shared" si="2"/>
        <v>-9771741</v>
      </c>
      <c r="L38" s="48">
        <f t="shared" si="2"/>
        <v>-7882066</v>
      </c>
      <c r="M38" s="48">
        <f t="shared" si="2"/>
        <v>16488618</v>
      </c>
      <c r="N38" s="48">
        <f t="shared" si="2"/>
        <v>-1165189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22100795</v>
      </c>
      <c r="X38" s="48">
        <f>IF(F22=F36,0,X22-X36)</f>
        <v>-25692586</v>
      </c>
      <c r="Y38" s="48">
        <f t="shared" si="2"/>
        <v>47793381</v>
      </c>
      <c r="Z38" s="49">
        <f>+IF(X38&lt;&gt;0,+(Y38/X38)*100,0)</f>
        <v>-186.0201265843773</v>
      </c>
      <c r="AA38" s="46">
        <f>+AA22-AA36</f>
        <v>-47368104</v>
      </c>
    </row>
    <row r="39" spans="1:27" ht="13.5">
      <c r="A39" s="23" t="s">
        <v>64</v>
      </c>
      <c r="B39" s="29"/>
      <c r="C39" s="6">
        <v>55374853</v>
      </c>
      <c r="D39" s="6">
        <v>0</v>
      </c>
      <c r="E39" s="7">
        <v>53325000</v>
      </c>
      <c r="F39" s="8">
        <v>53325000</v>
      </c>
      <c r="G39" s="8">
        <v>1229933</v>
      </c>
      <c r="H39" s="8">
        <v>1134446</v>
      </c>
      <c r="I39" s="8">
        <v>6528507</v>
      </c>
      <c r="J39" s="8">
        <v>8892886</v>
      </c>
      <c r="K39" s="8">
        <v>1808983</v>
      </c>
      <c r="L39" s="8">
        <v>0</v>
      </c>
      <c r="M39" s="8">
        <v>12187566</v>
      </c>
      <c r="N39" s="8">
        <v>13996549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22889435</v>
      </c>
      <c r="X39" s="8">
        <v>26662500</v>
      </c>
      <c r="Y39" s="8">
        <v>-3773065</v>
      </c>
      <c r="Z39" s="2">
        <v>-14.15</v>
      </c>
      <c r="AA39" s="6">
        <v>53325000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29500618</v>
      </c>
      <c r="D42" s="55">
        <f>SUM(D38:D41)</f>
        <v>0</v>
      </c>
      <c r="E42" s="56">
        <f t="shared" si="3"/>
        <v>5956896</v>
      </c>
      <c r="F42" s="57">
        <f t="shared" si="3"/>
        <v>5956896</v>
      </c>
      <c r="G42" s="57">
        <f t="shared" si="3"/>
        <v>37858162</v>
      </c>
      <c r="H42" s="57">
        <f t="shared" si="3"/>
        <v>-5005257</v>
      </c>
      <c r="I42" s="57">
        <f t="shared" si="3"/>
        <v>-694035</v>
      </c>
      <c r="J42" s="57">
        <f t="shared" si="3"/>
        <v>32158870</v>
      </c>
      <c r="K42" s="57">
        <f t="shared" si="3"/>
        <v>-7962758</v>
      </c>
      <c r="L42" s="57">
        <f t="shared" si="3"/>
        <v>-7882066</v>
      </c>
      <c r="M42" s="57">
        <f t="shared" si="3"/>
        <v>28676184</v>
      </c>
      <c r="N42" s="57">
        <f t="shared" si="3"/>
        <v>12831360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44990230</v>
      </c>
      <c r="X42" s="57">
        <f t="shared" si="3"/>
        <v>969914</v>
      </c>
      <c r="Y42" s="57">
        <f t="shared" si="3"/>
        <v>44020316</v>
      </c>
      <c r="Z42" s="58">
        <f>+IF(X42&lt;&gt;0,+(Y42/X42)*100,0)</f>
        <v>4538.579296721153</v>
      </c>
      <c r="AA42" s="55">
        <f>SUM(AA38:AA41)</f>
        <v>5956896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29500618</v>
      </c>
      <c r="D44" s="63">
        <f>+D42-D43</f>
        <v>0</v>
      </c>
      <c r="E44" s="64">
        <f t="shared" si="4"/>
        <v>5956896</v>
      </c>
      <c r="F44" s="65">
        <f t="shared" si="4"/>
        <v>5956896</v>
      </c>
      <c r="G44" s="65">
        <f t="shared" si="4"/>
        <v>37858162</v>
      </c>
      <c r="H44" s="65">
        <f t="shared" si="4"/>
        <v>-5005257</v>
      </c>
      <c r="I44" s="65">
        <f t="shared" si="4"/>
        <v>-694035</v>
      </c>
      <c r="J44" s="65">
        <f t="shared" si="4"/>
        <v>32158870</v>
      </c>
      <c r="K44" s="65">
        <f t="shared" si="4"/>
        <v>-7962758</v>
      </c>
      <c r="L44" s="65">
        <f t="shared" si="4"/>
        <v>-7882066</v>
      </c>
      <c r="M44" s="65">
        <f t="shared" si="4"/>
        <v>28676184</v>
      </c>
      <c r="N44" s="65">
        <f t="shared" si="4"/>
        <v>12831360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44990230</v>
      </c>
      <c r="X44" s="65">
        <f t="shared" si="4"/>
        <v>969914</v>
      </c>
      <c r="Y44" s="65">
        <f t="shared" si="4"/>
        <v>44020316</v>
      </c>
      <c r="Z44" s="66">
        <f>+IF(X44&lt;&gt;0,+(Y44/X44)*100,0)</f>
        <v>4538.579296721153</v>
      </c>
      <c r="AA44" s="63">
        <f>+AA42-AA43</f>
        <v>5956896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29500618</v>
      </c>
      <c r="D46" s="55">
        <f>SUM(D44:D45)</f>
        <v>0</v>
      </c>
      <c r="E46" s="56">
        <f t="shared" si="5"/>
        <v>5956896</v>
      </c>
      <c r="F46" s="57">
        <f t="shared" si="5"/>
        <v>5956896</v>
      </c>
      <c r="G46" s="57">
        <f t="shared" si="5"/>
        <v>37858162</v>
      </c>
      <c r="H46" s="57">
        <f t="shared" si="5"/>
        <v>-5005257</v>
      </c>
      <c r="I46" s="57">
        <f t="shared" si="5"/>
        <v>-694035</v>
      </c>
      <c r="J46" s="57">
        <f t="shared" si="5"/>
        <v>32158870</v>
      </c>
      <c r="K46" s="57">
        <f t="shared" si="5"/>
        <v>-7962758</v>
      </c>
      <c r="L46" s="57">
        <f t="shared" si="5"/>
        <v>-7882066</v>
      </c>
      <c r="M46" s="57">
        <f t="shared" si="5"/>
        <v>28676184</v>
      </c>
      <c r="N46" s="57">
        <f t="shared" si="5"/>
        <v>12831360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44990230</v>
      </c>
      <c r="X46" s="57">
        <f t="shared" si="5"/>
        <v>969914</v>
      </c>
      <c r="Y46" s="57">
        <f t="shared" si="5"/>
        <v>44020316</v>
      </c>
      <c r="Z46" s="58">
        <f>+IF(X46&lt;&gt;0,+(Y46/X46)*100,0)</f>
        <v>4538.579296721153</v>
      </c>
      <c r="AA46" s="55">
        <f>SUM(AA44:AA45)</f>
        <v>5956896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29500618</v>
      </c>
      <c r="D48" s="71">
        <f>SUM(D46:D47)</f>
        <v>0</v>
      </c>
      <c r="E48" s="72">
        <f t="shared" si="6"/>
        <v>5956896</v>
      </c>
      <c r="F48" s="73">
        <f t="shared" si="6"/>
        <v>5956896</v>
      </c>
      <c r="G48" s="73">
        <f t="shared" si="6"/>
        <v>37858162</v>
      </c>
      <c r="H48" s="74">
        <f t="shared" si="6"/>
        <v>-5005257</v>
      </c>
      <c r="I48" s="74">
        <f t="shared" si="6"/>
        <v>-694035</v>
      </c>
      <c r="J48" s="74">
        <f t="shared" si="6"/>
        <v>32158870</v>
      </c>
      <c r="K48" s="74">
        <f t="shared" si="6"/>
        <v>-7962758</v>
      </c>
      <c r="L48" s="74">
        <f t="shared" si="6"/>
        <v>-7882066</v>
      </c>
      <c r="M48" s="73">
        <f t="shared" si="6"/>
        <v>28676184</v>
      </c>
      <c r="N48" s="73">
        <f t="shared" si="6"/>
        <v>12831360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44990230</v>
      </c>
      <c r="X48" s="74">
        <f t="shared" si="6"/>
        <v>969914</v>
      </c>
      <c r="Y48" s="74">
        <f t="shared" si="6"/>
        <v>44020316</v>
      </c>
      <c r="Z48" s="75">
        <f>+IF(X48&lt;&gt;0,+(Y48/X48)*100,0)</f>
        <v>4538.579296721153</v>
      </c>
      <c r="AA48" s="76">
        <f>SUM(AA46:AA47)</f>
        <v>5956896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25528119</v>
      </c>
      <c r="D5" s="6">
        <v>0</v>
      </c>
      <c r="E5" s="7">
        <v>25552178</v>
      </c>
      <c r="F5" s="8">
        <v>25552178</v>
      </c>
      <c r="G5" s="8">
        <v>14829673</v>
      </c>
      <c r="H5" s="8">
        <v>1075664</v>
      </c>
      <c r="I5" s="8">
        <v>1075665</v>
      </c>
      <c r="J5" s="8">
        <v>16981002</v>
      </c>
      <c r="K5" s="8">
        <v>1076383</v>
      </c>
      <c r="L5" s="8">
        <v>1075803</v>
      </c>
      <c r="M5" s="8">
        <v>1075803</v>
      </c>
      <c r="N5" s="8">
        <v>3227989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20208991</v>
      </c>
      <c r="X5" s="8">
        <v>19581009</v>
      </c>
      <c r="Y5" s="8">
        <v>627982</v>
      </c>
      <c r="Z5" s="2">
        <v>3.21</v>
      </c>
      <c r="AA5" s="6">
        <v>25552178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2816597</v>
      </c>
      <c r="F10" s="26">
        <v>2816597</v>
      </c>
      <c r="G10" s="26">
        <v>294078</v>
      </c>
      <c r="H10" s="26">
        <v>305053</v>
      </c>
      <c r="I10" s="26">
        <v>305053</v>
      </c>
      <c r="J10" s="26">
        <v>904184</v>
      </c>
      <c r="K10" s="26">
        <v>305053</v>
      </c>
      <c r="L10" s="26">
        <v>305053</v>
      </c>
      <c r="M10" s="26">
        <v>305052</v>
      </c>
      <c r="N10" s="26">
        <v>915158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1819342</v>
      </c>
      <c r="X10" s="26">
        <v>1408296</v>
      </c>
      <c r="Y10" s="26">
        <v>411046</v>
      </c>
      <c r="Z10" s="27">
        <v>29.19</v>
      </c>
      <c r="AA10" s="28">
        <v>2816597</v>
      </c>
    </row>
    <row r="11" spans="1:27" ht="13.5">
      <c r="A11" s="25" t="s">
        <v>38</v>
      </c>
      <c r="B11" s="29"/>
      <c r="C11" s="6">
        <v>3673895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758201</v>
      </c>
      <c r="D12" s="6">
        <v>0</v>
      </c>
      <c r="E12" s="7">
        <v>950218</v>
      </c>
      <c r="F12" s="8">
        <v>950218</v>
      </c>
      <c r="G12" s="8">
        <v>65796</v>
      </c>
      <c r="H12" s="8">
        <v>66756</v>
      </c>
      <c r="I12" s="8">
        <v>66405</v>
      </c>
      <c r="J12" s="8">
        <v>198957</v>
      </c>
      <c r="K12" s="8">
        <v>66405</v>
      </c>
      <c r="L12" s="8">
        <v>65256</v>
      </c>
      <c r="M12" s="8">
        <v>65799</v>
      </c>
      <c r="N12" s="8">
        <v>197460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396417</v>
      </c>
      <c r="X12" s="8">
        <v>475110</v>
      </c>
      <c r="Y12" s="8">
        <v>-78693</v>
      </c>
      <c r="Z12" s="2">
        <v>-16.56</v>
      </c>
      <c r="AA12" s="6">
        <v>950218</v>
      </c>
    </row>
    <row r="13" spans="1:27" ht="13.5">
      <c r="A13" s="23" t="s">
        <v>40</v>
      </c>
      <c r="B13" s="29"/>
      <c r="C13" s="6">
        <v>4387186</v>
      </c>
      <c r="D13" s="6">
        <v>0</v>
      </c>
      <c r="E13" s="7">
        <v>1770155</v>
      </c>
      <c r="F13" s="8">
        <v>1770155</v>
      </c>
      <c r="G13" s="8">
        <v>421041</v>
      </c>
      <c r="H13" s="8">
        <v>482804</v>
      </c>
      <c r="I13" s="8">
        <v>425054</v>
      </c>
      <c r="J13" s="8">
        <v>1328899</v>
      </c>
      <c r="K13" s="8">
        <v>597508</v>
      </c>
      <c r="L13" s="8">
        <v>606826</v>
      </c>
      <c r="M13" s="8">
        <v>518137</v>
      </c>
      <c r="N13" s="8">
        <v>1722471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3051370</v>
      </c>
      <c r="X13" s="8">
        <v>885078</v>
      </c>
      <c r="Y13" s="8">
        <v>2166292</v>
      </c>
      <c r="Z13" s="2">
        <v>244.76</v>
      </c>
      <c r="AA13" s="6">
        <v>1770155</v>
      </c>
    </row>
    <row r="14" spans="1:27" ht="13.5">
      <c r="A14" s="23" t="s">
        <v>41</v>
      </c>
      <c r="B14" s="29"/>
      <c r="C14" s="6">
        <v>12550411</v>
      </c>
      <c r="D14" s="6">
        <v>0</v>
      </c>
      <c r="E14" s="7">
        <v>6922132</v>
      </c>
      <c r="F14" s="8">
        <v>6922132</v>
      </c>
      <c r="G14" s="8">
        <v>1189363</v>
      </c>
      <c r="H14" s="8">
        <v>0</v>
      </c>
      <c r="I14" s="8">
        <v>0</v>
      </c>
      <c r="J14" s="8">
        <v>1189363</v>
      </c>
      <c r="K14" s="8">
        <v>469508</v>
      </c>
      <c r="L14" s="8">
        <v>126582</v>
      </c>
      <c r="M14" s="8">
        <v>1306748</v>
      </c>
      <c r="N14" s="8">
        <v>1902838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3092201</v>
      </c>
      <c r="X14" s="8">
        <v>3461064</v>
      </c>
      <c r="Y14" s="8">
        <v>-368863</v>
      </c>
      <c r="Z14" s="2">
        <v>-10.66</v>
      </c>
      <c r="AA14" s="6">
        <v>6922132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1361216</v>
      </c>
      <c r="D16" s="6">
        <v>0</v>
      </c>
      <c r="E16" s="7">
        <v>340630</v>
      </c>
      <c r="F16" s="8">
        <v>340630</v>
      </c>
      <c r="G16" s="8">
        <v>11058</v>
      </c>
      <c r="H16" s="8">
        <v>11453</v>
      </c>
      <c r="I16" s="8">
        <v>15264</v>
      </c>
      <c r="J16" s="8">
        <v>37775</v>
      </c>
      <c r="K16" s="8">
        <v>14766</v>
      </c>
      <c r="L16" s="8">
        <v>92372</v>
      </c>
      <c r="M16" s="8">
        <v>16012</v>
      </c>
      <c r="N16" s="8">
        <v>123150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160925</v>
      </c>
      <c r="X16" s="8">
        <v>170316</v>
      </c>
      <c r="Y16" s="8">
        <v>-9391</v>
      </c>
      <c r="Z16" s="2">
        <v>-5.51</v>
      </c>
      <c r="AA16" s="6">
        <v>340630</v>
      </c>
    </row>
    <row r="17" spans="1:27" ht="13.5">
      <c r="A17" s="23" t="s">
        <v>44</v>
      </c>
      <c r="B17" s="29"/>
      <c r="C17" s="6">
        <v>1040080</v>
      </c>
      <c r="D17" s="6">
        <v>0</v>
      </c>
      <c r="E17" s="7">
        <v>1035987</v>
      </c>
      <c r="F17" s="8">
        <v>1035987</v>
      </c>
      <c r="G17" s="8">
        <v>95280</v>
      </c>
      <c r="H17" s="8">
        <v>85150</v>
      </c>
      <c r="I17" s="8">
        <v>108830</v>
      </c>
      <c r="J17" s="8">
        <v>289260</v>
      </c>
      <c r="K17" s="8">
        <v>82180</v>
      </c>
      <c r="L17" s="8">
        <v>0</v>
      </c>
      <c r="M17" s="8">
        <v>89765</v>
      </c>
      <c r="N17" s="8">
        <v>171945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461205</v>
      </c>
      <c r="X17" s="8">
        <v>517992</v>
      </c>
      <c r="Y17" s="8">
        <v>-56787</v>
      </c>
      <c r="Z17" s="2">
        <v>-10.96</v>
      </c>
      <c r="AA17" s="6">
        <v>1035987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140614658</v>
      </c>
      <c r="D19" s="6">
        <v>0</v>
      </c>
      <c r="E19" s="7">
        <v>141024002</v>
      </c>
      <c r="F19" s="8">
        <v>141024002</v>
      </c>
      <c r="G19" s="8">
        <v>57479240</v>
      </c>
      <c r="H19" s="8">
        <v>200053</v>
      </c>
      <c r="I19" s="8">
        <v>2004421</v>
      </c>
      <c r="J19" s="8">
        <v>59683714</v>
      </c>
      <c r="K19" s="8">
        <v>1872180</v>
      </c>
      <c r="L19" s="8">
        <v>163709</v>
      </c>
      <c r="M19" s="8">
        <v>45103606</v>
      </c>
      <c r="N19" s="8">
        <v>47139495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106823209</v>
      </c>
      <c r="X19" s="8">
        <v>94016000</v>
      </c>
      <c r="Y19" s="8">
        <v>12807209</v>
      </c>
      <c r="Z19" s="2">
        <v>13.62</v>
      </c>
      <c r="AA19" s="6">
        <v>141024002</v>
      </c>
    </row>
    <row r="20" spans="1:27" ht="13.5">
      <c r="A20" s="23" t="s">
        <v>47</v>
      </c>
      <c r="B20" s="29"/>
      <c r="C20" s="6">
        <v>690433</v>
      </c>
      <c r="D20" s="6">
        <v>0</v>
      </c>
      <c r="E20" s="7">
        <v>776702</v>
      </c>
      <c r="F20" s="26">
        <v>776702</v>
      </c>
      <c r="G20" s="26">
        <v>10421</v>
      </c>
      <c r="H20" s="26">
        <v>59207</v>
      </c>
      <c r="I20" s="26">
        <v>14646</v>
      </c>
      <c r="J20" s="26">
        <v>84274</v>
      </c>
      <c r="K20" s="26">
        <v>41870</v>
      </c>
      <c r="L20" s="26">
        <v>36596</v>
      </c>
      <c r="M20" s="26">
        <v>86525</v>
      </c>
      <c r="N20" s="26">
        <v>164991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249265</v>
      </c>
      <c r="X20" s="26">
        <v>388350</v>
      </c>
      <c r="Y20" s="26">
        <v>-139085</v>
      </c>
      <c r="Z20" s="27">
        <v>-35.81</v>
      </c>
      <c r="AA20" s="28">
        <v>776702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190604199</v>
      </c>
      <c r="D22" s="33">
        <f>SUM(D5:D21)</f>
        <v>0</v>
      </c>
      <c r="E22" s="34">
        <f t="shared" si="0"/>
        <v>181188601</v>
      </c>
      <c r="F22" s="35">
        <f t="shared" si="0"/>
        <v>181188601</v>
      </c>
      <c r="G22" s="35">
        <f t="shared" si="0"/>
        <v>74395950</v>
      </c>
      <c r="H22" s="35">
        <f t="shared" si="0"/>
        <v>2286140</v>
      </c>
      <c r="I22" s="35">
        <f t="shared" si="0"/>
        <v>4015338</v>
      </c>
      <c r="J22" s="35">
        <f t="shared" si="0"/>
        <v>80697428</v>
      </c>
      <c r="K22" s="35">
        <f t="shared" si="0"/>
        <v>4525853</v>
      </c>
      <c r="L22" s="35">
        <f t="shared" si="0"/>
        <v>2472197</v>
      </c>
      <c r="M22" s="35">
        <f t="shared" si="0"/>
        <v>48567447</v>
      </c>
      <c r="N22" s="35">
        <f t="shared" si="0"/>
        <v>55565497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136262925</v>
      </c>
      <c r="X22" s="35">
        <f t="shared" si="0"/>
        <v>120903215</v>
      </c>
      <c r="Y22" s="35">
        <f t="shared" si="0"/>
        <v>15359710</v>
      </c>
      <c r="Z22" s="36">
        <f>+IF(X22&lt;&gt;0,+(Y22/X22)*100,0)</f>
        <v>12.70413694127158</v>
      </c>
      <c r="AA22" s="33">
        <f>SUM(AA5:AA21)</f>
        <v>181188601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50598721</v>
      </c>
      <c r="D25" s="6">
        <v>0</v>
      </c>
      <c r="E25" s="7">
        <v>64174007</v>
      </c>
      <c r="F25" s="8">
        <v>64174007</v>
      </c>
      <c r="G25" s="8">
        <v>3795849</v>
      </c>
      <c r="H25" s="8">
        <v>3558953</v>
      </c>
      <c r="I25" s="8">
        <v>3524607</v>
      </c>
      <c r="J25" s="8">
        <v>10879409</v>
      </c>
      <c r="K25" s="8">
        <v>3791342</v>
      </c>
      <c r="L25" s="8">
        <v>3863543</v>
      </c>
      <c r="M25" s="8">
        <v>3828528</v>
      </c>
      <c r="N25" s="8">
        <v>11483413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22362822</v>
      </c>
      <c r="X25" s="8">
        <v>23095878</v>
      </c>
      <c r="Y25" s="8">
        <v>-733056</v>
      </c>
      <c r="Z25" s="2">
        <v>-3.17</v>
      </c>
      <c r="AA25" s="6">
        <v>64174007</v>
      </c>
    </row>
    <row r="26" spans="1:27" ht="13.5">
      <c r="A26" s="25" t="s">
        <v>52</v>
      </c>
      <c r="B26" s="24"/>
      <c r="C26" s="6">
        <v>10070316</v>
      </c>
      <c r="D26" s="6">
        <v>0</v>
      </c>
      <c r="E26" s="7">
        <v>12181542</v>
      </c>
      <c r="F26" s="8">
        <v>12181542</v>
      </c>
      <c r="G26" s="8">
        <v>1772173</v>
      </c>
      <c r="H26" s="8">
        <v>916604</v>
      </c>
      <c r="I26" s="8">
        <v>0</v>
      </c>
      <c r="J26" s="8">
        <v>2688777</v>
      </c>
      <c r="K26" s="8">
        <v>785115</v>
      </c>
      <c r="L26" s="8">
        <v>785115</v>
      </c>
      <c r="M26" s="8">
        <v>798104</v>
      </c>
      <c r="N26" s="8">
        <v>2368334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5057111</v>
      </c>
      <c r="X26" s="8">
        <v>6327246</v>
      </c>
      <c r="Y26" s="8">
        <v>-1270135</v>
      </c>
      <c r="Z26" s="2">
        <v>-20.07</v>
      </c>
      <c r="AA26" s="6">
        <v>12181542</v>
      </c>
    </row>
    <row r="27" spans="1:27" ht="13.5">
      <c r="A27" s="25" t="s">
        <v>53</v>
      </c>
      <c r="B27" s="24"/>
      <c r="C27" s="6">
        <v>28653292</v>
      </c>
      <c r="D27" s="6">
        <v>0</v>
      </c>
      <c r="E27" s="7">
        <v>11000000</v>
      </c>
      <c r="F27" s="8">
        <v>11000000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11000000</v>
      </c>
    </row>
    <row r="28" spans="1:27" ht="13.5">
      <c r="A28" s="25" t="s">
        <v>54</v>
      </c>
      <c r="B28" s="24"/>
      <c r="C28" s="6">
        <v>15841978</v>
      </c>
      <c r="D28" s="6">
        <v>0</v>
      </c>
      <c r="E28" s="7">
        <v>10372231</v>
      </c>
      <c r="F28" s="8">
        <v>10372231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10372231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15965</v>
      </c>
      <c r="D32" s="6">
        <v>0</v>
      </c>
      <c r="E32" s="7">
        <v>3042160</v>
      </c>
      <c r="F32" s="8">
        <v>3042160</v>
      </c>
      <c r="G32" s="8">
        <v>13491</v>
      </c>
      <c r="H32" s="8">
        <v>138076</v>
      </c>
      <c r="I32" s="8">
        <v>108934</v>
      </c>
      <c r="J32" s="8">
        <v>260501</v>
      </c>
      <c r="K32" s="8">
        <v>0</v>
      </c>
      <c r="L32" s="8">
        <v>147874</v>
      </c>
      <c r="M32" s="8">
        <v>144391</v>
      </c>
      <c r="N32" s="8">
        <v>292265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552766</v>
      </c>
      <c r="X32" s="8">
        <v>2170506</v>
      </c>
      <c r="Y32" s="8">
        <v>-1617740</v>
      </c>
      <c r="Z32" s="2">
        <v>-74.53</v>
      </c>
      <c r="AA32" s="6">
        <v>3042160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162060</v>
      </c>
      <c r="F33" s="8">
        <v>162060</v>
      </c>
      <c r="G33" s="8">
        <v>23000</v>
      </c>
      <c r="H33" s="8">
        <v>0</v>
      </c>
      <c r="I33" s="8">
        <v>185719</v>
      </c>
      <c r="J33" s="8">
        <v>208719</v>
      </c>
      <c r="K33" s="8">
        <v>0</v>
      </c>
      <c r="L33" s="8">
        <v>0</v>
      </c>
      <c r="M33" s="8">
        <v>144206</v>
      </c>
      <c r="N33" s="8">
        <v>144206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352925</v>
      </c>
      <c r="X33" s="8">
        <v>81030</v>
      </c>
      <c r="Y33" s="8">
        <v>271895</v>
      </c>
      <c r="Z33" s="2">
        <v>335.55</v>
      </c>
      <c r="AA33" s="6">
        <v>162060</v>
      </c>
    </row>
    <row r="34" spans="1:27" ht="13.5">
      <c r="A34" s="25" t="s">
        <v>60</v>
      </c>
      <c r="B34" s="24"/>
      <c r="C34" s="6">
        <v>76183636</v>
      </c>
      <c r="D34" s="6">
        <v>0</v>
      </c>
      <c r="E34" s="7">
        <v>93277032</v>
      </c>
      <c r="F34" s="8">
        <v>93277032</v>
      </c>
      <c r="G34" s="8">
        <v>7119129</v>
      </c>
      <c r="H34" s="8">
        <v>5841346</v>
      </c>
      <c r="I34" s="8">
        <v>8136653</v>
      </c>
      <c r="J34" s="8">
        <v>21097128</v>
      </c>
      <c r="K34" s="8">
        <v>5323804</v>
      </c>
      <c r="L34" s="8">
        <v>5544061</v>
      </c>
      <c r="M34" s="8">
        <v>9470825</v>
      </c>
      <c r="N34" s="8">
        <v>20338690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41435818</v>
      </c>
      <c r="X34" s="8">
        <v>45988098</v>
      </c>
      <c r="Y34" s="8">
        <v>-4552280</v>
      </c>
      <c r="Z34" s="2">
        <v>-9.9</v>
      </c>
      <c r="AA34" s="6">
        <v>93277032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181363908</v>
      </c>
      <c r="D36" s="33">
        <f>SUM(D25:D35)</f>
        <v>0</v>
      </c>
      <c r="E36" s="34">
        <f t="shared" si="1"/>
        <v>194209032</v>
      </c>
      <c r="F36" s="35">
        <f t="shared" si="1"/>
        <v>194209032</v>
      </c>
      <c r="G36" s="35">
        <f t="shared" si="1"/>
        <v>12723642</v>
      </c>
      <c r="H36" s="35">
        <f t="shared" si="1"/>
        <v>10454979</v>
      </c>
      <c r="I36" s="35">
        <f t="shared" si="1"/>
        <v>11955913</v>
      </c>
      <c r="J36" s="35">
        <f t="shared" si="1"/>
        <v>35134534</v>
      </c>
      <c r="K36" s="35">
        <f t="shared" si="1"/>
        <v>9900261</v>
      </c>
      <c r="L36" s="35">
        <f t="shared" si="1"/>
        <v>10340593</v>
      </c>
      <c r="M36" s="35">
        <f t="shared" si="1"/>
        <v>14386054</v>
      </c>
      <c r="N36" s="35">
        <f t="shared" si="1"/>
        <v>34626908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69761442</v>
      </c>
      <c r="X36" s="35">
        <f t="shared" si="1"/>
        <v>77662758</v>
      </c>
      <c r="Y36" s="35">
        <f t="shared" si="1"/>
        <v>-7901316</v>
      </c>
      <c r="Z36" s="36">
        <f>+IF(X36&lt;&gt;0,+(Y36/X36)*100,0)</f>
        <v>-10.173880252874872</v>
      </c>
      <c r="AA36" s="33">
        <f>SUM(AA25:AA35)</f>
        <v>194209032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9240291</v>
      </c>
      <c r="D38" s="46">
        <f>+D22-D36</f>
        <v>0</v>
      </c>
      <c r="E38" s="47">
        <f t="shared" si="2"/>
        <v>-13020431</v>
      </c>
      <c r="F38" s="48">
        <f t="shared" si="2"/>
        <v>-13020431</v>
      </c>
      <c r="G38" s="48">
        <f t="shared" si="2"/>
        <v>61672308</v>
      </c>
      <c r="H38" s="48">
        <f t="shared" si="2"/>
        <v>-8168839</v>
      </c>
      <c r="I38" s="48">
        <f t="shared" si="2"/>
        <v>-7940575</v>
      </c>
      <c r="J38" s="48">
        <f t="shared" si="2"/>
        <v>45562894</v>
      </c>
      <c r="K38" s="48">
        <f t="shared" si="2"/>
        <v>-5374408</v>
      </c>
      <c r="L38" s="48">
        <f t="shared" si="2"/>
        <v>-7868396</v>
      </c>
      <c r="M38" s="48">
        <f t="shared" si="2"/>
        <v>34181393</v>
      </c>
      <c r="N38" s="48">
        <f t="shared" si="2"/>
        <v>20938589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66501483</v>
      </c>
      <c r="X38" s="48">
        <f>IF(F22=F36,0,X22-X36)</f>
        <v>43240457</v>
      </c>
      <c r="Y38" s="48">
        <f t="shared" si="2"/>
        <v>23261026</v>
      </c>
      <c r="Z38" s="49">
        <f>+IF(X38&lt;&gt;0,+(Y38/X38)*100,0)</f>
        <v>53.79458871121552</v>
      </c>
      <c r="AA38" s="46">
        <f>+AA22-AA36</f>
        <v>-13020431</v>
      </c>
    </row>
    <row r="39" spans="1:27" ht="13.5">
      <c r="A39" s="23" t="s">
        <v>64</v>
      </c>
      <c r="B39" s="29"/>
      <c r="C39" s="6">
        <v>51213000</v>
      </c>
      <c r="D39" s="6">
        <v>0</v>
      </c>
      <c r="E39" s="7">
        <v>56389000</v>
      </c>
      <c r="F39" s="8">
        <v>56389000</v>
      </c>
      <c r="G39" s="8">
        <v>257895</v>
      </c>
      <c r="H39" s="8">
        <v>2984393</v>
      </c>
      <c r="I39" s="8">
        <v>1380099</v>
      </c>
      <c r="J39" s="8">
        <v>4622387</v>
      </c>
      <c r="K39" s="8">
        <v>5902758</v>
      </c>
      <c r="L39" s="8">
        <v>6631623</v>
      </c>
      <c r="M39" s="8">
        <v>4657132</v>
      </c>
      <c r="N39" s="8">
        <v>17191513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21813900</v>
      </c>
      <c r="X39" s="8">
        <v>35792666</v>
      </c>
      <c r="Y39" s="8">
        <v>-13978766</v>
      </c>
      <c r="Z39" s="2">
        <v>-39.05</v>
      </c>
      <c r="AA39" s="6">
        <v>56389000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60453291</v>
      </c>
      <c r="D42" s="55">
        <f>SUM(D38:D41)</f>
        <v>0</v>
      </c>
      <c r="E42" s="56">
        <f t="shared" si="3"/>
        <v>43368569</v>
      </c>
      <c r="F42" s="57">
        <f t="shared" si="3"/>
        <v>43368569</v>
      </c>
      <c r="G42" s="57">
        <f t="shared" si="3"/>
        <v>61930203</v>
      </c>
      <c r="H42" s="57">
        <f t="shared" si="3"/>
        <v>-5184446</v>
      </c>
      <c r="I42" s="57">
        <f t="shared" si="3"/>
        <v>-6560476</v>
      </c>
      <c r="J42" s="57">
        <f t="shared" si="3"/>
        <v>50185281</v>
      </c>
      <c r="K42" s="57">
        <f t="shared" si="3"/>
        <v>528350</v>
      </c>
      <c r="L42" s="57">
        <f t="shared" si="3"/>
        <v>-1236773</v>
      </c>
      <c r="M42" s="57">
        <f t="shared" si="3"/>
        <v>38838525</v>
      </c>
      <c r="N42" s="57">
        <f t="shared" si="3"/>
        <v>38130102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88315383</v>
      </c>
      <c r="X42" s="57">
        <f t="shared" si="3"/>
        <v>79033123</v>
      </c>
      <c r="Y42" s="57">
        <f t="shared" si="3"/>
        <v>9282260</v>
      </c>
      <c r="Z42" s="58">
        <f>+IF(X42&lt;&gt;0,+(Y42/X42)*100,0)</f>
        <v>11.744771872421136</v>
      </c>
      <c r="AA42" s="55">
        <f>SUM(AA38:AA41)</f>
        <v>43368569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60453291</v>
      </c>
      <c r="D44" s="63">
        <f>+D42-D43</f>
        <v>0</v>
      </c>
      <c r="E44" s="64">
        <f t="shared" si="4"/>
        <v>43368569</v>
      </c>
      <c r="F44" s="65">
        <f t="shared" si="4"/>
        <v>43368569</v>
      </c>
      <c r="G44" s="65">
        <f t="shared" si="4"/>
        <v>61930203</v>
      </c>
      <c r="H44" s="65">
        <f t="shared" si="4"/>
        <v>-5184446</v>
      </c>
      <c r="I44" s="65">
        <f t="shared" si="4"/>
        <v>-6560476</v>
      </c>
      <c r="J44" s="65">
        <f t="shared" si="4"/>
        <v>50185281</v>
      </c>
      <c r="K44" s="65">
        <f t="shared" si="4"/>
        <v>528350</v>
      </c>
      <c r="L44" s="65">
        <f t="shared" si="4"/>
        <v>-1236773</v>
      </c>
      <c r="M44" s="65">
        <f t="shared" si="4"/>
        <v>38838525</v>
      </c>
      <c r="N44" s="65">
        <f t="shared" si="4"/>
        <v>38130102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88315383</v>
      </c>
      <c r="X44" s="65">
        <f t="shared" si="4"/>
        <v>79033123</v>
      </c>
      <c r="Y44" s="65">
        <f t="shared" si="4"/>
        <v>9282260</v>
      </c>
      <c r="Z44" s="66">
        <f>+IF(X44&lt;&gt;0,+(Y44/X44)*100,0)</f>
        <v>11.744771872421136</v>
      </c>
      <c r="AA44" s="63">
        <f>+AA42-AA43</f>
        <v>43368569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60453291</v>
      </c>
      <c r="D46" s="55">
        <f>SUM(D44:D45)</f>
        <v>0</v>
      </c>
      <c r="E46" s="56">
        <f t="shared" si="5"/>
        <v>43368569</v>
      </c>
      <c r="F46" s="57">
        <f t="shared" si="5"/>
        <v>43368569</v>
      </c>
      <c r="G46" s="57">
        <f t="shared" si="5"/>
        <v>61930203</v>
      </c>
      <c r="H46" s="57">
        <f t="shared" si="5"/>
        <v>-5184446</v>
      </c>
      <c r="I46" s="57">
        <f t="shared" si="5"/>
        <v>-6560476</v>
      </c>
      <c r="J46" s="57">
        <f t="shared" si="5"/>
        <v>50185281</v>
      </c>
      <c r="K46" s="57">
        <f t="shared" si="5"/>
        <v>528350</v>
      </c>
      <c r="L46" s="57">
        <f t="shared" si="5"/>
        <v>-1236773</v>
      </c>
      <c r="M46" s="57">
        <f t="shared" si="5"/>
        <v>38838525</v>
      </c>
      <c r="N46" s="57">
        <f t="shared" si="5"/>
        <v>38130102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88315383</v>
      </c>
      <c r="X46" s="57">
        <f t="shared" si="5"/>
        <v>79033123</v>
      </c>
      <c r="Y46" s="57">
        <f t="shared" si="5"/>
        <v>9282260</v>
      </c>
      <c r="Z46" s="58">
        <f>+IF(X46&lt;&gt;0,+(Y46/X46)*100,0)</f>
        <v>11.744771872421136</v>
      </c>
      <c r="AA46" s="55">
        <f>SUM(AA44:AA45)</f>
        <v>43368569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60453291</v>
      </c>
      <c r="D48" s="71">
        <f>SUM(D46:D47)</f>
        <v>0</v>
      </c>
      <c r="E48" s="72">
        <f t="shared" si="6"/>
        <v>43368569</v>
      </c>
      <c r="F48" s="73">
        <f t="shared" si="6"/>
        <v>43368569</v>
      </c>
      <c r="G48" s="73">
        <f t="shared" si="6"/>
        <v>61930203</v>
      </c>
      <c r="H48" s="74">
        <f t="shared" si="6"/>
        <v>-5184446</v>
      </c>
      <c r="I48" s="74">
        <f t="shared" si="6"/>
        <v>-6560476</v>
      </c>
      <c r="J48" s="74">
        <f t="shared" si="6"/>
        <v>50185281</v>
      </c>
      <c r="K48" s="74">
        <f t="shared" si="6"/>
        <v>528350</v>
      </c>
      <c r="L48" s="74">
        <f t="shared" si="6"/>
        <v>-1236773</v>
      </c>
      <c r="M48" s="73">
        <f t="shared" si="6"/>
        <v>38838525</v>
      </c>
      <c r="N48" s="73">
        <f t="shared" si="6"/>
        <v>38130102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88315383</v>
      </c>
      <c r="X48" s="74">
        <f t="shared" si="6"/>
        <v>79033123</v>
      </c>
      <c r="Y48" s="74">
        <f t="shared" si="6"/>
        <v>9282260</v>
      </c>
      <c r="Z48" s="75">
        <f>+IF(X48&lt;&gt;0,+(Y48/X48)*100,0)</f>
        <v>11.744771872421136</v>
      </c>
      <c r="AA48" s="76">
        <f>SUM(AA46:AA47)</f>
        <v>43368569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28739395</v>
      </c>
      <c r="D5" s="6">
        <v>0</v>
      </c>
      <c r="E5" s="7">
        <v>30455040</v>
      </c>
      <c r="F5" s="8">
        <v>30455040</v>
      </c>
      <c r="G5" s="8">
        <v>2214272</v>
      </c>
      <c r="H5" s="8">
        <v>2202139</v>
      </c>
      <c r="I5" s="8">
        <v>2201632</v>
      </c>
      <c r="J5" s="8">
        <v>6618043</v>
      </c>
      <c r="K5" s="8">
        <v>2201139</v>
      </c>
      <c r="L5" s="8">
        <v>2136915</v>
      </c>
      <c r="M5" s="8">
        <v>7012399</v>
      </c>
      <c r="N5" s="8">
        <v>11350453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17968496</v>
      </c>
      <c r="X5" s="8">
        <v>15227520</v>
      </c>
      <c r="Y5" s="8">
        <v>2740976</v>
      </c>
      <c r="Z5" s="2">
        <v>18</v>
      </c>
      <c r="AA5" s="6">
        <v>30455040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3436043</v>
      </c>
      <c r="D10" s="6">
        <v>0</v>
      </c>
      <c r="E10" s="7">
        <v>4050731</v>
      </c>
      <c r="F10" s="26">
        <v>4050731</v>
      </c>
      <c r="G10" s="26">
        <v>335087</v>
      </c>
      <c r="H10" s="26">
        <v>335301</v>
      </c>
      <c r="I10" s="26">
        <v>333697</v>
      </c>
      <c r="J10" s="26">
        <v>1004085</v>
      </c>
      <c r="K10" s="26">
        <v>333355</v>
      </c>
      <c r="L10" s="26">
        <v>335943</v>
      </c>
      <c r="M10" s="26">
        <v>332886</v>
      </c>
      <c r="N10" s="26">
        <v>1002184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2006269</v>
      </c>
      <c r="X10" s="26">
        <v>2025366</v>
      </c>
      <c r="Y10" s="26">
        <v>-19097</v>
      </c>
      <c r="Z10" s="27">
        <v>-0.94</v>
      </c>
      <c r="AA10" s="28">
        <v>4050731</v>
      </c>
    </row>
    <row r="11" spans="1:27" ht="13.5">
      <c r="A11" s="25" t="s">
        <v>38</v>
      </c>
      <c r="B11" s="29"/>
      <c r="C11" s="6">
        <v>1650474</v>
      </c>
      <c r="D11" s="6">
        <v>0</v>
      </c>
      <c r="E11" s="7">
        <v>1960558</v>
      </c>
      <c r="F11" s="8">
        <v>1960558</v>
      </c>
      <c r="G11" s="8">
        <v>168091</v>
      </c>
      <c r="H11" s="8">
        <v>166906</v>
      </c>
      <c r="I11" s="8">
        <v>164234</v>
      </c>
      <c r="J11" s="8">
        <v>499231</v>
      </c>
      <c r="K11" s="8">
        <v>163496</v>
      </c>
      <c r="L11" s="8">
        <v>163198</v>
      </c>
      <c r="M11" s="8">
        <v>162899</v>
      </c>
      <c r="N11" s="8">
        <v>489593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988824</v>
      </c>
      <c r="X11" s="8">
        <v>980280</v>
      </c>
      <c r="Y11" s="8">
        <v>8544</v>
      </c>
      <c r="Z11" s="2">
        <v>0.87</v>
      </c>
      <c r="AA11" s="6">
        <v>1960558</v>
      </c>
    </row>
    <row r="12" spans="1:27" ht="13.5">
      <c r="A12" s="25" t="s">
        <v>39</v>
      </c>
      <c r="B12" s="29"/>
      <c r="C12" s="6">
        <v>214128</v>
      </c>
      <c r="D12" s="6">
        <v>0</v>
      </c>
      <c r="E12" s="7">
        <v>205566</v>
      </c>
      <c r="F12" s="8">
        <v>205566</v>
      </c>
      <c r="G12" s="8">
        <v>17750</v>
      </c>
      <c r="H12" s="8">
        <v>22756</v>
      </c>
      <c r="I12" s="8">
        <v>17455</v>
      </c>
      <c r="J12" s="8">
        <v>57961</v>
      </c>
      <c r="K12" s="8">
        <v>18629</v>
      </c>
      <c r="L12" s="8">
        <v>19132</v>
      </c>
      <c r="M12" s="8">
        <v>25732</v>
      </c>
      <c r="N12" s="8">
        <v>63493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121454</v>
      </c>
      <c r="X12" s="8">
        <v>102786</v>
      </c>
      <c r="Y12" s="8">
        <v>18668</v>
      </c>
      <c r="Z12" s="2">
        <v>18.16</v>
      </c>
      <c r="AA12" s="6">
        <v>205566</v>
      </c>
    </row>
    <row r="13" spans="1:27" ht="13.5">
      <c r="A13" s="23" t="s">
        <v>40</v>
      </c>
      <c r="B13" s="29"/>
      <c r="C13" s="6">
        <v>1677647</v>
      </c>
      <c r="D13" s="6">
        <v>0</v>
      </c>
      <c r="E13" s="7">
        <v>3500000</v>
      </c>
      <c r="F13" s="8">
        <v>3500000</v>
      </c>
      <c r="G13" s="8">
        <v>240568</v>
      </c>
      <c r="H13" s="8">
        <v>310911</v>
      </c>
      <c r="I13" s="8">
        <v>249939</v>
      </c>
      <c r="J13" s="8">
        <v>801418</v>
      </c>
      <c r="K13" s="8">
        <v>131352</v>
      </c>
      <c r="L13" s="8">
        <v>74232</v>
      </c>
      <c r="M13" s="8">
        <v>114014</v>
      </c>
      <c r="N13" s="8">
        <v>319598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1121016</v>
      </c>
      <c r="X13" s="8">
        <v>1750002</v>
      </c>
      <c r="Y13" s="8">
        <v>-628986</v>
      </c>
      <c r="Z13" s="2">
        <v>-35.94</v>
      </c>
      <c r="AA13" s="6">
        <v>3500000</v>
      </c>
    </row>
    <row r="14" spans="1:27" ht="13.5">
      <c r="A14" s="23" t="s">
        <v>41</v>
      </c>
      <c r="B14" s="29"/>
      <c r="C14" s="6">
        <v>6152530</v>
      </c>
      <c r="D14" s="6">
        <v>0</v>
      </c>
      <c r="E14" s="7">
        <v>7302357</v>
      </c>
      <c r="F14" s="8">
        <v>7302357</v>
      </c>
      <c r="G14" s="8">
        <v>620997</v>
      </c>
      <c r="H14" s="8">
        <v>619656</v>
      </c>
      <c r="I14" s="8">
        <v>630970</v>
      </c>
      <c r="J14" s="8">
        <v>1871623</v>
      </c>
      <c r="K14" s="8">
        <v>651854</v>
      </c>
      <c r="L14" s="8">
        <v>725096</v>
      </c>
      <c r="M14" s="8">
        <v>673769</v>
      </c>
      <c r="N14" s="8">
        <v>2050719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3922342</v>
      </c>
      <c r="X14" s="8">
        <v>3651180</v>
      </c>
      <c r="Y14" s="8">
        <v>271162</v>
      </c>
      <c r="Z14" s="2">
        <v>7.43</v>
      </c>
      <c r="AA14" s="6">
        <v>7302357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1644835</v>
      </c>
      <c r="D16" s="6">
        <v>0</v>
      </c>
      <c r="E16" s="7">
        <v>1356369</v>
      </c>
      <c r="F16" s="8">
        <v>1356369</v>
      </c>
      <c r="G16" s="8">
        <v>258</v>
      </c>
      <c r="H16" s="8">
        <v>0</v>
      </c>
      <c r="I16" s="8">
        <v>276</v>
      </c>
      <c r="J16" s="8">
        <v>534</v>
      </c>
      <c r="K16" s="8">
        <v>810</v>
      </c>
      <c r="L16" s="8">
        <v>590</v>
      </c>
      <c r="M16" s="8">
        <v>808</v>
      </c>
      <c r="N16" s="8">
        <v>2208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2742</v>
      </c>
      <c r="X16" s="8">
        <v>678186</v>
      </c>
      <c r="Y16" s="8">
        <v>-675444</v>
      </c>
      <c r="Z16" s="2">
        <v>-99.6</v>
      </c>
      <c r="AA16" s="6">
        <v>1356369</v>
      </c>
    </row>
    <row r="17" spans="1:27" ht="13.5">
      <c r="A17" s="23" t="s">
        <v>44</v>
      </c>
      <c r="B17" s="29"/>
      <c r="C17" s="6">
        <v>2347949</v>
      </c>
      <c r="D17" s="6">
        <v>0</v>
      </c>
      <c r="E17" s="7">
        <v>3336470</v>
      </c>
      <c r="F17" s="8">
        <v>3336470</v>
      </c>
      <c r="G17" s="8">
        <v>189397</v>
      </c>
      <c r="H17" s="8">
        <v>194218</v>
      </c>
      <c r="I17" s="8">
        <v>182764</v>
      </c>
      <c r="J17" s="8">
        <v>566379</v>
      </c>
      <c r="K17" s="8">
        <v>219333</v>
      </c>
      <c r="L17" s="8">
        <v>212261</v>
      </c>
      <c r="M17" s="8">
        <v>180205</v>
      </c>
      <c r="N17" s="8">
        <v>611799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1178178</v>
      </c>
      <c r="X17" s="8">
        <v>1668234</v>
      </c>
      <c r="Y17" s="8">
        <v>-490056</v>
      </c>
      <c r="Z17" s="2">
        <v>-29.38</v>
      </c>
      <c r="AA17" s="6">
        <v>3336470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126119379</v>
      </c>
      <c r="D19" s="6">
        <v>0</v>
      </c>
      <c r="E19" s="7">
        <v>127839149</v>
      </c>
      <c r="F19" s="8">
        <v>127839149</v>
      </c>
      <c r="G19" s="8">
        <v>51981679</v>
      </c>
      <c r="H19" s="8">
        <v>329346</v>
      </c>
      <c r="I19" s="8">
        <v>15632934</v>
      </c>
      <c r="J19" s="8">
        <v>67943959</v>
      </c>
      <c r="K19" s="8">
        <v>4908554</v>
      </c>
      <c r="L19" s="8">
        <v>386909</v>
      </c>
      <c r="M19" s="8">
        <v>22378857</v>
      </c>
      <c r="N19" s="8">
        <v>27674320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95618279</v>
      </c>
      <c r="X19" s="8">
        <v>85226100</v>
      </c>
      <c r="Y19" s="8">
        <v>10392179</v>
      </c>
      <c r="Z19" s="2">
        <v>12.19</v>
      </c>
      <c r="AA19" s="6">
        <v>127839149</v>
      </c>
    </row>
    <row r="20" spans="1:27" ht="13.5">
      <c r="A20" s="23" t="s">
        <v>47</v>
      </c>
      <c r="B20" s="29"/>
      <c r="C20" s="6">
        <v>752634</v>
      </c>
      <c r="D20" s="6">
        <v>0</v>
      </c>
      <c r="E20" s="7">
        <v>445442</v>
      </c>
      <c r="F20" s="26">
        <v>445442</v>
      </c>
      <c r="G20" s="26">
        <v>18966</v>
      </c>
      <c r="H20" s="26">
        <v>6075</v>
      </c>
      <c r="I20" s="26">
        <v>14281</v>
      </c>
      <c r="J20" s="26">
        <v>39322</v>
      </c>
      <c r="K20" s="26">
        <v>5876</v>
      </c>
      <c r="L20" s="26">
        <v>16122</v>
      </c>
      <c r="M20" s="26">
        <v>7341</v>
      </c>
      <c r="N20" s="26">
        <v>29339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68661</v>
      </c>
      <c r="X20" s="26">
        <v>222720</v>
      </c>
      <c r="Y20" s="26">
        <v>-154059</v>
      </c>
      <c r="Z20" s="27">
        <v>-69.17</v>
      </c>
      <c r="AA20" s="28">
        <v>445442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172735014</v>
      </c>
      <c r="D22" s="33">
        <f>SUM(D5:D21)</f>
        <v>0</v>
      </c>
      <c r="E22" s="34">
        <f t="shared" si="0"/>
        <v>180451682</v>
      </c>
      <c r="F22" s="35">
        <f t="shared" si="0"/>
        <v>180451682</v>
      </c>
      <c r="G22" s="35">
        <f t="shared" si="0"/>
        <v>55787065</v>
      </c>
      <c r="H22" s="35">
        <f t="shared" si="0"/>
        <v>4187308</v>
      </c>
      <c r="I22" s="35">
        <f t="shared" si="0"/>
        <v>19428182</v>
      </c>
      <c r="J22" s="35">
        <f t="shared" si="0"/>
        <v>79402555</v>
      </c>
      <c r="K22" s="35">
        <f t="shared" si="0"/>
        <v>8634398</v>
      </c>
      <c r="L22" s="35">
        <f t="shared" si="0"/>
        <v>4070398</v>
      </c>
      <c r="M22" s="35">
        <f t="shared" si="0"/>
        <v>30888910</v>
      </c>
      <c r="N22" s="35">
        <f t="shared" si="0"/>
        <v>43593706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122996261</v>
      </c>
      <c r="X22" s="35">
        <f t="shared" si="0"/>
        <v>111532374</v>
      </c>
      <c r="Y22" s="35">
        <f t="shared" si="0"/>
        <v>11463887</v>
      </c>
      <c r="Z22" s="36">
        <f>+IF(X22&lt;&gt;0,+(Y22/X22)*100,0)</f>
        <v>10.278528635999445</v>
      </c>
      <c r="AA22" s="33">
        <f>SUM(AA5:AA21)</f>
        <v>180451682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40510380</v>
      </c>
      <c r="D25" s="6">
        <v>0</v>
      </c>
      <c r="E25" s="7">
        <v>48318274</v>
      </c>
      <c r="F25" s="8">
        <v>48318274</v>
      </c>
      <c r="G25" s="8">
        <v>3496472</v>
      </c>
      <c r="H25" s="8">
        <v>3766530</v>
      </c>
      <c r="I25" s="8">
        <v>3802998</v>
      </c>
      <c r="J25" s="8">
        <v>11066000</v>
      </c>
      <c r="K25" s="8">
        <v>3769491</v>
      </c>
      <c r="L25" s="8">
        <v>3831987</v>
      </c>
      <c r="M25" s="8">
        <v>6685454</v>
      </c>
      <c r="N25" s="8">
        <v>14286932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25352932</v>
      </c>
      <c r="X25" s="8">
        <v>24109140</v>
      </c>
      <c r="Y25" s="8">
        <v>1243792</v>
      </c>
      <c r="Z25" s="2">
        <v>5.16</v>
      </c>
      <c r="AA25" s="6">
        <v>48318274</v>
      </c>
    </row>
    <row r="26" spans="1:27" ht="13.5">
      <c r="A26" s="25" t="s">
        <v>52</v>
      </c>
      <c r="B26" s="24"/>
      <c r="C26" s="6">
        <v>11801471</v>
      </c>
      <c r="D26" s="6">
        <v>0</v>
      </c>
      <c r="E26" s="7">
        <v>11219248</v>
      </c>
      <c r="F26" s="8">
        <v>11219248</v>
      </c>
      <c r="G26" s="8">
        <v>933455</v>
      </c>
      <c r="H26" s="8">
        <v>945337</v>
      </c>
      <c r="I26" s="8">
        <v>1016240</v>
      </c>
      <c r="J26" s="8">
        <v>2895032</v>
      </c>
      <c r="K26" s="8">
        <v>985889</v>
      </c>
      <c r="L26" s="8">
        <v>1007311</v>
      </c>
      <c r="M26" s="8">
        <v>993395</v>
      </c>
      <c r="N26" s="8">
        <v>2986595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5881627</v>
      </c>
      <c r="X26" s="8">
        <v>5609622</v>
      </c>
      <c r="Y26" s="8">
        <v>272005</v>
      </c>
      <c r="Z26" s="2">
        <v>4.85</v>
      </c>
      <c r="AA26" s="6">
        <v>11219248</v>
      </c>
    </row>
    <row r="27" spans="1:27" ht="13.5">
      <c r="A27" s="25" t="s">
        <v>53</v>
      </c>
      <c r="B27" s="24"/>
      <c r="C27" s="6">
        <v>17517981</v>
      </c>
      <c r="D27" s="6">
        <v>0</v>
      </c>
      <c r="E27" s="7">
        <v>9124464</v>
      </c>
      <c r="F27" s="8">
        <v>9124464</v>
      </c>
      <c r="G27" s="8">
        <v>223309</v>
      </c>
      <c r="H27" s="8">
        <v>-49736</v>
      </c>
      <c r="I27" s="8">
        <v>96565</v>
      </c>
      <c r="J27" s="8">
        <v>270138</v>
      </c>
      <c r="K27" s="8">
        <v>100652</v>
      </c>
      <c r="L27" s="8">
        <v>11501</v>
      </c>
      <c r="M27" s="8">
        <v>7190</v>
      </c>
      <c r="N27" s="8">
        <v>119343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389481</v>
      </c>
      <c r="X27" s="8">
        <v>4562232</v>
      </c>
      <c r="Y27" s="8">
        <v>-4172751</v>
      </c>
      <c r="Z27" s="2">
        <v>-91.46</v>
      </c>
      <c r="AA27" s="6">
        <v>9124464</v>
      </c>
    </row>
    <row r="28" spans="1:27" ht="13.5">
      <c r="A28" s="25" t="s">
        <v>54</v>
      </c>
      <c r="B28" s="24"/>
      <c r="C28" s="6">
        <v>21479977</v>
      </c>
      <c r="D28" s="6">
        <v>0</v>
      </c>
      <c r="E28" s="7">
        <v>18500000</v>
      </c>
      <c r="F28" s="8">
        <v>18500000</v>
      </c>
      <c r="G28" s="8">
        <v>0</v>
      </c>
      <c r="H28" s="8">
        <v>2058452</v>
      </c>
      <c r="I28" s="8">
        <v>4116807</v>
      </c>
      <c r="J28" s="8">
        <v>6175259</v>
      </c>
      <c r="K28" s="8">
        <v>2058452</v>
      </c>
      <c r="L28" s="8">
        <v>0</v>
      </c>
      <c r="M28" s="8">
        <v>4398536</v>
      </c>
      <c r="N28" s="8">
        <v>6456988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12632247</v>
      </c>
      <c r="X28" s="8">
        <v>9250002</v>
      </c>
      <c r="Y28" s="8">
        <v>3382245</v>
      </c>
      <c r="Z28" s="2">
        <v>36.56</v>
      </c>
      <c r="AA28" s="6">
        <v>18500000</v>
      </c>
    </row>
    <row r="29" spans="1:27" ht="13.5">
      <c r="A29" s="25" t="s">
        <v>55</v>
      </c>
      <c r="B29" s="24"/>
      <c r="C29" s="6">
        <v>6655050</v>
      </c>
      <c r="D29" s="6">
        <v>0</v>
      </c>
      <c r="E29" s="7">
        <v>200000</v>
      </c>
      <c r="F29" s="8">
        <v>200000</v>
      </c>
      <c r="G29" s="8">
        <v>237</v>
      </c>
      <c r="H29" s="8">
        <v>1132</v>
      </c>
      <c r="I29" s="8">
        <v>0</v>
      </c>
      <c r="J29" s="8">
        <v>1369</v>
      </c>
      <c r="K29" s="8">
        <v>118419</v>
      </c>
      <c r="L29" s="8">
        <v>892</v>
      </c>
      <c r="M29" s="8">
        <v>349102</v>
      </c>
      <c r="N29" s="8">
        <v>468413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469782</v>
      </c>
      <c r="X29" s="8">
        <v>100002</v>
      </c>
      <c r="Y29" s="8">
        <v>369780</v>
      </c>
      <c r="Z29" s="2">
        <v>369.77</v>
      </c>
      <c r="AA29" s="6">
        <v>200000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18834141</v>
      </c>
      <c r="D31" s="6">
        <v>0</v>
      </c>
      <c r="E31" s="7">
        <v>18330000</v>
      </c>
      <c r="F31" s="8">
        <v>18330000</v>
      </c>
      <c r="G31" s="8">
        <v>5020384</v>
      </c>
      <c r="H31" s="8">
        <v>497687</v>
      </c>
      <c r="I31" s="8">
        <v>-4064575</v>
      </c>
      <c r="J31" s="8">
        <v>1453496</v>
      </c>
      <c r="K31" s="8">
        <v>711410</v>
      </c>
      <c r="L31" s="8">
        <v>352863</v>
      </c>
      <c r="M31" s="8">
        <v>-1653302</v>
      </c>
      <c r="N31" s="8">
        <v>-589029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864467</v>
      </c>
      <c r="X31" s="8">
        <v>9165000</v>
      </c>
      <c r="Y31" s="8">
        <v>-8300533</v>
      </c>
      <c r="Z31" s="2">
        <v>-90.57</v>
      </c>
      <c r="AA31" s="6">
        <v>18330000</v>
      </c>
    </row>
    <row r="32" spans="1:27" ht="13.5">
      <c r="A32" s="25" t="s">
        <v>58</v>
      </c>
      <c r="B32" s="24"/>
      <c r="C32" s="6">
        <v>16747412</v>
      </c>
      <c r="D32" s="6">
        <v>0</v>
      </c>
      <c r="E32" s="7">
        <v>18817068</v>
      </c>
      <c r="F32" s="8">
        <v>18817068</v>
      </c>
      <c r="G32" s="8">
        <v>1772978</v>
      </c>
      <c r="H32" s="8">
        <v>1387817</v>
      </c>
      <c r="I32" s="8">
        <v>518672</v>
      </c>
      <c r="J32" s="8">
        <v>3679467</v>
      </c>
      <c r="K32" s="8">
        <v>1661153</v>
      </c>
      <c r="L32" s="8">
        <v>2293798</v>
      </c>
      <c r="M32" s="8">
        <v>3457234</v>
      </c>
      <c r="N32" s="8">
        <v>7412185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11091652</v>
      </c>
      <c r="X32" s="8">
        <v>9408534</v>
      </c>
      <c r="Y32" s="8">
        <v>1683118</v>
      </c>
      <c r="Z32" s="2">
        <v>17.89</v>
      </c>
      <c r="AA32" s="6">
        <v>18817068</v>
      </c>
    </row>
    <row r="33" spans="1:27" ht="13.5">
      <c r="A33" s="25" t="s">
        <v>59</v>
      </c>
      <c r="B33" s="24"/>
      <c r="C33" s="6">
        <v>79817</v>
      </c>
      <c r="D33" s="6">
        <v>0</v>
      </c>
      <c r="E33" s="7">
        <v>150000</v>
      </c>
      <c r="F33" s="8">
        <v>150000</v>
      </c>
      <c r="G33" s="8">
        <v>0</v>
      </c>
      <c r="H33" s="8">
        <v>49608</v>
      </c>
      <c r="I33" s="8">
        <v>0</v>
      </c>
      <c r="J33" s="8">
        <v>49608</v>
      </c>
      <c r="K33" s="8">
        <v>0</v>
      </c>
      <c r="L33" s="8">
        <v>0</v>
      </c>
      <c r="M33" s="8">
        <v>10878</v>
      </c>
      <c r="N33" s="8">
        <v>10878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60486</v>
      </c>
      <c r="X33" s="8">
        <v>75000</v>
      </c>
      <c r="Y33" s="8">
        <v>-14514</v>
      </c>
      <c r="Z33" s="2">
        <v>-19.35</v>
      </c>
      <c r="AA33" s="6">
        <v>150000</v>
      </c>
    </row>
    <row r="34" spans="1:27" ht="13.5">
      <c r="A34" s="25" t="s">
        <v>60</v>
      </c>
      <c r="B34" s="24"/>
      <c r="C34" s="6">
        <v>42856312</v>
      </c>
      <c r="D34" s="6">
        <v>0</v>
      </c>
      <c r="E34" s="7">
        <v>33735465</v>
      </c>
      <c r="F34" s="8">
        <v>33735465</v>
      </c>
      <c r="G34" s="8">
        <v>5622775</v>
      </c>
      <c r="H34" s="8">
        <v>5342684</v>
      </c>
      <c r="I34" s="8">
        <v>7417475</v>
      </c>
      <c r="J34" s="8">
        <v>18382934</v>
      </c>
      <c r="K34" s="8">
        <v>4324664</v>
      </c>
      <c r="L34" s="8">
        <v>3847014</v>
      </c>
      <c r="M34" s="8">
        <v>5925823</v>
      </c>
      <c r="N34" s="8">
        <v>14097501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32480435</v>
      </c>
      <c r="X34" s="8">
        <v>16867734</v>
      </c>
      <c r="Y34" s="8">
        <v>15612701</v>
      </c>
      <c r="Z34" s="2">
        <v>92.56</v>
      </c>
      <c r="AA34" s="6">
        <v>33735465</v>
      </c>
    </row>
    <row r="35" spans="1:27" ht="13.5">
      <c r="A35" s="23" t="s">
        <v>61</v>
      </c>
      <c r="B35" s="29"/>
      <c r="C35" s="6">
        <v>1014211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177496752</v>
      </c>
      <c r="D36" s="33">
        <f>SUM(D25:D35)</f>
        <v>0</v>
      </c>
      <c r="E36" s="34">
        <f t="shared" si="1"/>
        <v>158394519</v>
      </c>
      <c r="F36" s="35">
        <f t="shared" si="1"/>
        <v>158394519</v>
      </c>
      <c r="G36" s="35">
        <f t="shared" si="1"/>
        <v>17069610</v>
      </c>
      <c r="H36" s="35">
        <f t="shared" si="1"/>
        <v>13999511</v>
      </c>
      <c r="I36" s="35">
        <f t="shared" si="1"/>
        <v>12904182</v>
      </c>
      <c r="J36" s="35">
        <f t="shared" si="1"/>
        <v>43973303</v>
      </c>
      <c r="K36" s="35">
        <f t="shared" si="1"/>
        <v>13730130</v>
      </c>
      <c r="L36" s="35">
        <f t="shared" si="1"/>
        <v>11345366</v>
      </c>
      <c r="M36" s="35">
        <f t="shared" si="1"/>
        <v>20174310</v>
      </c>
      <c r="N36" s="35">
        <f t="shared" si="1"/>
        <v>45249806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89223109</v>
      </c>
      <c r="X36" s="35">
        <f t="shared" si="1"/>
        <v>79147266</v>
      </c>
      <c r="Y36" s="35">
        <f t="shared" si="1"/>
        <v>10075843</v>
      </c>
      <c r="Z36" s="36">
        <f>+IF(X36&lt;&gt;0,+(Y36/X36)*100,0)</f>
        <v>12.73050038140294</v>
      </c>
      <c r="AA36" s="33">
        <f>SUM(AA25:AA35)</f>
        <v>158394519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-4761738</v>
      </c>
      <c r="D38" s="46">
        <f>+D22-D36</f>
        <v>0</v>
      </c>
      <c r="E38" s="47">
        <f t="shared" si="2"/>
        <v>22057163</v>
      </c>
      <c r="F38" s="48">
        <f t="shared" si="2"/>
        <v>22057163</v>
      </c>
      <c r="G38" s="48">
        <f t="shared" si="2"/>
        <v>38717455</v>
      </c>
      <c r="H38" s="48">
        <f t="shared" si="2"/>
        <v>-9812203</v>
      </c>
      <c r="I38" s="48">
        <f t="shared" si="2"/>
        <v>6524000</v>
      </c>
      <c r="J38" s="48">
        <f t="shared" si="2"/>
        <v>35429252</v>
      </c>
      <c r="K38" s="48">
        <f t="shared" si="2"/>
        <v>-5095732</v>
      </c>
      <c r="L38" s="48">
        <f t="shared" si="2"/>
        <v>-7274968</v>
      </c>
      <c r="M38" s="48">
        <f t="shared" si="2"/>
        <v>10714600</v>
      </c>
      <c r="N38" s="48">
        <f t="shared" si="2"/>
        <v>-1656100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33773152</v>
      </c>
      <c r="X38" s="48">
        <f>IF(F22=F36,0,X22-X36)</f>
        <v>32385108</v>
      </c>
      <c r="Y38" s="48">
        <f t="shared" si="2"/>
        <v>1388044</v>
      </c>
      <c r="Z38" s="49">
        <f>+IF(X38&lt;&gt;0,+(Y38/X38)*100,0)</f>
        <v>4.286056418277191</v>
      </c>
      <c r="AA38" s="46">
        <f>+AA22-AA36</f>
        <v>22057163</v>
      </c>
    </row>
    <row r="39" spans="1:27" ht="13.5">
      <c r="A39" s="23" t="s">
        <v>64</v>
      </c>
      <c r="B39" s="29"/>
      <c r="C39" s="6">
        <v>31348317</v>
      </c>
      <c r="D39" s="6">
        <v>0</v>
      </c>
      <c r="E39" s="7">
        <v>42787850</v>
      </c>
      <c r="F39" s="8">
        <v>42787850</v>
      </c>
      <c r="G39" s="8">
        <v>17266504</v>
      </c>
      <c r="H39" s="8">
        <v>8697007</v>
      </c>
      <c r="I39" s="8">
        <v>5522512</v>
      </c>
      <c r="J39" s="8">
        <v>31486023</v>
      </c>
      <c r="K39" s="8">
        <v>0</v>
      </c>
      <c r="L39" s="8">
        <v>722076</v>
      </c>
      <c r="M39" s="8">
        <v>8924938</v>
      </c>
      <c r="N39" s="8">
        <v>9647014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41133037</v>
      </c>
      <c r="X39" s="8">
        <v>21393924</v>
      </c>
      <c r="Y39" s="8">
        <v>19739113</v>
      </c>
      <c r="Z39" s="2">
        <v>92.27</v>
      </c>
      <c r="AA39" s="6">
        <v>42787850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26586579</v>
      </c>
      <c r="D42" s="55">
        <f>SUM(D38:D41)</f>
        <v>0</v>
      </c>
      <c r="E42" s="56">
        <f t="shared" si="3"/>
        <v>64845013</v>
      </c>
      <c r="F42" s="57">
        <f t="shared" si="3"/>
        <v>64845013</v>
      </c>
      <c r="G42" s="57">
        <f t="shared" si="3"/>
        <v>55983959</v>
      </c>
      <c r="H42" s="57">
        <f t="shared" si="3"/>
        <v>-1115196</v>
      </c>
      <c r="I42" s="57">
        <f t="shared" si="3"/>
        <v>12046512</v>
      </c>
      <c r="J42" s="57">
        <f t="shared" si="3"/>
        <v>66915275</v>
      </c>
      <c r="K42" s="57">
        <f t="shared" si="3"/>
        <v>-5095732</v>
      </c>
      <c r="L42" s="57">
        <f t="shared" si="3"/>
        <v>-6552892</v>
      </c>
      <c r="M42" s="57">
        <f t="shared" si="3"/>
        <v>19639538</v>
      </c>
      <c r="N42" s="57">
        <f t="shared" si="3"/>
        <v>7990914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74906189</v>
      </c>
      <c r="X42" s="57">
        <f t="shared" si="3"/>
        <v>53779032</v>
      </c>
      <c r="Y42" s="57">
        <f t="shared" si="3"/>
        <v>21127157</v>
      </c>
      <c r="Z42" s="58">
        <f>+IF(X42&lt;&gt;0,+(Y42/X42)*100,0)</f>
        <v>39.285119523906644</v>
      </c>
      <c r="AA42" s="55">
        <f>SUM(AA38:AA41)</f>
        <v>64845013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26586579</v>
      </c>
      <c r="D44" s="63">
        <f>+D42-D43</f>
        <v>0</v>
      </c>
      <c r="E44" s="64">
        <f t="shared" si="4"/>
        <v>64845013</v>
      </c>
      <c r="F44" s="65">
        <f t="shared" si="4"/>
        <v>64845013</v>
      </c>
      <c r="G44" s="65">
        <f t="shared" si="4"/>
        <v>55983959</v>
      </c>
      <c r="H44" s="65">
        <f t="shared" si="4"/>
        <v>-1115196</v>
      </c>
      <c r="I44" s="65">
        <f t="shared" si="4"/>
        <v>12046512</v>
      </c>
      <c r="J44" s="65">
        <f t="shared" si="4"/>
        <v>66915275</v>
      </c>
      <c r="K44" s="65">
        <f t="shared" si="4"/>
        <v>-5095732</v>
      </c>
      <c r="L44" s="65">
        <f t="shared" si="4"/>
        <v>-6552892</v>
      </c>
      <c r="M44" s="65">
        <f t="shared" si="4"/>
        <v>19639538</v>
      </c>
      <c r="N44" s="65">
        <f t="shared" si="4"/>
        <v>7990914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74906189</v>
      </c>
      <c r="X44" s="65">
        <f t="shared" si="4"/>
        <v>53779032</v>
      </c>
      <c r="Y44" s="65">
        <f t="shared" si="4"/>
        <v>21127157</v>
      </c>
      <c r="Z44" s="66">
        <f>+IF(X44&lt;&gt;0,+(Y44/X44)*100,0)</f>
        <v>39.285119523906644</v>
      </c>
      <c r="AA44" s="63">
        <f>+AA42-AA43</f>
        <v>64845013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26586579</v>
      </c>
      <c r="D46" s="55">
        <f>SUM(D44:D45)</f>
        <v>0</v>
      </c>
      <c r="E46" s="56">
        <f t="shared" si="5"/>
        <v>64845013</v>
      </c>
      <c r="F46" s="57">
        <f t="shared" si="5"/>
        <v>64845013</v>
      </c>
      <c r="G46" s="57">
        <f t="shared" si="5"/>
        <v>55983959</v>
      </c>
      <c r="H46" s="57">
        <f t="shared" si="5"/>
        <v>-1115196</v>
      </c>
      <c r="I46" s="57">
        <f t="shared" si="5"/>
        <v>12046512</v>
      </c>
      <c r="J46" s="57">
        <f t="shared" si="5"/>
        <v>66915275</v>
      </c>
      <c r="K46" s="57">
        <f t="shared" si="5"/>
        <v>-5095732</v>
      </c>
      <c r="L46" s="57">
        <f t="shared" si="5"/>
        <v>-6552892</v>
      </c>
      <c r="M46" s="57">
        <f t="shared" si="5"/>
        <v>19639538</v>
      </c>
      <c r="N46" s="57">
        <f t="shared" si="5"/>
        <v>7990914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74906189</v>
      </c>
      <c r="X46" s="57">
        <f t="shared" si="5"/>
        <v>53779032</v>
      </c>
      <c r="Y46" s="57">
        <f t="shared" si="5"/>
        <v>21127157</v>
      </c>
      <c r="Z46" s="58">
        <f>+IF(X46&lt;&gt;0,+(Y46/X46)*100,0)</f>
        <v>39.285119523906644</v>
      </c>
      <c r="AA46" s="55">
        <f>SUM(AA44:AA45)</f>
        <v>64845013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26586579</v>
      </c>
      <c r="D48" s="71">
        <f>SUM(D46:D47)</f>
        <v>0</v>
      </c>
      <c r="E48" s="72">
        <f t="shared" si="6"/>
        <v>64845013</v>
      </c>
      <c r="F48" s="73">
        <f t="shared" si="6"/>
        <v>64845013</v>
      </c>
      <c r="G48" s="73">
        <f t="shared" si="6"/>
        <v>55983959</v>
      </c>
      <c r="H48" s="74">
        <f t="shared" si="6"/>
        <v>-1115196</v>
      </c>
      <c r="I48" s="74">
        <f t="shared" si="6"/>
        <v>12046512</v>
      </c>
      <c r="J48" s="74">
        <f t="shared" si="6"/>
        <v>66915275</v>
      </c>
      <c r="K48" s="74">
        <f t="shared" si="6"/>
        <v>-5095732</v>
      </c>
      <c r="L48" s="74">
        <f t="shared" si="6"/>
        <v>-6552892</v>
      </c>
      <c r="M48" s="73">
        <f t="shared" si="6"/>
        <v>19639538</v>
      </c>
      <c r="N48" s="73">
        <f t="shared" si="6"/>
        <v>7990914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74906189</v>
      </c>
      <c r="X48" s="74">
        <f t="shared" si="6"/>
        <v>53779032</v>
      </c>
      <c r="Y48" s="74">
        <f t="shared" si="6"/>
        <v>21127157</v>
      </c>
      <c r="Z48" s="75">
        <f>+IF(X48&lt;&gt;0,+(Y48/X48)*100,0)</f>
        <v>39.285119523906644</v>
      </c>
      <c r="AA48" s="76">
        <f>SUM(AA46:AA47)</f>
        <v>64845013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13959780</v>
      </c>
      <c r="F5" s="8">
        <v>13959780</v>
      </c>
      <c r="G5" s="8">
        <v>0</v>
      </c>
      <c r="H5" s="8">
        <v>729382</v>
      </c>
      <c r="I5" s="8">
        <v>729382</v>
      </c>
      <c r="J5" s="8">
        <v>1458764</v>
      </c>
      <c r="K5" s="8">
        <v>729382</v>
      </c>
      <c r="L5" s="8">
        <v>811945</v>
      </c>
      <c r="M5" s="8">
        <v>811350</v>
      </c>
      <c r="N5" s="8">
        <v>2352677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3811441</v>
      </c>
      <c r="X5" s="8">
        <v>6979998</v>
      </c>
      <c r="Y5" s="8">
        <v>-3168557</v>
      </c>
      <c r="Z5" s="2">
        <v>-45.39</v>
      </c>
      <c r="AA5" s="6">
        <v>13959780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1849238</v>
      </c>
      <c r="F10" s="26">
        <v>1849238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135656</v>
      </c>
      <c r="M10" s="26">
        <v>0</v>
      </c>
      <c r="N10" s="26">
        <v>135656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135656</v>
      </c>
      <c r="X10" s="26">
        <v>924498</v>
      </c>
      <c r="Y10" s="26">
        <v>-788842</v>
      </c>
      <c r="Z10" s="27">
        <v>-85.33</v>
      </c>
      <c r="AA10" s="28">
        <v>1849238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155248</v>
      </c>
      <c r="I11" s="8">
        <v>155248</v>
      </c>
      <c r="J11" s="8">
        <v>310496</v>
      </c>
      <c r="K11" s="8">
        <v>155248</v>
      </c>
      <c r="L11" s="8">
        <v>0</v>
      </c>
      <c r="M11" s="8">
        <v>0</v>
      </c>
      <c r="N11" s="8">
        <v>155248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465744</v>
      </c>
      <c r="X11" s="8"/>
      <c r="Y11" s="8">
        <v>465744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358000</v>
      </c>
      <c r="F12" s="8">
        <v>358000</v>
      </c>
      <c r="G12" s="8">
        <v>0</v>
      </c>
      <c r="H12" s="8">
        <v>1635</v>
      </c>
      <c r="I12" s="8">
        <v>4705</v>
      </c>
      <c r="J12" s="8">
        <v>6340</v>
      </c>
      <c r="K12" s="8">
        <v>1635</v>
      </c>
      <c r="L12" s="8">
        <v>6735</v>
      </c>
      <c r="M12" s="8">
        <v>137090</v>
      </c>
      <c r="N12" s="8">
        <v>145460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151800</v>
      </c>
      <c r="X12" s="8">
        <v>178998</v>
      </c>
      <c r="Y12" s="8">
        <v>-27198</v>
      </c>
      <c r="Z12" s="2">
        <v>-15.19</v>
      </c>
      <c r="AA12" s="6">
        <v>358000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1037000</v>
      </c>
      <c r="F13" s="8">
        <v>1037000</v>
      </c>
      <c r="G13" s="8">
        <v>0</v>
      </c>
      <c r="H13" s="8">
        <v>4017</v>
      </c>
      <c r="I13" s="8">
        <v>55654</v>
      </c>
      <c r="J13" s="8">
        <v>59671</v>
      </c>
      <c r="K13" s="8">
        <v>93976</v>
      </c>
      <c r="L13" s="8">
        <v>23950</v>
      </c>
      <c r="M13" s="8">
        <v>0</v>
      </c>
      <c r="N13" s="8">
        <v>117926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177597</v>
      </c>
      <c r="X13" s="8">
        <v>518502</v>
      </c>
      <c r="Y13" s="8">
        <v>-340905</v>
      </c>
      <c r="Z13" s="2">
        <v>-65.75</v>
      </c>
      <c r="AA13" s="6">
        <v>1037000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1778000</v>
      </c>
      <c r="F14" s="8">
        <v>1778000</v>
      </c>
      <c r="G14" s="8">
        <v>0</v>
      </c>
      <c r="H14" s="8">
        <v>8624</v>
      </c>
      <c r="I14" s="8">
        <v>26878</v>
      </c>
      <c r="J14" s="8">
        <v>35502</v>
      </c>
      <c r="K14" s="8">
        <v>6894</v>
      </c>
      <c r="L14" s="8">
        <v>5147</v>
      </c>
      <c r="M14" s="8">
        <v>0</v>
      </c>
      <c r="N14" s="8">
        <v>12041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47543</v>
      </c>
      <c r="X14" s="8">
        <v>889002</v>
      </c>
      <c r="Y14" s="8">
        <v>-841459</v>
      </c>
      <c r="Z14" s="2">
        <v>-94.65</v>
      </c>
      <c r="AA14" s="6">
        <v>1778000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1930000</v>
      </c>
      <c r="F16" s="8">
        <v>1930000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964998</v>
      </c>
      <c r="Y16" s="8">
        <v>-964998</v>
      </c>
      <c r="Z16" s="2">
        <v>-100</v>
      </c>
      <c r="AA16" s="6">
        <v>1930000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2425000</v>
      </c>
      <c r="F17" s="8">
        <v>2425000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172972</v>
      </c>
      <c r="M17" s="8">
        <v>135682</v>
      </c>
      <c r="N17" s="8">
        <v>308654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308654</v>
      </c>
      <c r="X17" s="8">
        <v>1212498</v>
      </c>
      <c r="Y17" s="8">
        <v>-903844</v>
      </c>
      <c r="Z17" s="2">
        <v>-74.54</v>
      </c>
      <c r="AA17" s="6">
        <v>2425000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121168320</v>
      </c>
      <c r="F19" s="8">
        <v>121168320</v>
      </c>
      <c r="G19" s="8">
        <v>0</v>
      </c>
      <c r="H19" s="8">
        <v>473750</v>
      </c>
      <c r="I19" s="8">
        <v>22162618</v>
      </c>
      <c r="J19" s="8">
        <v>22636368</v>
      </c>
      <c r="K19" s="8">
        <v>4331967</v>
      </c>
      <c r="L19" s="8">
        <v>4432823</v>
      </c>
      <c r="M19" s="8">
        <v>1006004</v>
      </c>
      <c r="N19" s="8">
        <v>9770794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32407162</v>
      </c>
      <c r="X19" s="8">
        <v>80718666</v>
      </c>
      <c r="Y19" s="8">
        <v>-48311504</v>
      </c>
      <c r="Z19" s="2">
        <v>-59.85</v>
      </c>
      <c r="AA19" s="6">
        <v>121168320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477000</v>
      </c>
      <c r="F20" s="26">
        <v>477000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44325</v>
      </c>
      <c r="M20" s="26">
        <v>7432</v>
      </c>
      <c r="N20" s="26">
        <v>51757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51757</v>
      </c>
      <c r="X20" s="26">
        <v>204498</v>
      </c>
      <c r="Y20" s="26">
        <v>-152741</v>
      </c>
      <c r="Z20" s="27">
        <v>-74.69</v>
      </c>
      <c r="AA20" s="28">
        <v>477000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144982338</v>
      </c>
      <c r="F22" s="35">
        <f t="shared" si="0"/>
        <v>144982338</v>
      </c>
      <c r="G22" s="35">
        <f t="shared" si="0"/>
        <v>0</v>
      </c>
      <c r="H22" s="35">
        <f t="shared" si="0"/>
        <v>1372656</v>
      </c>
      <c r="I22" s="35">
        <f t="shared" si="0"/>
        <v>23134485</v>
      </c>
      <c r="J22" s="35">
        <f t="shared" si="0"/>
        <v>24507141</v>
      </c>
      <c r="K22" s="35">
        <f t="shared" si="0"/>
        <v>5319102</v>
      </c>
      <c r="L22" s="35">
        <f t="shared" si="0"/>
        <v>5633553</v>
      </c>
      <c r="M22" s="35">
        <f t="shared" si="0"/>
        <v>2097558</v>
      </c>
      <c r="N22" s="35">
        <f t="shared" si="0"/>
        <v>13050213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37557354</v>
      </c>
      <c r="X22" s="35">
        <f t="shared" si="0"/>
        <v>92591658</v>
      </c>
      <c r="Y22" s="35">
        <f t="shared" si="0"/>
        <v>-55034304</v>
      </c>
      <c r="Z22" s="36">
        <f>+IF(X22&lt;&gt;0,+(Y22/X22)*100,0)</f>
        <v>-59.437648259846476</v>
      </c>
      <c r="AA22" s="33">
        <f>SUM(AA5:AA21)</f>
        <v>144982338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45728992</v>
      </c>
      <c r="F25" s="8">
        <v>45728992</v>
      </c>
      <c r="G25" s="8">
        <v>0</v>
      </c>
      <c r="H25" s="8">
        <v>4092597</v>
      </c>
      <c r="I25" s="8">
        <v>4033891</v>
      </c>
      <c r="J25" s="8">
        <v>8126488</v>
      </c>
      <c r="K25" s="8">
        <v>5144652</v>
      </c>
      <c r="L25" s="8">
        <v>3613207</v>
      </c>
      <c r="M25" s="8">
        <v>8409959</v>
      </c>
      <c r="N25" s="8">
        <v>17167818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25294306</v>
      </c>
      <c r="X25" s="8">
        <v>22864500</v>
      </c>
      <c r="Y25" s="8">
        <v>2429806</v>
      </c>
      <c r="Z25" s="2">
        <v>10.63</v>
      </c>
      <c r="AA25" s="6">
        <v>45728992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6775763</v>
      </c>
      <c r="F26" s="8">
        <v>6775763</v>
      </c>
      <c r="G26" s="8">
        <v>0</v>
      </c>
      <c r="H26" s="8">
        <v>743880</v>
      </c>
      <c r="I26" s="8">
        <v>0</v>
      </c>
      <c r="J26" s="8">
        <v>743880</v>
      </c>
      <c r="K26" s="8">
        <v>606540</v>
      </c>
      <c r="L26" s="8">
        <v>584090</v>
      </c>
      <c r="M26" s="8">
        <v>582200</v>
      </c>
      <c r="N26" s="8">
        <v>1772830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2516710</v>
      </c>
      <c r="X26" s="8">
        <v>3388002</v>
      </c>
      <c r="Y26" s="8">
        <v>-871292</v>
      </c>
      <c r="Z26" s="2">
        <v>-25.72</v>
      </c>
      <c r="AA26" s="6">
        <v>6775763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4772945</v>
      </c>
      <c r="F27" s="8">
        <v>4772945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2386500</v>
      </c>
      <c r="Y27" s="8">
        <v>-2386500</v>
      </c>
      <c r="Z27" s="2">
        <v>-100</v>
      </c>
      <c r="AA27" s="6">
        <v>4772945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12125476</v>
      </c>
      <c r="F28" s="8">
        <v>12125476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6062502</v>
      </c>
      <c r="Y28" s="8">
        <v>-6062502</v>
      </c>
      <c r="Z28" s="2">
        <v>-100</v>
      </c>
      <c r="AA28" s="6">
        <v>12125476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350001</v>
      </c>
      <c r="F29" s="8">
        <v>350001</v>
      </c>
      <c r="G29" s="8">
        <v>0</v>
      </c>
      <c r="H29" s="8">
        <v>94966</v>
      </c>
      <c r="I29" s="8">
        <v>599</v>
      </c>
      <c r="J29" s="8">
        <v>95565</v>
      </c>
      <c r="K29" s="8">
        <v>0</v>
      </c>
      <c r="L29" s="8">
        <v>5576</v>
      </c>
      <c r="M29" s="8">
        <v>5651</v>
      </c>
      <c r="N29" s="8">
        <v>11227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106792</v>
      </c>
      <c r="X29" s="8">
        <v>175002</v>
      </c>
      <c r="Y29" s="8">
        <v>-68210</v>
      </c>
      <c r="Z29" s="2">
        <v>-38.98</v>
      </c>
      <c r="AA29" s="6">
        <v>350001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5500000</v>
      </c>
      <c r="F31" s="8">
        <v>5500000</v>
      </c>
      <c r="G31" s="8">
        <v>0</v>
      </c>
      <c r="H31" s="8">
        <v>801</v>
      </c>
      <c r="I31" s="8">
        <v>968748</v>
      </c>
      <c r="J31" s="8">
        <v>969549</v>
      </c>
      <c r="K31" s="8">
        <v>61979</v>
      </c>
      <c r="L31" s="8">
        <v>150430</v>
      </c>
      <c r="M31" s="8">
        <v>643066</v>
      </c>
      <c r="N31" s="8">
        <v>855475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1825024</v>
      </c>
      <c r="X31" s="8">
        <v>2749998</v>
      </c>
      <c r="Y31" s="8">
        <v>-924974</v>
      </c>
      <c r="Z31" s="2">
        <v>-33.64</v>
      </c>
      <c r="AA31" s="6">
        <v>5500000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10463800</v>
      </c>
      <c r="F32" s="8">
        <v>10463800</v>
      </c>
      <c r="G32" s="8">
        <v>0</v>
      </c>
      <c r="H32" s="8">
        <v>183714</v>
      </c>
      <c r="I32" s="8">
        <v>633837</v>
      </c>
      <c r="J32" s="8">
        <v>817551</v>
      </c>
      <c r="K32" s="8">
        <v>722016</v>
      </c>
      <c r="L32" s="8">
        <v>183981</v>
      </c>
      <c r="M32" s="8">
        <v>1574352</v>
      </c>
      <c r="N32" s="8">
        <v>2480349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3297900</v>
      </c>
      <c r="X32" s="8">
        <v>5232000</v>
      </c>
      <c r="Y32" s="8">
        <v>-1934100</v>
      </c>
      <c r="Z32" s="2">
        <v>-36.97</v>
      </c>
      <c r="AA32" s="6">
        <v>10463800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20810000</v>
      </c>
      <c r="F33" s="8">
        <v>20810000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16658</v>
      </c>
      <c r="M33" s="8">
        <v>0</v>
      </c>
      <c r="N33" s="8">
        <v>16658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16658</v>
      </c>
      <c r="X33" s="8">
        <v>10405002</v>
      </c>
      <c r="Y33" s="8">
        <v>-10388344</v>
      </c>
      <c r="Z33" s="2">
        <v>-99.84</v>
      </c>
      <c r="AA33" s="6">
        <v>20810000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35825923</v>
      </c>
      <c r="F34" s="8">
        <v>35825923</v>
      </c>
      <c r="G34" s="8">
        <v>0</v>
      </c>
      <c r="H34" s="8">
        <v>2165514</v>
      </c>
      <c r="I34" s="8">
        <v>3836616</v>
      </c>
      <c r="J34" s="8">
        <v>6002130</v>
      </c>
      <c r="K34" s="8">
        <v>4360459</v>
      </c>
      <c r="L34" s="8">
        <v>4954157</v>
      </c>
      <c r="M34" s="8">
        <v>2054859</v>
      </c>
      <c r="N34" s="8">
        <v>11369475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17371605</v>
      </c>
      <c r="X34" s="8">
        <v>17912502</v>
      </c>
      <c r="Y34" s="8">
        <v>-540897</v>
      </c>
      <c r="Z34" s="2">
        <v>-3.02</v>
      </c>
      <c r="AA34" s="6">
        <v>35825923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142352900</v>
      </c>
      <c r="F36" s="35">
        <f t="shared" si="1"/>
        <v>142352900</v>
      </c>
      <c r="G36" s="35">
        <f t="shared" si="1"/>
        <v>0</v>
      </c>
      <c r="H36" s="35">
        <f t="shared" si="1"/>
        <v>7281472</v>
      </c>
      <c r="I36" s="35">
        <f t="shared" si="1"/>
        <v>9473691</v>
      </c>
      <c r="J36" s="35">
        <f t="shared" si="1"/>
        <v>16755163</v>
      </c>
      <c r="K36" s="35">
        <f t="shared" si="1"/>
        <v>10895646</v>
      </c>
      <c r="L36" s="35">
        <f t="shared" si="1"/>
        <v>9508099</v>
      </c>
      <c r="M36" s="35">
        <f t="shared" si="1"/>
        <v>13270087</v>
      </c>
      <c r="N36" s="35">
        <f t="shared" si="1"/>
        <v>33673832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50428995</v>
      </c>
      <c r="X36" s="35">
        <f t="shared" si="1"/>
        <v>71176008</v>
      </c>
      <c r="Y36" s="35">
        <f t="shared" si="1"/>
        <v>-20747013</v>
      </c>
      <c r="Z36" s="36">
        <f>+IF(X36&lt;&gt;0,+(Y36/X36)*100,0)</f>
        <v>-29.148885394078295</v>
      </c>
      <c r="AA36" s="33">
        <f>SUM(AA25:AA35)</f>
        <v>142352900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2629438</v>
      </c>
      <c r="F38" s="48">
        <f t="shared" si="2"/>
        <v>2629438</v>
      </c>
      <c r="G38" s="48">
        <f t="shared" si="2"/>
        <v>0</v>
      </c>
      <c r="H38" s="48">
        <f t="shared" si="2"/>
        <v>-5908816</v>
      </c>
      <c r="I38" s="48">
        <f t="shared" si="2"/>
        <v>13660794</v>
      </c>
      <c r="J38" s="48">
        <f t="shared" si="2"/>
        <v>7751978</v>
      </c>
      <c r="K38" s="48">
        <f t="shared" si="2"/>
        <v>-5576544</v>
      </c>
      <c r="L38" s="48">
        <f t="shared" si="2"/>
        <v>-3874546</v>
      </c>
      <c r="M38" s="48">
        <f t="shared" si="2"/>
        <v>-11172529</v>
      </c>
      <c r="N38" s="48">
        <f t="shared" si="2"/>
        <v>-20623619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-12871641</v>
      </c>
      <c r="X38" s="48">
        <f>IF(F22=F36,0,X22-X36)</f>
        <v>21415650</v>
      </c>
      <c r="Y38" s="48">
        <f t="shared" si="2"/>
        <v>-34287291</v>
      </c>
      <c r="Z38" s="49">
        <f>+IF(X38&lt;&gt;0,+(Y38/X38)*100,0)</f>
        <v>-160.10390065209322</v>
      </c>
      <c r="AA38" s="46">
        <f>+AA22-AA36</f>
        <v>2629438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23800000</v>
      </c>
      <c r="F39" s="8">
        <v>23800000</v>
      </c>
      <c r="G39" s="8">
        <v>0</v>
      </c>
      <c r="H39" s="8">
        <v>0</v>
      </c>
      <c r="I39" s="8">
        <v>3999350</v>
      </c>
      <c r="J39" s="8">
        <v>3999350</v>
      </c>
      <c r="K39" s="8">
        <v>526490</v>
      </c>
      <c r="L39" s="8">
        <v>0</v>
      </c>
      <c r="M39" s="8">
        <v>5161453</v>
      </c>
      <c r="N39" s="8">
        <v>5687943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9687293</v>
      </c>
      <c r="X39" s="8">
        <v>11899998</v>
      </c>
      <c r="Y39" s="8">
        <v>-2212705</v>
      </c>
      <c r="Z39" s="2">
        <v>-18.59</v>
      </c>
      <c r="AA39" s="6">
        <v>23800000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26429438</v>
      </c>
      <c r="F42" s="57">
        <f t="shared" si="3"/>
        <v>26429438</v>
      </c>
      <c r="G42" s="57">
        <f t="shared" si="3"/>
        <v>0</v>
      </c>
      <c r="H42" s="57">
        <f t="shared" si="3"/>
        <v>-5908816</v>
      </c>
      <c r="I42" s="57">
        <f t="shared" si="3"/>
        <v>17660144</v>
      </c>
      <c r="J42" s="57">
        <f t="shared" si="3"/>
        <v>11751328</v>
      </c>
      <c r="K42" s="57">
        <f t="shared" si="3"/>
        <v>-5050054</v>
      </c>
      <c r="L42" s="57">
        <f t="shared" si="3"/>
        <v>-3874546</v>
      </c>
      <c r="M42" s="57">
        <f t="shared" si="3"/>
        <v>-6011076</v>
      </c>
      <c r="N42" s="57">
        <f t="shared" si="3"/>
        <v>-14935676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-3184348</v>
      </c>
      <c r="X42" s="57">
        <f t="shared" si="3"/>
        <v>33315648</v>
      </c>
      <c r="Y42" s="57">
        <f t="shared" si="3"/>
        <v>-36499996</v>
      </c>
      <c r="Z42" s="58">
        <f>+IF(X42&lt;&gt;0,+(Y42/X42)*100,0)</f>
        <v>-109.55811515357587</v>
      </c>
      <c r="AA42" s="55">
        <f>SUM(AA38:AA41)</f>
        <v>26429438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26429438</v>
      </c>
      <c r="F44" s="65">
        <f t="shared" si="4"/>
        <v>26429438</v>
      </c>
      <c r="G44" s="65">
        <f t="shared" si="4"/>
        <v>0</v>
      </c>
      <c r="H44" s="65">
        <f t="shared" si="4"/>
        <v>-5908816</v>
      </c>
      <c r="I44" s="65">
        <f t="shared" si="4"/>
        <v>17660144</v>
      </c>
      <c r="J44" s="65">
        <f t="shared" si="4"/>
        <v>11751328</v>
      </c>
      <c r="K44" s="65">
        <f t="shared" si="4"/>
        <v>-5050054</v>
      </c>
      <c r="L44" s="65">
        <f t="shared" si="4"/>
        <v>-3874546</v>
      </c>
      <c r="M44" s="65">
        <f t="shared" si="4"/>
        <v>-6011076</v>
      </c>
      <c r="N44" s="65">
        <f t="shared" si="4"/>
        <v>-14935676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-3184348</v>
      </c>
      <c r="X44" s="65">
        <f t="shared" si="4"/>
        <v>33315648</v>
      </c>
      <c r="Y44" s="65">
        <f t="shared" si="4"/>
        <v>-36499996</v>
      </c>
      <c r="Z44" s="66">
        <f>+IF(X44&lt;&gt;0,+(Y44/X44)*100,0)</f>
        <v>-109.55811515357587</v>
      </c>
      <c r="AA44" s="63">
        <f>+AA42-AA43</f>
        <v>26429438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26429438</v>
      </c>
      <c r="F46" s="57">
        <f t="shared" si="5"/>
        <v>26429438</v>
      </c>
      <c r="G46" s="57">
        <f t="shared" si="5"/>
        <v>0</v>
      </c>
      <c r="H46" s="57">
        <f t="shared" si="5"/>
        <v>-5908816</v>
      </c>
      <c r="I46" s="57">
        <f t="shared" si="5"/>
        <v>17660144</v>
      </c>
      <c r="J46" s="57">
        <f t="shared" si="5"/>
        <v>11751328</v>
      </c>
      <c r="K46" s="57">
        <f t="shared" si="5"/>
        <v>-5050054</v>
      </c>
      <c r="L46" s="57">
        <f t="shared" si="5"/>
        <v>-3874546</v>
      </c>
      <c r="M46" s="57">
        <f t="shared" si="5"/>
        <v>-6011076</v>
      </c>
      <c r="N46" s="57">
        <f t="shared" si="5"/>
        <v>-14935676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-3184348</v>
      </c>
      <c r="X46" s="57">
        <f t="shared" si="5"/>
        <v>33315648</v>
      </c>
      <c r="Y46" s="57">
        <f t="shared" si="5"/>
        <v>-36499996</v>
      </c>
      <c r="Z46" s="58">
        <f>+IF(X46&lt;&gt;0,+(Y46/X46)*100,0)</f>
        <v>-109.55811515357587</v>
      </c>
      <c r="AA46" s="55">
        <f>SUM(AA44:AA45)</f>
        <v>26429438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26429438</v>
      </c>
      <c r="F48" s="73">
        <f t="shared" si="6"/>
        <v>26429438</v>
      </c>
      <c r="G48" s="73">
        <f t="shared" si="6"/>
        <v>0</v>
      </c>
      <c r="H48" s="74">
        <f t="shared" si="6"/>
        <v>-5908816</v>
      </c>
      <c r="I48" s="74">
        <f t="shared" si="6"/>
        <v>17660144</v>
      </c>
      <c r="J48" s="74">
        <f t="shared" si="6"/>
        <v>11751328</v>
      </c>
      <c r="K48" s="74">
        <f t="shared" si="6"/>
        <v>-5050054</v>
      </c>
      <c r="L48" s="74">
        <f t="shared" si="6"/>
        <v>-3874546</v>
      </c>
      <c r="M48" s="73">
        <f t="shared" si="6"/>
        <v>-6011076</v>
      </c>
      <c r="N48" s="73">
        <f t="shared" si="6"/>
        <v>-14935676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-3184348</v>
      </c>
      <c r="X48" s="74">
        <f t="shared" si="6"/>
        <v>33315648</v>
      </c>
      <c r="Y48" s="74">
        <f t="shared" si="6"/>
        <v>-36499996</v>
      </c>
      <c r="Z48" s="75">
        <f>+IF(X48&lt;&gt;0,+(Y48/X48)*100,0)</f>
        <v>-109.55811515357587</v>
      </c>
      <c r="AA48" s="76">
        <f>SUM(AA46:AA47)</f>
        <v>26429438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4883908</v>
      </c>
      <c r="D7" s="6">
        <v>0</v>
      </c>
      <c r="E7" s="7">
        <v>5047499</v>
      </c>
      <c r="F7" s="8">
        <v>5047499</v>
      </c>
      <c r="G7" s="8">
        <v>324220</v>
      </c>
      <c r="H7" s="8">
        <v>235461</v>
      </c>
      <c r="I7" s="8">
        <v>241983</v>
      </c>
      <c r="J7" s="8">
        <v>801664</v>
      </c>
      <c r="K7" s="8">
        <v>265535</v>
      </c>
      <c r="L7" s="8">
        <v>245045</v>
      </c>
      <c r="M7" s="8">
        <v>225431</v>
      </c>
      <c r="N7" s="8">
        <v>736011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1537675</v>
      </c>
      <c r="X7" s="8">
        <v>2523498</v>
      </c>
      <c r="Y7" s="8">
        <v>-985823</v>
      </c>
      <c r="Z7" s="2">
        <v>-39.07</v>
      </c>
      <c r="AA7" s="6">
        <v>5047499</v>
      </c>
    </row>
    <row r="8" spans="1:27" ht="13.5">
      <c r="A8" s="25" t="s">
        <v>35</v>
      </c>
      <c r="B8" s="24"/>
      <c r="C8" s="6">
        <v>18020484</v>
      </c>
      <c r="D8" s="6">
        <v>0</v>
      </c>
      <c r="E8" s="7">
        <v>31103981</v>
      </c>
      <c r="F8" s="8">
        <v>31103981</v>
      </c>
      <c r="G8" s="8">
        <v>601763</v>
      </c>
      <c r="H8" s="8">
        <v>688232</v>
      </c>
      <c r="I8" s="8">
        <v>1309729</v>
      </c>
      <c r="J8" s="8">
        <v>2599724</v>
      </c>
      <c r="K8" s="8">
        <v>748428</v>
      </c>
      <c r="L8" s="8">
        <v>615847</v>
      </c>
      <c r="M8" s="8">
        <v>837133</v>
      </c>
      <c r="N8" s="8">
        <v>2201408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4801132</v>
      </c>
      <c r="X8" s="8">
        <v>15552000</v>
      </c>
      <c r="Y8" s="8">
        <v>-10750868</v>
      </c>
      <c r="Z8" s="2">
        <v>-69.13</v>
      </c>
      <c r="AA8" s="6">
        <v>31103981</v>
      </c>
    </row>
    <row r="9" spans="1:27" ht="13.5">
      <c r="A9" s="25" t="s">
        <v>36</v>
      </c>
      <c r="B9" s="24"/>
      <c r="C9" s="6">
        <v>429973</v>
      </c>
      <c r="D9" s="6">
        <v>0</v>
      </c>
      <c r="E9" s="7">
        <v>516345</v>
      </c>
      <c r="F9" s="8">
        <v>516345</v>
      </c>
      <c r="G9" s="8">
        <v>18811</v>
      </c>
      <c r="H9" s="8">
        <v>19204</v>
      </c>
      <c r="I9" s="8">
        <v>19622</v>
      </c>
      <c r="J9" s="8">
        <v>57637</v>
      </c>
      <c r="K9" s="8">
        <v>21104</v>
      </c>
      <c r="L9" s="8">
        <v>22879</v>
      </c>
      <c r="M9" s="8">
        <v>33532</v>
      </c>
      <c r="N9" s="8">
        <v>77515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135152</v>
      </c>
      <c r="X9" s="8">
        <v>258000</v>
      </c>
      <c r="Y9" s="8">
        <v>-122848</v>
      </c>
      <c r="Z9" s="2">
        <v>-47.62</v>
      </c>
      <c r="AA9" s="6">
        <v>516345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66939</v>
      </c>
      <c r="D12" s="6">
        <v>0</v>
      </c>
      <c r="E12" s="7">
        <v>93818</v>
      </c>
      <c r="F12" s="8">
        <v>93818</v>
      </c>
      <c r="G12" s="8">
        <v>2063</v>
      </c>
      <c r="H12" s="8">
        <v>2063</v>
      </c>
      <c r="I12" s="8">
        <v>2063</v>
      </c>
      <c r="J12" s="8">
        <v>6189</v>
      </c>
      <c r="K12" s="8">
        <v>2063</v>
      </c>
      <c r="L12" s="8">
        <v>4563</v>
      </c>
      <c r="M12" s="8">
        <v>2228</v>
      </c>
      <c r="N12" s="8">
        <v>8854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15043</v>
      </c>
      <c r="X12" s="8">
        <v>46998</v>
      </c>
      <c r="Y12" s="8">
        <v>-31955</v>
      </c>
      <c r="Z12" s="2">
        <v>-67.99</v>
      </c>
      <c r="AA12" s="6">
        <v>93818</v>
      </c>
    </row>
    <row r="13" spans="1:27" ht="13.5">
      <c r="A13" s="23" t="s">
        <v>40</v>
      </c>
      <c r="B13" s="29"/>
      <c r="C13" s="6">
        <v>12611694</v>
      </c>
      <c r="D13" s="6">
        <v>0</v>
      </c>
      <c r="E13" s="7">
        <v>3772000</v>
      </c>
      <c r="F13" s="8">
        <v>3772000</v>
      </c>
      <c r="G13" s="8">
        <v>300352</v>
      </c>
      <c r="H13" s="8">
        <v>93341</v>
      </c>
      <c r="I13" s="8">
        <v>101421</v>
      </c>
      <c r="J13" s="8">
        <v>495114</v>
      </c>
      <c r="K13" s="8">
        <v>97485</v>
      </c>
      <c r="L13" s="8">
        <v>871254</v>
      </c>
      <c r="M13" s="8">
        <v>195810</v>
      </c>
      <c r="N13" s="8">
        <v>1164549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1659663</v>
      </c>
      <c r="X13" s="8">
        <v>1885998</v>
      </c>
      <c r="Y13" s="8">
        <v>-226335</v>
      </c>
      <c r="Z13" s="2">
        <v>-12</v>
      </c>
      <c r="AA13" s="6">
        <v>3772000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4995123</v>
      </c>
      <c r="F14" s="8">
        <v>4995123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2497500</v>
      </c>
      <c r="Y14" s="8">
        <v>-2497500</v>
      </c>
      <c r="Z14" s="2">
        <v>-100</v>
      </c>
      <c r="AA14" s="6">
        <v>4995123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299770456</v>
      </c>
      <c r="D19" s="6">
        <v>0</v>
      </c>
      <c r="E19" s="7">
        <v>307981100</v>
      </c>
      <c r="F19" s="8">
        <v>307981100</v>
      </c>
      <c r="G19" s="8">
        <v>122140584</v>
      </c>
      <c r="H19" s="8">
        <v>1027017</v>
      </c>
      <c r="I19" s="8">
        <v>387939</v>
      </c>
      <c r="J19" s="8">
        <v>123555540</v>
      </c>
      <c r="K19" s="8">
        <v>162657</v>
      </c>
      <c r="L19" s="8">
        <v>990201</v>
      </c>
      <c r="M19" s="8">
        <v>91495927</v>
      </c>
      <c r="N19" s="8">
        <v>92648785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216204325</v>
      </c>
      <c r="X19" s="8">
        <v>204458666</v>
      </c>
      <c r="Y19" s="8">
        <v>11745659</v>
      </c>
      <c r="Z19" s="2">
        <v>5.74</v>
      </c>
      <c r="AA19" s="6">
        <v>307981100</v>
      </c>
    </row>
    <row r="20" spans="1:27" ht="13.5">
      <c r="A20" s="23" t="s">
        <v>47</v>
      </c>
      <c r="B20" s="29"/>
      <c r="C20" s="6">
        <v>34530556</v>
      </c>
      <c r="D20" s="6">
        <v>0</v>
      </c>
      <c r="E20" s="7">
        <v>27279609</v>
      </c>
      <c r="F20" s="26">
        <v>27279609</v>
      </c>
      <c r="G20" s="26">
        <v>151900</v>
      </c>
      <c r="H20" s="26">
        <v>4320573</v>
      </c>
      <c r="I20" s="26">
        <v>7395048</v>
      </c>
      <c r="J20" s="26">
        <v>11867521</v>
      </c>
      <c r="K20" s="26">
        <v>5947</v>
      </c>
      <c r="L20" s="26">
        <v>4386</v>
      </c>
      <c r="M20" s="26">
        <v>0</v>
      </c>
      <c r="N20" s="26">
        <v>10333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11877854</v>
      </c>
      <c r="X20" s="26">
        <v>13639998</v>
      </c>
      <c r="Y20" s="26">
        <v>-1762144</v>
      </c>
      <c r="Z20" s="27">
        <v>-12.92</v>
      </c>
      <c r="AA20" s="28">
        <v>27279609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370314010</v>
      </c>
      <c r="D22" s="33">
        <f>SUM(D5:D21)</f>
        <v>0</v>
      </c>
      <c r="E22" s="34">
        <f t="shared" si="0"/>
        <v>380789475</v>
      </c>
      <c r="F22" s="35">
        <f t="shared" si="0"/>
        <v>380789475</v>
      </c>
      <c r="G22" s="35">
        <f t="shared" si="0"/>
        <v>123539693</v>
      </c>
      <c r="H22" s="35">
        <f t="shared" si="0"/>
        <v>6385891</v>
      </c>
      <c r="I22" s="35">
        <f t="shared" si="0"/>
        <v>9457805</v>
      </c>
      <c r="J22" s="35">
        <f t="shared" si="0"/>
        <v>139383389</v>
      </c>
      <c r="K22" s="35">
        <f t="shared" si="0"/>
        <v>1303219</v>
      </c>
      <c r="L22" s="35">
        <f t="shared" si="0"/>
        <v>2754175</v>
      </c>
      <c r="M22" s="35">
        <f t="shared" si="0"/>
        <v>92790061</v>
      </c>
      <c r="N22" s="35">
        <f t="shared" si="0"/>
        <v>96847455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236230844</v>
      </c>
      <c r="X22" s="35">
        <f t="shared" si="0"/>
        <v>240862658</v>
      </c>
      <c r="Y22" s="35">
        <f t="shared" si="0"/>
        <v>-4631814</v>
      </c>
      <c r="Z22" s="36">
        <f>+IF(X22&lt;&gt;0,+(Y22/X22)*100,0)</f>
        <v>-1.9230104153380223</v>
      </c>
      <c r="AA22" s="33">
        <f>SUM(AA5:AA21)</f>
        <v>380789475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132791556</v>
      </c>
      <c r="D25" s="6">
        <v>0</v>
      </c>
      <c r="E25" s="7">
        <v>127744510</v>
      </c>
      <c r="F25" s="8">
        <v>127744510</v>
      </c>
      <c r="G25" s="8">
        <v>11382704</v>
      </c>
      <c r="H25" s="8">
        <v>10965852</v>
      </c>
      <c r="I25" s="8">
        <v>10060676</v>
      </c>
      <c r="J25" s="8">
        <v>32409232</v>
      </c>
      <c r="K25" s="8">
        <v>10494523</v>
      </c>
      <c r="L25" s="8">
        <v>10809534</v>
      </c>
      <c r="M25" s="8">
        <v>10244262</v>
      </c>
      <c r="N25" s="8">
        <v>31548319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63957551</v>
      </c>
      <c r="X25" s="8">
        <v>63872502</v>
      </c>
      <c r="Y25" s="8">
        <v>85049</v>
      </c>
      <c r="Z25" s="2">
        <v>0.13</v>
      </c>
      <c r="AA25" s="6">
        <v>127744510</v>
      </c>
    </row>
    <row r="26" spans="1:27" ht="13.5">
      <c r="A26" s="25" t="s">
        <v>52</v>
      </c>
      <c r="B26" s="24"/>
      <c r="C26" s="6">
        <v>6445539</v>
      </c>
      <c r="D26" s="6">
        <v>0</v>
      </c>
      <c r="E26" s="7">
        <v>7459201</v>
      </c>
      <c r="F26" s="8">
        <v>7459201</v>
      </c>
      <c r="G26" s="8">
        <v>599873</v>
      </c>
      <c r="H26" s="8">
        <v>157663</v>
      </c>
      <c r="I26" s="8">
        <v>601438</v>
      </c>
      <c r="J26" s="8">
        <v>1358974</v>
      </c>
      <c r="K26" s="8">
        <v>608814</v>
      </c>
      <c r="L26" s="8">
        <v>0</v>
      </c>
      <c r="M26" s="8">
        <v>601193</v>
      </c>
      <c r="N26" s="8">
        <v>1210007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2568981</v>
      </c>
      <c r="X26" s="8">
        <v>3729498</v>
      </c>
      <c r="Y26" s="8">
        <v>-1160517</v>
      </c>
      <c r="Z26" s="2">
        <v>-31.12</v>
      </c>
      <c r="AA26" s="6">
        <v>7459201</v>
      </c>
    </row>
    <row r="27" spans="1:27" ht="13.5">
      <c r="A27" s="25" t="s">
        <v>53</v>
      </c>
      <c r="B27" s="24"/>
      <c r="C27" s="6">
        <v>12208871</v>
      </c>
      <c r="D27" s="6">
        <v>0</v>
      </c>
      <c r="E27" s="7">
        <v>29209422</v>
      </c>
      <c r="F27" s="8">
        <v>29209422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14604498</v>
      </c>
      <c r="Y27" s="8">
        <v>-14604498</v>
      </c>
      <c r="Z27" s="2">
        <v>-100</v>
      </c>
      <c r="AA27" s="6">
        <v>29209422</v>
      </c>
    </row>
    <row r="28" spans="1:27" ht="13.5">
      <c r="A28" s="25" t="s">
        <v>54</v>
      </c>
      <c r="B28" s="24"/>
      <c r="C28" s="6">
        <v>36515366</v>
      </c>
      <c r="D28" s="6">
        <v>0</v>
      </c>
      <c r="E28" s="7">
        <v>28204382</v>
      </c>
      <c r="F28" s="8">
        <v>28204382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14101998</v>
      </c>
      <c r="Y28" s="8">
        <v>-14101998</v>
      </c>
      <c r="Z28" s="2">
        <v>-100</v>
      </c>
      <c r="AA28" s="6">
        <v>28204382</v>
      </c>
    </row>
    <row r="29" spans="1:27" ht="13.5">
      <c r="A29" s="25" t="s">
        <v>55</v>
      </c>
      <c r="B29" s="24"/>
      <c r="C29" s="6">
        <v>2352023</v>
      </c>
      <c r="D29" s="6">
        <v>0</v>
      </c>
      <c r="E29" s="7">
        <v>1048709</v>
      </c>
      <c r="F29" s="8">
        <v>1048709</v>
      </c>
      <c r="G29" s="8">
        <v>0</v>
      </c>
      <c r="H29" s="8">
        <v>0</v>
      </c>
      <c r="I29" s="8">
        <v>0</v>
      </c>
      <c r="J29" s="8">
        <v>0</v>
      </c>
      <c r="K29" s="8">
        <v>356713</v>
      </c>
      <c r="L29" s="8">
        <v>0</v>
      </c>
      <c r="M29" s="8">
        <v>0</v>
      </c>
      <c r="N29" s="8">
        <v>356713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356713</v>
      </c>
      <c r="X29" s="8">
        <v>524502</v>
      </c>
      <c r="Y29" s="8">
        <v>-167789</v>
      </c>
      <c r="Z29" s="2">
        <v>-31.99</v>
      </c>
      <c r="AA29" s="6">
        <v>1048709</v>
      </c>
    </row>
    <row r="30" spans="1:27" ht="13.5">
      <c r="A30" s="25" t="s">
        <v>56</v>
      </c>
      <c r="B30" s="24"/>
      <c r="C30" s="6">
        <v>73600999</v>
      </c>
      <c r="D30" s="6">
        <v>0</v>
      </c>
      <c r="E30" s="7">
        <v>64692397</v>
      </c>
      <c r="F30" s="8">
        <v>64692397</v>
      </c>
      <c r="G30" s="8">
        <v>6129440</v>
      </c>
      <c r="H30" s="8">
        <v>3857055</v>
      </c>
      <c r="I30" s="8">
        <v>4798582</v>
      </c>
      <c r="J30" s="8">
        <v>14785077</v>
      </c>
      <c r="K30" s="8">
        <v>11557264</v>
      </c>
      <c r="L30" s="8">
        <v>5675620</v>
      </c>
      <c r="M30" s="8">
        <v>7492730</v>
      </c>
      <c r="N30" s="8">
        <v>24725614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39510691</v>
      </c>
      <c r="X30" s="8">
        <v>32346000</v>
      </c>
      <c r="Y30" s="8">
        <v>7164691</v>
      </c>
      <c r="Z30" s="2">
        <v>22.15</v>
      </c>
      <c r="AA30" s="6">
        <v>64692397</v>
      </c>
    </row>
    <row r="31" spans="1:27" ht="13.5">
      <c r="A31" s="25" t="s">
        <v>57</v>
      </c>
      <c r="B31" s="24"/>
      <c r="C31" s="6">
        <v>33221518</v>
      </c>
      <c r="D31" s="6">
        <v>0</v>
      </c>
      <c r="E31" s="7">
        <v>35613729</v>
      </c>
      <c r="F31" s="8">
        <v>35613729</v>
      </c>
      <c r="G31" s="8">
        <v>11809811</v>
      </c>
      <c r="H31" s="8">
        <v>11790724</v>
      </c>
      <c r="I31" s="8">
        <v>8314757</v>
      </c>
      <c r="J31" s="8">
        <v>31915292</v>
      </c>
      <c r="K31" s="8">
        <v>947274</v>
      </c>
      <c r="L31" s="8">
        <v>430753</v>
      </c>
      <c r="M31" s="8">
        <v>1682488</v>
      </c>
      <c r="N31" s="8">
        <v>3060515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34975807</v>
      </c>
      <c r="X31" s="8">
        <v>17806998</v>
      </c>
      <c r="Y31" s="8">
        <v>17168809</v>
      </c>
      <c r="Z31" s="2">
        <v>96.42</v>
      </c>
      <c r="AA31" s="6">
        <v>35613729</v>
      </c>
    </row>
    <row r="32" spans="1:27" ht="13.5">
      <c r="A32" s="25" t="s">
        <v>58</v>
      </c>
      <c r="B32" s="24"/>
      <c r="C32" s="6">
        <v>31035955</v>
      </c>
      <c r="D32" s="6">
        <v>0</v>
      </c>
      <c r="E32" s="7">
        <v>13868633</v>
      </c>
      <c r="F32" s="8">
        <v>13868633</v>
      </c>
      <c r="G32" s="8">
        <v>1329911</v>
      </c>
      <c r="H32" s="8">
        <v>2197068</v>
      </c>
      <c r="I32" s="8">
        <v>1244092</v>
      </c>
      <c r="J32" s="8">
        <v>4771071</v>
      </c>
      <c r="K32" s="8">
        <v>687892</v>
      </c>
      <c r="L32" s="8">
        <v>3562059</v>
      </c>
      <c r="M32" s="8">
        <v>1020108</v>
      </c>
      <c r="N32" s="8">
        <v>5270059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10041130</v>
      </c>
      <c r="X32" s="8">
        <v>6934500</v>
      </c>
      <c r="Y32" s="8">
        <v>3106630</v>
      </c>
      <c r="Z32" s="2">
        <v>44.8</v>
      </c>
      <c r="AA32" s="6">
        <v>13868633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5558077</v>
      </c>
      <c r="F33" s="8">
        <v>5558077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1906436</v>
      </c>
      <c r="M33" s="8">
        <v>0</v>
      </c>
      <c r="N33" s="8">
        <v>1906436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1906436</v>
      </c>
      <c r="X33" s="8"/>
      <c r="Y33" s="8">
        <v>1906436</v>
      </c>
      <c r="Z33" s="2">
        <v>0</v>
      </c>
      <c r="AA33" s="6">
        <v>5558077</v>
      </c>
    </row>
    <row r="34" spans="1:27" ht="13.5">
      <c r="A34" s="25" t="s">
        <v>60</v>
      </c>
      <c r="B34" s="24"/>
      <c r="C34" s="6">
        <v>118412582</v>
      </c>
      <c r="D34" s="6">
        <v>0</v>
      </c>
      <c r="E34" s="7">
        <v>61408510</v>
      </c>
      <c r="F34" s="8">
        <v>61408510</v>
      </c>
      <c r="G34" s="8">
        <v>6255688</v>
      </c>
      <c r="H34" s="8">
        <v>2328626</v>
      </c>
      <c r="I34" s="8">
        <v>4743198</v>
      </c>
      <c r="J34" s="8">
        <v>13327512</v>
      </c>
      <c r="K34" s="8">
        <v>2706430</v>
      </c>
      <c r="L34" s="8">
        <v>550754</v>
      </c>
      <c r="M34" s="8">
        <v>4647337</v>
      </c>
      <c r="N34" s="8">
        <v>7904521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21232033</v>
      </c>
      <c r="X34" s="8">
        <v>33483498</v>
      </c>
      <c r="Y34" s="8">
        <v>-12251465</v>
      </c>
      <c r="Z34" s="2">
        <v>-36.59</v>
      </c>
      <c r="AA34" s="6">
        <v>61408510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446584409</v>
      </c>
      <c r="D36" s="33">
        <f>SUM(D25:D35)</f>
        <v>0</v>
      </c>
      <c r="E36" s="34">
        <f t="shared" si="1"/>
        <v>374807570</v>
      </c>
      <c r="F36" s="35">
        <f t="shared" si="1"/>
        <v>374807570</v>
      </c>
      <c r="G36" s="35">
        <f t="shared" si="1"/>
        <v>37507427</v>
      </c>
      <c r="H36" s="35">
        <f t="shared" si="1"/>
        <v>31296988</v>
      </c>
      <c r="I36" s="35">
        <f t="shared" si="1"/>
        <v>29762743</v>
      </c>
      <c r="J36" s="35">
        <f t="shared" si="1"/>
        <v>98567158</v>
      </c>
      <c r="K36" s="35">
        <f t="shared" si="1"/>
        <v>27358910</v>
      </c>
      <c r="L36" s="35">
        <f t="shared" si="1"/>
        <v>22935156</v>
      </c>
      <c r="M36" s="35">
        <f t="shared" si="1"/>
        <v>25688118</v>
      </c>
      <c r="N36" s="35">
        <f t="shared" si="1"/>
        <v>75982184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174549342</v>
      </c>
      <c r="X36" s="35">
        <f t="shared" si="1"/>
        <v>187403994</v>
      </c>
      <c r="Y36" s="35">
        <f t="shared" si="1"/>
        <v>-12854652</v>
      </c>
      <c r="Z36" s="36">
        <f>+IF(X36&lt;&gt;0,+(Y36/X36)*100,0)</f>
        <v>-6.859326594714946</v>
      </c>
      <c r="AA36" s="33">
        <f>SUM(AA25:AA35)</f>
        <v>374807570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-76270399</v>
      </c>
      <c r="D38" s="46">
        <f>+D22-D36</f>
        <v>0</v>
      </c>
      <c r="E38" s="47">
        <f t="shared" si="2"/>
        <v>5981905</v>
      </c>
      <c r="F38" s="48">
        <f t="shared" si="2"/>
        <v>5981905</v>
      </c>
      <c r="G38" s="48">
        <f t="shared" si="2"/>
        <v>86032266</v>
      </c>
      <c r="H38" s="48">
        <f t="shared" si="2"/>
        <v>-24911097</v>
      </c>
      <c r="I38" s="48">
        <f t="shared" si="2"/>
        <v>-20304938</v>
      </c>
      <c r="J38" s="48">
        <f t="shared" si="2"/>
        <v>40816231</v>
      </c>
      <c r="K38" s="48">
        <f t="shared" si="2"/>
        <v>-26055691</v>
      </c>
      <c r="L38" s="48">
        <f t="shared" si="2"/>
        <v>-20180981</v>
      </c>
      <c r="M38" s="48">
        <f t="shared" si="2"/>
        <v>67101943</v>
      </c>
      <c r="N38" s="48">
        <f t="shared" si="2"/>
        <v>20865271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61681502</v>
      </c>
      <c r="X38" s="48">
        <f>IF(F22=F36,0,X22-X36)</f>
        <v>53458664</v>
      </c>
      <c r="Y38" s="48">
        <f t="shared" si="2"/>
        <v>8222838</v>
      </c>
      <c r="Z38" s="49">
        <f>+IF(X38&lt;&gt;0,+(Y38/X38)*100,0)</f>
        <v>15.381675082639552</v>
      </c>
      <c r="AA38" s="46">
        <f>+AA22-AA36</f>
        <v>5981905</v>
      </c>
    </row>
    <row r="39" spans="1:27" ht="13.5">
      <c r="A39" s="23" t="s">
        <v>64</v>
      </c>
      <c r="B39" s="29"/>
      <c r="C39" s="6">
        <v>222693244</v>
      </c>
      <c r="D39" s="6">
        <v>0</v>
      </c>
      <c r="E39" s="7">
        <v>267517000</v>
      </c>
      <c r="F39" s="8">
        <v>267517000</v>
      </c>
      <c r="G39" s="8">
        <v>0</v>
      </c>
      <c r="H39" s="8">
        <v>33813125</v>
      </c>
      <c r="I39" s="8">
        <v>26674859</v>
      </c>
      <c r="J39" s="8">
        <v>60487984</v>
      </c>
      <c r="K39" s="8">
        <v>13230800</v>
      </c>
      <c r="L39" s="8">
        <v>0</v>
      </c>
      <c r="M39" s="8">
        <v>34110665</v>
      </c>
      <c r="N39" s="8">
        <v>47341465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107829449</v>
      </c>
      <c r="X39" s="8">
        <v>178344666</v>
      </c>
      <c r="Y39" s="8">
        <v>-70515217</v>
      </c>
      <c r="Z39" s="2">
        <v>-39.54</v>
      </c>
      <c r="AA39" s="6">
        <v>267517000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146422845</v>
      </c>
      <c r="D42" s="55">
        <f>SUM(D38:D41)</f>
        <v>0</v>
      </c>
      <c r="E42" s="56">
        <f t="shared" si="3"/>
        <v>273498905</v>
      </c>
      <c r="F42" s="57">
        <f t="shared" si="3"/>
        <v>273498905</v>
      </c>
      <c r="G42" s="57">
        <f t="shared" si="3"/>
        <v>86032266</v>
      </c>
      <c r="H42" s="57">
        <f t="shared" si="3"/>
        <v>8902028</v>
      </c>
      <c r="I42" s="57">
        <f t="shared" si="3"/>
        <v>6369921</v>
      </c>
      <c r="J42" s="57">
        <f t="shared" si="3"/>
        <v>101304215</v>
      </c>
      <c r="K42" s="57">
        <f t="shared" si="3"/>
        <v>-12824891</v>
      </c>
      <c r="L42" s="57">
        <f t="shared" si="3"/>
        <v>-20180981</v>
      </c>
      <c r="M42" s="57">
        <f t="shared" si="3"/>
        <v>101212608</v>
      </c>
      <c r="N42" s="57">
        <f t="shared" si="3"/>
        <v>68206736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169510951</v>
      </c>
      <c r="X42" s="57">
        <f t="shared" si="3"/>
        <v>231803330</v>
      </c>
      <c r="Y42" s="57">
        <f t="shared" si="3"/>
        <v>-62292379</v>
      </c>
      <c r="Z42" s="58">
        <f>+IF(X42&lt;&gt;0,+(Y42/X42)*100,0)</f>
        <v>-26.872943973669404</v>
      </c>
      <c r="AA42" s="55">
        <f>SUM(AA38:AA41)</f>
        <v>273498905</v>
      </c>
    </row>
    <row r="43" spans="1:27" ht="13.5">
      <c r="A43" s="23" t="s">
        <v>68</v>
      </c>
      <c r="B43" s="29"/>
      <c r="C43" s="50">
        <v>44035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146378810</v>
      </c>
      <c r="D44" s="63">
        <f>+D42-D43</f>
        <v>0</v>
      </c>
      <c r="E44" s="64">
        <f t="shared" si="4"/>
        <v>273498905</v>
      </c>
      <c r="F44" s="65">
        <f t="shared" si="4"/>
        <v>273498905</v>
      </c>
      <c r="G44" s="65">
        <f t="shared" si="4"/>
        <v>86032266</v>
      </c>
      <c r="H44" s="65">
        <f t="shared" si="4"/>
        <v>8902028</v>
      </c>
      <c r="I44" s="65">
        <f t="shared" si="4"/>
        <v>6369921</v>
      </c>
      <c r="J44" s="65">
        <f t="shared" si="4"/>
        <v>101304215</v>
      </c>
      <c r="K44" s="65">
        <f t="shared" si="4"/>
        <v>-12824891</v>
      </c>
      <c r="L44" s="65">
        <f t="shared" si="4"/>
        <v>-20180981</v>
      </c>
      <c r="M44" s="65">
        <f t="shared" si="4"/>
        <v>101212608</v>
      </c>
      <c r="N44" s="65">
        <f t="shared" si="4"/>
        <v>68206736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169510951</v>
      </c>
      <c r="X44" s="65">
        <f t="shared" si="4"/>
        <v>231803330</v>
      </c>
      <c r="Y44" s="65">
        <f t="shared" si="4"/>
        <v>-62292379</v>
      </c>
      <c r="Z44" s="66">
        <f>+IF(X44&lt;&gt;0,+(Y44/X44)*100,0)</f>
        <v>-26.872943973669404</v>
      </c>
      <c r="AA44" s="63">
        <f>+AA42-AA43</f>
        <v>273498905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146378810</v>
      </c>
      <c r="D46" s="55">
        <f>SUM(D44:D45)</f>
        <v>0</v>
      </c>
      <c r="E46" s="56">
        <f t="shared" si="5"/>
        <v>273498905</v>
      </c>
      <c r="F46" s="57">
        <f t="shared" si="5"/>
        <v>273498905</v>
      </c>
      <c r="G46" s="57">
        <f t="shared" si="5"/>
        <v>86032266</v>
      </c>
      <c r="H46" s="57">
        <f t="shared" si="5"/>
        <v>8902028</v>
      </c>
      <c r="I46" s="57">
        <f t="shared" si="5"/>
        <v>6369921</v>
      </c>
      <c r="J46" s="57">
        <f t="shared" si="5"/>
        <v>101304215</v>
      </c>
      <c r="K46" s="57">
        <f t="shared" si="5"/>
        <v>-12824891</v>
      </c>
      <c r="L46" s="57">
        <f t="shared" si="5"/>
        <v>-20180981</v>
      </c>
      <c r="M46" s="57">
        <f t="shared" si="5"/>
        <v>101212608</v>
      </c>
      <c r="N46" s="57">
        <f t="shared" si="5"/>
        <v>68206736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169510951</v>
      </c>
      <c r="X46" s="57">
        <f t="shared" si="5"/>
        <v>231803330</v>
      </c>
      <c r="Y46" s="57">
        <f t="shared" si="5"/>
        <v>-62292379</v>
      </c>
      <c r="Z46" s="58">
        <f>+IF(X46&lt;&gt;0,+(Y46/X46)*100,0)</f>
        <v>-26.872943973669404</v>
      </c>
      <c r="AA46" s="55">
        <f>SUM(AA44:AA45)</f>
        <v>273498905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146378810</v>
      </c>
      <c r="D48" s="71">
        <f>SUM(D46:D47)</f>
        <v>0</v>
      </c>
      <c r="E48" s="72">
        <f t="shared" si="6"/>
        <v>273498905</v>
      </c>
      <c r="F48" s="73">
        <f t="shared" si="6"/>
        <v>273498905</v>
      </c>
      <c r="G48" s="73">
        <f t="shared" si="6"/>
        <v>86032266</v>
      </c>
      <c r="H48" s="74">
        <f t="shared" si="6"/>
        <v>8902028</v>
      </c>
      <c r="I48" s="74">
        <f t="shared" si="6"/>
        <v>6369921</v>
      </c>
      <c r="J48" s="74">
        <f t="shared" si="6"/>
        <v>101304215</v>
      </c>
      <c r="K48" s="74">
        <f t="shared" si="6"/>
        <v>-12824891</v>
      </c>
      <c r="L48" s="74">
        <f t="shared" si="6"/>
        <v>-20180981</v>
      </c>
      <c r="M48" s="73">
        <f t="shared" si="6"/>
        <v>101212608</v>
      </c>
      <c r="N48" s="73">
        <f t="shared" si="6"/>
        <v>68206736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169510951</v>
      </c>
      <c r="X48" s="74">
        <f t="shared" si="6"/>
        <v>231803330</v>
      </c>
      <c r="Y48" s="74">
        <f t="shared" si="6"/>
        <v>-62292379</v>
      </c>
      <c r="Z48" s="75">
        <f>+IF(X48&lt;&gt;0,+(Y48/X48)*100,0)</f>
        <v>-26.872943973669404</v>
      </c>
      <c r="AA48" s="76">
        <f>SUM(AA46:AA47)</f>
        <v>273498905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5787993</v>
      </c>
      <c r="D5" s="6">
        <v>0</v>
      </c>
      <c r="E5" s="7">
        <v>4157557</v>
      </c>
      <c r="F5" s="8">
        <v>4157557</v>
      </c>
      <c r="G5" s="8">
        <v>5763066</v>
      </c>
      <c r="H5" s="8">
        <v>0</v>
      </c>
      <c r="I5" s="8">
        <v>0</v>
      </c>
      <c r="J5" s="8">
        <v>5763066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5763066</v>
      </c>
      <c r="X5" s="8">
        <v>2078778</v>
      </c>
      <c r="Y5" s="8">
        <v>3684288</v>
      </c>
      <c r="Z5" s="2">
        <v>177.23</v>
      </c>
      <c r="AA5" s="6">
        <v>4157557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32000</v>
      </c>
      <c r="F10" s="26">
        <v>32000</v>
      </c>
      <c r="G10" s="26">
        <v>2684</v>
      </c>
      <c r="H10" s="26">
        <v>2684</v>
      </c>
      <c r="I10" s="26">
        <v>2684</v>
      </c>
      <c r="J10" s="26">
        <v>8052</v>
      </c>
      <c r="K10" s="26">
        <v>2684</v>
      </c>
      <c r="L10" s="26">
        <v>2684</v>
      </c>
      <c r="M10" s="26">
        <v>2684</v>
      </c>
      <c r="N10" s="26">
        <v>8052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16104</v>
      </c>
      <c r="X10" s="26">
        <v>16002</v>
      </c>
      <c r="Y10" s="26">
        <v>102</v>
      </c>
      <c r="Z10" s="27">
        <v>0.64</v>
      </c>
      <c r="AA10" s="28">
        <v>32000</v>
      </c>
    </row>
    <row r="11" spans="1:27" ht="13.5">
      <c r="A11" s="25" t="s">
        <v>38</v>
      </c>
      <c r="B11" s="29"/>
      <c r="C11" s="6">
        <v>28182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8269793</v>
      </c>
      <c r="D13" s="6">
        <v>0</v>
      </c>
      <c r="E13" s="7">
        <v>8300000</v>
      </c>
      <c r="F13" s="8">
        <v>8300000</v>
      </c>
      <c r="G13" s="8">
        <v>697406</v>
      </c>
      <c r="H13" s="8">
        <v>865165</v>
      </c>
      <c r="I13" s="8">
        <v>872756</v>
      </c>
      <c r="J13" s="8">
        <v>2435327</v>
      </c>
      <c r="K13" s="8">
        <v>805691</v>
      </c>
      <c r="L13" s="8">
        <v>871899</v>
      </c>
      <c r="M13" s="8">
        <v>794731</v>
      </c>
      <c r="N13" s="8">
        <v>2472321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4907648</v>
      </c>
      <c r="X13" s="8">
        <v>4150002</v>
      </c>
      <c r="Y13" s="8">
        <v>757646</v>
      </c>
      <c r="Z13" s="2">
        <v>18.26</v>
      </c>
      <c r="AA13" s="6">
        <v>8300000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17000</v>
      </c>
      <c r="F18" s="8">
        <v>17000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8502</v>
      </c>
      <c r="Y18" s="8">
        <v>-8502</v>
      </c>
      <c r="Z18" s="2">
        <v>-100</v>
      </c>
      <c r="AA18" s="6">
        <v>17000</v>
      </c>
    </row>
    <row r="19" spans="1:27" ht="13.5">
      <c r="A19" s="23" t="s">
        <v>46</v>
      </c>
      <c r="B19" s="29"/>
      <c r="C19" s="6">
        <v>151290518</v>
      </c>
      <c r="D19" s="6">
        <v>0</v>
      </c>
      <c r="E19" s="7">
        <v>133027101</v>
      </c>
      <c r="F19" s="8">
        <v>133027101</v>
      </c>
      <c r="G19" s="8">
        <v>50611448</v>
      </c>
      <c r="H19" s="8">
        <v>499636</v>
      </c>
      <c r="I19" s="8">
        <v>-11596116</v>
      </c>
      <c r="J19" s="8">
        <v>39514968</v>
      </c>
      <c r="K19" s="8">
        <v>935352</v>
      </c>
      <c r="L19" s="8">
        <v>261116</v>
      </c>
      <c r="M19" s="8">
        <v>40070399</v>
      </c>
      <c r="N19" s="8">
        <v>41266867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80781835</v>
      </c>
      <c r="X19" s="8">
        <v>66513498</v>
      </c>
      <c r="Y19" s="8">
        <v>14268337</v>
      </c>
      <c r="Z19" s="2">
        <v>21.45</v>
      </c>
      <c r="AA19" s="6">
        <v>133027101</v>
      </c>
    </row>
    <row r="20" spans="1:27" ht="13.5">
      <c r="A20" s="23" t="s">
        <v>47</v>
      </c>
      <c r="B20" s="29"/>
      <c r="C20" s="6">
        <v>550412</v>
      </c>
      <c r="D20" s="6">
        <v>0</v>
      </c>
      <c r="E20" s="7">
        <v>450000</v>
      </c>
      <c r="F20" s="26">
        <v>450000</v>
      </c>
      <c r="G20" s="26">
        <v>32536</v>
      </c>
      <c r="H20" s="26">
        <v>45310</v>
      </c>
      <c r="I20" s="26">
        <v>106287</v>
      </c>
      <c r="J20" s="26">
        <v>184133</v>
      </c>
      <c r="K20" s="26">
        <v>37912</v>
      </c>
      <c r="L20" s="26">
        <v>-1642068</v>
      </c>
      <c r="M20" s="26">
        <v>50879</v>
      </c>
      <c r="N20" s="26">
        <v>-1553277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-1369144</v>
      </c>
      <c r="X20" s="26">
        <v>225000</v>
      </c>
      <c r="Y20" s="26">
        <v>-1594144</v>
      </c>
      <c r="Z20" s="27">
        <v>-708.51</v>
      </c>
      <c r="AA20" s="28">
        <v>450000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165926898</v>
      </c>
      <c r="D22" s="33">
        <f>SUM(D5:D21)</f>
        <v>0</v>
      </c>
      <c r="E22" s="34">
        <f t="shared" si="0"/>
        <v>145983658</v>
      </c>
      <c r="F22" s="35">
        <f t="shared" si="0"/>
        <v>145983658</v>
      </c>
      <c r="G22" s="35">
        <f t="shared" si="0"/>
        <v>57107140</v>
      </c>
      <c r="H22" s="35">
        <f t="shared" si="0"/>
        <v>1412795</v>
      </c>
      <c r="I22" s="35">
        <f t="shared" si="0"/>
        <v>-10614389</v>
      </c>
      <c r="J22" s="35">
        <f t="shared" si="0"/>
        <v>47905546</v>
      </c>
      <c r="K22" s="35">
        <f t="shared" si="0"/>
        <v>1781639</v>
      </c>
      <c r="L22" s="35">
        <f t="shared" si="0"/>
        <v>-506369</v>
      </c>
      <c r="M22" s="35">
        <f t="shared" si="0"/>
        <v>40918693</v>
      </c>
      <c r="N22" s="35">
        <f t="shared" si="0"/>
        <v>42193963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90099509</v>
      </c>
      <c r="X22" s="35">
        <f t="shared" si="0"/>
        <v>72991782</v>
      </c>
      <c r="Y22" s="35">
        <f t="shared" si="0"/>
        <v>17107727</v>
      </c>
      <c r="Z22" s="36">
        <f>+IF(X22&lt;&gt;0,+(Y22/X22)*100,0)</f>
        <v>23.43788099323291</v>
      </c>
      <c r="AA22" s="33">
        <f>SUM(AA5:AA21)</f>
        <v>145983658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36427048</v>
      </c>
      <c r="D25" s="6">
        <v>0</v>
      </c>
      <c r="E25" s="7">
        <v>47656000</v>
      </c>
      <c r="F25" s="8">
        <v>47656000</v>
      </c>
      <c r="G25" s="8">
        <v>3125987</v>
      </c>
      <c r="H25" s="8">
        <v>3037203</v>
      </c>
      <c r="I25" s="8">
        <v>3019870</v>
      </c>
      <c r="J25" s="8">
        <v>9183060</v>
      </c>
      <c r="K25" s="8">
        <v>3021931</v>
      </c>
      <c r="L25" s="8">
        <v>4484520</v>
      </c>
      <c r="M25" s="8">
        <v>3507767</v>
      </c>
      <c r="N25" s="8">
        <v>11014218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20197278</v>
      </c>
      <c r="X25" s="8">
        <v>23827998</v>
      </c>
      <c r="Y25" s="8">
        <v>-3630720</v>
      </c>
      <c r="Z25" s="2">
        <v>-15.24</v>
      </c>
      <c r="AA25" s="6">
        <v>47656000</v>
      </c>
    </row>
    <row r="26" spans="1:27" ht="13.5">
      <c r="A26" s="25" t="s">
        <v>52</v>
      </c>
      <c r="B26" s="24"/>
      <c r="C26" s="6">
        <v>13688879</v>
      </c>
      <c r="D26" s="6">
        <v>0</v>
      </c>
      <c r="E26" s="7">
        <v>13293810</v>
      </c>
      <c r="F26" s="8">
        <v>13293810</v>
      </c>
      <c r="G26" s="8">
        <v>1125919</v>
      </c>
      <c r="H26" s="8">
        <v>550625</v>
      </c>
      <c r="I26" s="8">
        <v>1614642</v>
      </c>
      <c r="J26" s="8">
        <v>3291186</v>
      </c>
      <c r="K26" s="8">
        <v>997419</v>
      </c>
      <c r="L26" s="8">
        <v>1019251</v>
      </c>
      <c r="M26" s="8">
        <v>1151679</v>
      </c>
      <c r="N26" s="8">
        <v>3168349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6459535</v>
      </c>
      <c r="X26" s="8">
        <v>6646998</v>
      </c>
      <c r="Y26" s="8">
        <v>-187463</v>
      </c>
      <c r="Z26" s="2">
        <v>-2.82</v>
      </c>
      <c r="AA26" s="6">
        <v>13293810</v>
      </c>
    </row>
    <row r="27" spans="1:27" ht="13.5">
      <c r="A27" s="25" t="s">
        <v>53</v>
      </c>
      <c r="B27" s="24"/>
      <c r="C27" s="6">
        <v>519236</v>
      </c>
      <c r="D27" s="6">
        <v>0</v>
      </c>
      <c r="E27" s="7">
        <v>395705</v>
      </c>
      <c r="F27" s="8">
        <v>395705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197538</v>
      </c>
      <c r="Y27" s="8">
        <v>-197538</v>
      </c>
      <c r="Z27" s="2">
        <v>-100</v>
      </c>
      <c r="AA27" s="6">
        <v>395705</v>
      </c>
    </row>
    <row r="28" spans="1:27" ht="13.5">
      <c r="A28" s="25" t="s">
        <v>54</v>
      </c>
      <c r="B28" s="24"/>
      <c r="C28" s="6">
        <v>21611608</v>
      </c>
      <c r="D28" s="6">
        <v>0</v>
      </c>
      <c r="E28" s="7">
        <v>20813673</v>
      </c>
      <c r="F28" s="8">
        <v>20813673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10406502</v>
      </c>
      <c r="Y28" s="8">
        <v>-10406502</v>
      </c>
      <c r="Z28" s="2">
        <v>-100</v>
      </c>
      <c r="AA28" s="6">
        <v>20813673</v>
      </c>
    </row>
    <row r="29" spans="1:27" ht="13.5">
      <c r="A29" s="25" t="s">
        <v>55</v>
      </c>
      <c r="B29" s="24"/>
      <c r="C29" s="6">
        <v>15314</v>
      </c>
      <c r="D29" s="6">
        <v>0</v>
      </c>
      <c r="E29" s="7">
        <v>234260</v>
      </c>
      <c r="F29" s="8">
        <v>234260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117000</v>
      </c>
      <c r="Y29" s="8">
        <v>-117000</v>
      </c>
      <c r="Z29" s="2">
        <v>-100</v>
      </c>
      <c r="AA29" s="6">
        <v>234260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1979982</v>
      </c>
      <c r="D32" s="6">
        <v>0</v>
      </c>
      <c r="E32" s="7">
        <v>2000000</v>
      </c>
      <c r="F32" s="8">
        <v>2000000</v>
      </c>
      <c r="G32" s="8">
        <v>55738</v>
      </c>
      <c r="H32" s="8">
        <v>157643</v>
      </c>
      <c r="I32" s="8">
        <v>184261</v>
      </c>
      <c r="J32" s="8">
        <v>397642</v>
      </c>
      <c r="K32" s="8">
        <v>61208</v>
      </c>
      <c r="L32" s="8">
        <v>286728</v>
      </c>
      <c r="M32" s="8">
        <v>176479</v>
      </c>
      <c r="N32" s="8">
        <v>524415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922057</v>
      </c>
      <c r="X32" s="8">
        <v>1000002</v>
      </c>
      <c r="Y32" s="8">
        <v>-77945</v>
      </c>
      <c r="Z32" s="2">
        <v>-7.79</v>
      </c>
      <c r="AA32" s="6">
        <v>2000000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12800000</v>
      </c>
      <c r="F33" s="8">
        <v>12800000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499998</v>
      </c>
      <c r="Y33" s="8">
        <v>-499998</v>
      </c>
      <c r="Z33" s="2">
        <v>-100</v>
      </c>
      <c r="AA33" s="6">
        <v>12800000</v>
      </c>
    </row>
    <row r="34" spans="1:27" ht="13.5">
      <c r="A34" s="25" t="s">
        <v>60</v>
      </c>
      <c r="B34" s="24"/>
      <c r="C34" s="6">
        <v>67019872</v>
      </c>
      <c r="D34" s="6">
        <v>0</v>
      </c>
      <c r="E34" s="7">
        <v>55053667</v>
      </c>
      <c r="F34" s="8">
        <v>55053667</v>
      </c>
      <c r="G34" s="8">
        <v>4952098</v>
      </c>
      <c r="H34" s="8">
        <v>8242859</v>
      </c>
      <c r="I34" s="8">
        <v>3357803</v>
      </c>
      <c r="J34" s="8">
        <v>16552760</v>
      </c>
      <c r="K34" s="8">
        <v>2983478</v>
      </c>
      <c r="L34" s="8">
        <v>3252040</v>
      </c>
      <c r="M34" s="8">
        <v>4414310</v>
      </c>
      <c r="N34" s="8">
        <v>10649828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27202588</v>
      </c>
      <c r="X34" s="8">
        <v>27526998</v>
      </c>
      <c r="Y34" s="8">
        <v>-324410</v>
      </c>
      <c r="Z34" s="2">
        <v>-1.18</v>
      </c>
      <c r="AA34" s="6">
        <v>55053667</v>
      </c>
    </row>
    <row r="35" spans="1:27" ht="13.5">
      <c r="A35" s="23" t="s">
        <v>61</v>
      </c>
      <c r="B35" s="29"/>
      <c r="C35" s="6">
        <v>100573</v>
      </c>
      <c r="D35" s="6">
        <v>0</v>
      </c>
      <c r="E35" s="7">
        <v>0</v>
      </c>
      <c r="F35" s="8">
        <v>0</v>
      </c>
      <c r="G35" s="8">
        <v>44183</v>
      </c>
      <c r="H35" s="8">
        <v>0</v>
      </c>
      <c r="I35" s="8">
        <v>0</v>
      </c>
      <c r="J35" s="8">
        <v>44183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44183</v>
      </c>
      <c r="X35" s="8"/>
      <c r="Y35" s="8">
        <v>44183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141362512</v>
      </c>
      <c r="D36" s="33">
        <f>SUM(D25:D35)</f>
        <v>0</v>
      </c>
      <c r="E36" s="34">
        <f t="shared" si="1"/>
        <v>152247115</v>
      </c>
      <c r="F36" s="35">
        <f t="shared" si="1"/>
        <v>152247115</v>
      </c>
      <c r="G36" s="35">
        <f t="shared" si="1"/>
        <v>9303925</v>
      </c>
      <c r="H36" s="35">
        <f t="shared" si="1"/>
        <v>11988330</v>
      </c>
      <c r="I36" s="35">
        <f t="shared" si="1"/>
        <v>8176576</v>
      </c>
      <c r="J36" s="35">
        <f t="shared" si="1"/>
        <v>29468831</v>
      </c>
      <c r="K36" s="35">
        <f t="shared" si="1"/>
        <v>7064036</v>
      </c>
      <c r="L36" s="35">
        <f t="shared" si="1"/>
        <v>9042539</v>
      </c>
      <c r="M36" s="35">
        <f t="shared" si="1"/>
        <v>9250235</v>
      </c>
      <c r="N36" s="35">
        <f t="shared" si="1"/>
        <v>25356810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54825641</v>
      </c>
      <c r="X36" s="35">
        <f t="shared" si="1"/>
        <v>70223034</v>
      </c>
      <c r="Y36" s="35">
        <f t="shared" si="1"/>
        <v>-15397393</v>
      </c>
      <c r="Z36" s="36">
        <f>+IF(X36&lt;&gt;0,+(Y36/X36)*100,0)</f>
        <v>-21.926413774716714</v>
      </c>
      <c r="AA36" s="33">
        <f>SUM(AA25:AA35)</f>
        <v>152247115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24564386</v>
      </c>
      <c r="D38" s="46">
        <f>+D22-D36</f>
        <v>0</v>
      </c>
      <c r="E38" s="47">
        <f t="shared" si="2"/>
        <v>-6263457</v>
      </c>
      <c r="F38" s="48">
        <f t="shared" si="2"/>
        <v>-6263457</v>
      </c>
      <c r="G38" s="48">
        <f t="shared" si="2"/>
        <v>47803215</v>
      </c>
      <c r="H38" s="48">
        <f t="shared" si="2"/>
        <v>-10575535</v>
      </c>
      <c r="I38" s="48">
        <f t="shared" si="2"/>
        <v>-18790965</v>
      </c>
      <c r="J38" s="48">
        <f t="shared" si="2"/>
        <v>18436715</v>
      </c>
      <c r="K38" s="48">
        <f t="shared" si="2"/>
        <v>-5282397</v>
      </c>
      <c r="L38" s="48">
        <f t="shared" si="2"/>
        <v>-9548908</v>
      </c>
      <c r="M38" s="48">
        <f t="shared" si="2"/>
        <v>31668458</v>
      </c>
      <c r="N38" s="48">
        <f t="shared" si="2"/>
        <v>16837153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35273868</v>
      </c>
      <c r="X38" s="48">
        <f>IF(F22=F36,0,X22-X36)</f>
        <v>2768748</v>
      </c>
      <c r="Y38" s="48">
        <f t="shared" si="2"/>
        <v>32505120</v>
      </c>
      <c r="Z38" s="49">
        <f>+IF(X38&lt;&gt;0,+(Y38/X38)*100,0)</f>
        <v>1174.000667449692</v>
      </c>
      <c r="AA38" s="46">
        <f>+AA22-AA36</f>
        <v>-6263457</v>
      </c>
    </row>
    <row r="39" spans="1:27" ht="13.5">
      <c r="A39" s="23" t="s">
        <v>64</v>
      </c>
      <c r="B39" s="29"/>
      <c r="C39" s="6">
        <v>53361947</v>
      </c>
      <c r="D39" s="6">
        <v>0</v>
      </c>
      <c r="E39" s="7">
        <v>40990900</v>
      </c>
      <c r="F39" s="8">
        <v>40990900</v>
      </c>
      <c r="G39" s="8">
        <v>4826117</v>
      </c>
      <c r="H39" s="8">
        <v>1807328</v>
      </c>
      <c r="I39" s="8">
        <v>15475193</v>
      </c>
      <c r="J39" s="8">
        <v>22108638</v>
      </c>
      <c r="K39" s="8">
        <v>3527346</v>
      </c>
      <c r="L39" s="8">
        <v>4752478</v>
      </c>
      <c r="M39" s="8">
        <v>551979</v>
      </c>
      <c r="N39" s="8">
        <v>8831803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30940441</v>
      </c>
      <c r="X39" s="8">
        <v>20495502</v>
      </c>
      <c r="Y39" s="8">
        <v>10444939</v>
      </c>
      <c r="Z39" s="2">
        <v>50.96</v>
      </c>
      <c r="AA39" s="6">
        <v>40990900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77926333</v>
      </c>
      <c r="D42" s="55">
        <f>SUM(D38:D41)</f>
        <v>0</v>
      </c>
      <c r="E42" s="56">
        <f t="shared" si="3"/>
        <v>34727443</v>
      </c>
      <c r="F42" s="57">
        <f t="shared" si="3"/>
        <v>34727443</v>
      </c>
      <c r="G42" s="57">
        <f t="shared" si="3"/>
        <v>52629332</v>
      </c>
      <c r="H42" s="57">
        <f t="shared" si="3"/>
        <v>-8768207</v>
      </c>
      <c r="I42" s="57">
        <f t="shared" si="3"/>
        <v>-3315772</v>
      </c>
      <c r="J42" s="57">
        <f t="shared" si="3"/>
        <v>40545353</v>
      </c>
      <c r="K42" s="57">
        <f t="shared" si="3"/>
        <v>-1755051</v>
      </c>
      <c r="L42" s="57">
        <f t="shared" si="3"/>
        <v>-4796430</v>
      </c>
      <c r="M42" s="57">
        <f t="shared" si="3"/>
        <v>32220437</v>
      </c>
      <c r="N42" s="57">
        <f t="shared" si="3"/>
        <v>25668956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66214309</v>
      </c>
      <c r="X42" s="57">
        <f t="shared" si="3"/>
        <v>23264250</v>
      </c>
      <c r="Y42" s="57">
        <f t="shared" si="3"/>
        <v>42950059</v>
      </c>
      <c r="Z42" s="58">
        <f>+IF(X42&lt;&gt;0,+(Y42/X42)*100,0)</f>
        <v>184.61828341769024</v>
      </c>
      <c r="AA42" s="55">
        <f>SUM(AA38:AA41)</f>
        <v>34727443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77926333</v>
      </c>
      <c r="D44" s="63">
        <f>+D42-D43</f>
        <v>0</v>
      </c>
      <c r="E44" s="64">
        <f t="shared" si="4"/>
        <v>34727443</v>
      </c>
      <c r="F44" s="65">
        <f t="shared" si="4"/>
        <v>34727443</v>
      </c>
      <c r="G44" s="65">
        <f t="shared" si="4"/>
        <v>52629332</v>
      </c>
      <c r="H44" s="65">
        <f t="shared" si="4"/>
        <v>-8768207</v>
      </c>
      <c r="I44" s="65">
        <f t="shared" si="4"/>
        <v>-3315772</v>
      </c>
      <c r="J44" s="65">
        <f t="shared" si="4"/>
        <v>40545353</v>
      </c>
      <c r="K44" s="65">
        <f t="shared" si="4"/>
        <v>-1755051</v>
      </c>
      <c r="L44" s="65">
        <f t="shared" si="4"/>
        <v>-4796430</v>
      </c>
      <c r="M44" s="65">
        <f t="shared" si="4"/>
        <v>32220437</v>
      </c>
      <c r="N44" s="65">
        <f t="shared" si="4"/>
        <v>25668956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66214309</v>
      </c>
      <c r="X44" s="65">
        <f t="shared" si="4"/>
        <v>23264250</v>
      </c>
      <c r="Y44" s="65">
        <f t="shared" si="4"/>
        <v>42950059</v>
      </c>
      <c r="Z44" s="66">
        <f>+IF(X44&lt;&gt;0,+(Y44/X44)*100,0)</f>
        <v>184.61828341769024</v>
      </c>
      <c r="AA44" s="63">
        <f>+AA42-AA43</f>
        <v>34727443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77926333</v>
      </c>
      <c r="D46" s="55">
        <f>SUM(D44:D45)</f>
        <v>0</v>
      </c>
      <c r="E46" s="56">
        <f t="shared" si="5"/>
        <v>34727443</v>
      </c>
      <c r="F46" s="57">
        <f t="shared" si="5"/>
        <v>34727443</v>
      </c>
      <c r="G46" s="57">
        <f t="shared" si="5"/>
        <v>52629332</v>
      </c>
      <c r="H46" s="57">
        <f t="shared" si="5"/>
        <v>-8768207</v>
      </c>
      <c r="I46" s="57">
        <f t="shared" si="5"/>
        <v>-3315772</v>
      </c>
      <c r="J46" s="57">
        <f t="shared" si="5"/>
        <v>40545353</v>
      </c>
      <c r="K46" s="57">
        <f t="shared" si="5"/>
        <v>-1755051</v>
      </c>
      <c r="L46" s="57">
        <f t="shared" si="5"/>
        <v>-4796430</v>
      </c>
      <c r="M46" s="57">
        <f t="shared" si="5"/>
        <v>32220437</v>
      </c>
      <c r="N46" s="57">
        <f t="shared" si="5"/>
        <v>25668956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66214309</v>
      </c>
      <c r="X46" s="57">
        <f t="shared" si="5"/>
        <v>23264250</v>
      </c>
      <c r="Y46" s="57">
        <f t="shared" si="5"/>
        <v>42950059</v>
      </c>
      <c r="Z46" s="58">
        <f>+IF(X46&lt;&gt;0,+(Y46/X46)*100,0)</f>
        <v>184.61828341769024</v>
      </c>
      <c r="AA46" s="55">
        <f>SUM(AA44:AA45)</f>
        <v>34727443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77926333</v>
      </c>
      <c r="D48" s="71">
        <f>SUM(D46:D47)</f>
        <v>0</v>
      </c>
      <c r="E48" s="72">
        <f t="shared" si="6"/>
        <v>34727443</v>
      </c>
      <c r="F48" s="73">
        <f t="shared" si="6"/>
        <v>34727443</v>
      </c>
      <c r="G48" s="73">
        <f t="shared" si="6"/>
        <v>52629332</v>
      </c>
      <c r="H48" s="74">
        <f t="shared" si="6"/>
        <v>-8768207</v>
      </c>
      <c r="I48" s="74">
        <f t="shared" si="6"/>
        <v>-3315772</v>
      </c>
      <c r="J48" s="74">
        <f t="shared" si="6"/>
        <v>40545353</v>
      </c>
      <c r="K48" s="74">
        <f t="shared" si="6"/>
        <v>-1755051</v>
      </c>
      <c r="L48" s="74">
        <f t="shared" si="6"/>
        <v>-4796430</v>
      </c>
      <c r="M48" s="73">
        <f t="shared" si="6"/>
        <v>32220437</v>
      </c>
      <c r="N48" s="73">
        <f t="shared" si="6"/>
        <v>25668956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66214309</v>
      </c>
      <c r="X48" s="74">
        <f t="shared" si="6"/>
        <v>23264250</v>
      </c>
      <c r="Y48" s="74">
        <f t="shared" si="6"/>
        <v>42950059</v>
      </c>
      <c r="Z48" s="75">
        <f>+IF(X48&lt;&gt;0,+(Y48/X48)*100,0)</f>
        <v>184.61828341769024</v>
      </c>
      <c r="AA48" s="76">
        <f>SUM(AA46:AA47)</f>
        <v>34727443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6857475</v>
      </c>
      <c r="D5" s="6">
        <v>0</v>
      </c>
      <c r="E5" s="7">
        <v>5663000</v>
      </c>
      <c r="F5" s="8">
        <v>5663000</v>
      </c>
      <c r="G5" s="8">
        <v>637353</v>
      </c>
      <c r="H5" s="8">
        <v>406004</v>
      </c>
      <c r="I5" s="8">
        <v>469539</v>
      </c>
      <c r="J5" s="8">
        <v>1512896</v>
      </c>
      <c r="K5" s="8">
        <v>727317</v>
      </c>
      <c r="L5" s="8">
        <v>441747</v>
      </c>
      <c r="M5" s="8">
        <v>557094</v>
      </c>
      <c r="N5" s="8">
        <v>1726158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3239054</v>
      </c>
      <c r="X5" s="8">
        <v>2831502</v>
      </c>
      <c r="Y5" s="8">
        <v>407552</v>
      </c>
      <c r="Z5" s="2">
        <v>14.39</v>
      </c>
      <c r="AA5" s="6">
        <v>5663000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142000</v>
      </c>
      <c r="F6" s="8">
        <v>142000</v>
      </c>
      <c r="G6" s="8">
        <v>106842</v>
      </c>
      <c r="H6" s="8">
        <v>109462</v>
      </c>
      <c r="I6" s="8">
        <v>114518</v>
      </c>
      <c r="J6" s="8">
        <v>330822</v>
      </c>
      <c r="K6" s="8">
        <v>117773</v>
      </c>
      <c r="L6" s="8">
        <v>119892</v>
      </c>
      <c r="M6" s="8">
        <v>0</v>
      </c>
      <c r="N6" s="8">
        <v>237665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568487</v>
      </c>
      <c r="X6" s="8">
        <v>70998</v>
      </c>
      <c r="Y6" s="8">
        <v>497489</v>
      </c>
      <c r="Z6" s="2">
        <v>700.71</v>
      </c>
      <c r="AA6" s="6">
        <v>142000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312222</v>
      </c>
      <c r="D11" s="6">
        <v>0</v>
      </c>
      <c r="E11" s="7">
        <v>320000</v>
      </c>
      <c r="F11" s="8">
        <v>320000</v>
      </c>
      <c r="G11" s="8">
        <v>3765</v>
      </c>
      <c r="H11" s="8">
        <v>2545</v>
      </c>
      <c r="I11" s="8">
        <v>3025</v>
      </c>
      <c r="J11" s="8">
        <v>9335</v>
      </c>
      <c r="K11" s="8">
        <v>3625</v>
      </c>
      <c r="L11" s="8">
        <v>930</v>
      </c>
      <c r="M11" s="8">
        <v>3790</v>
      </c>
      <c r="N11" s="8">
        <v>8345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17680</v>
      </c>
      <c r="X11" s="8">
        <v>160002</v>
      </c>
      <c r="Y11" s="8">
        <v>-142322</v>
      </c>
      <c r="Z11" s="2">
        <v>-88.95</v>
      </c>
      <c r="AA11" s="6">
        <v>320000</v>
      </c>
    </row>
    <row r="12" spans="1:27" ht="13.5">
      <c r="A12" s="25" t="s">
        <v>39</v>
      </c>
      <c r="B12" s="29"/>
      <c r="C12" s="6">
        <v>141714</v>
      </c>
      <c r="D12" s="6">
        <v>0</v>
      </c>
      <c r="E12" s="7">
        <v>220000</v>
      </c>
      <c r="F12" s="8">
        <v>220000</v>
      </c>
      <c r="G12" s="8">
        <v>24229</v>
      </c>
      <c r="H12" s="8">
        <v>10160</v>
      </c>
      <c r="I12" s="8">
        <v>0</v>
      </c>
      <c r="J12" s="8">
        <v>34389</v>
      </c>
      <c r="K12" s="8">
        <v>10020</v>
      </c>
      <c r="L12" s="8">
        <v>24360</v>
      </c>
      <c r="M12" s="8">
        <v>22619</v>
      </c>
      <c r="N12" s="8">
        <v>56999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91388</v>
      </c>
      <c r="X12" s="8">
        <v>109998</v>
      </c>
      <c r="Y12" s="8">
        <v>-18610</v>
      </c>
      <c r="Z12" s="2">
        <v>-16.92</v>
      </c>
      <c r="AA12" s="6">
        <v>220000</v>
      </c>
    </row>
    <row r="13" spans="1:27" ht="13.5">
      <c r="A13" s="23" t="s">
        <v>40</v>
      </c>
      <c r="B13" s="29"/>
      <c r="C13" s="6">
        <v>1862232</v>
      </c>
      <c r="D13" s="6">
        <v>0</v>
      </c>
      <c r="E13" s="7">
        <v>699500</v>
      </c>
      <c r="F13" s="8">
        <v>699500</v>
      </c>
      <c r="G13" s="8">
        <v>4177</v>
      </c>
      <c r="H13" s="8">
        <v>53351</v>
      </c>
      <c r="I13" s="8">
        <v>37442</v>
      </c>
      <c r="J13" s="8">
        <v>94970</v>
      </c>
      <c r="K13" s="8">
        <v>17165</v>
      </c>
      <c r="L13" s="8">
        <v>9466</v>
      </c>
      <c r="M13" s="8">
        <v>4511</v>
      </c>
      <c r="N13" s="8">
        <v>31142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126112</v>
      </c>
      <c r="X13" s="8">
        <v>349998</v>
      </c>
      <c r="Y13" s="8">
        <v>-223886</v>
      </c>
      <c r="Z13" s="2">
        <v>-63.97</v>
      </c>
      <c r="AA13" s="6">
        <v>699500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4153664</v>
      </c>
      <c r="D16" s="6">
        <v>0</v>
      </c>
      <c r="E16" s="7">
        <v>499900</v>
      </c>
      <c r="F16" s="8">
        <v>499900</v>
      </c>
      <c r="G16" s="8">
        <v>2248</v>
      </c>
      <c r="H16" s="8">
        <v>3101</v>
      </c>
      <c r="I16" s="8">
        <v>3101</v>
      </c>
      <c r="J16" s="8">
        <v>8450</v>
      </c>
      <c r="K16" s="8">
        <v>2450</v>
      </c>
      <c r="L16" s="8">
        <v>1850</v>
      </c>
      <c r="M16" s="8">
        <v>19730</v>
      </c>
      <c r="N16" s="8">
        <v>24030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32480</v>
      </c>
      <c r="X16" s="8">
        <v>250002</v>
      </c>
      <c r="Y16" s="8">
        <v>-217522</v>
      </c>
      <c r="Z16" s="2">
        <v>-87.01</v>
      </c>
      <c r="AA16" s="6">
        <v>499900</v>
      </c>
    </row>
    <row r="17" spans="1:27" ht="13.5">
      <c r="A17" s="23" t="s">
        <v>44</v>
      </c>
      <c r="B17" s="29"/>
      <c r="C17" s="6">
        <v>294490</v>
      </c>
      <c r="D17" s="6">
        <v>0</v>
      </c>
      <c r="E17" s="7">
        <v>370000</v>
      </c>
      <c r="F17" s="8">
        <v>370000</v>
      </c>
      <c r="G17" s="8">
        <v>36990</v>
      </c>
      <c r="H17" s="8">
        <v>27200</v>
      </c>
      <c r="I17" s="8">
        <v>27200</v>
      </c>
      <c r="J17" s="8">
        <v>91390</v>
      </c>
      <c r="K17" s="8">
        <v>32328</v>
      </c>
      <c r="L17" s="8">
        <v>12490</v>
      </c>
      <c r="M17" s="8">
        <v>16830</v>
      </c>
      <c r="N17" s="8">
        <v>61648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153038</v>
      </c>
      <c r="X17" s="8">
        <v>184998</v>
      </c>
      <c r="Y17" s="8">
        <v>-31960</v>
      </c>
      <c r="Z17" s="2">
        <v>-17.28</v>
      </c>
      <c r="AA17" s="6">
        <v>370000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101228608</v>
      </c>
      <c r="D19" s="6">
        <v>0</v>
      </c>
      <c r="E19" s="7">
        <v>132714000</v>
      </c>
      <c r="F19" s="8">
        <v>132714000</v>
      </c>
      <c r="G19" s="8">
        <v>41135000</v>
      </c>
      <c r="H19" s="8">
        <v>0</v>
      </c>
      <c r="I19" s="8">
        <v>2237000</v>
      </c>
      <c r="J19" s="8">
        <v>43372000</v>
      </c>
      <c r="K19" s="8">
        <v>0</v>
      </c>
      <c r="L19" s="8">
        <v>5075333</v>
      </c>
      <c r="M19" s="8">
        <v>32908000</v>
      </c>
      <c r="N19" s="8">
        <v>37983333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81355333</v>
      </c>
      <c r="X19" s="8">
        <v>66357000</v>
      </c>
      <c r="Y19" s="8">
        <v>14998333</v>
      </c>
      <c r="Z19" s="2">
        <v>22.6</v>
      </c>
      <c r="AA19" s="6">
        <v>132714000</v>
      </c>
    </row>
    <row r="20" spans="1:27" ht="13.5">
      <c r="A20" s="23" t="s">
        <v>47</v>
      </c>
      <c r="B20" s="29"/>
      <c r="C20" s="6">
        <v>526355</v>
      </c>
      <c r="D20" s="6">
        <v>0</v>
      </c>
      <c r="E20" s="7">
        <v>2323000</v>
      </c>
      <c r="F20" s="26">
        <v>2323000</v>
      </c>
      <c r="G20" s="26">
        <v>20750</v>
      </c>
      <c r="H20" s="26">
        <v>3332</v>
      </c>
      <c r="I20" s="26">
        <v>1838960</v>
      </c>
      <c r="J20" s="26">
        <v>1863042</v>
      </c>
      <c r="K20" s="26">
        <v>36334</v>
      </c>
      <c r="L20" s="26">
        <v>1770587</v>
      </c>
      <c r="M20" s="26">
        <v>1143</v>
      </c>
      <c r="N20" s="26">
        <v>1808064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3671106</v>
      </c>
      <c r="X20" s="26">
        <v>1161498</v>
      </c>
      <c r="Y20" s="26">
        <v>2509608</v>
      </c>
      <c r="Z20" s="27">
        <v>216.07</v>
      </c>
      <c r="AA20" s="28">
        <v>2323000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115376760</v>
      </c>
      <c r="D22" s="33">
        <f>SUM(D5:D21)</f>
        <v>0</v>
      </c>
      <c r="E22" s="34">
        <f t="shared" si="0"/>
        <v>142951400</v>
      </c>
      <c r="F22" s="35">
        <f t="shared" si="0"/>
        <v>142951400</v>
      </c>
      <c r="G22" s="35">
        <f t="shared" si="0"/>
        <v>41971354</v>
      </c>
      <c r="H22" s="35">
        <f t="shared" si="0"/>
        <v>615155</v>
      </c>
      <c r="I22" s="35">
        <f t="shared" si="0"/>
        <v>4730785</v>
      </c>
      <c r="J22" s="35">
        <f t="shared" si="0"/>
        <v>47317294</v>
      </c>
      <c r="K22" s="35">
        <f t="shared" si="0"/>
        <v>947012</v>
      </c>
      <c r="L22" s="35">
        <f t="shared" si="0"/>
        <v>7456655</v>
      </c>
      <c r="M22" s="35">
        <f t="shared" si="0"/>
        <v>33533717</v>
      </c>
      <c r="N22" s="35">
        <f t="shared" si="0"/>
        <v>41937384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89254678</v>
      </c>
      <c r="X22" s="35">
        <f t="shared" si="0"/>
        <v>71475996</v>
      </c>
      <c r="Y22" s="35">
        <f t="shared" si="0"/>
        <v>17778682</v>
      </c>
      <c r="Z22" s="36">
        <f>+IF(X22&lt;&gt;0,+(Y22/X22)*100,0)</f>
        <v>24.873640095900168</v>
      </c>
      <c r="AA22" s="33">
        <f>SUM(AA5:AA21)</f>
        <v>142951400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27306911</v>
      </c>
      <c r="D25" s="6">
        <v>0</v>
      </c>
      <c r="E25" s="7">
        <v>48439000</v>
      </c>
      <c r="F25" s="8">
        <v>48439000</v>
      </c>
      <c r="G25" s="8">
        <v>2676457</v>
      </c>
      <c r="H25" s="8">
        <v>2746154</v>
      </c>
      <c r="I25" s="8">
        <v>2845965</v>
      </c>
      <c r="J25" s="8">
        <v>8268576</v>
      </c>
      <c r="K25" s="8">
        <v>2830697</v>
      </c>
      <c r="L25" s="8">
        <v>4356404</v>
      </c>
      <c r="M25" s="8">
        <v>3064742</v>
      </c>
      <c r="N25" s="8">
        <v>10251843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18520419</v>
      </c>
      <c r="X25" s="8">
        <v>19631502</v>
      </c>
      <c r="Y25" s="8">
        <v>-1111083</v>
      </c>
      <c r="Z25" s="2">
        <v>-5.66</v>
      </c>
      <c r="AA25" s="6">
        <v>48439000</v>
      </c>
    </row>
    <row r="26" spans="1:27" ht="13.5">
      <c r="A26" s="25" t="s">
        <v>52</v>
      </c>
      <c r="B26" s="24"/>
      <c r="C26" s="6">
        <v>8438896</v>
      </c>
      <c r="D26" s="6">
        <v>0</v>
      </c>
      <c r="E26" s="7">
        <v>0</v>
      </c>
      <c r="F26" s="8">
        <v>0</v>
      </c>
      <c r="G26" s="8">
        <v>661893</v>
      </c>
      <c r="H26" s="8">
        <v>703270</v>
      </c>
      <c r="I26" s="8">
        <v>728676</v>
      </c>
      <c r="J26" s="8">
        <v>2093839</v>
      </c>
      <c r="K26" s="8">
        <v>713814</v>
      </c>
      <c r="L26" s="8">
        <v>666211</v>
      </c>
      <c r="M26" s="8">
        <v>732166</v>
      </c>
      <c r="N26" s="8">
        <v>2112191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4206030</v>
      </c>
      <c r="X26" s="8">
        <v>4444998</v>
      </c>
      <c r="Y26" s="8">
        <v>-238968</v>
      </c>
      <c r="Z26" s="2">
        <v>-5.38</v>
      </c>
      <c r="AA26" s="6">
        <v>0</v>
      </c>
    </row>
    <row r="27" spans="1:27" ht="13.5">
      <c r="A27" s="25" t="s">
        <v>53</v>
      </c>
      <c r="B27" s="24"/>
      <c r="C27" s="6">
        <v>3761888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6333231</v>
      </c>
      <c r="D28" s="6">
        <v>0</v>
      </c>
      <c r="E28" s="7">
        <v>1810000</v>
      </c>
      <c r="F28" s="8">
        <v>1810000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1135000</v>
      </c>
      <c r="N28" s="8">
        <v>1135000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1135000</v>
      </c>
      <c r="X28" s="8">
        <v>904998</v>
      </c>
      <c r="Y28" s="8">
        <v>230002</v>
      </c>
      <c r="Z28" s="2">
        <v>25.41</v>
      </c>
      <c r="AA28" s="6">
        <v>1810000</v>
      </c>
    </row>
    <row r="29" spans="1:27" ht="13.5">
      <c r="A29" s="25" t="s">
        <v>55</v>
      </c>
      <c r="B29" s="24"/>
      <c r="C29" s="6">
        <v>332461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3442572</v>
      </c>
      <c r="D32" s="6">
        <v>0</v>
      </c>
      <c r="E32" s="7">
        <v>3850000</v>
      </c>
      <c r="F32" s="8">
        <v>3850000</v>
      </c>
      <c r="G32" s="8">
        <v>570177</v>
      </c>
      <c r="H32" s="8">
        <v>398956</v>
      </c>
      <c r="I32" s="8">
        <v>242429</v>
      </c>
      <c r="J32" s="8">
        <v>1211562</v>
      </c>
      <c r="K32" s="8">
        <v>242429</v>
      </c>
      <c r="L32" s="8">
        <v>310908</v>
      </c>
      <c r="M32" s="8">
        <v>166995</v>
      </c>
      <c r="N32" s="8">
        <v>720332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1931894</v>
      </c>
      <c r="X32" s="8">
        <v>1924998</v>
      </c>
      <c r="Y32" s="8">
        <v>6896</v>
      </c>
      <c r="Z32" s="2">
        <v>0.36</v>
      </c>
      <c r="AA32" s="6">
        <v>3850000</v>
      </c>
    </row>
    <row r="33" spans="1:27" ht="13.5">
      <c r="A33" s="25" t="s">
        <v>59</v>
      </c>
      <c r="B33" s="24"/>
      <c r="C33" s="6">
        <v>165035</v>
      </c>
      <c r="D33" s="6">
        <v>0</v>
      </c>
      <c r="E33" s="7">
        <v>510000</v>
      </c>
      <c r="F33" s="8">
        <v>510000</v>
      </c>
      <c r="G33" s="8">
        <v>183232</v>
      </c>
      <c r="H33" s="8">
        <v>18000</v>
      </c>
      <c r="I33" s="8">
        <v>34100</v>
      </c>
      <c r="J33" s="8">
        <v>235332</v>
      </c>
      <c r="K33" s="8">
        <v>19100</v>
      </c>
      <c r="L33" s="8">
        <v>35050</v>
      </c>
      <c r="M33" s="8">
        <v>40250</v>
      </c>
      <c r="N33" s="8">
        <v>94400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329732</v>
      </c>
      <c r="X33" s="8">
        <v>255000</v>
      </c>
      <c r="Y33" s="8">
        <v>74732</v>
      </c>
      <c r="Z33" s="2">
        <v>29.31</v>
      </c>
      <c r="AA33" s="6">
        <v>510000</v>
      </c>
    </row>
    <row r="34" spans="1:27" ht="13.5">
      <c r="A34" s="25" t="s">
        <v>60</v>
      </c>
      <c r="B34" s="24"/>
      <c r="C34" s="6">
        <v>70484623</v>
      </c>
      <c r="D34" s="6">
        <v>0</v>
      </c>
      <c r="E34" s="7">
        <v>58342000</v>
      </c>
      <c r="F34" s="8">
        <v>58342000</v>
      </c>
      <c r="G34" s="8">
        <v>18587053</v>
      </c>
      <c r="H34" s="8">
        <v>12903246</v>
      </c>
      <c r="I34" s="8">
        <v>8954200</v>
      </c>
      <c r="J34" s="8">
        <v>40444499</v>
      </c>
      <c r="K34" s="8">
        <v>1441474</v>
      </c>
      <c r="L34" s="8">
        <v>4175838</v>
      </c>
      <c r="M34" s="8">
        <v>0</v>
      </c>
      <c r="N34" s="8">
        <v>5617312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46061811</v>
      </c>
      <c r="X34" s="8">
        <v>29170998</v>
      </c>
      <c r="Y34" s="8">
        <v>16890813</v>
      </c>
      <c r="Z34" s="2">
        <v>57.9</v>
      </c>
      <c r="AA34" s="6">
        <v>58342000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120265617</v>
      </c>
      <c r="D36" s="33">
        <f>SUM(D25:D35)</f>
        <v>0</v>
      </c>
      <c r="E36" s="34">
        <f t="shared" si="1"/>
        <v>112951000</v>
      </c>
      <c r="F36" s="35">
        <f t="shared" si="1"/>
        <v>112951000</v>
      </c>
      <c r="G36" s="35">
        <f t="shared" si="1"/>
        <v>22678812</v>
      </c>
      <c r="H36" s="35">
        <f t="shared" si="1"/>
        <v>16769626</v>
      </c>
      <c r="I36" s="35">
        <f t="shared" si="1"/>
        <v>12805370</v>
      </c>
      <c r="J36" s="35">
        <f t="shared" si="1"/>
        <v>52253808</v>
      </c>
      <c r="K36" s="35">
        <f t="shared" si="1"/>
        <v>5247514</v>
      </c>
      <c r="L36" s="35">
        <f t="shared" si="1"/>
        <v>9544411</v>
      </c>
      <c r="M36" s="35">
        <f t="shared" si="1"/>
        <v>5139153</v>
      </c>
      <c r="N36" s="35">
        <f t="shared" si="1"/>
        <v>19931078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72184886</v>
      </c>
      <c r="X36" s="35">
        <f t="shared" si="1"/>
        <v>56332494</v>
      </c>
      <c r="Y36" s="35">
        <f t="shared" si="1"/>
        <v>15852392</v>
      </c>
      <c r="Z36" s="36">
        <f>+IF(X36&lt;&gt;0,+(Y36/X36)*100,0)</f>
        <v>28.140760109076655</v>
      </c>
      <c r="AA36" s="33">
        <f>SUM(AA25:AA35)</f>
        <v>112951000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-4888857</v>
      </c>
      <c r="D38" s="46">
        <f>+D22-D36</f>
        <v>0</v>
      </c>
      <c r="E38" s="47">
        <f t="shared" si="2"/>
        <v>30000400</v>
      </c>
      <c r="F38" s="48">
        <f t="shared" si="2"/>
        <v>30000400</v>
      </c>
      <c r="G38" s="48">
        <f t="shared" si="2"/>
        <v>19292542</v>
      </c>
      <c r="H38" s="48">
        <f t="shared" si="2"/>
        <v>-16154471</v>
      </c>
      <c r="I38" s="48">
        <f t="shared" si="2"/>
        <v>-8074585</v>
      </c>
      <c r="J38" s="48">
        <f t="shared" si="2"/>
        <v>-4936514</v>
      </c>
      <c r="K38" s="48">
        <f t="shared" si="2"/>
        <v>-4300502</v>
      </c>
      <c r="L38" s="48">
        <f t="shared" si="2"/>
        <v>-2087756</v>
      </c>
      <c r="M38" s="48">
        <f t="shared" si="2"/>
        <v>28394564</v>
      </c>
      <c r="N38" s="48">
        <f t="shared" si="2"/>
        <v>22006306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17069792</v>
      </c>
      <c r="X38" s="48">
        <f>IF(F22=F36,0,X22-X36)</f>
        <v>15143502</v>
      </c>
      <c r="Y38" s="48">
        <f t="shared" si="2"/>
        <v>1926290</v>
      </c>
      <c r="Z38" s="49">
        <f>+IF(X38&lt;&gt;0,+(Y38/X38)*100,0)</f>
        <v>12.72024132859097</v>
      </c>
      <c r="AA38" s="46">
        <f>+AA22-AA36</f>
        <v>30000400</v>
      </c>
    </row>
    <row r="39" spans="1:27" ht="13.5">
      <c r="A39" s="23" t="s">
        <v>64</v>
      </c>
      <c r="B39" s="29"/>
      <c r="C39" s="6">
        <v>40372385</v>
      </c>
      <c r="D39" s="6">
        <v>0</v>
      </c>
      <c r="E39" s="7">
        <v>32049000</v>
      </c>
      <c r="F39" s="8">
        <v>32049000</v>
      </c>
      <c r="G39" s="8">
        <v>8000000</v>
      </c>
      <c r="H39" s="8">
        <v>0</v>
      </c>
      <c r="I39" s="8">
        <v>2000000</v>
      </c>
      <c r="J39" s="8">
        <v>10000000</v>
      </c>
      <c r="K39" s="8">
        <v>2000000</v>
      </c>
      <c r="L39" s="8">
        <v>1000000</v>
      </c>
      <c r="M39" s="8">
        <v>19049000</v>
      </c>
      <c r="N39" s="8">
        <v>22049000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32049000</v>
      </c>
      <c r="X39" s="8"/>
      <c r="Y39" s="8">
        <v>32049000</v>
      </c>
      <c r="Z39" s="2">
        <v>0</v>
      </c>
      <c r="AA39" s="6">
        <v>32049000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35483528</v>
      </c>
      <c r="D42" s="55">
        <f>SUM(D38:D41)</f>
        <v>0</v>
      </c>
      <c r="E42" s="56">
        <f t="shared" si="3"/>
        <v>62049400</v>
      </c>
      <c r="F42" s="57">
        <f t="shared" si="3"/>
        <v>62049400</v>
      </c>
      <c r="G42" s="57">
        <f t="shared" si="3"/>
        <v>27292542</v>
      </c>
      <c r="H42" s="57">
        <f t="shared" si="3"/>
        <v>-16154471</v>
      </c>
      <c r="I42" s="57">
        <f t="shared" si="3"/>
        <v>-6074585</v>
      </c>
      <c r="J42" s="57">
        <f t="shared" si="3"/>
        <v>5063486</v>
      </c>
      <c r="K42" s="57">
        <f t="shared" si="3"/>
        <v>-2300502</v>
      </c>
      <c r="L42" s="57">
        <f t="shared" si="3"/>
        <v>-1087756</v>
      </c>
      <c r="M42" s="57">
        <f t="shared" si="3"/>
        <v>47443564</v>
      </c>
      <c r="N42" s="57">
        <f t="shared" si="3"/>
        <v>44055306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49118792</v>
      </c>
      <c r="X42" s="57">
        <f t="shared" si="3"/>
        <v>15143502</v>
      </c>
      <c r="Y42" s="57">
        <f t="shared" si="3"/>
        <v>33975290</v>
      </c>
      <c r="Z42" s="58">
        <f>+IF(X42&lt;&gt;0,+(Y42/X42)*100,0)</f>
        <v>224.35556848079128</v>
      </c>
      <c r="AA42" s="55">
        <f>SUM(AA38:AA41)</f>
        <v>62049400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35483528</v>
      </c>
      <c r="D44" s="63">
        <f>+D42-D43</f>
        <v>0</v>
      </c>
      <c r="E44" s="64">
        <f t="shared" si="4"/>
        <v>62049400</v>
      </c>
      <c r="F44" s="65">
        <f t="shared" si="4"/>
        <v>62049400</v>
      </c>
      <c r="G44" s="65">
        <f t="shared" si="4"/>
        <v>27292542</v>
      </c>
      <c r="H44" s="65">
        <f t="shared" si="4"/>
        <v>-16154471</v>
      </c>
      <c r="I44" s="65">
        <f t="shared" si="4"/>
        <v>-6074585</v>
      </c>
      <c r="J44" s="65">
        <f t="shared" si="4"/>
        <v>5063486</v>
      </c>
      <c r="K44" s="65">
        <f t="shared" si="4"/>
        <v>-2300502</v>
      </c>
      <c r="L44" s="65">
        <f t="shared" si="4"/>
        <v>-1087756</v>
      </c>
      <c r="M44" s="65">
        <f t="shared" si="4"/>
        <v>47443564</v>
      </c>
      <c r="N44" s="65">
        <f t="shared" si="4"/>
        <v>44055306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49118792</v>
      </c>
      <c r="X44" s="65">
        <f t="shared" si="4"/>
        <v>15143502</v>
      </c>
      <c r="Y44" s="65">
        <f t="shared" si="4"/>
        <v>33975290</v>
      </c>
      <c r="Z44" s="66">
        <f>+IF(X44&lt;&gt;0,+(Y44/X44)*100,0)</f>
        <v>224.35556848079128</v>
      </c>
      <c r="AA44" s="63">
        <f>+AA42-AA43</f>
        <v>62049400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35483528</v>
      </c>
      <c r="D46" s="55">
        <f>SUM(D44:D45)</f>
        <v>0</v>
      </c>
      <c r="E46" s="56">
        <f t="shared" si="5"/>
        <v>62049400</v>
      </c>
      <c r="F46" s="57">
        <f t="shared" si="5"/>
        <v>62049400</v>
      </c>
      <c r="G46" s="57">
        <f t="shared" si="5"/>
        <v>27292542</v>
      </c>
      <c r="H46" s="57">
        <f t="shared" si="5"/>
        <v>-16154471</v>
      </c>
      <c r="I46" s="57">
        <f t="shared" si="5"/>
        <v>-6074585</v>
      </c>
      <c r="J46" s="57">
        <f t="shared" si="5"/>
        <v>5063486</v>
      </c>
      <c r="K46" s="57">
        <f t="shared" si="5"/>
        <v>-2300502</v>
      </c>
      <c r="L46" s="57">
        <f t="shared" si="5"/>
        <v>-1087756</v>
      </c>
      <c r="M46" s="57">
        <f t="shared" si="5"/>
        <v>47443564</v>
      </c>
      <c r="N46" s="57">
        <f t="shared" si="5"/>
        <v>44055306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49118792</v>
      </c>
      <c r="X46" s="57">
        <f t="shared" si="5"/>
        <v>15143502</v>
      </c>
      <c r="Y46" s="57">
        <f t="shared" si="5"/>
        <v>33975290</v>
      </c>
      <c r="Z46" s="58">
        <f>+IF(X46&lt;&gt;0,+(Y46/X46)*100,0)</f>
        <v>224.35556848079128</v>
      </c>
      <c r="AA46" s="55">
        <f>SUM(AA44:AA45)</f>
        <v>62049400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35483528</v>
      </c>
      <c r="D48" s="71">
        <f>SUM(D46:D47)</f>
        <v>0</v>
      </c>
      <c r="E48" s="72">
        <f t="shared" si="6"/>
        <v>62049400</v>
      </c>
      <c r="F48" s="73">
        <f t="shared" si="6"/>
        <v>62049400</v>
      </c>
      <c r="G48" s="73">
        <f t="shared" si="6"/>
        <v>27292542</v>
      </c>
      <c r="H48" s="74">
        <f t="shared" si="6"/>
        <v>-16154471</v>
      </c>
      <c r="I48" s="74">
        <f t="shared" si="6"/>
        <v>-6074585</v>
      </c>
      <c r="J48" s="74">
        <f t="shared" si="6"/>
        <v>5063486</v>
      </c>
      <c r="K48" s="74">
        <f t="shared" si="6"/>
        <v>-2300502</v>
      </c>
      <c r="L48" s="74">
        <f t="shared" si="6"/>
        <v>-1087756</v>
      </c>
      <c r="M48" s="73">
        <f t="shared" si="6"/>
        <v>47443564</v>
      </c>
      <c r="N48" s="73">
        <f t="shared" si="6"/>
        <v>44055306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49118792</v>
      </c>
      <c r="X48" s="74">
        <f t="shared" si="6"/>
        <v>15143502</v>
      </c>
      <c r="Y48" s="74">
        <f t="shared" si="6"/>
        <v>33975290</v>
      </c>
      <c r="Z48" s="75">
        <f>+IF(X48&lt;&gt;0,+(Y48/X48)*100,0)</f>
        <v>224.35556848079128</v>
      </c>
      <c r="AA48" s="76">
        <f>SUM(AA46:AA47)</f>
        <v>62049400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402140000</v>
      </c>
      <c r="F5" s="8">
        <v>409880000</v>
      </c>
      <c r="G5" s="8">
        <v>36824915</v>
      </c>
      <c r="H5" s="8">
        <v>33051458</v>
      </c>
      <c r="I5" s="8">
        <v>32800186</v>
      </c>
      <c r="J5" s="8">
        <v>102676559</v>
      </c>
      <c r="K5" s="8">
        <v>32820555</v>
      </c>
      <c r="L5" s="8">
        <v>33030259</v>
      </c>
      <c r="M5" s="8">
        <v>34741732</v>
      </c>
      <c r="N5" s="8">
        <v>100592546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203269105</v>
      </c>
      <c r="X5" s="8">
        <v>201070002</v>
      </c>
      <c r="Y5" s="8">
        <v>2199103</v>
      </c>
      <c r="Z5" s="2">
        <v>1.09</v>
      </c>
      <c r="AA5" s="6">
        <v>409880000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1424840300</v>
      </c>
      <c r="F7" s="8">
        <v>1551300000</v>
      </c>
      <c r="G7" s="8">
        <v>167952769</v>
      </c>
      <c r="H7" s="8">
        <v>157444327</v>
      </c>
      <c r="I7" s="8">
        <v>120077120</v>
      </c>
      <c r="J7" s="8">
        <v>445474216</v>
      </c>
      <c r="K7" s="8">
        <v>127463488</v>
      </c>
      <c r="L7" s="8">
        <v>108806461</v>
      </c>
      <c r="M7" s="8">
        <v>118569489</v>
      </c>
      <c r="N7" s="8">
        <v>354839438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800313654</v>
      </c>
      <c r="X7" s="8">
        <v>712420152</v>
      </c>
      <c r="Y7" s="8">
        <v>87893502</v>
      </c>
      <c r="Z7" s="2">
        <v>12.34</v>
      </c>
      <c r="AA7" s="6">
        <v>1551300000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265520000</v>
      </c>
      <c r="F8" s="8">
        <v>306100000</v>
      </c>
      <c r="G8" s="8">
        <v>19246239</v>
      </c>
      <c r="H8" s="8">
        <v>28143156</v>
      </c>
      <c r="I8" s="8">
        <v>26449977</v>
      </c>
      <c r="J8" s="8">
        <v>73839372</v>
      </c>
      <c r="K8" s="8">
        <v>31150979</v>
      </c>
      <c r="L8" s="8">
        <v>27599174</v>
      </c>
      <c r="M8" s="8">
        <v>26079285</v>
      </c>
      <c r="N8" s="8">
        <v>84829438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158668810</v>
      </c>
      <c r="X8" s="8">
        <v>132760002</v>
      </c>
      <c r="Y8" s="8">
        <v>25908808</v>
      </c>
      <c r="Z8" s="2">
        <v>19.52</v>
      </c>
      <c r="AA8" s="6">
        <v>306100000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86820000</v>
      </c>
      <c r="F9" s="8">
        <v>85320000</v>
      </c>
      <c r="G9" s="8">
        <v>6597817</v>
      </c>
      <c r="H9" s="8">
        <v>7678907</v>
      </c>
      <c r="I9" s="8">
        <v>7085945</v>
      </c>
      <c r="J9" s="8">
        <v>21362669</v>
      </c>
      <c r="K9" s="8">
        <v>7099417</v>
      </c>
      <c r="L9" s="8">
        <v>6099788</v>
      </c>
      <c r="M9" s="8">
        <v>7259689</v>
      </c>
      <c r="N9" s="8">
        <v>20458894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41821563</v>
      </c>
      <c r="X9" s="8">
        <v>43410000</v>
      </c>
      <c r="Y9" s="8">
        <v>-1588437</v>
      </c>
      <c r="Z9" s="2">
        <v>-3.66</v>
      </c>
      <c r="AA9" s="6">
        <v>85320000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71020000</v>
      </c>
      <c r="F10" s="26">
        <v>71820000</v>
      </c>
      <c r="G10" s="26">
        <v>6377747</v>
      </c>
      <c r="H10" s="26">
        <v>5882086</v>
      </c>
      <c r="I10" s="26">
        <v>6130729</v>
      </c>
      <c r="J10" s="26">
        <v>18390562</v>
      </c>
      <c r="K10" s="26">
        <v>6126752</v>
      </c>
      <c r="L10" s="26">
        <v>6059527</v>
      </c>
      <c r="M10" s="26">
        <v>6131973</v>
      </c>
      <c r="N10" s="26">
        <v>18318252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36708814</v>
      </c>
      <c r="X10" s="26">
        <v>35509998</v>
      </c>
      <c r="Y10" s="26">
        <v>1198816</v>
      </c>
      <c r="Z10" s="27">
        <v>3.38</v>
      </c>
      <c r="AA10" s="28">
        <v>71820000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12099300</v>
      </c>
      <c r="F12" s="8">
        <v>13579500</v>
      </c>
      <c r="G12" s="8">
        <v>1397764</v>
      </c>
      <c r="H12" s="8">
        <v>962197</v>
      </c>
      <c r="I12" s="8">
        <v>1177908</v>
      </c>
      <c r="J12" s="8">
        <v>3537869</v>
      </c>
      <c r="K12" s="8">
        <v>1225199</v>
      </c>
      <c r="L12" s="8">
        <v>1115713</v>
      </c>
      <c r="M12" s="8">
        <v>1109956</v>
      </c>
      <c r="N12" s="8">
        <v>3450868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6988737</v>
      </c>
      <c r="X12" s="8">
        <v>6049650</v>
      </c>
      <c r="Y12" s="8">
        <v>939087</v>
      </c>
      <c r="Z12" s="2">
        <v>15.52</v>
      </c>
      <c r="AA12" s="6">
        <v>13579500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29000000</v>
      </c>
      <c r="F13" s="8">
        <v>32511000</v>
      </c>
      <c r="G13" s="8">
        <v>1558348</v>
      </c>
      <c r="H13" s="8">
        <v>2903327</v>
      </c>
      <c r="I13" s="8">
        <v>3099687</v>
      </c>
      <c r="J13" s="8">
        <v>7561362</v>
      </c>
      <c r="K13" s="8">
        <v>3257618</v>
      </c>
      <c r="L13" s="8">
        <v>1923190</v>
      </c>
      <c r="M13" s="8">
        <v>1100455</v>
      </c>
      <c r="N13" s="8">
        <v>6281263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13842625</v>
      </c>
      <c r="X13" s="8">
        <v>14500002</v>
      </c>
      <c r="Y13" s="8">
        <v>-657377</v>
      </c>
      <c r="Z13" s="2">
        <v>-4.53</v>
      </c>
      <c r="AA13" s="6">
        <v>32511000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100000</v>
      </c>
      <c r="F14" s="8">
        <v>50000</v>
      </c>
      <c r="G14" s="8">
        <v>2757</v>
      </c>
      <c r="H14" s="8">
        <v>1922</v>
      </c>
      <c r="I14" s="8">
        <v>3966</v>
      </c>
      <c r="J14" s="8">
        <v>8645</v>
      </c>
      <c r="K14" s="8">
        <v>3720</v>
      </c>
      <c r="L14" s="8">
        <v>3841</v>
      </c>
      <c r="M14" s="8">
        <v>5057</v>
      </c>
      <c r="N14" s="8">
        <v>12618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21263</v>
      </c>
      <c r="X14" s="8">
        <v>49998</v>
      </c>
      <c r="Y14" s="8">
        <v>-28735</v>
      </c>
      <c r="Z14" s="2">
        <v>-57.47</v>
      </c>
      <c r="AA14" s="6">
        <v>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3732300</v>
      </c>
      <c r="F16" s="8">
        <v>2232300</v>
      </c>
      <c r="G16" s="8">
        <v>60176</v>
      </c>
      <c r="H16" s="8">
        <v>250015</v>
      </c>
      <c r="I16" s="8">
        <v>212658</v>
      </c>
      <c r="J16" s="8">
        <v>522849</v>
      </c>
      <c r="K16" s="8">
        <v>169156</v>
      </c>
      <c r="L16" s="8">
        <v>216928</v>
      </c>
      <c r="M16" s="8">
        <v>47680</v>
      </c>
      <c r="N16" s="8">
        <v>433764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956613</v>
      </c>
      <c r="X16" s="8">
        <v>1866150</v>
      </c>
      <c r="Y16" s="8">
        <v>-909537</v>
      </c>
      <c r="Z16" s="2">
        <v>-48.74</v>
      </c>
      <c r="AA16" s="6">
        <v>2232300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3630500</v>
      </c>
      <c r="F17" s="8">
        <v>3610500</v>
      </c>
      <c r="G17" s="8">
        <v>236220</v>
      </c>
      <c r="H17" s="8">
        <v>308109</v>
      </c>
      <c r="I17" s="8">
        <v>345794</v>
      </c>
      <c r="J17" s="8">
        <v>890123</v>
      </c>
      <c r="K17" s="8">
        <v>294211</v>
      </c>
      <c r="L17" s="8">
        <v>307327</v>
      </c>
      <c r="M17" s="8">
        <v>206461</v>
      </c>
      <c r="N17" s="8">
        <v>807999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1698122</v>
      </c>
      <c r="X17" s="8">
        <v>1815252</v>
      </c>
      <c r="Y17" s="8">
        <v>-117130</v>
      </c>
      <c r="Z17" s="2">
        <v>-6.45</v>
      </c>
      <c r="AA17" s="6">
        <v>3610500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7000000</v>
      </c>
      <c r="F18" s="8">
        <v>7000000</v>
      </c>
      <c r="G18" s="8">
        <v>384205</v>
      </c>
      <c r="H18" s="8">
        <v>494974</v>
      </c>
      <c r="I18" s="8">
        <v>746577</v>
      </c>
      <c r="J18" s="8">
        <v>1625756</v>
      </c>
      <c r="K18" s="8">
        <v>527186</v>
      </c>
      <c r="L18" s="8">
        <v>610604</v>
      </c>
      <c r="M18" s="8">
        <v>520636</v>
      </c>
      <c r="N18" s="8">
        <v>1658426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3284182</v>
      </c>
      <c r="X18" s="8">
        <v>3499998</v>
      </c>
      <c r="Y18" s="8">
        <v>-215816</v>
      </c>
      <c r="Z18" s="2">
        <v>-6.17</v>
      </c>
      <c r="AA18" s="6">
        <v>7000000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298236900</v>
      </c>
      <c r="F19" s="8">
        <v>296992900</v>
      </c>
      <c r="G19" s="8">
        <v>23900251</v>
      </c>
      <c r="H19" s="8">
        <v>20817965</v>
      </c>
      <c r="I19" s="8">
        <v>23717293</v>
      </c>
      <c r="J19" s="8">
        <v>68435509</v>
      </c>
      <c r="K19" s="8">
        <v>21344631</v>
      </c>
      <c r="L19" s="8">
        <v>15958966</v>
      </c>
      <c r="M19" s="8">
        <v>31785030</v>
      </c>
      <c r="N19" s="8">
        <v>69088627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137524136</v>
      </c>
      <c r="X19" s="8">
        <v>149118450</v>
      </c>
      <c r="Y19" s="8">
        <v>-11594314</v>
      </c>
      <c r="Z19" s="2">
        <v>-7.78</v>
      </c>
      <c r="AA19" s="6">
        <v>296992900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31697200</v>
      </c>
      <c r="F20" s="26">
        <v>42101200</v>
      </c>
      <c r="G20" s="26">
        <v>2922887</v>
      </c>
      <c r="H20" s="26">
        <v>1877701</v>
      </c>
      <c r="I20" s="26">
        <v>2669808</v>
      </c>
      <c r="J20" s="26">
        <v>7470396</v>
      </c>
      <c r="K20" s="26">
        <v>3819620</v>
      </c>
      <c r="L20" s="26">
        <v>10609059</v>
      </c>
      <c r="M20" s="26">
        <v>2122652</v>
      </c>
      <c r="N20" s="26">
        <v>16551331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24021727</v>
      </c>
      <c r="X20" s="26">
        <v>15848598</v>
      </c>
      <c r="Y20" s="26">
        <v>8173129</v>
      </c>
      <c r="Z20" s="27">
        <v>51.57</v>
      </c>
      <c r="AA20" s="28">
        <v>42101200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2635836500</v>
      </c>
      <c r="F22" s="35">
        <f t="shared" si="0"/>
        <v>2822497400</v>
      </c>
      <c r="G22" s="35">
        <f t="shared" si="0"/>
        <v>267462095</v>
      </c>
      <c r="H22" s="35">
        <f t="shared" si="0"/>
        <v>259816144</v>
      </c>
      <c r="I22" s="35">
        <f t="shared" si="0"/>
        <v>224517648</v>
      </c>
      <c r="J22" s="35">
        <f t="shared" si="0"/>
        <v>751795887</v>
      </c>
      <c r="K22" s="35">
        <f t="shared" si="0"/>
        <v>235302532</v>
      </c>
      <c r="L22" s="35">
        <f t="shared" si="0"/>
        <v>212340837</v>
      </c>
      <c r="M22" s="35">
        <f t="shared" si="0"/>
        <v>229680095</v>
      </c>
      <c r="N22" s="35">
        <f t="shared" si="0"/>
        <v>677323464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1429119351</v>
      </c>
      <c r="X22" s="35">
        <f t="shared" si="0"/>
        <v>1317918252</v>
      </c>
      <c r="Y22" s="35">
        <f t="shared" si="0"/>
        <v>111201099</v>
      </c>
      <c r="Z22" s="36">
        <f>+IF(X22&lt;&gt;0,+(Y22/X22)*100,0)</f>
        <v>8.437632518651847</v>
      </c>
      <c r="AA22" s="33">
        <f>SUM(AA5:AA21)</f>
        <v>2822497400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676868500</v>
      </c>
      <c r="F25" s="8">
        <v>677172300</v>
      </c>
      <c r="G25" s="8">
        <v>52320496</v>
      </c>
      <c r="H25" s="8">
        <v>52374709</v>
      </c>
      <c r="I25" s="8">
        <v>52753536</v>
      </c>
      <c r="J25" s="8">
        <v>157448741</v>
      </c>
      <c r="K25" s="8">
        <v>51820672</v>
      </c>
      <c r="L25" s="8">
        <v>53493304</v>
      </c>
      <c r="M25" s="8">
        <v>57258680</v>
      </c>
      <c r="N25" s="8">
        <v>162572656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320021397</v>
      </c>
      <c r="X25" s="8">
        <v>335484252</v>
      </c>
      <c r="Y25" s="8">
        <v>-15462855</v>
      </c>
      <c r="Z25" s="2">
        <v>-4.61</v>
      </c>
      <c r="AA25" s="6">
        <v>677172300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26461500</v>
      </c>
      <c r="F26" s="8">
        <v>26930100</v>
      </c>
      <c r="G26" s="8">
        <v>1945032</v>
      </c>
      <c r="H26" s="8">
        <v>1837137</v>
      </c>
      <c r="I26" s="8">
        <v>1896559</v>
      </c>
      <c r="J26" s="8">
        <v>5678728</v>
      </c>
      <c r="K26" s="8">
        <v>1798907</v>
      </c>
      <c r="L26" s="8">
        <v>2088655</v>
      </c>
      <c r="M26" s="8">
        <v>2135186</v>
      </c>
      <c r="N26" s="8">
        <v>6022748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11701476</v>
      </c>
      <c r="X26" s="8">
        <v>13230750</v>
      </c>
      <c r="Y26" s="8">
        <v>-1529274</v>
      </c>
      <c r="Z26" s="2">
        <v>-11.56</v>
      </c>
      <c r="AA26" s="6">
        <v>26930100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6950000</v>
      </c>
      <c r="F27" s="8">
        <v>25011800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3475002</v>
      </c>
      <c r="Y27" s="8">
        <v>-3475002</v>
      </c>
      <c r="Z27" s="2">
        <v>-100</v>
      </c>
      <c r="AA27" s="6">
        <v>25011800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252372900</v>
      </c>
      <c r="F28" s="8">
        <v>307372900</v>
      </c>
      <c r="G28" s="8">
        <v>21031075</v>
      </c>
      <c r="H28" s="8">
        <v>21031075</v>
      </c>
      <c r="I28" s="8">
        <v>21031075</v>
      </c>
      <c r="J28" s="8">
        <v>63093225</v>
      </c>
      <c r="K28" s="8">
        <v>39364409</v>
      </c>
      <c r="L28" s="8">
        <v>25614409</v>
      </c>
      <c r="M28" s="8">
        <v>25614408</v>
      </c>
      <c r="N28" s="8">
        <v>90593226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153686451</v>
      </c>
      <c r="X28" s="8">
        <v>126186450</v>
      </c>
      <c r="Y28" s="8">
        <v>27500001</v>
      </c>
      <c r="Z28" s="2">
        <v>21.79</v>
      </c>
      <c r="AA28" s="6">
        <v>307372900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80335400</v>
      </c>
      <c r="F29" s="8">
        <v>69387900</v>
      </c>
      <c r="G29" s="8">
        <v>6694619</v>
      </c>
      <c r="H29" s="8">
        <v>6694616</v>
      </c>
      <c r="I29" s="8">
        <v>6694616</v>
      </c>
      <c r="J29" s="8">
        <v>20083851</v>
      </c>
      <c r="K29" s="8">
        <v>6694616</v>
      </c>
      <c r="L29" s="8">
        <v>6694616</v>
      </c>
      <c r="M29" s="8">
        <v>6694616</v>
      </c>
      <c r="N29" s="8">
        <v>20083848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40167699</v>
      </c>
      <c r="X29" s="8">
        <v>40167702</v>
      </c>
      <c r="Y29" s="8">
        <v>-3</v>
      </c>
      <c r="Z29" s="2">
        <v>0</v>
      </c>
      <c r="AA29" s="6">
        <v>69387900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1128614500</v>
      </c>
      <c r="F30" s="8">
        <v>1221540400</v>
      </c>
      <c r="G30" s="8">
        <v>117449753</v>
      </c>
      <c r="H30" s="8">
        <v>115716136</v>
      </c>
      <c r="I30" s="8">
        <v>100824123</v>
      </c>
      <c r="J30" s="8">
        <v>333990012</v>
      </c>
      <c r="K30" s="8">
        <v>84779292</v>
      </c>
      <c r="L30" s="8">
        <v>88248550</v>
      </c>
      <c r="M30" s="8">
        <v>79247112</v>
      </c>
      <c r="N30" s="8">
        <v>252274954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586264966</v>
      </c>
      <c r="X30" s="8">
        <v>564307248</v>
      </c>
      <c r="Y30" s="8">
        <v>21957718</v>
      </c>
      <c r="Z30" s="2">
        <v>3.89</v>
      </c>
      <c r="AA30" s="6">
        <v>1221540400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112425300</v>
      </c>
      <c r="F31" s="8">
        <v>126239100</v>
      </c>
      <c r="G31" s="8">
        <v>1887231</v>
      </c>
      <c r="H31" s="8">
        <v>8954563</v>
      </c>
      <c r="I31" s="8">
        <v>11243401</v>
      </c>
      <c r="J31" s="8">
        <v>22085195</v>
      </c>
      <c r="K31" s="8">
        <v>8374286</v>
      </c>
      <c r="L31" s="8">
        <v>15478555</v>
      </c>
      <c r="M31" s="8">
        <v>16405490</v>
      </c>
      <c r="N31" s="8">
        <v>40258331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62343526</v>
      </c>
      <c r="X31" s="8">
        <v>56595948</v>
      </c>
      <c r="Y31" s="8">
        <v>5747578</v>
      </c>
      <c r="Z31" s="2">
        <v>10.16</v>
      </c>
      <c r="AA31" s="6">
        <v>126239100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124176600</v>
      </c>
      <c r="F32" s="8">
        <v>132571300</v>
      </c>
      <c r="G32" s="8">
        <v>8336904</v>
      </c>
      <c r="H32" s="8">
        <v>7837032</v>
      </c>
      <c r="I32" s="8">
        <v>9804607</v>
      </c>
      <c r="J32" s="8">
        <v>25978543</v>
      </c>
      <c r="K32" s="8">
        <v>15855927</v>
      </c>
      <c r="L32" s="8">
        <v>16634312</v>
      </c>
      <c r="M32" s="8">
        <v>9312836</v>
      </c>
      <c r="N32" s="8">
        <v>41803075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67781618</v>
      </c>
      <c r="X32" s="8">
        <v>64654998</v>
      </c>
      <c r="Y32" s="8">
        <v>3126620</v>
      </c>
      <c r="Z32" s="2">
        <v>4.84</v>
      </c>
      <c r="AA32" s="6">
        <v>132571300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12681100</v>
      </c>
      <c r="F33" s="8">
        <v>11035800</v>
      </c>
      <c r="G33" s="8">
        <v>174105</v>
      </c>
      <c r="H33" s="8">
        <v>1530579</v>
      </c>
      <c r="I33" s="8">
        <v>281234</v>
      </c>
      <c r="J33" s="8">
        <v>1985918</v>
      </c>
      <c r="K33" s="8">
        <v>1596998</v>
      </c>
      <c r="L33" s="8">
        <v>1500362</v>
      </c>
      <c r="M33" s="8">
        <v>270763</v>
      </c>
      <c r="N33" s="8">
        <v>3368123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5354041</v>
      </c>
      <c r="X33" s="8">
        <v>6340548</v>
      </c>
      <c r="Y33" s="8">
        <v>-986507</v>
      </c>
      <c r="Z33" s="2">
        <v>-15.56</v>
      </c>
      <c r="AA33" s="6">
        <v>11035800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208450700</v>
      </c>
      <c r="F34" s="8">
        <v>245484600</v>
      </c>
      <c r="G34" s="8">
        <v>8788857</v>
      </c>
      <c r="H34" s="8">
        <v>15212362</v>
      </c>
      <c r="I34" s="8">
        <v>15743660</v>
      </c>
      <c r="J34" s="8">
        <v>39744879</v>
      </c>
      <c r="K34" s="8">
        <v>17226207</v>
      </c>
      <c r="L34" s="8">
        <v>22682115</v>
      </c>
      <c r="M34" s="8">
        <v>20141862</v>
      </c>
      <c r="N34" s="8">
        <v>60050184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99795063</v>
      </c>
      <c r="X34" s="8">
        <v>104225352</v>
      </c>
      <c r="Y34" s="8">
        <v>-4430289</v>
      </c>
      <c r="Z34" s="2">
        <v>-4.25</v>
      </c>
      <c r="AA34" s="6">
        <v>245484600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2629336500</v>
      </c>
      <c r="F36" s="35">
        <f t="shared" si="1"/>
        <v>2842746200</v>
      </c>
      <c r="G36" s="35">
        <f t="shared" si="1"/>
        <v>218628072</v>
      </c>
      <c r="H36" s="35">
        <f t="shared" si="1"/>
        <v>231188209</v>
      </c>
      <c r="I36" s="35">
        <f t="shared" si="1"/>
        <v>220272811</v>
      </c>
      <c r="J36" s="35">
        <f t="shared" si="1"/>
        <v>670089092</v>
      </c>
      <c r="K36" s="35">
        <f t="shared" si="1"/>
        <v>227511314</v>
      </c>
      <c r="L36" s="35">
        <f t="shared" si="1"/>
        <v>232434878</v>
      </c>
      <c r="M36" s="35">
        <f t="shared" si="1"/>
        <v>217080953</v>
      </c>
      <c r="N36" s="35">
        <f t="shared" si="1"/>
        <v>677027145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1347116237</v>
      </c>
      <c r="X36" s="35">
        <f t="shared" si="1"/>
        <v>1314668250</v>
      </c>
      <c r="Y36" s="35">
        <f t="shared" si="1"/>
        <v>32447987</v>
      </c>
      <c r="Z36" s="36">
        <f>+IF(X36&lt;&gt;0,+(Y36/X36)*100,0)</f>
        <v>2.4681501968272226</v>
      </c>
      <c r="AA36" s="33">
        <f>SUM(AA25:AA35)</f>
        <v>2842746200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6500000</v>
      </c>
      <c r="F38" s="48">
        <f t="shared" si="2"/>
        <v>-20248800</v>
      </c>
      <c r="G38" s="48">
        <f t="shared" si="2"/>
        <v>48834023</v>
      </c>
      <c r="H38" s="48">
        <f t="shared" si="2"/>
        <v>28627935</v>
      </c>
      <c r="I38" s="48">
        <f t="shared" si="2"/>
        <v>4244837</v>
      </c>
      <c r="J38" s="48">
        <f t="shared" si="2"/>
        <v>81706795</v>
      </c>
      <c r="K38" s="48">
        <f t="shared" si="2"/>
        <v>7791218</v>
      </c>
      <c r="L38" s="48">
        <f t="shared" si="2"/>
        <v>-20094041</v>
      </c>
      <c r="M38" s="48">
        <f t="shared" si="2"/>
        <v>12599142</v>
      </c>
      <c r="N38" s="48">
        <f t="shared" si="2"/>
        <v>296319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82003114</v>
      </c>
      <c r="X38" s="48">
        <f>IF(F22=F36,0,X22-X36)</f>
        <v>3250002</v>
      </c>
      <c r="Y38" s="48">
        <f t="shared" si="2"/>
        <v>78753112</v>
      </c>
      <c r="Z38" s="49">
        <f>+IF(X38&lt;&gt;0,+(Y38/X38)*100,0)</f>
        <v>2423.1711857408086</v>
      </c>
      <c r="AA38" s="46">
        <f>+AA22-AA36</f>
        <v>-20248800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145747100</v>
      </c>
      <c r="F39" s="8">
        <v>145909100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72873552</v>
      </c>
      <c r="Y39" s="8">
        <v>-72873552</v>
      </c>
      <c r="Z39" s="2">
        <v>-100</v>
      </c>
      <c r="AA39" s="6">
        <v>145909100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152247100</v>
      </c>
      <c r="F42" s="57">
        <f t="shared" si="3"/>
        <v>125660300</v>
      </c>
      <c r="G42" s="57">
        <f t="shared" si="3"/>
        <v>48834023</v>
      </c>
      <c r="H42" s="57">
        <f t="shared" si="3"/>
        <v>28627935</v>
      </c>
      <c r="I42" s="57">
        <f t="shared" si="3"/>
        <v>4244837</v>
      </c>
      <c r="J42" s="57">
        <f t="shared" si="3"/>
        <v>81706795</v>
      </c>
      <c r="K42" s="57">
        <f t="shared" si="3"/>
        <v>7791218</v>
      </c>
      <c r="L42" s="57">
        <f t="shared" si="3"/>
        <v>-20094041</v>
      </c>
      <c r="M42" s="57">
        <f t="shared" si="3"/>
        <v>12599142</v>
      </c>
      <c r="N42" s="57">
        <f t="shared" si="3"/>
        <v>296319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82003114</v>
      </c>
      <c r="X42" s="57">
        <f t="shared" si="3"/>
        <v>76123554</v>
      </c>
      <c r="Y42" s="57">
        <f t="shared" si="3"/>
        <v>5879560</v>
      </c>
      <c r="Z42" s="58">
        <f>+IF(X42&lt;&gt;0,+(Y42/X42)*100,0)</f>
        <v>7.723706646697027</v>
      </c>
      <c r="AA42" s="55">
        <f>SUM(AA38:AA41)</f>
        <v>125660300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152247100</v>
      </c>
      <c r="F44" s="65">
        <f t="shared" si="4"/>
        <v>125660300</v>
      </c>
      <c r="G44" s="65">
        <f t="shared" si="4"/>
        <v>48834023</v>
      </c>
      <c r="H44" s="65">
        <f t="shared" si="4"/>
        <v>28627935</v>
      </c>
      <c r="I44" s="65">
        <f t="shared" si="4"/>
        <v>4244837</v>
      </c>
      <c r="J44" s="65">
        <f t="shared" si="4"/>
        <v>81706795</v>
      </c>
      <c r="K44" s="65">
        <f t="shared" si="4"/>
        <v>7791218</v>
      </c>
      <c r="L44" s="65">
        <f t="shared" si="4"/>
        <v>-20094041</v>
      </c>
      <c r="M44" s="65">
        <f t="shared" si="4"/>
        <v>12599142</v>
      </c>
      <c r="N44" s="65">
        <f t="shared" si="4"/>
        <v>296319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82003114</v>
      </c>
      <c r="X44" s="65">
        <f t="shared" si="4"/>
        <v>76123554</v>
      </c>
      <c r="Y44" s="65">
        <f t="shared" si="4"/>
        <v>5879560</v>
      </c>
      <c r="Z44" s="66">
        <f>+IF(X44&lt;&gt;0,+(Y44/X44)*100,0)</f>
        <v>7.723706646697027</v>
      </c>
      <c r="AA44" s="63">
        <f>+AA42-AA43</f>
        <v>125660300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152247100</v>
      </c>
      <c r="F46" s="57">
        <f t="shared" si="5"/>
        <v>125660300</v>
      </c>
      <c r="G46" s="57">
        <f t="shared" si="5"/>
        <v>48834023</v>
      </c>
      <c r="H46" s="57">
        <f t="shared" si="5"/>
        <v>28627935</v>
      </c>
      <c r="I46" s="57">
        <f t="shared" si="5"/>
        <v>4244837</v>
      </c>
      <c r="J46" s="57">
        <f t="shared" si="5"/>
        <v>81706795</v>
      </c>
      <c r="K46" s="57">
        <f t="shared" si="5"/>
        <v>7791218</v>
      </c>
      <c r="L46" s="57">
        <f t="shared" si="5"/>
        <v>-20094041</v>
      </c>
      <c r="M46" s="57">
        <f t="shared" si="5"/>
        <v>12599142</v>
      </c>
      <c r="N46" s="57">
        <f t="shared" si="5"/>
        <v>296319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82003114</v>
      </c>
      <c r="X46" s="57">
        <f t="shared" si="5"/>
        <v>76123554</v>
      </c>
      <c r="Y46" s="57">
        <f t="shared" si="5"/>
        <v>5879560</v>
      </c>
      <c r="Z46" s="58">
        <f>+IF(X46&lt;&gt;0,+(Y46/X46)*100,0)</f>
        <v>7.723706646697027</v>
      </c>
      <c r="AA46" s="55">
        <f>SUM(AA44:AA45)</f>
        <v>125660300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152247100</v>
      </c>
      <c r="F48" s="73">
        <f t="shared" si="6"/>
        <v>125660300</v>
      </c>
      <c r="G48" s="73">
        <f t="shared" si="6"/>
        <v>48834023</v>
      </c>
      <c r="H48" s="74">
        <f t="shared" si="6"/>
        <v>28627935</v>
      </c>
      <c r="I48" s="74">
        <f t="shared" si="6"/>
        <v>4244837</v>
      </c>
      <c r="J48" s="74">
        <f t="shared" si="6"/>
        <v>81706795</v>
      </c>
      <c r="K48" s="74">
        <f t="shared" si="6"/>
        <v>7791218</v>
      </c>
      <c r="L48" s="74">
        <f t="shared" si="6"/>
        <v>-20094041</v>
      </c>
      <c r="M48" s="73">
        <f t="shared" si="6"/>
        <v>12599142</v>
      </c>
      <c r="N48" s="73">
        <f t="shared" si="6"/>
        <v>296319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82003114</v>
      </c>
      <c r="X48" s="74">
        <f t="shared" si="6"/>
        <v>76123554</v>
      </c>
      <c r="Y48" s="74">
        <f t="shared" si="6"/>
        <v>5879560</v>
      </c>
      <c r="Z48" s="75">
        <f>+IF(X48&lt;&gt;0,+(Y48/X48)*100,0)</f>
        <v>7.723706646697027</v>
      </c>
      <c r="AA48" s="76">
        <f>SUM(AA46:AA47)</f>
        <v>125660300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46375575</v>
      </c>
      <c r="D5" s="6">
        <v>0</v>
      </c>
      <c r="E5" s="7">
        <v>48497880</v>
      </c>
      <c r="F5" s="8">
        <v>48497880</v>
      </c>
      <c r="G5" s="8">
        <v>26980759</v>
      </c>
      <c r="H5" s="8">
        <v>2207889</v>
      </c>
      <c r="I5" s="8">
        <v>3484675</v>
      </c>
      <c r="J5" s="8">
        <v>32673323</v>
      </c>
      <c r="K5" s="8">
        <v>-1082037</v>
      </c>
      <c r="L5" s="8">
        <v>1812173</v>
      </c>
      <c r="M5" s="8">
        <v>2060927</v>
      </c>
      <c r="N5" s="8">
        <v>2791063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35464386</v>
      </c>
      <c r="X5" s="8">
        <v>24248940</v>
      </c>
      <c r="Y5" s="8">
        <v>11215446</v>
      </c>
      <c r="Z5" s="2">
        <v>46.25</v>
      </c>
      <c r="AA5" s="6">
        <v>48497880</v>
      </c>
    </row>
    <row r="6" spans="1:27" ht="13.5">
      <c r="A6" s="23" t="s">
        <v>33</v>
      </c>
      <c r="B6" s="24"/>
      <c r="C6" s="6">
        <v>2314680</v>
      </c>
      <c r="D6" s="6">
        <v>0</v>
      </c>
      <c r="E6" s="7">
        <v>2216500</v>
      </c>
      <c r="F6" s="8">
        <v>2216500</v>
      </c>
      <c r="G6" s="8">
        <v>216070</v>
      </c>
      <c r="H6" s="8">
        <v>190457</v>
      </c>
      <c r="I6" s="8">
        <v>453433</v>
      </c>
      <c r="J6" s="8">
        <v>859960</v>
      </c>
      <c r="K6" s="8">
        <v>333212</v>
      </c>
      <c r="L6" s="8">
        <v>325970</v>
      </c>
      <c r="M6" s="8">
        <v>346777</v>
      </c>
      <c r="N6" s="8">
        <v>1005959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1865919</v>
      </c>
      <c r="X6" s="8">
        <v>1106166</v>
      </c>
      <c r="Y6" s="8">
        <v>759753</v>
      </c>
      <c r="Z6" s="2">
        <v>68.68</v>
      </c>
      <c r="AA6" s="6">
        <v>2216500</v>
      </c>
    </row>
    <row r="7" spans="1:27" ht="13.5">
      <c r="A7" s="25" t="s">
        <v>34</v>
      </c>
      <c r="B7" s="24"/>
      <c r="C7" s="6">
        <v>56557324</v>
      </c>
      <c r="D7" s="6">
        <v>0</v>
      </c>
      <c r="E7" s="7">
        <v>59498530</v>
      </c>
      <c r="F7" s="8">
        <v>59498530</v>
      </c>
      <c r="G7" s="8">
        <v>5065528</v>
      </c>
      <c r="H7" s="8">
        <v>5126031</v>
      </c>
      <c r="I7" s="8">
        <v>5134482</v>
      </c>
      <c r="J7" s="8">
        <v>15326041</v>
      </c>
      <c r="K7" s="8">
        <v>4919771</v>
      </c>
      <c r="L7" s="8">
        <v>5010873</v>
      </c>
      <c r="M7" s="8">
        <v>5273659</v>
      </c>
      <c r="N7" s="8">
        <v>15204303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30530344</v>
      </c>
      <c r="X7" s="8">
        <v>29749266</v>
      </c>
      <c r="Y7" s="8">
        <v>781078</v>
      </c>
      <c r="Z7" s="2">
        <v>2.63</v>
      </c>
      <c r="AA7" s="6">
        <v>59498530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11078079</v>
      </c>
      <c r="D10" s="6">
        <v>0</v>
      </c>
      <c r="E10" s="7">
        <v>11836260</v>
      </c>
      <c r="F10" s="26">
        <v>11836260</v>
      </c>
      <c r="G10" s="26">
        <v>981112</v>
      </c>
      <c r="H10" s="26">
        <v>984310</v>
      </c>
      <c r="I10" s="26">
        <v>981853</v>
      </c>
      <c r="J10" s="26">
        <v>2947275</v>
      </c>
      <c r="K10" s="26">
        <v>976923</v>
      </c>
      <c r="L10" s="26">
        <v>976198</v>
      </c>
      <c r="M10" s="26">
        <v>979880</v>
      </c>
      <c r="N10" s="26">
        <v>2933001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5880276</v>
      </c>
      <c r="X10" s="26">
        <v>5918130</v>
      </c>
      <c r="Y10" s="26">
        <v>-37854</v>
      </c>
      <c r="Z10" s="27">
        <v>-0.64</v>
      </c>
      <c r="AA10" s="28">
        <v>11836260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1155906</v>
      </c>
      <c r="D12" s="6">
        <v>0</v>
      </c>
      <c r="E12" s="7">
        <v>1252900</v>
      </c>
      <c r="F12" s="8">
        <v>1252900</v>
      </c>
      <c r="G12" s="8">
        <v>631672</v>
      </c>
      <c r="H12" s="8">
        <v>128821</v>
      </c>
      <c r="I12" s="8">
        <v>38285</v>
      </c>
      <c r="J12" s="8">
        <v>798778</v>
      </c>
      <c r="K12" s="8">
        <v>84850</v>
      </c>
      <c r="L12" s="8">
        <v>28640</v>
      </c>
      <c r="M12" s="8">
        <v>29058</v>
      </c>
      <c r="N12" s="8">
        <v>142548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941326</v>
      </c>
      <c r="X12" s="8">
        <v>625446</v>
      </c>
      <c r="Y12" s="8">
        <v>315880</v>
      </c>
      <c r="Z12" s="2">
        <v>50.5</v>
      </c>
      <c r="AA12" s="6">
        <v>1252900</v>
      </c>
    </row>
    <row r="13" spans="1:27" ht="13.5">
      <c r="A13" s="23" t="s">
        <v>40</v>
      </c>
      <c r="B13" s="29"/>
      <c r="C13" s="6">
        <v>6466900</v>
      </c>
      <c r="D13" s="6">
        <v>0</v>
      </c>
      <c r="E13" s="7">
        <v>6046860</v>
      </c>
      <c r="F13" s="8">
        <v>6046860</v>
      </c>
      <c r="G13" s="8">
        <v>600497</v>
      </c>
      <c r="H13" s="8">
        <v>561823</v>
      </c>
      <c r="I13" s="8">
        <v>366673</v>
      </c>
      <c r="J13" s="8">
        <v>1528993</v>
      </c>
      <c r="K13" s="8">
        <v>465791</v>
      </c>
      <c r="L13" s="8">
        <v>414631</v>
      </c>
      <c r="M13" s="8">
        <v>570277</v>
      </c>
      <c r="N13" s="8">
        <v>1450699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2979692</v>
      </c>
      <c r="X13" s="8">
        <v>2981976</v>
      </c>
      <c r="Y13" s="8">
        <v>-2284</v>
      </c>
      <c r="Z13" s="2">
        <v>-0.08</v>
      </c>
      <c r="AA13" s="6">
        <v>6046860</v>
      </c>
    </row>
    <row r="14" spans="1:27" ht="13.5">
      <c r="A14" s="23" t="s">
        <v>41</v>
      </c>
      <c r="B14" s="29"/>
      <c r="C14" s="6">
        <v>457035</v>
      </c>
      <c r="D14" s="6">
        <v>0</v>
      </c>
      <c r="E14" s="7">
        <v>397080</v>
      </c>
      <c r="F14" s="8">
        <v>397080</v>
      </c>
      <c r="G14" s="8">
        <v>32008</v>
      </c>
      <c r="H14" s="8">
        <v>38765</v>
      </c>
      <c r="I14" s="8">
        <v>37518</v>
      </c>
      <c r="J14" s="8">
        <v>108291</v>
      </c>
      <c r="K14" s="8">
        <v>45929</v>
      </c>
      <c r="L14" s="8">
        <v>43907</v>
      </c>
      <c r="M14" s="8">
        <v>40889</v>
      </c>
      <c r="N14" s="8">
        <v>130725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239016</v>
      </c>
      <c r="X14" s="8">
        <v>198168</v>
      </c>
      <c r="Y14" s="8">
        <v>40848</v>
      </c>
      <c r="Z14" s="2">
        <v>20.61</v>
      </c>
      <c r="AA14" s="6">
        <v>397080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32197563</v>
      </c>
      <c r="D16" s="6">
        <v>0</v>
      </c>
      <c r="E16" s="7">
        <v>27047500</v>
      </c>
      <c r="F16" s="8">
        <v>27047500</v>
      </c>
      <c r="G16" s="8">
        <v>211</v>
      </c>
      <c r="H16" s="8">
        <v>5818</v>
      </c>
      <c r="I16" s="8">
        <v>7140</v>
      </c>
      <c r="J16" s="8">
        <v>13169</v>
      </c>
      <c r="K16" s="8">
        <v>9862485</v>
      </c>
      <c r="L16" s="8">
        <v>10674</v>
      </c>
      <c r="M16" s="8">
        <v>4819585</v>
      </c>
      <c r="N16" s="8">
        <v>14692744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14705913</v>
      </c>
      <c r="X16" s="8">
        <v>13498278</v>
      </c>
      <c r="Y16" s="8">
        <v>1207635</v>
      </c>
      <c r="Z16" s="2">
        <v>8.95</v>
      </c>
      <c r="AA16" s="6">
        <v>27047500</v>
      </c>
    </row>
    <row r="17" spans="1:27" ht="13.5">
      <c r="A17" s="23" t="s">
        <v>44</v>
      </c>
      <c r="B17" s="29"/>
      <c r="C17" s="6">
        <v>3419316</v>
      </c>
      <c r="D17" s="6">
        <v>0</v>
      </c>
      <c r="E17" s="7">
        <v>3562190</v>
      </c>
      <c r="F17" s="8">
        <v>3562190</v>
      </c>
      <c r="G17" s="8">
        <v>312760</v>
      </c>
      <c r="H17" s="8">
        <v>288979</v>
      </c>
      <c r="I17" s="8">
        <v>288207</v>
      </c>
      <c r="J17" s="8">
        <v>889946</v>
      </c>
      <c r="K17" s="8">
        <v>274527</v>
      </c>
      <c r="L17" s="8">
        <v>302983</v>
      </c>
      <c r="M17" s="8">
        <v>292363</v>
      </c>
      <c r="N17" s="8">
        <v>869873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1759819</v>
      </c>
      <c r="X17" s="8">
        <v>1777740</v>
      </c>
      <c r="Y17" s="8">
        <v>-17921</v>
      </c>
      <c r="Z17" s="2">
        <v>-1.01</v>
      </c>
      <c r="AA17" s="6">
        <v>3562190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135560169</v>
      </c>
      <c r="D19" s="6">
        <v>0</v>
      </c>
      <c r="E19" s="7">
        <v>150263560</v>
      </c>
      <c r="F19" s="8">
        <v>150263560</v>
      </c>
      <c r="G19" s="8">
        <v>0</v>
      </c>
      <c r="H19" s="8">
        <v>4926718</v>
      </c>
      <c r="I19" s="8">
        <v>62724208</v>
      </c>
      <c r="J19" s="8">
        <v>67650926</v>
      </c>
      <c r="K19" s="8">
        <v>465883</v>
      </c>
      <c r="L19" s="8">
        <v>390930</v>
      </c>
      <c r="M19" s="8">
        <v>3274030</v>
      </c>
      <c r="N19" s="8">
        <v>4130843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71781769</v>
      </c>
      <c r="X19" s="8">
        <v>75553806</v>
      </c>
      <c r="Y19" s="8">
        <v>-3772037</v>
      </c>
      <c r="Z19" s="2">
        <v>-4.99</v>
      </c>
      <c r="AA19" s="6">
        <v>150263560</v>
      </c>
    </row>
    <row r="20" spans="1:27" ht="13.5">
      <c r="A20" s="23" t="s">
        <v>47</v>
      </c>
      <c r="B20" s="29"/>
      <c r="C20" s="6">
        <v>12866609</v>
      </c>
      <c r="D20" s="6">
        <v>0</v>
      </c>
      <c r="E20" s="7">
        <v>3394090</v>
      </c>
      <c r="F20" s="26">
        <v>3394090</v>
      </c>
      <c r="G20" s="26">
        <v>387587</v>
      </c>
      <c r="H20" s="26">
        <v>399585</v>
      </c>
      <c r="I20" s="26">
        <v>142088</v>
      </c>
      <c r="J20" s="26">
        <v>929260</v>
      </c>
      <c r="K20" s="26">
        <v>118033</v>
      </c>
      <c r="L20" s="26">
        <v>114714</v>
      </c>
      <c r="M20" s="26">
        <v>236239</v>
      </c>
      <c r="N20" s="26">
        <v>468986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1398246</v>
      </c>
      <c r="X20" s="26">
        <v>1579848</v>
      </c>
      <c r="Y20" s="26">
        <v>-181602</v>
      </c>
      <c r="Z20" s="27">
        <v>-11.49</v>
      </c>
      <c r="AA20" s="28">
        <v>3394090</v>
      </c>
    </row>
    <row r="21" spans="1:27" ht="13.5">
      <c r="A21" s="23" t="s">
        <v>48</v>
      </c>
      <c r="B21" s="29"/>
      <c r="C21" s="6">
        <v>911450</v>
      </c>
      <c r="D21" s="6">
        <v>0</v>
      </c>
      <c r="E21" s="7">
        <v>130000</v>
      </c>
      <c r="F21" s="8">
        <v>130000</v>
      </c>
      <c r="G21" s="8">
        <v>0</v>
      </c>
      <c r="H21" s="8">
        <v>90000</v>
      </c>
      <c r="I21" s="30">
        <v>0</v>
      </c>
      <c r="J21" s="8">
        <v>90000</v>
      </c>
      <c r="K21" s="8">
        <v>0</v>
      </c>
      <c r="L21" s="8">
        <v>0</v>
      </c>
      <c r="M21" s="8">
        <v>-90000</v>
      </c>
      <c r="N21" s="8">
        <v>-90000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64998</v>
      </c>
      <c r="Y21" s="8">
        <v>-64998</v>
      </c>
      <c r="Z21" s="2">
        <v>-100</v>
      </c>
      <c r="AA21" s="6">
        <v>130000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309360606</v>
      </c>
      <c r="D22" s="33">
        <f>SUM(D5:D21)</f>
        <v>0</v>
      </c>
      <c r="E22" s="34">
        <f t="shared" si="0"/>
        <v>314143350</v>
      </c>
      <c r="F22" s="35">
        <f t="shared" si="0"/>
        <v>314143350</v>
      </c>
      <c r="G22" s="35">
        <f t="shared" si="0"/>
        <v>35208204</v>
      </c>
      <c r="H22" s="35">
        <f t="shared" si="0"/>
        <v>14949196</v>
      </c>
      <c r="I22" s="35">
        <f t="shared" si="0"/>
        <v>73658562</v>
      </c>
      <c r="J22" s="35">
        <f t="shared" si="0"/>
        <v>123815962</v>
      </c>
      <c r="K22" s="35">
        <f t="shared" si="0"/>
        <v>16465367</v>
      </c>
      <c r="L22" s="35">
        <f t="shared" si="0"/>
        <v>9431693</v>
      </c>
      <c r="M22" s="35">
        <f t="shared" si="0"/>
        <v>17833684</v>
      </c>
      <c r="N22" s="35">
        <f t="shared" si="0"/>
        <v>43730744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167546706</v>
      </c>
      <c r="X22" s="35">
        <f t="shared" si="0"/>
        <v>157302762</v>
      </c>
      <c r="Y22" s="35">
        <f t="shared" si="0"/>
        <v>10243944</v>
      </c>
      <c r="Z22" s="36">
        <f>+IF(X22&lt;&gt;0,+(Y22/X22)*100,0)</f>
        <v>6.512246746182372</v>
      </c>
      <c r="AA22" s="33">
        <f>SUM(AA5:AA21)</f>
        <v>314143350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78958056</v>
      </c>
      <c r="D25" s="6">
        <v>0</v>
      </c>
      <c r="E25" s="7">
        <v>110533240</v>
      </c>
      <c r="F25" s="8">
        <v>110533240</v>
      </c>
      <c r="G25" s="8">
        <v>7910603</v>
      </c>
      <c r="H25" s="8">
        <v>6717424</v>
      </c>
      <c r="I25" s="8">
        <v>7561090</v>
      </c>
      <c r="J25" s="8">
        <v>22189117</v>
      </c>
      <c r="K25" s="8">
        <v>7301304</v>
      </c>
      <c r="L25" s="8">
        <v>8402205</v>
      </c>
      <c r="M25" s="8">
        <v>8547973</v>
      </c>
      <c r="N25" s="8">
        <v>24251482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46440599</v>
      </c>
      <c r="X25" s="8">
        <v>51125388</v>
      </c>
      <c r="Y25" s="8">
        <v>-4684789</v>
      </c>
      <c r="Z25" s="2">
        <v>-9.16</v>
      </c>
      <c r="AA25" s="6">
        <v>110533240</v>
      </c>
    </row>
    <row r="26" spans="1:27" ht="13.5">
      <c r="A26" s="25" t="s">
        <v>52</v>
      </c>
      <c r="B26" s="24"/>
      <c r="C26" s="6">
        <v>17442540</v>
      </c>
      <c r="D26" s="6">
        <v>0</v>
      </c>
      <c r="E26" s="7">
        <v>19334500</v>
      </c>
      <c r="F26" s="8">
        <v>19334500</v>
      </c>
      <c r="G26" s="8">
        <v>1442565</v>
      </c>
      <c r="H26" s="8">
        <v>1431536</v>
      </c>
      <c r="I26" s="8">
        <v>1500408</v>
      </c>
      <c r="J26" s="8">
        <v>4374509</v>
      </c>
      <c r="K26" s="8">
        <v>1500408</v>
      </c>
      <c r="L26" s="8">
        <v>1309651</v>
      </c>
      <c r="M26" s="8">
        <v>1309651</v>
      </c>
      <c r="N26" s="8">
        <v>4119710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8494219</v>
      </c>
      <c r="X26" s="8">
        <v>9667248</v>
      </c>
      <c r="Y26" s="8">
        <v>-1173029</v>
      </c>
      <c r="Z26" s="2">
        <v>-12.13</v>
      </c>
      <c r="AA26" s="6">
        <v>19334500</v>
      </c>
    </row>
    <row r="27" spans="1:27" ht="13.5">
      <c r="A27" s="25" t="s">
        <v>53</v>
      </c>
      <c r="B27" s="24"/>
      <c r="C27" s="6">
        <v>38918057</v>
      </c>
      <c r="D27" s="6">
        <v>0</v>
      </c>
      <c r="E27" s="7">
        <v>24456190</v>
      </c>
      <c r="F27" s="8">
        <v>24456190</v>
      </c>
      <c r="G27" s="8">
        <v>0</v>
      </c>
      <c r="H27" s="8">
        <v>4076031</v>
      </c>
      <c r="I27" s="8">
        <v>2038016</v>
      </c>
      <c r="J27" s="8">
        <v>6114047</v>
      </c>
      <c r="K27" s="8">
        <v>0</v>
      </c>
      <c r="L27" s="8">
        <v>4076031</v>
      </c>
      <c r="M27" s="8">
        <v>2038016</v>
      </c>
      <c r="N27" s="8">
        <v>6114047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12228094</v>
      </c>
      <c r="X27" s="8">
        <v>12205062</v>
      </c>
      <c r="Y27" s="8">
        <v>23032</v>
      </c>
      <c r="Z27" s="2">
        <v>0.19</v>
      </c>
      <c r="AA27" s="6">
        <v>24456190</v>
      </c>
    </row>
    <row r="28" spans="1:27" ht="13.5">
      <c r="A28" s="25" t="s">
        <v>54</v>
      </c>
      <c r="B28" s="24"/>
      <c r="C28" s="6">
        <v>39990330</v>
      </c>
      <c r="D28" s="6">
        <v>0</v>
      </c>
      <c r="E28" s="7">
        <v>38925230</v>
      </c>
      <c r="F28" s="8">
        <v>38925230</v>
      </c>
      <c r="G28" s="8">
        <v>0</v>
      </c>
      <c r="H28" s="8">
        <v>6487538</v>
      </c>
      <c r="I28" s="8">
        <v>3243770</v>
      </c>
      <c r="J28" s="8">
        <v>9731308</v>
      </c>
      <c r="K28" s="8">
        <v>0</v>
      </c>
      <c r="L28" s="8">
        <v>6487538</v>
      </c>
      <c r="M28" s="8">
        <v>3243770</v>
      </c>
      <c r="N28" s="8">
        <v>9731308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19462616</v>
      </c>
      <c r="X28" s="8">
        <v>19427934</v>
      </c>
      <c r="Y28" s="8">
        <v>34682</v>
      </c>
      <c r="Z28" s="2">
        <v>0.18</v>
      </c>
      <c r="AA28" s="6">
        <v>38925230</v>
      </c>
    </row>
    <row r="29" spans="1:27" ht="13.5">
      <c r="A29" s="25" t="s">
        <v>55</v>
      </c>
      <c r="B29" s="24"/>
      <c r="C29" s="6">
        <v>576526</v>
      </c>
      <c r="D29" s="6">
        <v>0</v>
      </c>
      <c r="E29" s="7">
        <v>540550</v>
      </c>
      <c r="F29" s="8">
        <v>540550</v>
      </c>
      <c r="G29" s="8">
        <v>0</v>
      </c>
      <c r="H29" s="8">
        <v>0</v>
      </c>
      <c r="I29" s="8">
        <v>144415</v>
      </c>
      <c r="J29" s="8">
        <v>144415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144415</v>
      </c>
      <c r="X29" s="8">
        <v>270270</v>
      </c>
      <c r="Y29" s="8">
        <v>-125855</v>
      </c>
      <c r="Z29" s="2">
        <v>-46.57</v>
      </c>
      <c r="AA29" s="6">
        <v>540550</v>
      </c>
    </row>
    <row r="30" spans="1:27" ht="13.5">
      <c r="A30" s="25" t="s">
        <v>56</v>
      </c>
      <c r="B30" s="24"/>
      <c r="C30" s="6">
        <v>43727155</v>
      </c>
      <c r="D30" s="6">
        <v>0</v>
      </c>
      <c r="E30" s="7">
        <v>48940430</v>
      </c>
      <c r="F30" s="8">
        <v>48940430</v>
      </c>
      <c r="G30" s="8">
        <v>5335431</v>
      </c>
      <c r="H30" s="8">
        <v>332307</v>
      </c>
      <c r="I30" s="8">
        <v>8064788</v>
      </c>
      <c r="J30" s="8">
        <v>13732526</v>
      </c>
      <c r="K30" s="8">
        <v>3772928</v>
      </c>
      <c r="L30" s="8">
        <v>479825</v>
      </c>
      <c r="M30" s="8">
        <v>2830007</v>
      </c>
      <c r="N30" s="8">
        <v>7082760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20815286</v>
      </c>
      <c r="X30" s="8">
        <v>24157068</v>
      </c>
      <c r="Y30" s="8">
        <v>-3341782</v>
      </c>
      <c r="Z30" s="2">
        <v>-13.83</v>
      </c>
      <c r="AA30" s="6">
        <v>48940430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28210831</v>
      </c>
      <c r="D32" s="6">
        <v>0</v>
      </c>
      <c r="E32" s="7">
        <v>29923590</v>
      </c>
      <c r="F32" s="8">
        <v>29923590</v>
      </c>
      <c r="G32" s="8">
        <v>709750</v>
      </c>
      <c r="H32" s="8">
        <v>2907495</v>
      </c>
      <c r="I32" s="8">
        <v>3217190</v>
      </c>
      <c r="J32" s="8">
        <v>6834435</v>
      </c>
      <c r="K32" s="8">
        <v>1872023</v>
      </c>
      <c r="L32" s="8">
        <v>2150791</v>
      </c>
      <c r="M32" s="8">
        <v>2489508</v>
      </c>
      <c r="N32" s="8">
        <v>6512322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13346757</v>
      </c>
      <c r="X32" s="8">
        <v>15457848</v>
      </c>
      <c r="Y32" s="8">
        <v>-2111091</v>
      </c>
      <c r="Z32" s="2">
        <v>-13.66</v>
      </c>
      <c r="AA32" s="6">
        <v>29923590</v>
      </c>
    </row>
    <row r="33" spans="1:27" ht="13.5">
      <c r="A33" s="25" t="s">
        <v>59</v>
      </c>
      <c r="B33" s="24"/>
      <c r="C33" s="6">
        <v>3865496</v>
      </c>
      <c r="D33" s="6">
        <v>0</v>
      </c>
      <c r="E33" s="7">
        <v>4302400</v>
      </c>
      <c r="F33" s="8">
        <v>4302400</v>
      </c>
      <c r="G33" s="8">
        <v>240091</v>
      </c>
      <c r="H33" s="8">
        <v>255026</v>
      </c>
      <c r="I33" s="8">
        <v>266122</v>
      </c>
      <c r="J33" s="8">
        <v>761239</v>
      </c>
      <c r="K33" s="8">
        <v>277690</v>
      </c>
      <c r="L33" s="8">
        <v>751051</v>
      </c>
      <c r="M33" s="8">
        <v>289408</v>
      </c>
      <c r="N33" s="8">
        <v>1318149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2079388</v>
      </c>
      <c r="X33" s="8">
        <v>1941978</v>
      </c>
      <c r="Y33" s="8">
        <v>137410</v>
      </c>
      <c r="Z33" s="2">
        <v>7.08</v>
      </c>
      <c r="AA33" s="6">
        <v>4302400</v>
      </c>
    </row>
    <row r="34" spans="1:27" ht="13.5">
      <c r="A34" s="25" t="s">
        <v>60</v>
      </c>
      <c r="B34" s="24"/>
      <c r="C34" s="6">
        <v>89517393</v>
      </c>
      <c r="D34" s="6">
        <v>0</v>
      </c>
      <c r="E34" s="7">
        <v>77819680</v>
      </c>
      <c r="F34" s="8">
        <v>77819680</v>
      </c>
      <c r="G34" s="8">
        <v>5801486</v>
      </c>
      <c r="H34" s="8">
        <v>7557231</v>
      </c>
      <c r="I34" s="8">
        <v>7631137</v>
      </c>
      <c r="J34" s="8">
        <v>20989854</v>
      </c>
      <c r="K34" s="8">
        <v>6469277</v>
      </c>
      <c r="L34" s="8">
        <v>7276377</v>
      </c>
      <c r="M34" s="8">
        <v>7521538</v>
      </c>
      <c r="N34" s="8">
        <v>21267192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42257046</v>
      </c>
      <c r="X34" s="8">
        <v>43171140</v>
      </c>
      <c r="Y34" s="8">
        <v>-914094</v>
      </c>
      <c r="Z34" s="2">
        <v>-2.12</v>
      </c>
      <c r="AA34" s="6">
        <v>77819680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341206384</v>
      </c>
      <c r="D36" s="33">
        <f>SUM(D25:D35)</f>
        <v>0</v>
      </c>
      <c r="E36" s="34">
        <f t="shared" si="1"/>
        <v>354775810</v>
      </c>
      <c r="F36" s="35">
        <f t="shared" si="1"/>
        <v>354775810</v>
      </c>
      <c r="G36" s="35">
        <f t="shared" si="1"/>
        <v>21439926</v>
      </c>
      <c r="H36" s="35">
        <f t="shared" si="1"/>
        <v>29764588</v>
      </c>
      <c r="I36" s="35">
        <f t="shared" si="1"/>
        <v>33666936</v>
      </c>
      <c r="J36" s="35">
        <f t="shared" si="1"/>
        <v>84871450</v>
      </c>
      <c r="K36" s="35">
        <f t="shared" si="1"/>
        <v>21193630</v>
      </c>
      <c r="L36" s="35">
        <f t="shared" si="1"/>
        <v>30933469</v>
      </c>
      <c r="M36" s="35">
        <f t="shared" si="1"/>
        <v>28269871</v>
      </c>
      <c r="N36" s="35">
        <f t="shared" si="1"/>
        <v>80396970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165268420</v>
      </c>
      <c r="X36" s="35">
        <f t="shared" si="1"/>
        <v>177423936</v>
      </c>
      <c r="Y36" s="35">
        <f t="shared" si="1"/>
        <v>-12155516</v>
      </c>
      <c r="Z36" s="36">
        <f>+IF(X36&lt;&gt;0,+(Y36/X36)*100,0)</f>
        <v>-6.851113933127941</v>
      </c>
      <c r="AA36" s="33">
        <f>SUM(AA25:AA35)</f>
        <v>354775810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-31845778</v>
      </c>
      <c r="D38" s="46">
        <f>+D22-D36</f>
        <v>0</v>
      </c>
      <c r="E38" s="47">
        <f t="shared" si="2"/>
        <v>-40632460</v>
      </c>
      <c r="F38" s="48">
        <f t="shared" si="2"/>
        <v>-40632460</v>
      </c>
      <c r="G38" s="48">
        <f t="shared" si="2"/>
        <v>13768278</v>
      </c>
      <c r="H38" s="48">
        <f t="shared" si="2"/>
        <v>-14815392</v>
      </c>
      <c r="I38" s="48">
        <f t="shared" si="2"/>
        <v>39991626</v>
      </c>
      <c r="J38" s="48">
        <f t="shared" si="2"/>
        <v>38944512</v>
      </c>
      <c r="K38" s="48">
        <f t="shared" si="2"/>
        <v>-4728263</v>
      </c>
      <c r="L38" s="48">
        <f t="shared" si="2"/>
        <v>-21501776</v>
      </c>
      <c r="M38" s="48">
        <f t="shared" si="2"/>
        <v>-10436187</v>
      </c>
      <c r="N38" s="48">
        <f t="shared" si="2"/>
        <v>-36666226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2278286</v>
      </c>
      <c r="X38" s="48">
        <f>IF(F22=F36,0,X22-X36)</f>
        <v>-20121174</v>
      </c>
      <c r="Y38" s="48">
        <f t="shared" si="2"/>
        <v>22399460</v>
      </c>
      <c r="Z38" s="49">
        <f>+IF(X38&lt;&gt;0,+(Y38/X38)*100,0)</f>
        <v>-111.32282837969593</v>
      </c>
      <c r="AA38" s="46">
        <f>+AA22-AA36</f>
        <v>-40632460</v>
      </c>
    </row>
    <row r="39" spans="1:27" ht="13.5">
      <c r="A39" s="23" t="s">
        <v>64</v>
      </c>
      <c r="B39" s="29"/>
      <c r="C39" s="6">
        <v>160298442</v>
      </c>
      <c r="D39" s="6">
        <v>0</v>
      </c>
      <c r="E39" s="7">
        <v>61644640</v>
      </c>
      <c r="F39" s="8">
        <v>61644640</v>
      </c>
      <c r="G39" s="8">
        <v>0</v>
      </c>
      <c r="H39" s="8">
        <v>5603096</v>
      </c>
      <c r="I39" s="8">
        <v>25244</v>
      </c>
      <c r="J39" s="8">
        <v>5628340</v>
      </c>
      <c r="K39" s="8">
        <v>2967463</v>
      </c>
      <c r="L39" s="8">
        <v>2662456</v>
      </c>
      <c r="M39" s="8">
        <v>4731932</v>
      </c>
      <c r="N39" s="8">
        <v>10361851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15990191</v>
      </c>
      <c r="X39" s="8">
        <v>28954194</v>
      </c>
      <c r="Y39" s="8">
        <v>-12964003</v>
      </c>
      <c r="Z39" s="2">
        <v>-44.77</v>
      </c>
      <c r="AA39" s="6">
        <v>61644640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128452664</v>
      </c>
      <c r="D42" s="55">
        <f>SUM(D38:D41)</f>
        <v>0</v>
      </c>
      <c r="E42" s="56">
        <f t="shared" si="3"/>
        <v>21012180</v>
      </c>
      <c r="F42" s="57">
        <f t="shared" si="3"/>
        <v>21012180</v>
      </c>
      <c r="G42" s="57">
        <f t="shared" si="3"/>
        <v>13768278</v>
      </c>
      <c r="H42" s="57">
        <f t="shared" si="3"/>
        <v>-9212296</v>
      </c>
      <c r="I42" s="57">
        <f t="shared" si="3"/>
        <v>40016870</v>
      </c>
      <c r="J42" s="57">
        <f t="shared" si="3"/>
        <v>44572852</v>
      </c>
      <c r="K42" s="57">
        <f t="shared" si="3"/>
        <v>-1760800</v>
      </c>
      <c r="L42" s="57">
        <f t="shared" si="3"/>
        <v>-18839320</v>
      </c>
      <c r="M42" s="57">
        <f t="shared" si="3"/>
        <v>-5704255</v>
      </c>
      <c r="N42" s="57">
        <f t="shared" si="3"/>
        <v>-26304375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18268477</v>
      </c>
      <c r="X42" s="57">
        <f t="shared" si="3"/>
        <v>8833020</v>
      </c>
      <c r="Y42" s="57">
        <f t="shared" si="3"/>
        <v>9435457</v>
      </c>
      <c r="Z42" s="58">
        <f>+IF(X42&lt;&gt;0,+(Y42/X42)*100,0)</f>
        <v>106.82028343646908</v>
      </c>
      <c r="AA42" s="55">
        <f>SUM(AA38:AA41)</f>
        <v>21012180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128452664</v>
      </c>
      <c r="D44" s="63">
        <f>+D42-D43</f>
        <v>0</v>
      </c>
      <c r="E44" s="64">
        <f t="shared" si="4"/>
        <v>21012180</v>
      </c>
      <c r="F44" s="65">
        <f t="shared" si="4"/>
        <v>21012180</v>
      </c>
      <c r="G44" s="65">
        <f t="shared" si="4"/>
        <v>13768278</v>
      </c>
      <c r="H44" s="65">
        <f t="shared" si="4"/>
        <v>-9212296</v>
      </c>
      <c r="I44" s="65">
        <f t="shared" si="4"/>
        <v>40016870</v>
      </c>
      <c r="J44" s="65">
        <f t="shared" si="4"/>
        <v>44572852</v>
      </c>
      <c r="K44" s="65">
        <f t="shared" si="4"/>
        <v>-1760800</v>
      </c>
      <c r="L44" s="65">
        <f t="shared" si="4"/>
        <v>-18839320</v>
      </c>
      <c r="M44" s="65">
        <f t="shared" si="4"/>
        <v>-5704255</v>
      </c>
      <c r="N44" s="65">
        <f t="shared" si="4"/>
        <v>-26304375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18268477</v>
      </c>
      <c r="X44" s="65">
        <f t="shared" si="4"/>
        <v>8833020</v>
      </c>
      <c r="Y44" s="65">
        <f t="shared" si="4"/>
        <v>9435457</v>
      </c>
      <c r="Z44" s="66">
        <f>+IF(X44&lt;&gt;0,+(Y44/X44)*100,0)</f>
        <v>106.82028343646908</v>
      </c>
      <c r="AA44" s="63">
        <f>+AA42-AA43</f>
        <v>21012180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128452664</v>
      </c>
      <c r="D46" s="55">
        <f>SUM(D44:D45)</f>
        <v>0</v>
      </c>
      <c r="E46" s="56">
        <f t="shared" si="5"/>
        <v>21012180</v>
      </c>
      <c r="F46" s="57">
        <f t="shared" si="5"/>
        <v>21012180</v>
      </c>
      <c r="G46" s="57">
        <f t="shared" si="5"/>
        <v>13768278</v>
      </c>
      <c r="H46" s="57">
        <f t="shared" si="5"/>
        <v>-9212296</v>
      </c>
      <c r="I46" s="57">
        <f t="shared" si="5"/>
        <v>40016870</v>
      </c>
      <c r="J46" s="57">
        <f t="shared" si="5"/>
        <v>44572852</v>
      </c>
      <c r="K46" s="57">
        <f t="shared" si="5"/>
        <v>-1760800</v>
      </c>
      <c r="L46" s="57">
        <f t="shared" si="5"/>
        <v>-18839320</v>
      </c>
      <c r="M46" s="57">
        <f t="shared" si="5"/>
        <v>-5704255</v>
      </c>
      <c r="N46" s="57">
        <f t="shared" si="5"/>
        <v>-26304375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18268477</v>
      </c>
      <c r="X46" s="57">
        <f t="shared" si="5"/>
        <v>8833020</v>
      </c>
      <c r="Y46" s="57">
        <f t="shared" si="5"/>
        <v>9435457</v>
      </c>
      <c r="Z46" s="58">
        <f>+IF(X46&lt;&gt;0,+(Y46/X46)*100,0)</f>
        <v>106.82028343646908</v>
      </c>
      <c r="AA46" s="55">
        <f>SUM(AA44:AA45)</f>
        <v>21012180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128452664</v>
      </c>
      <c r="D48" s="71">
        <f>SUM(D46:D47)</f>
        <v>0</v>
      </c>
      <c r="E48" s="72">
        <f t="shared" si="6"/>
        <v>21012180</v>
      </c>
      <c r="F48" s="73">
        <f t="shared" si="6"/>
        <v>21012180</v>
      </c>
      <c r="G48" s="73">
        <f t="shared" si="6"/>
        <v>13768278</v>
      </c>
      <c r="H48" s="74">
        <f t="shared" si="6"/>
        <v>-9212296</v>
      </c>
      <c r="I48" s="74">
        <f t="shared" si="6"/>
        <v>40016870</v>
      </c>
      <c r="J48" s="74">
        <f t="shared" si="6"/>
        <v>44572852</v>
      </c>
      <c r="K48" s="74">
        <f t="shared" si="6"/>
        <v>-1760800</v>
      </c>
      <c r="L48" s="74">
        <f t="shared" si="6"/>
        <v>-18839320</v>
      </c>
      <c r="M48" s="73">
        <f t="shared" si="6"/>
        <v>-5704255</v>
      </c>
      <c r="N48" s="73">
        <f t="shared" si="6"/>
        <v>-26304375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18268477</v>
      </c>
      <c r="X48" s="74">
        <f t="shared" si="6"/>
        <v>8833020</v>
      </c>
      <c r="Y48" s="74">
        <f t="shared" si="6"/>
        <v>9435457</v>
      </c>
      <c r="Z48" s="75">
        <f>+IF(X48&lt;&gt;0,+(Y48/X48)*100,0)</f>
        <v>106.82028343646908</v>
      </c>
      <c r="AA48" s="76">
        <f>SUM(AA46:AA47)</f>
        <v>21012180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9722821</v>
      </c>
      <c r="D5" s="6">
        <v>0</v>
      </c>
      <c r="E5" s="7">
        <v>9320506</v>
      </c>
      <c r="F5" s="8">
        <v>9320506</v>
      </c>
      <c r="G5" s="8">
        <v>224574</v>
      </c>
      <c r="H5" s="8">
        <v>764610</v>
      </c>
      <c r="I5" s="8">
        <v>9659</v>
      </c>
      <c r="J5" s="8">
        <v>998843</v>
      </c>
      <c r="K5" s="8">
        <v>927369</v>
      </c>
      <c r="L5" s="8">
        <v>1008033</v>
      </c>
      <c r="M5" s="8">
        <v>937972</v>
      </c>
      <c r="N5" s="8">
        <v>2873374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3872217</v>
      </c>
      <c r="X5" s="8">
        <v>4941150</v>
      </c>
      <c r="Y5" s="8">
        <v>-1068933</v>
      </c>
      <c r="Z5" s="2">
        <v>-21.63</v>
      </c>
      <c r="AA5" s="6">
        <v>9320506</v>
      </c>
    </row>
    <row r="6" spans="1:27" ht="13.5">
      <c r="A6" s="23" t="s">
        <v>33</v>
      </c>
      <c r="B6" s="24"/>
      <c r="C6" s="6">
        <v>728329</v>
      </c>
      <c r="D6" s="6">
        <v>0</v>
      </c>
      <c r="E6" s="7">
        <v>580017</v>
      </c>
      <c r="F6" s="8">
        <v>580017</v>
      </c>
      <c r="G6" s="8">
        <v>75184</v>
      </c>
      <c r="H6" s="8">
        <v>78844</v>
      </c>
      <c r="I6" s="8">
        <v>0</v>
      </c>
      <c r="J6" s="8">
        <v>154028</v>
      </c>
      <c r="K6" s="8">
        <v>243547</v>
      </c>
      <c r="L6" s="8">
        <v>-146070</v>
      </c>
      <c r="M6" s="8">
        <v>97871</v>
      </c>
      <c r="N6" s="8">
        <v>195348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349376</v>
      </c>
      <c r="X6" s="8">
        <v>290010</v>
      </c>
      <c r="Y6" s="8">
        <v>59366</v>
      </c>
      <c r="Z6" s="2">
        <v>20.47</v>
      </c>
      <c r="AA6" s="6">
        <v>580017</v>
      </c>
    </row>
    <row r="7" spans="1:27" ht="13.5">
      <c r="A7" s="25" t="s">
        <v>34</v>
      </c>
      <c r="B7" s="24"/>
      <c r="C7" s="6">
        <v>18853468</v>
      </c>
      <c r="D7" s="6">
        <v>0</v>
      </c>
      <c r="E7" s="7">
        <v>22702058</v>
      </c>
      <c r="F7" s="8">
        <v>22702058</v>
      </c>
      <c r="G7" s="8">
        <v>8681535</v>
      </c>
      <c r="H7" s="8">
        <v>1546314</v>
      </c>
      <c r="I7" s="8">
        <v>1514915</v>
      </c>
      <c r="J7" s="8">
        <v>11742764</v>
      </c>
      <c r="K7" s="8">
        <v>1476884</v>
      </c>
      <c r="L7" s="8">
        <v>1570912</v>
      </c>
      <c r="M7" s="8">
        <v>1500503</v>
      </c>
      <c r="N7" s="8">
        <v>4548299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16291063</v>
      </c>
      <c r="X7" s="8">
        <v>11351028</v>
      </c>
      <c r="Y7" s="8">
        <v>4940035</v>
      </c>
      <c r="Z7" s="2">
        <v>43.52</v>
      </c>
      <c r="AA7" s="6">
        <v>22702058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1349977</v>
      </c>
      <c r="D10" s="6">
        <v>0</v>
      </c>
      <c r="E10" s="7">
        <v>1086314</v>
      </c>
      <c r="F10" s="26">
        <v>1086314</v>
      </c>
      <c r="G10" s="26">
        <v>117572</v>
      </c>
      <c r="H10" s="26">
        <v>118901</v>
      </c>
      <c r="I10" s="26">
        <v>115945</v>
      </c>
      <c r="J10" s="26">
        <v>352418</v>
      </c>
      <c r="K10" s="26">
        <v>119041</v>
      </c>
      <c r="L10" s="26">
        <v>112739</v>
      </c>
      <c r="M10" s="26">
        <v>118632</v>
      </c>
      <c r="N10" s="26">
        <v>350412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702830</v>
      </c>
      <c r="X10" s="26">
        <v>543888</v>
      </c>
      <c r="Y10" s="26">
        <v>158942</v>
      </c>
      <c r="Z10" s="27">
        <v>29.22</v>
      </c>
      <c r="AA10" s="28">
        <v>1086314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236834</v>
      </c>
      <c r="D12" s="6">
        <v>0</v>
      </c>
      <c r="E12" s="7">
        <v>506609</v>
      </c>
      <c r="F12" s="8">
        <v>506609</v>
      </c>
      <c r="G12" s="8">
        <v>9640</v>
      </c>
      <c r="H12" s="8">
        <v>26787</v>
      </c>
      <c r="I12" s="8">
        <v>0</v>
      </c>
      <c r="J12" s="8">
        <v>36427</v>
      </c>
      <c r="K12" s="8">
        <v>15412</v>
      </c>
      <c r="L12" s="8">
        <v>17323</v>
      </c>
      <c r="M12" s="8">
        <v>31891</v>
      </c>
      <c r="N12" s="8">
        <v>64626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101053</v>
      </c>
      <c r="X12" s="8">
        <v>253302</v>
      </c>
      <c r="Y12" s="8">
        <v>-152249</v>
      </c>
      <c r="Z12" s="2">
        <v>-60.11</v>
      </c>
      <c r="AA12" s="6">
        <v>506609</v>
      </c>
    </row>
    <row r="13" spans="1:27" ht="13.5">
      <c r="A13" s="23" t="s">
        <v>40</v>
      </c>
      <c r="B13" s="29"/>
      <c r="C13" s="6">
        <v>3283879</v>
      </c>
      <c r="D13" s="6">
        <v>0</v>
      </c>
      <c r="E13" s="7">
        <v>3146080</v>
      </c>
      <c r="F13" s="8">
        <v>3146080</v>
      </c>
      <c r="G13" s="8">
        <v>228673</v>
      </c>
      <c r="H13" s="8">
        <v>68126</v>
      </c>
      <c r="I13" s="8">
        <v>172997</v>
      </c>
      <c r="J13" s="8">
        <v>469796</v>
      </c>
      <c r="K13" s="8">
        <v>190024</v>
      </c>
      <c r="L13" s="8">
        <v>0</v>
      </c>
      <c r="M13" s="8">
        <v>309541</v>
      </c>
      <c r="N13" s="8">
        <v>499565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969361</v>
      </c>
      <c r="X13" s="8">
        <v>1573038</v>
      </c>
      <c r="Y13" s="8">
        <v>-603677</v>
      </c>
      <c r="Z13" s="2">
        <v>-38.38</v>
      </c>
      <c r="AA13" s="6">
        <v>3146080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420587</v>
      </c>
      <c r="J14" s="8">
        <v>420587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420587</v>
      </c>
      <c r="X14" s="8"/>
      <c r="Y14" s="8">
        <v>420587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24308963</v>
      </c>
      <c r="D16" s="6">
        <v>0</v>
      </c>
      <c r="E16" s="7">
        <v>20000000</v>
      </c>
      <c r="F16" s="8">
        <v>20000000</v>
      </c>
      <c r="G16" s="8">
        <v>0</v>
      </c>
      <c r="H16" s="8">
        <v>2267850</v>
      </c>
      <c r="I16" s="8">
        <v>2005650</v>
      </c>
      <c r="J16" s="8">
        <v>4273500</v>
      </c>
      <c r="K16" s="8">
        <v>1902800</v>
      </c>
      <c r="L16" s="8">
        <v>2330500</v>
      </c>
      <c r="M16" s="8">
        <v>1678150</v>
      </c>
      <c r="N16" s="8">
        <v>5911450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10184950</v>
      </c>
      <c r="X16" s="8">
        <v>10000002</v>
      </c>
      <c r="Y16" s="8">
        <v>184948</v>
      </c>
      <c r="Z16" s="2">
        <v>1.85</v>
      </c>
      <c r="AA16" s="6">
        <v>20000000</v>
      </c>
    </row>
    <row r="17" spans="1:27" ht="13.5">
      <c r="A17" s="23" t="s">
        <v>44</v>
      </c>
      <c r="B17" s="29"/>
      <c r="C17" s="6">
        <v>1780072</v>
      </c>
      <c r="D17" s="6">
        <v>0</v>
      </c>
      <c r="E17" s="7">
        <v>2516440</v>
      </c>
      <c r="F17" s="8">
        <v>2516440</v>
      </c>
      <c r="G17" s="8">
        <v>119777</v>
      </c>
      <c r="H17" s="8">
        <v>217111</v>
      </c>
      <c r="I17" s="8">
        <v>189247</v>
      </c>
      <c r="J17" s="8">
        <v>526135</v>
      </c>
      <c r="K17" s="8">
        <v>51858</v>
      </c>
      <c r="L17" s="8">
        <v>254559</v>
      </c>
      <c r="M17" s="8">
        <v>75171</v>
      </c>
      <c r="N17" s="8">
        <v>381588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907723</v>
      </c>
      <c r="X17" s="8">
        <v>1258218</v>
      </c>
      <c r="Y17" s="8">
        <v>-350495</v>
      </c>
      <c r="Z17" s="2">
        <v>-27.86</v>
      </c>
      <c r="AA17" s="6">
        <v>2516440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44680000</v>
      </c>
      <c r="D19" s="6">
        <v>0</v>
      </c>
      <c r="E19" s="7">
        <v>77171800</v>
      </c>
      <c r="F19" s="8">
        <v>77171800</v>
      </c>
      <c r="G19" s="8">
        <v>9379464</v>
      </c>
      <c r="H19" s="8">
        <v>16702129</v>
      </c>
      <c r="I19" s="8">
        <v>473335</v>
      </c>
      <c r="J19" s="8">
        <v>26554928</v>
      </c>
      <c r="K19" s="8">
        <v>826412</v>
      </c>
      <c r="L19" s="8">
        <v>256898</v>
      </c>
      <c r="M19" s="8">
        <v>22293750</v>
      </c>
      <c r="N19" s="8">
        <v>23377060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49931988</v>
      </c>
      <c r="X19" s="8">
        <v>38305002</v>
      </c>
      <c r="Y19" s="8">
        <v>11626986</v>
      </c>
      <c r="Z19" s="2">
        <v>30.35</v>
      </c>
      <c r="AA19" s="6">
        <v>77171800</v>
      </c>
    </row>
    <row r="20" spans="1:27" ht="13.5">
      <c r="A20" s="23" t="s">
        <v>47</v>
      </c>
      <c r="B20" s="29"/>
      <c r="C20" s="6">
        <v>1573271</v>
      </c>
      <c r="D20" s="6">
        <v>0</v>
      </c>
      <c r="E20" s="7">
        <v>1287105</v>
      </c>
      <c r="F20" s="26">
        <v>1287105</v>
      </c>
      <c r="G20" s="26">
        <v>1601099</v>
      </c>
      <c r="H20" s="26">
        <v>151207</v>
      </c>
      <c r="I20" s="26">
        <v>430259</v>
      </c>
      <c r="J20" s="26">
        <v>2182565</v>
      </c>
      <c r="K20" s="26">
        <v>3775006</v>
      </c>
      <c r="L20" s="26">
        <v>13976</v>
      </c>
      <c r="M20" s="26">
        <v>884499</v>
      </c>
      <c r="N20" s="26">
        <v>4673481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6856046</v>
      </c>
      <c r="X20" s="26">
        <v>643554</v>
      </c>
      <c r="Y20" s="26">
        <v>6212492</v>
      </c>
      <c r="Z20" s="27">
        <v>965.34</v>
      </c>
      <c r="AA20" s="28">
        <v>1287105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607889</v>
      </c>
      <c r="F21" s="8">
        <v>607889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303942</v>
      </c>
      <c r="Y21" s="8">
        <v>-303942</v>
      </c>
      <c r="Z21" s="2">
        <v>-100</v>
      </c>
      <c r="AA21" s="6">
        <v>607889</v>
      </c>
    </row>
    <row r="22" spans="1:27" ht="24.75" customHeight="1">
      <c r="A22" s="31" t="s">
        <v>49</v>
      </c>
      <c r="B22" s="32"/>
      <c r="C22" s="33">
        <f aca="true" t="shared" si="0" ref="C22:Y22">SUM(C5:C21)</f>
        <v>106517614</v>
      </c>
      <c r="D22" s="33">
        <f>SUM(D5:D21)</f>
        <v>0</v>
      </c>
      <c r="E22" s="34">
        <f t="shared" si="0"/>
        <v>138924818</v>
      </c>
      <c r="F22" s="35">
        <f t="shared" si="0"/>
        <v>138924818</v>
      </c>
      <c r="G22" s="35">
        <f t="shared" si="0"/>
        <v>20437518</v>
      </c>
      <c r="H22" s="35">
        <f t="shared" si="0"/>
        <v>21941879</v>
      </c>
      <c r="I22" s="35">
        <f t="shared" si="0"/>
        <v>5332594</v>
      </c>
      <c r="J22" s="35">
        <f t="shared" si="0"/>
        <v>47711991</v>
      </c>
      <c r="K22" s="35">
        <f t="shared" si="0"/>
        <v>9528353</v>
      </c>
      <c r="L22" s="35">
        <f t="shared" si="0"/>
        <v>5418870</v>
      </c>
      <c r="M22" s="35">
        <f t="shared" si="0"/>
        <v>27927980</v>
      </c>
      <c r="N22" s="35">
        <f t="shared" si="0"/>
        <v>42875203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90587194</v>
      </c>
      <c r="X22" s="35">
        <f t="shared" si="0"/>
        <v>69463134</v>
      </c>
      <c r="Y22" s="35">
        <f t="shared" si="0"/>
        <v>21124060</v>
      </c>
      <c r="Z22" s="36">
        <f>+IF(X22&lt;&gt;0,+(Y22/X22)*100,0)</f>
        <v>30.410462044514148</v>
      </c>
      <c r="AA22" s="33">
        <f>SUM(AA5:AA21)</f>
        <v>138924818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24982177</v>
      </c>
      <c r="D25" s="6">
        <v>0</v>
      </c>
      <c r="E25" s="7">
        <v>42316575</v>
      </c>
      <c r="F25" s="8">
        <v>42316575</v>
      </c>
      <c r="G25" s="8">
        <v>2307095</v>
      </c>
      <c r="H25" s="8">
        <v>2230890</v>
      </c>
      <c r="I25" s="8">
        <v>2983192</v>
      </c>
      <c r="J25" s="8">
        <v>7521177</v>
      </c>
      <c r="K25" s="8">
        <v>2835791</v>
      </c>
      <c r="L25" s="8">
        <v>2227029</v>
      </c>
      <c r="M25" s="8">
        <v>3520228</v>
      </c>
      <c r="N25" s="8">
        <v>8583048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16104225</v>
      </c>
      <c r="X25" s="8">
        <v>21158286</v>
      </c>
      <c r="Y25" s="8">
        <v>-5054061</v>
      </c>
      <c r="Z25" s="2">
        <v>-23.89</v>
      </c>
      <c r="AA25" s="6">
        <v>42316575</v>
      </c>
    </row>
    <row r="26" spans="1:27" ht="13.5">
      <c r="A26" s="25" t="s">
        <v>52</v>
      </c>
      <c r="B26" s="24"/>
      <c r="C26" s="6">
        <v>3168002</v>
      </c>
      <c r="D26" s="6">
        <v>0</v>
      </c>
      <c r="E26" s="7">
        <v>6107445</v>
      </c>
      <c r="F26" s="8">
        <v>6107445</v>
      </c>
      <c r="G26" s="8">
        <v>179930</v>
      </c>
      <c r="H26" s="8">
        <v>459647</v>
      </c>
      <c r="I26" s="8">
        <v>550995</v>
      </c>
      <c r="J26" s="8">
        <v>1190572</v>
      </c>
      <c r="K26" s="8">
        <v>551769</v>
      </c>
      <c r="L26" s="8">
        <v>561258</v>
      </c>
      <c r="M26" s="8">
        <v>559999</v>
      </c>
      <c r="N26" s="8">
        <v>1673026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2863598</v>
      </c>
      <c r="X26" s="8">
        <v>3053724</v>
      </c>
      <c r="Y26" s="8">
        <v>-190126</v>
      </c>
      <c r="Z26" s="2">
        <v>-6.23</v>
      </c>
      <c r="AA26" s="6">
        <v>6107445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11130286</v>
      </c>
      <c r="F27" s="8">
        <v>11130286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5565144</v>
      </c>
      <c r="Y27" s="8">
        <v>-5565144</v>
      </c>
      <c r="Z27" s="2">
        <v>-100</v>
      </c>
      <c r="AA27" s="6">
        <v>11130286</v>
      </c>
    </row>
    <row r="28" spans="1:27" ht="13.5">
      <c r="A28" s="25" t="s">
        <v>54</v>
      </c>
      <c r="B28" s="24"/>
      <c r="C28" s="6">
        <v>5808482</v>
      </c>
      <c r="D28" s="6">
        <v>0</v>
      </c>
      <c r="E28" s="7">
        <v>3700000</v>
      </c>
      <c r="F28" s="8">
        <v>3700000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1849998</v>
      </c>
      <c r="Y28" s="8">
        <v>-1849998</v>
      </c>
      <c r="Z28" s="2">
        <v>-100</v>
      </c>
      <c r="AA28" s="6">
        <v>3700000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18613089</v>
      </c>
      <c r="D30" s="6">
        <v>0</v>
      </c>
      <c r="E30" s="7">
        <v>22303985</v>
      </c>
      <c r="F30" s="8">
        <v>22303985</v>
      </c>
      <c r="G30" s="8">
        <v>1903960</v>
      </c>
      <c r="H30" s="8">
        <v>2213086</v>
      </c>
      <c r="I30" s="8">
        <v>1964777</v>
      </c>
      <c r="J30" s="8">
        <v>6081823</v>
      </c>
      <c r="K30" s="8">
        <v>1333261</v>
      </c>
      <c r="L30" s="8">
        <v>1502987</v>
      </c>
      <c r="M30" s="8">
        <v>1489934</v>
      </c>
      <c r="N30" s="8">
        <v>4326182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10408005</v>
      </c>
      <c r="X30" s="8">
        <v>11151990</v>
      </c>
      <c r="Y30" s="8">
        <v>-743985</v>
      </c>
      <c r="Z30" s="2">
        <v>-6.67</v>
      </c>
      <c r="AA30" s="6">
        <v>22303985</v>
      </c>
    </row>
    <row r="31" spans="1:27" ht="13.5">
      <c r="A31" s="25" t="s">
        <v>57</v>
      </c>
      <c r="B31" s="24"/>
      <c r="C31" s="6">
        <v>8454890</v>
      </c>
      <c r="D31" s="6">
        <v>0</v>
      </c>
      <c r="E31" s="7">
        <v>10131194</v>
      </c>
      <c r="F31" s="8">
        <v>10131194</v>
      </c>
      <c r="G31" s="8">
        <v>1688032</v>
      </c>
      <c r="H31" s="8">
        <v>76752</v>
      </c>
      <c r="I31" s="8">
        <v>97426</v>
      </c>
      <c r="J31" s="8">
        <v>1862210</v>
      </c>
      <c r="K31" s="8">
        <v>217534</v>
      </c>
      <c r="L31" s="8">
        <v>8431</v>
      </c>
      <c r="M31" s="8">
        <v>0</v>
      </c>
      <c r="N31" s="8">
        <v>225965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2088175</v>
      </c>
      <c r="X31" s="8">
        <v>4065594</v>
      </c>
      <c r="Y31" s="8">
        <v>-1977419</v>
      </c>
      <c r="Z31" s="2">
        <v>-48.64</v>
      </c>
      <c r="AA31" s="6">
        <v>10131194</v>
      </c>
    </row>
    <row r="32" spans="1:27" ht="13.5">
      <c r="A32" s="25" t="s">
        <v>58</v>
      </c>
      <c r="B32" s="24"/>
      <c r="C32" s="6">
        <v>1268995</v>
      </c>
      <c r="D32" s="6">
        <v>0</v>
      </c>
      <c r="E32" s="7">
        <v>3073326</v>
      </c>
      <c r="F32" s="8">
        <v>3073326</v>
      </c>
      <c r="G32" s="8">
        <v>0</v>
      </c>
      <c r="H32" s="8">
        <v>208234</v>
      </c>
      <c r="I32" s="8">
        <v>362755</v>
      </c>
      <c r="J32" s="8">
        <v>570989</v>
      </c>
      <c r="K32" s="8">
        <v>373560</v>
      </c>
      <c r="L32" s="8">
        <v>2246962</v>
      </c>
      <c r="M32" s="8">
        <v>966318</v>
      </c>
      <c r="N32" s="8">
        <v>3586840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4157829</v>
      </c>
      <c r="X32" s="8">
        <v>1536660</v>
      </c>
      <c r="Y32" s="8">
        <v>2621169</v>
      </c>
      <c r="Z32" s="2">
        <v>170.58</v>
      </c>
      <c r="AA32" s="6">
        <v>3073326</v>
      </c>
    </row>
    <row r="33" spans="1:27" ht="13.5">
      <c r="A33" s="25" t="s">
        <v>59</v>
      </c>
      <c r="B33" s="24"/>
      <c r="C33" s="6">
        <v>92424</v>
      </c>
      <c r="D33" s="6">
        <v>0</v>
      </c>
      <c r="E33" s="7">
        <v>1188558</v>
      </c>
      <c r="F33" s="8">
        <v>1188558</v>
      </c>
      <c r="G33" s="8">
        <v>0</v>
      </c>
      <c r="H33" s="8">
        <v>22724</v>
      </c>
      <c r="I33" s="8">
        <v>28397</v>
      </c>
      <c r="J33" s="8">
        <v>51121</v>
      </c>
      <c r="K33" s="8">
        <v>33827</v>
      </c>
      <c r="L33" s="8">
        <v>868503</v>
      </c>
      <c r="M33" s="8">
        <v>1015137</v>
      </c>
      <c r="N33" s="8">
        <v>1917467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1968588</v>
      </c>
      <c r="X33" s="8">
        <v>594276</v>
      </c>
      <c r="Y33" s="8">
        <v>1374312</v>
      </c>
      <c r="Z33" s="2">
        <v>231.26</v>
      </c>
      <c r="AA33" s="6">
        <v>1188558</v>
      </c>
    </row>
    <row r="34" spans="1:27" ht="13.5">
      <c r="A34" s="25" t="s">
        <v>60</v>
      </c>
      <c r="B34" s="24"/>
      <c r="C34" s="6">
        <v>45132154</v>
      </c>
      <c r="D34" s="6">
        <v>0</v>
      </c>
      <c r="E34" s="7">
        <v>38948352</v>
      </c>
      <c r="F34" s="8">
        <v>38948352</v>
      </c>
      <c r="G34" s="8">
        <v>1411614</v>
      </c>
      <c r="H34" s="8">
        <v>2955506</v>
      </c>
      <c r="I34" s="8">
        <v>3280314</v>
      </c>
      <c r="J34" s="8">
        <v>7647434</v>
      </c>
      <c r="K34" s="8">
        <v>816296</v>
      </c>
      <c r="L34" s="8">
        <v>3327890</v>
      </c>
      <c r="M34" s="8">
        <v>3655275</v>
      </c>
      <c r="N34" s="8">
        <v>7799461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15446895</v>
      </c>
      <c r="X34" s="8">
        <v>20474178</v>
      </c>
      <c r="Y34" s="8">
        <v>-5027283</v>
      </c>
      <c r="Z34" s="2">
        <v>-24.55</v>
      </c>
      <c r="AA34" s="6">
        <v>38948352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107520213</v>
      </c>
      <c r="D36" s="33">
        <f>SUM(D25:D35)</f>
        <v>0</v>
      </c>
      <c r="E36" s="34">
        <f t="shared" si="1"/>
        <v>138899721</v>
      </c>
      <c r="F36" s="35">
        <f t="shared" si="1"/>
        <v>138899721</v>
      </c>
      <c r="G36" s="35">
        <f t="shared" si="1"/>
        <v>7490631</v>
      </c>
      <c r="H36" s="35">
        <f t="shared" si="1"/>
        <v>8166839</v>
      </c>
      <c r="I36" s="35">
        <f t="shared" si="1"/>
        <v>9267856</v>
      </c>
      <c r="J36" s="35">
        <f t="shared" si="1"/>
        <v>24925326</v>
      </c>
      <c r="K36" s="35">
        <f t="shared" si="1"/>
        <v>6162038</v>
      </c>
      <c r="L36" s="35">
        <f t="shared" si="1"/>
        <v>10743060</v>
      </c>
      <c r="M36" s="35">
        <f t="shared" si="1"/>
        <v>11206891</v>
      </c>
      <c r="N36" s="35">
        <f t="shared" si="1"/>
        <v>28111989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53037315</v>
      </c>
      <c r="X36" s="35">
        <f t="shared" si="1"/>
        <v>69449850</v>
      </c>
      <c r="Y36" s="35">
        <f t="shared" si="1"/>
        <v>-16412535</v>
      </c>
      <c r="Z36" s="36">
        <f>+IF(X36&lt;&gt;0,+(Y36/X36)*100,0)</f>
        <v>-23.63221086870598</v>
      </c>
      <c r="AA36" s="33">
        <f>SUM(AA25:AA35)</f>
        <v>138899721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-1002599</v>
      </c>
      <c r="D38" s="46">
        <f>+D22-D36</f>
        <v>0</v>
      </c>
      <c r="E38" s="47">
        <f t="shared" si="2"/>
        <v>25097</v>
      </c>
      <c r="F38" s="48">
        <f t="shared" si="2"/>
        <v>25097</v>
      </c>
      <c r="G38" s="48">
        <f t="shared" si="2"/>
        <v>12946887</v>
      </c>
      <c r="H38" s="48">
        <f t="shared" si="2"/>
        <v>13775040</v>
      </c>
      <c r="I38" s="48">
        <f t="shared" si="2"/>
        <v>-3935262</v>
      </c>
      <c r="J38" s="48">
        <f t="shared" si="2"/>
        <v>22786665</v>
      </c>
      <c r="K38" s="48">
        <f t="shared" si="2"/>
        <v>3366315</v>
      </c>
      <c r="L38" s="48">
        <f t="shared" si="2"/>
        <v>-5324190</v>
      </c>
      <c r="M38" s="48">
        <f t="shared" si="2"/>
        <v>16721089</v>
      </c>
      <c r="N38" s="48">
        <f t="shared" si="2"/>
        <v>14763214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37549879</v>
      </c>
      <c r="X38" s="48">
        <f>IF(F22=F36,0,X22-X36)</f>
        <v>13284</v>
      </c>
      <c r="Y38" s="48">
        <f t="shared" si="2"/>
        <v>37536595</v>
      </c>
      <c r="Z38" s="49">
        <f>+IF(X38&lt;&gt;0,+(Y38/X38)*100,0)</f>
        <v>282569.9713941584</v>
      </c>
      <c r="AA38" s="46">
        <f>+AA22-AA36</f>
        <v>25097</v>
      </c>
    </row>
    <row r="39" spans="1:27" ht="13.5">
      <c r="A39" s="23" t="s">
        <v>64</v>
      </c>
      <c r="B39" s="29"/>
      <c r="C39" s="6">
        <v>21022359</v>
      </c>
      <c r="D39" s="6">
        <v>0</v>
      </c>
      <c r="E39" s="7">
        <v>27399000</v>
      </c>
      <c r="F39" s="8">
        <v>27399000</v>
      </c>
      <c r="G39" s="8">
        <v>0</v>
      </c>
      <c r="H39" s="8">
        <v>3057368</v>
      </c>
      <c r="I39" s="8">
        <v>4483262</v>
      </c>
      <c r="J39" s="8">
        <v>7540630</v>
      </c>
      <c r="K39" s="8">
        <v>815647</v>
      </c>
      <c r="L39" s="8">
        <v>-2579297</v>
      </c>
      <c r="M39" s="8">
        <v>1326250</v>
      </c>
      <c r="N39" s="8">
        <v>-437400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7103230</v>
      </c>
      <c r="X39" s="8">
        <v>13699500</v>
      </c>
      <c r="Y39" s="8">
        <v>-6596270</v>
      </c>
      <c r="Z39" s="2">
        <v>-48.15</v>
      </c>
      <c r="AA39" s="6">
        <v>27399000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20019760</v>
      </c>
      <c r="D42" s="55">
        <f>SUM(D38:D41)</f>
        <v>0</v>
      </c>
      <c r="E42" s="56">
        <f t="shared" si="3"/>
        <v>27424097</v>
      </c>
      <c r="F42" s="57">
        <f t="shared" si="3"/>
        <v>27424097</v>
      </c>
      <c r="G42" s="57">
        <f t="shared" si="3"/>
        <v>12946887</v>
      </c>
      <c r="H42" s="57">
        <f t="shared" si="3"/>
        <v>16832408</v>
      </c>
      <c r="I42" s="57">
        <f t="shared" si="3"/>
        <v>548000</v>
      </c>
      <c r="J42" s="57">
        <f t="shared" si="3"/>
        <v>30327295</v>
      </c>
      <c r="K42" s="57">
        <f t="shared" si="3"/>
        <v>4181962</v>
      </c>
      <c r="L42" s="57">
        <f t="shared" si="3"/>
        <v>-7903487</v>
      </c>
      <c r="M42" s="57">
        <f t="shared" si="3"/>
        <v>18047339</v>
      </c>
      <c r="N42" s="57">
        <f t="shared" si="3"/>
        <v>14325814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44653109</v>
      </c>
      <c r="X42" s="57">
        <f t="shared" si="3"/>
        <v>13712784</v>
      </c>
      <c r="Y42" s="57">
        <f t="shared" si="3"/>
        <v>30940325</v>
      </c>
      <c r="Z42" s="58">
        <f>+IF(X42&lt;&gt;0,+(Y42/X42)*100,0)</f>
        <v>225.63124307945054</v>
      </c>
      <c r="AA42" s="55">
        <f>SUM(AA38:AA41)</f>
        <v>27424097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20019760</v>
      </c>
      <c r="D44" s="63">
        <f>+D42-D43</f>
        <v>0</v>
      </c>
      <c r="E44" s="64">
        <f t="shared" si="4"/>
        <v>27424097</v>
      </c>
      <c r="F44" s="65">
        <f t="shared" si="4"/>
        <v>27424097</v>
      </c>
      <c r="G44" s="65">
        <f t="shared" si="4"/>
        <v>12946887</v>
      </c>
      <c r="H44" s="65">
        <f t="shared" si="4"/>
        <v>16832408</v>
      </c>
      <c r="I44" s="65">
        <f t="shared" si="4"/>
        <v>548000</v>
      </c>
      <c r="J44" s="65">
        <f t="shared" si="4"/>
        <v>30327295</v>
      </c>
      <c r="K44" s="65">
        <f t="shared" si="4"/>
        <v>4181962</v>
      </c>
      <c r="L44" s="65">
        <f t="shared" si="4"/>
        <v>-7903487</v>
      </c>
      <c r="M44" s="65">
        <f t="shared" si="4"/>
        <v>18047339</v>
      </c>
      <c r="N44" s="65">
        <f t="shared" si="4"/>
        <v>14325814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44653109</v>
      </c>
      <c r="X44" s="65">
        <f t="shared" si="4"/>
        <v>13712784</v>
      </c>
      <c r="Y44" s="65">
        <f t="shared" si="4"/>
        <v>30940325</v>
      </c>
      <c r="Z44" s="66">
        <f>+IF(X44&lt;&gt;0,+(Y44/X44)*100,0)</f>
        <v>225.63124307945054</v>
      </c>
      <c r="AA44" s="63">
        <f>+AA42-AA43</f>
        <v>27424097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20019760</v>
      </c>
      <c r="D46" s="55">
        <f>SUM(D44:D45)</f>
        <v>0</v>
      </c>
      <c r="E46" s="56">
        <f t="shared" si="5"/>
        <v>27424097</v>
      </c>
      <c r="F46" s="57">
        <f t="shared" si="5"/>
        <v>27424097</v>
      </c>
      <c r="G46" s="57">
        <f t="shared" si="5"/>
        <v>12946887</v>
      </c>
      <c r="H46" s="57">
        <f t="shared" si="5"/>
        <v>16832408</v>
      </c>
      <c r="I46" s="57">
        <f t="shared" si="5"/>
        <v>548000</v>
      </c>
      <c r="J46" s="57">
        <f t="shared" si="5"/>
        <v>30327295</v>
      </c>
      <c r="K46" s="57">
        <f t="shared" si="5"/>
        <v>4181962</v>
      </c>
      <c r="L46" s="57">
        <f t="shared" si="5"/>
        <v>-7903487</v>
      </c>
      <c r="M46" s="57">
        <f t="shared" si="5"/>
        <v>18047339</v>
      </c>
      <c r="N46" s="57">
        <f t="shared" si="5"/>
        <v>14325814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44653109</v>
      </c>
      <c r="X46" s="57">
        <f t="shared" si="5"/>
        <v>13712784</v>
      </c>
      <c r="Y46" s="57">
        <f t="shared" si="5"/>
        <v>30940325</v>
      </c>
      <c r="Z46" s="58">
        <f>+IF(X46&lt;&gt;0,+(Y46/X46)*100,0)</f>
        <v>225.63124307945054</v>
      </c>
      <c r="AA46" s="55">
        <f>SUM(AA44:AA45)</f>
        <v>27424097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20019760</v>
      </c>
      <c r="D48" s="71">
        <f>SUM(D46:D47)</f>
        <v>0</v>
      </c>
      <c r="E48" s="72">
        <f t="shared" si="6"/>
        <v>27424097</v>
      </c>
      <c r="F48" s="73">
        <f t="shared" si="6"/>
        <v>27424097</v>
      </c>
      <c r="G48" s="73">
        <f t="shared" si="6"/>
        <v>12946887</v>
      </c>
      <c r="H48" s="74">
        <f t="shared" si="6"/>
        <v>16832408</v>
      </c>
      <c r="I48" s="74">
        <f t="shared" si="6"/>
        <v>548000</v>
      </c>
      <c r="J48" s="74">
        <f t="shared" si="6"/>
        <v>30327295</v>
      </c>
      <c r="K48" s="74">
        <f t="shared" si="6"/>
        <v>4181962</v>
      </c>
      <c r="L48" s="74">
        <f t="shared" si="6"/>
        <v>-7903487</v>
      </c>
      <c r="M48" s="73">
        <f t="shared" si="6"/>
        <v>18047339</v>
      </c>
      <c r="N48" s="73">
        <f t="shared" si="6"/>
        <v>14325814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44653109</v>
      </c>
      <c r="X48" s="74">
        <f t="shared" si="6"/>
        <v>13712784</v>
      </c>
      <c r="Y48" s="74">
        <f t="shared" si="6"/>
        <v>30940325</v>
      </c>
      <c r="Z48" s="75">
        <f>+IF(X48&lt;&gt;0,+(Y48/X48)*100,0)</f>
        <v>225.63124307945054</v>
      </c>
      <c r="AA48" s="76">
        <f>SUM(AA46:AA47)</f>
        <v>27424097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12818075</v>
      </c>
      <c r="D5" s="6">
        <v>0</v>
      </c>
      <c r="E5" s="7">
        <v>11878006</v>
      </c>
      <c r="F5" s="8">
        <v>11878006</v>
      </c>
      <c r="G5" s="8">
        <v>13177165</v>
      </c>
      <c r="H5" s="8">
        <v>13451755</v>
      </c>
      <c r="I5" s="8">
        <v>308503</v>
      </c>
      <c r="J5" s="8">
        <v>26937423</v>
      </c>
      <c r="K5" s="8">
        <v>-12834749</v>
      </c>
      <c r="L5" s="8">
        <v>308470</v>
      </c>
      <c r="M5" s="8">
        <v>308470</v>
      </c>
      <c r="N5" s="8">
        <v>-12217809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14719614</v>
      </c>
      <c r="X5" s="8">
        <v>5522335</v>
      </c>
      <c r="Y5" s="8">
        <v>9197279</v>
      </c>
      <c r="Z5" s="2">
        <v>166.55</v>
      </c>
      <c r="AA5" s="6">
        <v>11878006</v>
      </c>
    </row>
    <row r="6" spans="1:27" ht="13.5">
      <c r="A6" s="23" t="s">
        <v>33</v>
      </c>
      <c r="B6" s="24"/>
      <c r="C6" s="6">
        <v>1718217</v>
      </c>
      <c r="D6" s="6">
        <v>0</v>
      </c>
      <c r="E6" s="7">
        <v>435696</v>
      </c>
      <c r="F6" s="8">
        <v>435696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217848</v>
      </c>
      <c r="Y6" s="8">
        <v>-217848</v>
      </c>
      <c r="Z6" s="2">
        <v>-100</v>
      </c>
      <c r="AA6" s="6">
        <v>435696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600675</v>
      </c>
      <c r="H7" s="8">
        <v>704836</v>
      </c>
      <c r="I7" s="8">
        <v>630401</v>
      </c>
      <c r="J7" s="8">
        <v>1935912</v>
      </c>
      <c r="K7" s="8">
        <v>550686</v>
      </c>
      <c r="L7" s="8">
        <v>0</v>
      </c>
      <c r="M7" s="8">
        <v>918253</v>
      </c>
      <c r="N7" s="8">
        <v>1468939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3404851</v>
      </c>
      <c r="X7" s="8">
        <v>7187315</v>
      </c>
      <c r="Y7" s="8">
        <v>-3782464</v>
      </c>
      <c r="Z7" s="2">
        <v>-52.63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275478</v>
      </c>
      <c r="Y10" s="26">
        <v>-275478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14327</v>
      </c>
      <c r="D11" s="6">
        <v>0</v>
      </c>
      <c r="E11" s="7">
        <v>550960</v>
      </c>
      <c r="F11" s="8">
        <v>550960</v>
      </c>
      <c r="G11" s="8">
        <v>67575</v>
      </c>
      <c r="H11" s="8">
        <v>59276</v>
      </c>
      <c r="I11" s="8">
        <v>67983</v>
      </c>
      <c r="J11" s="8">
        <v>194834</v>
      </c>
      <c r="K11" s="8">
        <v>67983</v>
      </c>
      <c r="L11" s="8">
        <v>67693</v>
      </c>
      <c r="M11" s="8">
        <v>67752</v>
      </c>
      <c r="N11" s="8">
        <v>203428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398262</v>
      </c>
      <c r="X11" s="8"/>
      <c r="Y11" s="8">
        <v>398262</v>
      </c>
      <c r="Z11" s="2">
        <v>0</v>
      </c>
      <c r="AA11" s="6">
        <v>550960</v>
      </c>
    </row>
    <row r="12" spans="1:27" ht="13.5">
      <c r="A12" s="25" t="s">
        <v>39</v>
      </c>
      <c r="B12" s="29"/>
      <c r="C12" s="6">
        <v>570249</v>
      </c>
      <c r="D12" s="6">
        <v>0</v>
      </c>
      <c r="E12" s="7">
        <v>450000</v>
      </c>
      <c r="F12" s="8">
        <v>450000</v>
      </c>
      <c r="G12" s="8">
        <v>43652</v>
      </c>
      <c r="H12" s="8">
        <v>0</v>
      </c>
      <c r="I12" s="8">
        <v>43652</v>
      </c>
      <c r="J12" s="8">
        <v>87304</v>
      </c>
      <c r="K12" s="8">
        <v>38292</v>
      </c>
      <c r="L12" s="8">
        <v>35373</v>
      </c>
      <c r="M12" s="8">
        <v>35374</v>
      </c>
      <c r="N12" s="8">
        <v>109039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196343</v>
      </c>
      <c r="X12" s="8">
        <v>362958</v>
      </c>
      <c r="Y12" s="8">
        <v>-166615</v>
      </c>
      <c r="Z12" s="2">
        <v>-45.9</v>
      </c>
      <c r="AA12" s="6">
        <v>450000</v>
      </c>
    </row>
    <row r="13" spans="1:27" ht="13.5">
      <c r="A13" s="23" t="s">
        <v>40</v>
      </c>
      <c r="B13" s="29"/>
      <c r="C13" s="6">
        <v>2077040</v>
      </c>
      <c r="D13" s="6">
        <v>0</v>
      </c>
      <c r="E13" s="7">
        <v>950000</v>
      </c>
      <c r="F13" s="8">
        <v>950000</v>
      </c>
      <c r="G13" s="8">
        <v>35309</v>
      </c>
      <c r="H13" s="8">
        <v>35309</v>
      </c>
      <c r="I13" s="8">
        <v>119659</v>
      </c>
      <c r="J13" s="8">
        <v>190277</v>
      </c>
      <c r="K13" s="8">
        <v>34318</v>
      </c>
      <c r="L13" s="8">
        <v>35638</v>
      </c>
      <c r="M13" s="8">
        <v>20831</v>
      </c>
      <c r="N13" s="8">
        <v>90787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281064</v>
      </c>
      <c r="X13" s="8">
        <v>475002</v>
      </c>
      <c r="Y13" s="8">
        <v>-193938</v>
      </c>
      <c r="Z13" s="2">
        <v>-40.83</v>
      </c>
      <c r="AA13" s="6">
        <v>950000</v>
      </c>
    </row>
    <row r="14" spans="1:27" ht="13.5">
      <c r="A14" s="23" t="s">
        <v>41</v>
      </c>
      <c r="B14" s="29"/>
      <c r="C14" s="6">
        <v>1718217</v>
      </c>
      <c r="D14" s="6">
        <v>0</v>
      </c>
      <c r="E14" s="7">
        <v>1880000</v>
      </c>
      <c r="F14" s="8">
        <v>1880000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45833</v>
      </c>
      <c r="Y14" s="8">
        <v>-45833</v>
      </c>
      <c r="Z14" s="2">
        <v>-100</v>
      </c>
      <c r="AA14" s="6">
        <v>1880000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1886</v>
      </c>
      <c r="L16" s="8">
        <v>3772</v>
      </c>
      <c r="M16" s="8">
        <v>1316</v>
      </c>
      <c r="N16" s="8">
        <v>6974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6974</v>
      </c>
      <c r="X16" s="8"/>
      <c r="Y16" s="8">
        <v>6974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20000</v>
      </c>
      <c r="F17" s="8">
        <v>20000</v>
      </c>
      <c r="G17" s="8">
        <v>0</v>
      </c>
      <c r="H17" s="8">
        <v>0</v>
      </c>
      <c r="I17" s="8">
        <v>0</v>
      </c>
      <c r="J17" s="8">
        <v>0</v>
      </c>
      <c r="K17" s="8">
        <v>555</v>
      </c>
      <c r="L17" s="8">
        <v>1582</v>
      </c>
      <c r="M17" s="8">
        <v>740</v>
      </c>
      <c r="N17" s="8">
        <v>2877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2877</v>
      </c>
      <c r="X17" s="8">
        <v>10002</v>
      </c>
      <c r="Y17" s="8">
        <v>-7125</v>
      </c>
      <c r="Z17" s="2">
        <v>-71.24</v>
      </c>
      <c r="AA17" s="6">
        <v>20000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86872188</v>
      </c>
      <c r="D19" s="6">
        <v>0</v>
      </c>
      <c r="E19" s="7">
        <v>83881000</v>
      </c>
      <c r="F19" s="8">
        <v>83881000</v>
      </c>
      <c r="G19" s="8">
        <v>32987000</v>
      </c>
      <c r="H19" s="8">
        <v>32987000</v>
      </c>
      <c r="I19" s="8">
        <v>537000</v>
      </c>
      <c r="J19" s="8">
        <v>66511000</v>
      </c>
      <c r="K19" s="8">
        <v>747966</v>
      </c>
      <c r="L19" s="8">
        <v>607012</v>
      </c>
      <c r="M19" s="8">
        <v>27358000</v>
      </c>
      <c r="N19" s="8">
        <v>28712978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95223978</v>
      </c>
      <c r="X19" s="8">
        <v>41940498</v>
      </c>
      <c r="Y19" s="8">
        <v>53283480</v>
      </c>
      <c r="Z19" s="2">
        <v>127.05</v>
      </c>
      <c r="AA19" s="6">
        <v>83881000</v>
      </c>
    </row>
    <row r="20" spans="1:27" ht="13.5">
      <c r="A20" s="23" t="s">
        <v>47</v>
      </c>
      <c r="B20" s="29"/>
      <c r="C20" s="6">
        <v>10746210</v>
      </c>
      <c r="D20" s="6">
        <v>0</v>
      </c>
      <c r="E20" s="7">
        <v>18211649</v>
      </c>
      <c r="F20" s="26">
        <v>18211649</v>
      </c>
      <c r="G20" s="26">
        <v>6230968</v>
      </c>
      <c r="H20" s="26">
        <v>6230968</v>
      </c>
      <c r="I20" s="26">
        <v>222442</v>
      </c>
      <c r="J20" s="26">
        <v>12684378</v>
      </c>
      <c r="K20" s="26">
        <v>304608</v>
      </c>
      <c r="L20" s="26">
        <v>4926950</v>
      </c>
      <c r="M20" s="26">
        <v>1037732</v>
      </c>
      <c r="N20" s="26">
        <v>6269290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18953668</v>
      </c>
      <c r="X20" s="26">
        <v>5296789</v>
      </c>
      <c r="Y20" s="26">
        <v>13656879</v>
      </c>
      <c r="Z20" s="27">
        <v>257.83</v>
      </c>
      <c r="AA20" s="28">
        <v>18211649</v>
      </c>
    </row>
    <row r="21" spans="1:27" ht="13.5">
      <c r="A21" s="23" t="s">
        <v>48</v>
      </c>
      <c r="B21" s="29"/>
      <c r="C21" s="6">
        <v>367823</v>
      </c>
      <c r="D21" s="6">
        <v>0</v>
      </c>
      <c r="E21" s="7">
        <v>900000</v>
      </c>
      <c r="F21" s="8">
        <v>900000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43500</v>
      </c>
      <c r="M21" s="8">
        <v>0</v>
      </c>
      <c r="N21" s="8">
        <v>43500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43500</v>
      </c>
      <c r="X21" s="8"/>
      <c r="Y21" s="8">
        <v>43500</v>
      </c>
      <c r="Z21" s="2">
        <v>0</v>
      </c>
      <c r="AA21" s="6">
        <v>900000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116902346</v>
      </c>
      <c r="D22" s="33">
        <f>SUM(D5:D21)</f>
        <v>0</v>
      </c>
      <c r="E22" s="34">
        <f t="shared" si="0"/>
        <v>119157311</v>
      </c>
      <c r="F22" s="35">
        <f t="shared" si="0"/>
        <v>119157311</v>
      </c>
      <c r="G22" s="35">
        <f t="shared" si="0"/>
        <v>53142344</v>
      </c>
      <c r="H22" s="35">
        <f t="shared" si="0"/>
        <v>53469144</v>
      </c>
      <c r="I22" s="35">
        <f t="shared" si="0"/>
        <v>1929640</v>
      </c>
      <c r="J22" s="35">
        <f t="shared" si="0"/>
        <v>108541128</v>
      </c>
      <c r="K22" s="35">
        <f t="shared" si="0"/>
        <v>-11088455</v>
      </c>
      <c r="L22" s="35">
        <f t="shared" si="0"/>
        <v>6029990</v>
      </c>
      <c r="M22" s="35">
        <f t="shared" si="0"/>
        <v>29748468</v>
      </c>
      <c r="N22" s="35">
        <f t="shared" si="0"/>
        <v>24690003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133231131</v>
      </c>
      <c r="X22" s="35">
        <f t="shared" si="0"/>
        <v>61334058</v>
      </c>
      <c r="Y22" s="35">
        <f t="shared" si="0"/>
        <v>71897073</v>
      </c>
      <c r="Z22" s="36">
        <f>+IF(X22&lt;&gt;0,+(Y22/X22)*100,0)</f>
        <v>117.22210358231963</v>
      </c>
      <c r="AA22" s="33">
        <f>SUM(AA5:AA21)</f>
        <v>119157311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37334752</v>
      </c>
      <c r="D25" s="6">
        <v>0</v>
      </c>
      <c r="E25" s="7">
        <v>39445134</v>
      </c>
      <c r="F25" s="8">
        <v>39445134</v>
      </c>
      <c r="G25" s="8">
        <v>2915136</v>
      </c>
      <c r="H25" s="8">
        <v>2985870</v>
      </c>
      <c r="I25" s="8">
        <v>2990694</v>
      </c>
      <c r="J25" s="8">
        <v>8891700</v>
      </c>
      <c r="K25" s="8">
        <v>2874626</v>
      </c>
      <c r="L25" s="8">
        <v>4545027</v>
      </c>
      <c r="M25" s="8">
        <v>3119655</v>
      </c>
      <c r="N25" s="8">
        <v>10539308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19431008</v>
      </c>
      <c r="X25" s="8">
        <v>19672728</v>
      </c>
      <c r="Y25" s="8">
        <v>-241720</v>
      </c>
      <c r="Z25" s="2">
        <v>-1.23</v>
      </c>
      <c r="AA25" s="6">
        <v>39445134</v>
      </c>
    </row>
    <row r="26" spans="1:27" ht="13.5">
      <c r="A26" s="25" t="s">
        <v>52</v>
      </c>
      <c r="B26" s="24"/>
      <c r="C26" s="6">
        <v>7895971</v>
      </c>
      <c r="D26" s="6">
        <v>0</v>
      </c>
      <c r="E26" s="7">
        <v>8525737</v>
      </c>
      <c r="F26" s="8">
        <v>8525737</v>
      </c>
      <c r="G26" s="8">
        <v>660913</v>
      </c>
      <c r="H26" s="8">
        <v>595585</v>
      </c>
      <c r="I26" s="8">
        <v>658009</v>
      </c>
      <c r="J26" s="8">
        <v>1914507</v>
      </c>
      <c r="K26" s="8">
        <v>663450</v>
      </c>
      <c r="L26" s="8">
        <v>663449</v>
      </c>
      <c r="M26" s="8">
        <v>667787</v>
      </c>
      <c r="N26" s="8">
        <v>1994686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3909193</v>
      </c>
      <c r="X26" s="8">
        <v>4096483</v>
      </c>
      <c r="Y26" s="8">
        <v>-187290</v>
      </c>
      <c r="Z26" s="2">
        <v>-4.57</v>
      </c>
      <c r="AA26" s="6">
        <v>8525737</v>
      </c>
    </row>
    <row r="27" spans="1:27" ht="13.5">
      <c r="A27" s="25" t="s">
        <v>53</v>
      </c>
      <c r="B27" s="24"/>
      <c r="C27" s="6">
        <v>5580123</v>
      </c>
      <c r="D27" s="6">
        <v>0</v>
      </c>
      <c r="E27" s="7">
        <v>560000</v>
      </c>
      <c r="F27" s="8">
        <v>560000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38333</v>
      </c>
      <c r="Y27" s="8">
        <v>-38333</v>
      </c>
      <c r="Z27" s="2">
        <v>-100</v>
      </c>
      <c r="AA27" s="6">
        <v>560000</v>
      </c>
    </row>
    <row r="28" spans="1:27" ht="13.5">
      <c r="A28" s="25" t="s">
        <v>54</v>
      </c>
      <c r="B28" s="24"/>
      <c r="C28" s="6">
        <v>8975770</v>
      </c>
      <c r="D28" s="6">
        <v>0</v>
      </c>
      <c r="E28" s="7">
        <v>2755000</v>
      </c>
      <c r="F28" s="8">
        <v>2755000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229601</v>
      </c>
      <c r="Y28" s="8">
        <v>-229601</v>
      </c>
      <c r="Z28" s="2">
        <v>-100</v>
      </c>
      <c r="AA28" s="6">
        <v>2755000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44238</v>
      </c>
      <c r="Y29" s="8">
        <v>-44238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9655454</v>
      </c>
      <c r="D30" s="6">
        <v>0</v>
      </c>
      <c r="E30" s="7">
        <v>11000000</v>
      </c>
      <c r="F30" s="8">
        <v>11000000</v>
      </c>
      <c r="G30" s="8">
        <v>907227</v>
      </c>
      <c r="H30" s="8">
        <v>907227</v>
      </c>
      <c r="I30" s="8">
        <v>1602482</v>
      </c>
      <c r="J30" s="8">
        <v>3416936</v>
      </c>
      <c r="K30" s="8">
        <v>1602482</v>
      </c>
      <c r="L30" s="8">
        <v>0</v>
      </c>
      <c r="M30" s="8">
        <v>1195959</v>
      </c>
      <c r="N30" s="8">
        <v>2798441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6215377</v>
      </c>
      <c r="X30" s="8">
        <v>7166667</v>
      </c>
      <c r="Y30" s="8">
        <v>-951290</v>
      </c>
      <c r="Z30" s="2">
        <v>-13.27</v>
      </c>
      <c r="AA30" s="6">
        <v>11000000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12404000</v>
      </c>
      <c r="F31" s="8">
        <v>12404000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12404000</v>
      </c>
    </row>
    <row r="32" spans="1:27" ht="13.5">
      <c r="A32" s="25" t="s">
        <v>58</v>
      </c>
      <c r="B32" s="24"/>
      <c r="C32" s="6">
        <v>6390381</v>
      </c>
      <c r="D32" s="6">
        <v>0</v>
      </c>
      <c r="E32" s="7">
        <v>9825000</v>
      </c>
      <c r="F32" s="8">
        <v>9825000</v>
      </c>
      <c r="G32" s="8">
        <v>2393403</v>
      </c>
      <c r="H32" s="8">
        <v>1620527</v>
      </c>
      <c r="I32" s="8">
        <v>760329</v>
      </c>
      <c r="J32" s="8">
        <v>4774259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4774259</v>
      </c>
      <c r="X32" s="8">
        <v>5924645</v>
      </c>
      <c r="Y32" s="8">
        <v>-1150386</v>
      </c>
      <c r="Z32" s="2">
        <v>-19.42</v>
      </c>
      <c r="AA32" s="6">
        <v>9825000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885000</v>
      </c>
      <c r="F33" s="8">
        <v>885000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885000</v>
      </c>
    </row>
    <row r="34" spans="1:27" ht="13.5">
      <c r="A34" s="25" t="s">
        <v>60</v>
      </c>
      <c r="B34" s="24"/>
      <c r="C34" s="6">
        <v>51777711</v>
      </c>
      <c r="D34" s="6">
        <v>0</v>
      </c>
      <c r="E34" s="7">
        <v>32022129</v>
      </c>
      <c r="F34" s="8">
        <v>32022129</v>
      </c>
      <c r="G34" s="8">
        <v>8027465</v>
      </c>
      <c r="H34" s="8">
        <v>7191512</v>
      </c>
      <c r="I34" s="8">
        <v>6932885</v>
      </c>
      <c r="J34" s="8">
        <v>22151862</v>
      </c>
      <c r="K34" s="8">
        <v>7875644</v>
      </c>
      <c r="L34" s="8">
        <v>8583329</v>
      </c>
      <c r="M34" s="8">
        <v>5581924</v>
      </c>
      <c r="N34" s="8">
        <v>22040897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44192759</v>
      </c>
      <c r="X34" s="8">
        <v>25372560</v>
      </c>
      <c r="Y34" s="8">
        <v>18820199</v>
      </c>
      <c r="Z34" s="2">
        <v>74.18</v>
      </c>
      <c r="AA34" s="6">
        <v>32022129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127610162</v>
      </c>
      <c r="D36" s="33">
        <f>SUM(D25:D35)</f>
        <v>0</v>
      </c>
      <c r="E36" s="34">
        <f t="shared" si="1"/>
        <v>117422000</v>
      </c>
      <c r="F36" s="35">
        <f t="shared" si="1"/>
        <v>117422000</v>
      </c>
      <c r="G36" s="35">
        <f t="shared" si="1"/>
        <v>14904144</v>
      </c>
      <c r="H36" s="35">
        <f t="shared" si="1"/>
        <v>13300721</v>
      </c>
      <c r="I36" s="35">
        <f t="shared" si="1"/>
        <v>12944399</v>
      </c>
      <c r="J36" s="35">
        <f t="shared" si="1"/>
        <v>41149264</v>
      </c>
      <c r="K36" s="35">
        <f t="shared" si="1"/>
        <v>13016202</v>
      </c>
      <c r="L36" s="35">
        <f t="shared" si="1"/>
        <v>13791805</v>
      </c>
      <c r="M36" s="35">
        <f t="shared" si="1"/>
        <v>10565325</v>
      </c>
      <c r="N36" s="35">
        <f t="shared" si="1"/>
        <v>37373332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78522596</v>
      </c>
      <c r="X36" s="35">
        <f t="shared" si="1"/>
        <v>62545255</v>
      </c>
      <c r="Y36" s="35">
        <f t="shared" si="1"/>
        <v>15977341</v>
      </c>
      <c r="Z36" s="36">
        <f>+IF(X36&lt;&gt;0,+(Y36/X36)*100,0)</f>
        <v>25.545248796251613</v>
      </c>
      <c r="AA36" s="33">
        <f>SUM(AA25:AA35)</f>
        <v>117422000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-10707816</v>
      </c>
      <c r="D38" s="46">
        <f>+D22-D36</f>
        <v>0</v>
      </c>
      <c r="E38" s="47">
        <f t="shared" si="2"/>
        <v>1735311</v>
      </c>
      <c r="F38" s="48">
        <f t="shared" si="2"/>
        <v>1735311</v>
      </c>
      <c r="G38" s="48">
        <f t="shared" si="2"/>
        <v>38238200</v>
      </c>
      <c r="H38" s="48">
        <f t="shared" si="2"/>
        <v>40168423</v>
      </c>
      <c r="I38" s="48">
        <f t="shared" si="2"/>
        <v>-11014759</v>
      </c>
      <c r="J38" s="48">
        <f t="shared" si="2"/>
        <v>67391864</v>
      </c>
      <c r="K38" s="48">
        <f t="shared" si="2"/>
        <v>-24104657</v>
      </c>
      <c r="L38" s="48">
        <f t="shared" si="2"/>
        <v>-7761815</v>
      </c>
      <c r="M38" s="48">
        <f t="shared" si="2"/>
        <v>19183143</v>
      </c>
      <c r="N38" s="48">
        <f t="shared" si="2"/>
        <v>-12683329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54708535</v>
      </c>
      <c r="X38" s="48">
        <f>IF(F22=F36,0,X22-X36)</f>
        <v>-1211197</v>
      </c>
      <c r="Y38" s="48">
        <f t="shared" si="2"/>
        <v>55919732</v>
      </c>
      <c r="Z38" s="49">
        <f>+IF(X38&lt;&gt;0,+(Y38/X38)*100,0)</f>
        <v>-4616.898159424107</v>
      </c>
      <c r="AA38" s="46">
        <f>+AA22-AA36</f>
        <v>1735311</v>
      </c>
    </row>
    <row r="39" spans="1:27" ht="13.5">
      <c r="A39" s="23" t="s">
        <v>64</v>
      </c>
      <c r="B39" s="29"/>
      <c r="C39" s="6">
        <v>57187362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5000000</v>
      </c>
      <c r="J39" s="8">
        <v>5000000</v>
      </c>
      <c r="K39" s="8">
        <v>15645758</v>
      </c>
      <c r="L39" s="8">
        <v>5758</v>
      </c>
      <c r="M39" s="8">
        <v>8000000</v>
      </c>
      <c r="N39" s="8">
        <v>23651516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28651516</v>
      </c>
      <c r="X39" s="8">
        <v>19897500</v>
      </c>
      <c r="Y39" s="8">
        <v>8754016</v>
      </c>
      <c r="Z39" s="2">
        <v>44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506600</v>
      </c>
      <c r="F41" s="8">
        <v>506600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506600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46479546</v>
      </c>
      <c r="D42" s="55">
        <f>SUM(D38:D41)</f>
        <v>0</v>
      </c>
      <c r="E42" s="56">
        <f t="shared" si="3"/>
        <v>2241911</v>
      </c>
      <c r="F42" s="57">
        <f t="shared" si="3"/>
        <v>2241911</v>
      </c>
      <c r="G42" s="57">
        <f t="shared" si="3"/>
        <v>38238200</v>
      </c>
      <c r="H42" s="57">
        <f t="shared" si="3"/>
        <v>40168423</v>
      </c>
      <c r="I42" s="57">
        <f t="shared" si="3"/>
        <v>-6014759</v>
      </c>
      <c r="J42" s="57">
        <f t="shared" si="3"/>
        <v>72391864</v>
      </c>
      <c r="K42" s="57">
        <f t="shared" si="3"/>
        <v>-8458899</v>
      </c>
      <c r="L42" s="57">
        <f t="shared" si="3"/>
        <v>-7756057</v>
      </c>
      <c r="M42" s="57">
        <f t="shared" si="3"/>
        <v>27183143</v>
      </c>
      <c r="N42" s="57">
        <f t="shared" si="3"/>
        <v>10968187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83360051</v>
      </c>
      <c r="X42" s="57">
        <f t="shared" si="3"/>
        <v>18686303</v>
      </c>
      <c r="Y42" s="57">
        <f t="shared" si="3"/>
        <v>64673748</v>
      </c>
      <c r="Z42" s="58">
        <f>+IF(X42&lt;&gt;0,+(Y42/X42)*100,0)</f>
        <v>346.1024259319781</v>
      </c>
      <c r="AA42" s="55">
        <f>SUM(AA38:AA41)</f>
        <v>2241911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46479546</v>
      </c>
      <c r="D44" s="63">
        <f>+D42-D43</f>
        <v>0</v>
      </c>
      <c r="E44" s="64">
        <f t="shared" si="4"/>
        <v>2241911</v>
      </c>
      <c r="F44" s="65">
        <f t="shared" si="4"/>
        <v>2241911</v>
      </c>
      <c r="G44" s="65">
        <f t="shared" si="4"/>
        <v>38238200</v>
      </c>
      <c r="H44" s="65">
        <f t="shared" si="4"/>
        <v>40168423</v>
      </c>
      <c r="I44" s="65">
        <f t="shared" si="4"/>
        <v>-6014759</v>
      </c>
      <c r="J44" s="65">
        <f t="shared" si="4"/>
        <v>72391864</v>
      </c>
      <c r="K44" s="65">
        <f t="shared" si="4"/>
        <v>-8458899</v>
      </c>
      <c r="L44" s="65">
        <f t="shared" si="4"/>
        <v>-7756057</v>
      </c>
      <c r="M44" s="65">
        <f t="shared" si="4"/>
        <v>27183143</v>
      </c>
      <c r="N44" s="65">
        <f t="shared" si="4"/>
        <v>10968187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83360051</v>
      </c>
      <c r="X44" s="65">
        <f t="shared" si="4"/>
        <v>18686303</v>
      </c>
      <c r="Y44" s="65">
        <f t="shared" si="4"/>
        <v>64673748</v>
      </c>
      <c r="Z44" s="66">
        <f>+IF(X44&lt;&gt;0,+(Y44/X44)*100,0)</f>
        <v>346.1024259319781</v>
      </c>
      <c r="AA44" s="63">
        <f>+AA42-AA43</f>
        <v>2241911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46479546</v>
      </c>
      <c r="D46" s="55">
        <f>SUM(D44:D45)</f>
        <v>0</v>
      </c>
      <c r="E46" s="56">
        <f t="shared" si="5"/>
        <v>2241911</v>
      </c>
      <c r="F46" s="57">
        <f t="shared" si="5"/>
        <v>2241911</v>
      </c>
      <c r="G46" s="57">
        <f t="shared" si="5"/>
        <v>38238200</v>
      </c>
      <c r="H46" s="57">
        <f t="shared" si="5"/>
        <v>40168423</v>
      </c>
      <c r="I46" s="57">
        <f t="shared" si="5"/>
        <v>-6014759</v>
      </c>
      <c r="J46" s="57">
        <f t="shared" si="5"/>
        <v>72391864</v>
      </c>
      <c r="K46" s="57">
        <f t="shared" si="5"/>
        <v>-8458899</v>
      </c>
      <c r="L46" s="57">
        <f t="shared" si="5"/>
        <v>-7756057</v>
      </c>
      <c r="M46" s="57">
        <f t="shared" si="5"/>
        <v>27183143</v>
      </c>
      <c r="N46" s="57">
        <f t="shared" si="5"/>
        <v>10968187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83360051</v>
      </c>
      <c r="X46" s="57">
        <f t="shared" si="5"/>
        <v>18686303</v>
      </c>
      <c r="Y46" s="57">
        <f t="shared" si="5"/>
        <v>64673748</v>
      </c>
      <c r="Z46" s="58">
        <f>+IF(X46&lt;&gt;0,+(Y46/X46)*100,0)</f>
        <v>346.1024259319781</v>
      </c>
      <c r="AA46" s="55">
        <f>SUM(AA44:AA45)</f>
        <v>2241911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46479546</v>
      </c>
      <c r="D48" s="71">
        <f>SUM(D46:D47)</f>
        <v>0</v>
      </c>
      <c r="E48" s="72">
        <f t="shared" si="6"/>
        <v>2241911</v>
      </c>
      <c r="F48" s="73">
        <f t="shared" si="6"/>
        <v>2241911</v>
      </c>
      <c r="G48" s="73">
        <f t="shared" si="6"/>
        <v>38238200</v>
      </c>
      <c r="H48" s="74">
        <f t="shared" si="6"/>
        <v>40168423</v>
      </c>
      <c r="I48" s="74">
        <f t="shared" si="6"/>
        <v>-6014759</v>
      </c>
      <c r="J48" s="74">
        <f t="shared" si="6"/>
        <v>72391864</v>
      </c>
      <c r="K48" s="74">
        <f t="shared" si="6"/>
        <v>-8458899</v>
      </c>
      <c r="L48" s="74">
        <f t="shared" si="6"/>
        <v>-7756057</v>
      </c>
      <c r="M48" s="73">
        <f t="shared" si="6"/>
        <v>27183143</v>
      </c>
      <c r="N48" s="73">
        <f t="shared" si="6"/>
        <v>10968187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83360051</v>
      </c>
      <c r="X48" s="74">
        <f t="shared" si="6"/>
        <v>18686303</v>
      </c>
      <c r="Y48" s="74">
        <f t="shared" si="6"/>
        <v>64673748</v>
      </c>
      <c r="Z48" s="75">
        <f>+IF(X48&lt;&gt;0,+(Y48/X48)*100,0)</f>
        <v>346.1024259319781</v>
      </c>
      <c r="AA48" s="76">
        <f>SUM(AA46:AA47)</f>
        <v>2241911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37327756</v>
      </c>
      <c r="D8" s="6">
        <v>0</v>
      </c>
      <c r="E8" s="7">
        <v>46594978</v>
      </c>
      <c r="F8" s="8">
        <v>46594978</v>
      </c>
      <c r="G8" s="8">
        <v>2542078</v>
      </c>
      <c r="H8" s="8">
        <v>3079899</v>
      </c>
      <c r="I8" s="8">
        <v>4272368</v>
      </c>
      <c r="J8" s="8">
        <v>9894345</v>
      </c>
      <c r="K8" s="8">
        <v>3093036</v>
      </c>
      <c r="L8" s="8">
        <v>3659648</v>
      </c>
      <c r="M8" s="8">
        <v>3610344</v>
      </c>
      <c r="N8" s="8">
        <v>10363028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20257373</v>
      </c>
      <c r="X8" s="8">
        <v>23235000</v>
      </c>
      <c r="Y8" s="8">
        <v>-2977627</v>
      </c>
      <c r="Z8" s="2">
        <v>-12.82</v>
      </c>
      <c r="AA8" s="6">
        <v>46594978</v>
      </c>
    </row>
    <row r="9" spans="1:27" ht="13.5">
      <c r="A9" s="25" t="s">
        <v>36</v>
      </c>
      <c r="B9" s="24"/>
      <c r="C9" s="6">
        <v>5796203</v>
      </c>
      <c r="D9" s="6">
        <v>0</v>
      </c>
      <c r="E9" s="7">
        <v>6178082</v>
      </c>
      <c r="F9" s="8">
        <v>6178082</v>
      </c>
      <c r="G9" s="8">
        <v>583143</v>
      </c>
      <c r="H9" s="8">
        <v>571938</v>
      </c>
      <c r="I9" s="8">
        <v>711047</v>
      </c>
      <c r="J9" s="8">
        <v>1866128</v>
      </c>
      <c r="K9" s="8">
        <v>566551</v>
      </c>
      <c r="L9" s="8">
        <v>573834</v>
      </c>
      <c r="M9" s="8">
        <v>545870</v>
      </c>
      <c r="N9" s="8">
        <v>1686255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3552383</v>
      </c>
      <c r="X9" s="8">
        <v>3088998</v>
      </c>
      <c r="Y9" s="8">
        <v>463385</v>
      </c>
      <c r="Z9" s="2">
        <v>15</v>
      </c>
      <c r="AA9" s="6">
        <v>6178082</v>
      </c>
    </row>
    <row r="10" spans="1:27" ht="13.5">
      <c r="A10" s="25" t="s">
        <v>37</v>
      </c>
      <c r="B10" s="24"/>
      <c r="C10" s="6">
        <v>16913003</v>
      </c>
      <c r="D10" s="6">
        <v>0</v>
      </c>
      <c r="E10" s="7">
        <v>22671326</v>
      </c>
      <c r="F10" s="26">
        <v>22671326</v>
      </c>
      <c r="G10" s="26">
        <v>1368459</v>
      </c>
      <c r="H10" s="26">
        <v>1216814</v>
      </c>
      <c r="I10" s="26">
        <v>2048289</v>
      </c>
      <c r="J10" s="26">
        <v>4633562</v>
      </c>
      <c r="K10" s="26">
        <v>1996456</v>
      </c>
      <c r="L10" s="26">
        <v>2370988</v>
      </c>
      <c r="M10" s="26">
        <v>1454358</v>
      </c>
      <c r="N10" s="26">
        <v>5821802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10455364</v>
      </c>
      <c r="X10" s="26">
        <v>11335500</v>
      </c>
      <c r="Y10" s="26">
        <v>-880136</v>
      </c>
      <c r="Z10" s="27">
        <v>-7.76</v>
      </c>
      <c r="AA10" s="28">
        <v>22671326</v>
      </c>
    </row>
    <row r="11" spans="1:27" ht="13.5">
      <c r="A11" s="25" t="s">
        <v>38</v>
      </c>
      <c r="B11" s="29"/>
      <c r="C11" s="6">
        <v>2921252</v>
      </c>
      <c r="D11" s="6">
        <v>0</v>
      </c>
      <c r="E11" s="7">
        <v>389293</v>
      </c>
      <c r="F11" s="8">
        <v>389293</v>
      </c>
      <c r="G11" s="8">
        <v>19616</v>
      </c>
      <c r="H11" s="8">
        <v>25507</v>
      </c>
      <c r="I11" s="8">
        <v>14304</v>
      </c>
      <c r="J11" s="8">
        <v>59427</v>
      </c>
      <c r="K11" s="8">
        <v>8668</v>
      </c>
      <c r="L11" s="8">
        <v>20562</v>
      </c>
      <c r="M11" s="8">
        <v>12934</v>
      </c>
      <c r="N11" s="8">
        <v>42164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101591</v>
      </c>
      <c r="X11" s="8">
        <v>194502</v>
      </c>
      <c r="Y11" s="8">
        <v>-92911</v>
      </c>
      <c r="Z11" s="2">
        <v>-47.77</v>
      </c>
      <c r="AA11" s="6">
        <v>389293</v>
      </c>
    </row>
    <row r="12" spans="1:27" ht="13.5">
      <c r="A12" s="25" t="s">
        <v>39</v>
      </c>
      <c r="B12" s="29"/>
      <c r="C12" s="6">
        <v>41253</v>
      </c>
      <c r="D12" s="6">
        <v>0</v>
      </c>
      <c r="E12" s="7">
        <v>50000</v>
      </c>
      <c r="F12" s="8">
        <v>50000</v>
      </c>
      <c r="G12" s="8">
        <v>3947</v>
      </c>
      <c r="H12" s="8">
        <v>4200</v>
      </c>
      <c r="I12" s="8">
        <v>3081</v>
      </c>
      <c r="J12" s="8">
        <v>11228</v>
      </c>
      <c r="K12" s="8">
        <v>3684</v>
      </c>
      <c r="L12" s="8">
        <v>3772</v>
      </c>
      <c r="M12" s="8">
        <v>3772</v>
      </c>
      <c r="N12" s="8">
        <v>11228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22456</v>
      </c>
      <c r="X12" s="8"/>
      <c r="Y12" s="8">
        <v>22456</v>
      </c>
      <c r="Z12" s="2">
        <v>0</v>
      </c>
      <c r="AA12" s="6">
        <v>50000</v>
      </c>
    </row>
    <row r="13" spans="1:27" ht="13.5">
      <c r="A13" s="23" t="s">
        <v>40</v>
      </c>
      <c r="B13" s="29"/>
      <c r="C13" s="6">
        <v>38871428</v>
      </c>
      <c r="D13" s="6">
        <v>0</v>
      </c>
      <c r="E13" s="7">
        <v>37196810</v>
      </c>
      <c r="F13" s="8">
        <v>37196810</v>
      </c>
      <c r="G13" s="8">
        <v>3514712</v>
      </c>
      <c r="H13" s="8">
        <v>3189640</v>
      </c>
      <c r="I13" s="8">
        <v>3905505</v>
      </c>
      <c r="J13" s="8">
        <v>10609857</v>
      </c>
      <c r="K13" s="8">
        <v>3557974</v>
      </c>
      <c r="L13" s="8">
        <v>3492614</v>
      </c>
      <c r="M13" s="8">
        <v>3843519</v>
      </c>
      <c r="N13" s="8">
        <v>10894107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21503964</v>
      </c>
      <c r="X13" s="8">
        <v>18598500</v>
      </c>
      <c r="Y13" s="8">
        <v>2905464</v>
      </c>
      <c r="Z13" s="2">
        <v>15.62</v>
      </c>
      <c r="AA13" s="6">
        <v>37196810</v>
      </c>
    </row>
    <row r="14" spans="1:27" ht="13.5">
      <c r="A14" s="23" t="s">
        <v>41</v>
      </c>
      <c r="B14" s="29"/>
      <c r="C14" s="6">
        <v>1760409</v>
      </c>
      <c r="D14" s="6">
        <v>0</v>
      </c>
      <c r="E14" s="7">
        <v>292566</v>
      </c>
      <c r="F14" s="8">
        <v>292566</v>
      </c>
      <c r="G14" s="8">
        <v>165033</v>
      </c>
      <c r="H14" s="8">
        <v>107719</v>
      </c>
      <c r="I14" s="8">
        <v>166712</v>
      </c>
      <c r="J14" s="8">
        <v>439464</v>
      </c>
      <c r="K14" s="8">
        <v>169927</v>
      </c>
      <c r="L14" s="8">
        <v>178139</v>
      </c>
      <c r="M14" s="8">
        <v>179882</v>
      </c>
      <c r="N14" s="8">
        <v>527948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967412</v>
      </c>
      <c r="X14" s="8">
        <v>146502</v>
      </c>
      <c r="Y14" s="8">
        <v>820910</v>
      </c>
      <c r="Z14" s="2">
        <v>560.34</v>
      </c>
      <c r="AA14" s="6">
        <v>292566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573409559</v>
      </c>
      <c r="D19" s="6">
        <v>0</v>
      </c>
      <c r="E19" s="7">
        <v>472692500</v>
      </c>
      <c r="F19" s="8">
        <v>472692500</v>
      </c>
      <c r="G19" s="8">
        <v>180585999</v>
      </c>
      <c r="H19" s="8">
        <v>1650000</v>
      </c>
      <c r="I19" s="8">
        <v>756358</v>
      </c>
      <c r="J19" s="8">
        <v>182992357</v>
      </c>
      <c r="K19" s="8">
        <v>1441200</v>
      </c>
      <c r="L19" s="8">
        <v>3709859</v>
      </c>
      <c r="M19" s="8">
        <v>136254487</v>
      </c>
      <c r="N19" s="8">
        <v>141405546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324397903</v>
      </c>
      <c r="X19" s="8">
        <v>308580666</v>
      </c>
      <c r="Y19" s="8">
        <v>15817237</v>
      </c>
      <c r="Z19" s="2">
        <v>5.13</v>
      </c>
      <c r="AA19" s="6">
        <v>472692500</v>
      </c>
    </row>
    <row r="20" spans="1:27" ht="13.5">
      <c r="A20" s="23" t="s">
        <v>47</v>
      </c>
      <c r="B20" s="29"/>
      <c r="C20" s="6">
        <v>21227586</v>
      </c>
      <c r="D20" s="6">
        <v>0</v>
      </c>
      <c r="E20" s="7">
        <v>52999629</v>
      </c>
      <c r="F20" s="26">
        <v>81495875</v>
      </c>
      <c r="G20" s="26">
        <v>44025</v>
      </c>
      <c r="H20" s="26">
        <v>3460815</v>
      </c>
      <c r="I20" s="26">
        <v>5470057</v>
      </c>
      <c r="J20" s="26">
        <v>8974897</v>
      </c>
      <c r="K20" s="26">
        <v>9897997</v>
      </c>
      <c r="L20" s="26">
        <v>14564563</v>
      </c>
      <c r="M20" s="26">
        <v>4660821</v>
      </c>
      <c r="N20" s="26">
        <v>29123381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38098278</v>
      </c>
      <c r="X20" s="26">
        <v>44121623</v>
      </c>
      <c r="Y20" s="26">
        <v>-6023345</v>
      </c>
      <c r="Z20" s="27">
        <v>-13.65</v>
      </c>
      <c r="AA20" s="28">
        <v>81495875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698268449</v>
      </c>
      <c r="D22" s="33">
        <f>SUM(D5:D21)</f>
        <v>0</v>
      </c>
      <c r="E22" s="34">
        <f t="shared" si="0"/>
        <v>639065184</v>
      </c>
      <c r="F22" s="35">
        <f t="shared" si="0"/>
        <v>667561430</v>
      </c>
      <c r="G22" s="35">
        <f t="shared" si="0"/>
        <v>188827012</v>
      </c>
      <c r="H22" s="35">
        <f t="shared" si="0"/>
        <v>13306532</v>
      </c>
      <c r="I22" s="35">
        <f t="shared" si="0"/>
        <v>17347721</v>
      </c>
      <c r="J22" s="35">
        <f t="shared" si="0"/>
        <v>219481265</v>
      </c>
      <c r="K22" s="35">
        <f t="shared" si="0"/>
        <v>20735493</v>
      </c>
      <c r="L22" s="35">
        <f t="shared" si="0"/>
        <v>28573979</v>
      </c>
      <c r="M22" s="35">
        <f t="shared" si="0"/>
        <v>150565987</v>
      </c>
      <c r="N22" s="35">
        <f t="shared" si="0"/>
        <v>199875459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419356724</v>
      </c>
      <c r="X22" s="35">
        <f t="shared" si="0"/>
        <v>409301291</v>
      </c>
      <c r="Y22" s="35">
        <f t="shared" si="0"/>
        <v>10055433</v>
      </c>
      <c r="Z22" s="36">
        <f>+IF(X22&lt;&gt;0,+(Y22/X22)*100,0)</f>
        <v>2.4567313177617125</v>
      </c>
      <c r="AA22" s="33">
        <f>SUM(AA5:AA21)</f>
        <v>667561430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152435297</v>
      </c>
      <c r="D25" s="6">
        <v>0</v>
      </c>
      <c r="E25" s="7">
        <v>190457933</v>
      </c>
      <c r="F25" s="8">
        <v>190457933</v>
      </c>
      <c r="G25" s="8">
        <v>12152896</v>
      </c>
      <c r="H25" s="8">
        <v>13079482</v>
      </c>
      <c r="I25" s="8">
        <v>12677381</v>
      </c>
      <c r="J25" s="8">
        <v>37909759</v>
      </c>
      <c r="K25" s="8">
        <v>11462985</v>
      </c>
      <c r="L25" s="8">
        <v>19798616</v>
      </c>
      <c r="M25" s="8">
        <v>13781998</v>
      </c>
      <c r="N25" s="8">
        <v>45043599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82953358</v>
      </c>
      <c r="X25" s="8">
        <v>97543071</v>
      </c>
      <c r="Y25" s="8">
        <v>-14589713</v>
      </c>
      <c r="Z25" s="2">
        <v>-14.96</v>
      </c>
      <c r="AA25" s="6">
        <v>190457933</v>
      </c>
    </row>
    <row r="26" spans="1:27" ht="13.5">
      <c r="A26" s="25" t="s">
        <v>52</v>
      </c>
      <c r="B26" s="24"/>
      <c r="C26" s="6">
        <v>10094525</v>
      </c>
      <c r="D26" s="6">
        <v>0</v>
      </c>
      <c r="E26" s="7">
        <v>11411487</v>
      </c>
      <c r="F26" s="8">
        <v>11411487</v>
      </c>
      <c r="G26" s="8">
        <v>862526</v>
      </c>
      <c r="H26" s="8">
        <v>611580</v>
      </c>
      <c r="I26" s="8">
        <v>888662</v>
      </c>
      <c r="J26" s="8">
        <v>2362768</v>
      </c>
      <c r="K26" s="8">
        <v>669580</v>
      </c>
      <c r="L26" s="8">
        <v>732657</v>
      </c>
      <c r="M26" s="8">
        <v>830671</v>
      </c>
      <c r="N26" s="8">
        <v>2232908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4595676</v>
      </c>
      <c r="X26" s="8">
        <v>6115502</v>
      </c>
      <c r="Y26" s="8">
        <v>-1519826</v>
      </c>
      <c r="Z26" s="2">
        <v>-24.85</v>
      </c>
      <c r="AA26" s="6">
        <v>11411487</v>
      </c>
    </row>
    <row r="27" spans="1:27" ht="13.5">
      <c r="A27" s="25" t="s">
        <v>53</v>
      </c>
      <c r="B27" s="24"/>
      <c r="C27" s="6">
        <v>7871992</v>
      </c>
      <c r="D27" s="6">
        <v>0</v>
      </c>
      <c r="E27" s="7">
        <v>3833813</v>
      </c>
      <c r="F27" s="8">
        <v>3833813</v>
      </c>
      <c r="G27" s="8">
        <v>326099</v>
      </c>
      <c r="H27" s="8">
        <v>334318</v>
      </c>
      <c r="I27" s="8">
        <v>319484</v>
      </c>
      <c r="J27" s="8">
        <v>979901</v>
      </c>
      <c r="K27" s="8">
        <v>319484</v>
      </c>
      <c r="L27" s="8">
        <v>319484</v>
      </c>
      <c r="M27" s="8">
        <v>319484</v>
      </c>
      <c r="N27" s="8">
        <v>958452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1938353</v>
      </c>
      <c r="X27" s="8">
        <v>1917000</v>
      </c>
      <c r="Y27" s="8">
        <v>21353</v>
      </c>
      <c r="Z27" s="2">
        <v>1.11</v>
      </c>
      <c r="AA27" s="6">
        <v>3833813</v>
      </c>
    </row>
    <row r="28" spans="1:27" ht="13.5">
      <c r="A28" s="25" t="s">
        <v>54</v>
      </c>
      <c r="B28" s="24"/>
      <c r="C28" s="6">
        <v>50756067</v>
      </c>
      <c r="D28" s="6">
        <v>0</v>
      </c>
      <c r="E28" s="7">
        <v>63999942</v>
      </c>
      <c r="F28" s="8">
        <v>63999942</v>
      </c>
      <c r="G28" s="8">
        <v>5333330</v>
      </c>
      <c r="H28" s="8">
        <v>5333327</v>
      </c>
      <c r="I28" s="8">
        <v>5333332</v>
      </c>
      <c r="J28" s="8">
        <v>15999989</v>
      </c>
      <c r="K28" s="8">
        <v>2172703</v>
      </c>
      <c r="L28" s="8">
        <v>5333332</v>
      </c>
      <c r="M28" s="8">
        <v>6123481</v>
      </c>
      <c r="N28" s="8">
        <v>13629516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29629505</v>
      </c>
      <c r="X28" s="8">
        <v>31999998</v>
      </c>
      <c r="Y28" s="8">
        <v>-2370493</v>
      </c>
      <c r="Z28" s="2">
        <v>-7.41</v>
      </c>
      <c r="AA28" s="6">
        <v>63999942</v>
      </c>
    </row>
    <row r="29" spans="1:27" ht="13.5">
      <c r="A29" s="25" t="s">
        <v>55</v>
      </c>
      <c r="B29" s="24"/>
      <c r="C29" s="6">
        <v>11251514</v>
      </c>
      <c r="D29" s="6">
        <v>0</v>
      </c>
      <c r="E29" s="7">
        <v>17447136</v>
      </c>
      <c r="F29" s="8">
        <v>17447136</v>
      </c>
      <c r="G29" s="8">
        <v>1842869</v>
      </c>
      <c r="H29" s="8">
        <v>1842869</v>
      </c>
      <c r="I29" s="8">
        <v>1842869</v>
      </c>
      <c r="J29" s="8">
        <v>5528607</v>
      </c>
      <c r="K29" s="8">
        <v>4008888</v>
      </c>
      <c r="L29" s="8">
        <v>1572116</v>
      </c>
      <c r="M29" s="8">
        <v>2333607</v>
      </c>
      <c r="N29" s="8">
        <v>7914611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13443218</v>
      </c>
      <c r="X29" s="8">
        <v>8723502</v>
      </c>
      <c r="Y29" s="8">
        <v>4719716</v>
      </c>
      <c r="Z29" s="2">
        <v>54.1</v>
      </c>
      <c r="AA29" s="6">
        <v>17447136</v>
      </c>
    </row>
    <row r="30" spans="1:27" ht="13.5">
      <c r="A30" s="25" t="s">
        <v>56</v>
      </c>
      <c r="B30" s="24"/>
      <c r="C30" s="6">
        <v>49535014</v>
      </c>
      <c r="D30" s="6">
        <v>0</v>
      </c>
      <c r="E30" s="7">
        <v>48010000</v>
      </c>
      <c r="F30" s="8">
        <v>48010000</v>
      </c>
      <c r="G30" s="8">
        <v>1962131</v>
      </c>
      <c r="H30" s="8">
        <v>4756275</v>
      </c>
      <c r="I30" s="8">
        <v>4497582</v>
      </c>
      <c r="J30" s="8">
        <v>11215988</v>
      </c>
      <c r="K30" s="8">
        <v>4423722</v>
      </c>
      <c r="L30" s="8">
        <v>5073566</v>
      </c>
      <c r="M30" s="8">
        <v>4452441</v>
      </c>
      <c r="N30" s="8">
        <v>13949729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25165717</v>
      </c>
      <c r="X30" s="8">
        <v>24004998</v>
      </c>
      <c r="Y30" s="8">
        <v>1160719</v>
      </c>
      <c r="Z30" s="2">
        <v>4.84</v>
      </c>
      <c r="AA30" s="6">
        <v>48010000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491074</v>
      </c>
      <c r="F31" s="8">
        <v>491074</v>
      </c>
      <c r="G31" s="8">
        <v>46272</v>
      </c>
      <c r="H31" s="8">
        <v>26283</v>
      </c>
      <c r="I31" s="8">
        <v>32920</v>
      </c>
      <c r="J31" s="8">
        <v>105475</v>
      </c>
      <c r="K31" s="8">
        <v>29653</v>
      </c>
      <c r="L31" s="8">
        <v>21595</v>
      </c>
      <c r="M31" s="8">
        <v>23834</v>
      </c>
      <c r="N31" s="8">
        <v>75082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180557</v>
      </c>
      <c r="X31" s="8">
        <v>455538</v>
      </c>
      <c r="Y31" s="8">
        <v>-274981</v>
      </c>
      <c r="Z31" s="2">
        <v>-60.36</v>
      </c>
      <c r="AA31" s="6">
        <v>491074</v>
      </c>
    </row>
    <row r="32" spans="1:27" ht="13.5">
      <c r="A32" s="25" t="s">
        <v>58</v>
      </c>
      <c r="B32" s="24"/>
      <c r="C32" s="6">
        <v>92406062</v>
      </c>
      <c r="D32" s="6">
        <v>0</v>
      </c>
      <c r="E32" s="7">
        <v>103237806</v>
      </c>
      <c r="F32" s="8">
        <v>103199806</v>
      </c>
      <c r="G32" s="8">
        <v>683032</v>
      </c>
      <c r="H32" s="8">
        <v>5383332</v>
      </c>
      <c r="I32" s="8">
        <v>8252816</v>
      </c>
      <c r="J32" s="8">
        <v>14319180</v>
      </c>
      <c r="K32" s="8">
        <v>18685536</v>
      </c>
      <c r="L32" s="8">
        <v>-537404</v>
      </c>
      <c r="M32" s="8">
        <v>21285211</v>
      </c>
      <c r="N32" s="8">
        <v>39433343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53752523</v>
      </c>
      <c r="X32" s="8">
        <v>61156418</v>
      </c>
      <c r="Y32" s="8">
        <v>-7403895</v>
      </c>
      <c r="Z32" s="2">
        <v>-12.11</v>
      </c>
      <c r="AA32" s="6">
        <v>103199806</v>
      </c>
    </row>
    <row r="33" spans="1:27" ht="13.5">
      <c r="A33" s="25" t="s">
        <v>59</v>
      </c>
      <c r="B33" s="24"/>
      <c r="C33" s="6">
        <v>30109719</v>
      </c>
      <c r="D33" s="6">
        <v>0</v>
      </c>
      <c r="E33" s="7">
        <v>5000000</v>
      </c>
      <c r="F33" s="8">
        <v>5000000</v>
      </c>
      <c r="G33" s="8">
        <v>2083340</v>
      </c>
      <c r="H33" s="8">
        <v>0</v>
      </c>
      <c r="I33" s="8">
        <v>2916660</v>
      </c>
      <c r="J33" s="8">
        <v>5000000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5000000</v>
      </c>
      <c r="X33" s="8"/>
      <c r="Y33" s="8">
        <v>5000000</v>
      </c>
      <c r="Z33" s="2">
        <v>0</v>
      </c>
      <c r="AA33" s="6">
        <v>5000000</v>
      </c>
    </row>
    <row r="34" spans="1:27" ht="13.5">
      <c r="A34" s="25" t="s">
        <v>60</v>
      </c>
      <c r="B34" s="24"/>
      <c r="C34" s="6">
        <v>317198801</v>
      </c>
      <c r="D34" s="6">
        <v>0</v>
      </c>
      <c r="E34" s="7">
        <v>225594946</v>
      </c>
      <c r="F34" s="8">
        <v>226661196</v>
      </c>
      <c r="G34" s="8">
        <v>3006131</v>
      </c>
      <c r="H34" s="8">
        <v>23267575</v>
      </c>
      <c r="I34" s="8">
        <v>19683998</v>
      </c>
      <c r="J34" s="8">
        <v>45957704</v>
      </c>
      <c r="K34" s="8">
        <v>20968401</v>
      </c>
      <c r="L34" s="8">
        <v>20403800</v>
      </c>
      <c r="M34" s="8">
        <v>17432855</v>
      </c>
      <c r="N34" s="8">
        <v>58805056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104762760</v>
      </c>
      <c r="X34" s="8">
        <v>114157998</v>
      </c>
      <c r="Y34" s="8">
        <v>-9395238</v>
      </c>
      <c r="Z34" s="2">
        <v>-8.23</v>
      </c>
      <c r="AA34" s="6">
        <v>226661196</v>
      </c>
    </row>
    <row r="35" spans="1:27" ht="13.5">
      <c r="A35" s="23" t="s">
        <v>61</v>
      </c>
      <c r="B35" s="29"/>
      <c r="C35" s="6">
        <v>646037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722305028</v>
      </c>
      <c r="D36" s="33">
        <f>SUM(D25:D35)</f>
        <v>0</v>
      </c>
      <c r="E36" s="34">
        <f t="shared" si="1"/>
        <v>669484137</v>
      </c>
      <c r="F36" s="35">
        <f t="shared" si="1"/>
        <v>670512387</v>
      </c>
      <c r="G36" s="35">
        <f t="shared" si="1"/>
        <v>28298626</v>
      </c>
      <c r="H36" s="35">
        <f t="shared" si="1"/>
        <v>54635041</v>
      </c>
      <c r="I36" s="35">
        <f t="shared" si="1"/>
        <v>56445704</v>
      </c>
      <c r="J36" s="35">
        <f t="shared" si="1"/>
        <v>139379371</v>
      </c>
      <c r="K36" s="35">
        <f t="shared" si="1"/>
        <v>62740952</v>
      </c>
      <c r="L36" s="35">
        <f t="shared" si="1"/>
        <v>52717762</v>
      </c>
      <c r="M36" s="35">
        <f t="shared" si="1"/>
        <v>66583582</v>
      </c>
      <c r="N36" s="35">
        <f t="shared" si="1"/>
        <v>182042296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321421667</v>
      </c>
      <c r="X36" s="35">
        <f t="shared" si="1"/>
        <v>346074025</v>
      </c>
      <c r="Y36" s="35">
        <f t="shared" si="1"/>
        <v>-24652358</v>
      </c>
      <c r="Z36" s="36">
        <f>+IF(X36&lt;&gt;0,+(Y36/X36)*100,0)</f>
        <v>-7.123434935632629</v>
      </c>
      <c r="AA36" s="33">
        <f>SUM(AA25:AA35)</f>
        <v>670512387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-24036579</v>
      </c>
      <c r="D38" s="46">
        <f>+D22-D36</f>
        <v>0</v>
      </c>
      <c r="E38" s="47">
        <f t="shared" si="2"/>
        <v>-30418953</v>
      </c>
      <c r="F38" s="48">
        <f t="shared" si="2"/>
        <v>-2950957</v>
      </c>
      <c r="G38" s="48">
        <f t="shared" si="2"/>
        <v>160528386</v>
      </c>
      <c r="H38" s="48">
        <f t="shared" si="2"/>
        <v>-41328509</v>
      </c>
      <c r="I38" s="48">
        <f t="shared" si="2"/>
        <v>-39097983</v>
      </c>
      <c r="J38" s="48">
        <f t="shared" si="2"/>
        <v>80101894</v>
      </c>
      <c r="K38" s="48">
        <f t="shared" si="2"/>
        <v>-42005459</v>
      </c>
      <c r="L38" s="48">
        <f t="shared" si="2"/>
        <v>-24143783</v>
      </c>
      <c r="M38" s="48">
        <f t="shared" si="2"/>
        <v>83982405</v>
      </c>
      <c r="N38" s="48">
        <f t="shared" si="2"/>
        <v>17833163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97935057</v>
      </c>
      <c r="X38" s="48">
        <f>IF(F22=F36,0,X22-X36)</f>
        <v>63227266</v>
      </c>
      <c r="Y38" s="48">
        <f t="shared" si="2"/>
        <v>34707791</v>
      </c>
      <c r="Z38" s="49">
        <f>+IF(X38&lt;&gt;0,+(Y38/X38)*100,0)</f>
        <v>54.89370835677126</v>
      </c>
      <c r="AA38" s="46">
        <f>+AA22-AA36</f>
        <v>-2950957</v>
      </c>
    </row>
    <row r="39" spans="1:27" ht="13.5">
      <c r="A39" s="23" t="s">
        <v>64</v>
      </c>
      <c r="B39" s="29"/>
      <c r="C39" s="6">
        <v>362828901</v>
      </c>
      <c r="D39" s="6">
        <v>0</v>
      </c>
      <c r="E39" s="7">
        <v>433011500</v>
      </c>
      <c r="F39" s="8">
        <v>433011500</v>
      </c>
      <c r="G39" s="8">
        <v>25610987</v>
      </c>
      <c r="H39" s="8">
        <v>11639839</v>
      </c>
      <c r="I39" s="8">
        <v>114578143</v>
      </c>
      <c r="J39" s="8">
        <v>151828969</v>
      </c>
      <c r="K39" s="8">
        <v>113817503</v>
      </c>
      <c r="L39" s="8">
        <v>5234931</v>
      </c>
      <c r="M39" s="8">
        <v>3803503</v>
      </c>
      <c r="N39" s="8">
        <v>122855937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274684906</v>
      </c>
      <c r="X39" s="8">
        <v>216805752</v>
      </c>
      <c r="Y39" s="8">
        <v>57879154</v>
      </c>
      <c r="Z39" s="2">
        <v>26.7</v>
      </c>
      <c r="AA39" s="6">
        <v>433011500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3000000</v>
      </c>
      <c r="Y40" s="26">
        <v>-3000000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6000000</v>
      </c>
      <c r="F41" s="8">
        <v>6000000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6000000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338792322</v>
      </c>
      <c r="D42" s="55">
        <f>SUM(D38:D41)</f>
        <v>0</v>
      </c>
      <c r="E42" s="56">
        <f t="shared" si="3"/>
        <v>408592547</v>
      </c>
      <c r="F42" s="57">
        <f t="shared" si="3"/>
        <v>436060543</v>
      </c>
      <c r="G42" s="57">
        <f t="shared" si="3"/>
        <v>186139373</v>
      </c>
      <c r="H42" s="57">
        <f t="shared" si="3"/>
        <v>-29688670</v>
      </c>
      <c r="I42" s="57">
        <f t="shared" si="3"/>
        <v>75480160</v>
      </c>
      <c r="J42" s="57">
        <f t="shared" si="3"/>
        <v>231930863</v>
      </c>
      <c r="K42" s="57">
        <f t="shared" si="3"/>
        <v>71812044</v>
      </c>
      <c r="L42" s="57">
        <f t="shared" si="3"/>
        <v>-18908852</v>
      </c>
      <c r="M42" s="57">
        <f t="shared" si="3"/>
        <v>87785908</v>
      </c>
      <c r="N42" s="57">
        <f t="shared" si="3"/>
        <v>140689100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372619963</v>
      </c>
      <c r="X42" s="57">
        <f t="shared" si="3"/>
        <v>283033018</v>
      </c>
      <c r="Y42" s="57">
        <f t="shared" si="3"/>
        <v>89586945</v>
      </c>
      <c r="Z42" s="58">
        <f>+IF(X42&lt;&gt;0,+(Y42/X42)*100,0)</f>
        <v>31.6524713734989</v>
      </c>
      <c r="AA42" s="55">
        <f>SUM(AA38:AA41)</f>
        <v>436060543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338792322</v>
      </c>
      <c r="D44" s="63">
        <f>+D42-D43</f>
        <v>0</v>
      </c>
      <c r="E44" s="64">
        <f t="shared" si="4"/>
        <v>408592547</v>
      </c>
      <c r="F44" s="65">
        <f t="shared" si="4"/>
        <v>436060543</v>
      </c>
      <c r="G44" s="65">
        <f t="shared" si="4"/>
        <v>186139373</v>
      </c>
      <c r="H44" s="65">
        <f t="shared" si="4"/>
        <v>-29688670</v>
      </c>
      <c r="I44" s="65">
        <f t="shared" si="4"/>
        <v>75480160</v>
      </c>
      <c r="J44" s="65">
        <f t="shared" si="4"/>
        <v>231930863</v>
      </c>
      <c r="K44" s="65">
        <f t="shared" si="4"/>
        <v>71812044</v>
      </c>
      <c r="L44" s="65">
        <f t="shared" si="4"/>
        <v>-18908852</v>
      </c>
      <c r="M44" s="65">
        <f t="shared" si="4"/>
        <v>87785908</v>
      </c>
      <c r="N44" s="65">
        <f t="shared" si="4"/>
        <v>140689100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372619963</v>
      </c>
      <c r="X44" s="65">
        <f t="shared" si="4"/>
        <v>283033018</v>
      </c>
      <c r="Y44" s="65">
        <f t="shared" si="4"/>
        <v>89586945</v>
      </c>
      <c r="Z44" s="66">
        <f>+IF(X44&lt;&gt;0,+(Y44/X44)*100,0)</f>
        <v>31.6524713734989</v>
      </c>
      <c r="AA44" s="63">
        <f>+AA42-AA43</f>
        <v>436060543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338792322</v>
      </c>
      <c r="D46" s="55">
        <f>SUM(D44:D45)</f>
        <v>0</v>
      </c>
      <c r="E46" s="56">
        <f t="shared" si="5"/>
        <v>408592547</v>
      </c>
      <c r="F46" s="57">
        <f t="shared" si="5"/>
        <v>436060543</v>
      </c>
      <c r="G46" s="57">
        <f t="shared" si="5"/>
        <v>186139373</v>
      </c>
      <c r="H46" s="57">
        <f t="shared" si="5"/>
        <v>-29688670</v>
      </c>
      <c r="I46" s="57">
        <f t="shared" si="5"/>
        <v>75480160</v>
      </c>
      <c r="J46" s="57">
        <f t="shared" si="5"/>
        <v>231930863</v>
      </c>
      <c r="K46" s="57">
        <f t="shared" si="5"/>
        <v>71812044</v>
      </c>
      <c r="L46" s="57">
        <f t="shared" si="5"/>
        <v>-18908852</v>
      </c>
      <c r="M46" s="57">
        <f t="shared" si="5"/>
        <v>87785908</v>
      </c>
      <c r="N46" s="57">
        <f t="shared" si="5"/>
        <v>140689100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372619963</v>
      </c>
      <c r="X46" s="57">
        <f t="shared" si="5"/>
        <v>283033018</v>
      </c>
      <c r="Y46" s="57">
        <f t="shared" si="5"/>
        <v>89586945</v>
      </c>
      <c r="Z46" s="58">
        <f>+IF(X46&lt;&gt;0,+(Y46/X46)*100,0)</f>
        <v>31.6524713734989</v>
      </c>
      <c r="AA46" s="55">
        <f>SUM(AA44:AA45)</f>
        <v>436060543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338792322</v>
      </c>
      <c r="D48" s="71">
        <f>SUM(D46:D47)</f>
        <v>0</v>
      </c>
      <c r="E48" s="72">
        <f t="shared" si="6"/>
        <v>408592547</v>
      </c>
      <c r="F48" s="73">
        <f t="shared" si="6"/>
        <v>436060543</v>
      </c>
      <c r="G48" s="73">
        <f t="shared" si="6"/>
        <v>186139373</v>
      </c>
      <c r="H48" s="74">
        <f t="shared" si="6"/>
        <v>-29688670</v>
      </c>
      <c r="I48" s="74">
        <f t="shared" si="6"/>
        <v>75480160</v>
      </c>
      <c r="J48" s="74">
        <f t="shared" si="6"/>
        <v>231930863</v>
      </c>
      <c r="K48" s="74">
        <f t="shared" si="6"/>
        <v>71812044</v>
      </c>
      <c r="L48" s="74">
        <f t="shared" si="6"/>
        <v>-18908852</v>
      </c>
      <c r="M48" s="73">
        <f t="shared" si="6"/>
        <v>87785908</v>
      </c>
      <c r="N48" s="73">
        <f t="shared" si="6"/>
        <v>140689100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372619963</v>
      </c>
      <c r="X48" s="74">
        <f t="shared" si="6"/>
        <v>283033018</v>
      </c>
      <c r="Y48" s="74">
        <f t="shared" si="6"/>
        <v>89586945</v>
      </c>
      <c r="Z48" s="75">
        <f>+IF(X48&lt;&gt;0,+(Y48/X48)*100,0)</f>
        <v>31.6524713734989</v>
      </c>
      <c r="AA48" s="76">
        <f>SUM(AA46:AA47)</f>
        <v>436060543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27408131</v>
      </c>
      <c r="D5" s="6">
        <v>0</v>
      </c>
      <c r="E5" s="7">
        <v>28936593</v>
      </c>
      <c r="F5" s="8">
        <v>28936593</v>
      </c>
      <c r="G5" s="8">
        <v>3553</v>
      </c>
      <c r="H5" s="8">
        <v>4560279</v>
      </c>
      <c r="I5" s="8">
        <v>2784031</v>
      </c>
      <c r="J5" s="8">
        <v>7347863</v>
      </c>
      <c r="K5" s="8">
        <v>2857861</v>
      </c>
      <c r="L5" s="8">
        <v>2705120</v>
      </c>
      <c r="M5" s="8">
        <v>2893411</v>
      </c>
      <c r="N5" s="8">
        <v>8456392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15804255</v>
      </c>
      <c r="X5" s="8">
        <v>13384765</v>
      </c>
      <c r="Y5" s="8">
        <v>2419490</v>
      </c>
      <c r="Z5" s="2">
        <v>18.08</v>
      </c>
      <c r="AA5" s="6">
        <v>28936593</v>
      </c>
    </row>
    <row r="6" spans="1:27" ht="13.5">
      <c r="A6" s="23" t="s">
        <v>33</v>
      </c>
      <c r="B6" s="24"/>
      <c r="C6" s="6">
        <v>9765673</v>
      </c>
      <c r="D6" s="6">
        <v>0</v>
      </c>
      <c r="E6" s="7">
        <v>0</v>
      </c>
      <c r="F6" s="8">
        <v>0</v>
      </c>
      <c r="G6" s="8">
        <v>288834</v>
      </c>
      <c r="H6" s="8">
        <v>734047</v>
      </c>
      <c r="I6" s="8">
        <v>830829</v>
      </c>
      <c r="J6" s="8">
        <v>1853710</v>
      </c>
      <c r="K6" s="8">
        <v>904838</v>
      </c>
      <c r="L6" s="8">
        <v>-20203</v>
      </c>
      <c r="M6" s="8">
        <v>0</v>
      </c>
      <c r="N6" s="8">
        <v>884635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2738345</v>
      </c>
      <c r="X6" s="8"/>
      <c r="Y6" s="8">
        <v>2738345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13205760</v>
      </c>
      <c r="D7" s="6">
        <v>0</v>
      </c>
      <c r="E7" s="7">
        <v>12235611</v>
      </c>
      <c r="F7" s="8">
        <v>12235611</v>
      </c>
      <c r="G7" s="8">
        <v>1112655</v>
      </c>
      <c r="H7" s="8">
        <v>1084081</v>
      </c>
      <c r="I7" s="8">
        <v>1007177</v>
      </c>
      <c r="J7" s="8">
        <v>3203913</v>
      </c>
      <c r="K7" s="8">
        <v>911366</v>
      </c>
      <c r="L7" s="8">
        <v>1239889</v>
      </c>
      <c r="M7" s="8">
        <v>1063008</v>
      </c>
      <c r="N7" s="8">
        <v>3214263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6418176</v>
      </c>
      <c r="X7" s="8">
        <v>7356312</v>
      </c>
      <c r="Y7" s="8">
        <v>-938136</v>
      </c>
      <c r="Z7" s="2">
        <v>-12.75</v>
      </c>
      <c r="AA7" s="6">
        <v>12235611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6339107</v>
      </c>
      <c r="D10" s="6">
        <v>0</v>
      </c>
      <c r="E10" s="7">
        <v>7920266</v>
      </c>
      <c r="F10" s="26">
        <v>7920266</v>
      </c>
      <c r="G10" s="26">
        <v>620441</v>
      </c>
      <c r="H10" s="26">
        <v>598985</v>
      </c>
      <c r="I10" s="26">
        <v>611652</v>
      </c>
      <c r="J10" s="26">
        <v>1831078</v>
      </c>
      <c r="K10" s="26">
        <v>604245</v>
      </c>
      <c r="L10" s="26">
        <v>627630</v>
      </c>
      <c r="M10" s="26">
        <v>646163</v>
      </c>
      <c r="N10" s="26">
        <v>1878038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3709116</v>
      </c>
      <c r="X10" s="26">
        <v>3471558</v>
      </c>
      <c r="Y10" s="26">
        <v>237558</v>
      </c>
      <c r="Z10" s="27">
        <v>6.84</v>
      </c>
      <c r="AA10" s="28">
        <v>7920266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268048</v>
      </c>
      <c r="D12" s="6">
        <v>0</v>
      </c>
      <c r="E12" s="7">
        <v>305000</v>
      </c>
      <c r="F12" s="8">
        <v>305000</v>
      </c>
      <c r="G12" s="8">
        <v>33540</v>
      </c>
      <c r="H12" s="8">
        <v>12074</v>
      </c>
      <c r="I12" s="8">
        <v>14302</v>
      </c>
      <c r="J12" s="8">
        <v>59916</v>
      </c>
      <c r="K12" s="8">
        <v>24479</v>
      </c>
      <c r="L12" s="8">
        <v>29055</v>
      </c>
      <c r="M12" s="8">
        <v>22858</v>
      </c>
      <c r="N12" s="8">
        <v>76392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136308</v>
      </c>
      <c r="X12" s="8">
        <v>100698</v>
      </c>
      <c r="Y12" s="8">
        <v>35610</v>
      </c>
      <c r="Z12" s="2">
        <v>35.36</v>
      </c>
      <c r="AA12" s="6">
        <v>305000</v>
      </c>
    </row>
    <row r="13" spans="1:27" ht="13.5">
      <c r="A13" s="23" t="s">
        <v>40</v>
      </c>
      <c r="B13" s="29"/>
      <c r="C13" s="6">
        <v>3627069</v>
      </c>
      <c r="D13" s="6">
        <v>0</v>
      </c>
      <c r="E13" s="7">
        <v>3570000</v>
      </c>
      <c r="F13" s="8">
        <v>3570000</v>
      </c>
      <c r="G13" s="8">
        <v>76138</v>
      </c>
      <c r="H13" s="8">
        <v>416706</v>
      </c>
      <c r="I13" s="8">
        <v>272336</v>
      </c>
      <c r="J13" s="8">
        <v>765180</v>
      </c>
      <c r="K13" s="8">
        <v>210370</v>
      </c>
      <c r="L13" s="8">
        <v>171882</v>
      </c>
      <c r="M13" s="8">
        <v>231474</v>
      </c>
      <c r="N13" s="8">
        <v>613726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1378906</v>
      </c>
      <c r="X13" s="8">
        <v>1500000</v>
      </c>
      <c r="Y13" s="8">
        <v>-121094</v>
      </c>
      <c r="Z13" s="2">
        <v>-8.07</v>
      </c>
      <c r="AA13" s="6">
        <v>3570000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3000000</v>
      </c>
      <c r="Y14" s="8">
        <v>-3000000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7500000</v>
      </c>
      <c r="F15" s="8">
        <v>7500000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7500000</v>
      </c>
    </row>
    <row r="16" spans="1:27" ht="13.5">
      <c r="A16" s="23" t="s">
        <v>43</v>
      </c>
      <c r="B16" s="29"/>
      <c r="C16" s="6">
        <v>32063</v>
      </c>
      <c r="D16" s="6">
        <v>0</v>
      </c>
      <c r="E16" s="7">
        <v>2105000</v>
      </c>
      <c r="F16" s="8">
        <v>2105000</v>
      </c>
      <c r="G16" s="8">
        <v>5317</v>
      </c>
      <c r="H16" s="8">
        <v>3966</v>
      </c>
      <c r="I16" s="8">
        <v>1754</v>
      </c>
      <c r="J16" s="8">
        <v>11037</v>
      </c>
      <c r="K16" s="8">
        <v>6253</v>
      </c>
      <c r="L16" s="8">
        <v>2026</v>
      </c>
      <c r="M16" s="8">
        <v>1633</v>
      </c>
      <c r="N16" s="8">
        <v>9912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20949</v>
      </c>
      <c r="X16" s="8">
        <v>252498</v>
      </c>
      <c r="Y16" s="8">
        <v>-231549</v>
      </c>
      <c r="Z16" s="2">
        <v>-91.7</v>
      </c>
      <c r="AA16" s="6">
        <v>2105000</v>
      </c>
    </row>
    <row r="17" spans="1:27" ht="13.5">
      <c r="A17" s="23" t="s">
        <v>44</v>
      </c>
      <c r="B17" s="29"/>
      <c r="C17" s="6">
        <v>1140725</v>
      </c>
      <c r="D17" s="6">
        <v>0</v>
      </c>
      <c r="E17" s="7">
        <v>1254555</v>
      </c>
      <c r="F17" s="8">
        <v>1254555</v>
      </c>
      <c r="G17" s="8">
        <v>84144</v>
      </c>
      <c r="H17" s="8">
        <v>91460</v>
      </c>
      <c r="I17" s="8">
        <v>83326</v>
      </c>
      <c r="J17" s="8">
        <v>258930</v>
      </c>
      <c r="K17" s="8">
        <v>93693</v>
      </c>
      <c r="L17" s="8">
        <v>76188</v>
      </c>
      <c r="M17" s="8">
        <v>89282</v>
      </c>
      <c r="N17" s="8">
        <v>259163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518093</v>
      </c>
      <c r="X17" s="8">
        <v>150000</v>
      </c>
      <c r="Y17" s="8">
        <v>368093</v>
      </c>
      <c r="Z17" s="2">
        <v>245.4</v>
      </c>
      <c r="AA17" s="6">
        <v>1254555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172071406</v>
      </c>
      <c r="D19" s="6">
        <v>0</v>
      </c>
      <c r="E19" s="7">
        <v>139308000</v>
      </c>
      <c r="F19" s="8">
        <v>139308000</v>
      </c>
      <c r="G19" s="8">
        <v>54283164</v>
      </c>
      <c r="H19" s="8">
        <v>3522604</v>
      </c>
      <c r="I19" s="8">
        <v>1908032</v>
      </c>
      <c r="J19" s="8">
        <v>59713800</v>
      </c>
      <c r="K19" s="8">
        <v>951992</v>
      </c>
      <c r="L19" s="8">
        <v>2442577</v>
      </c>
      <c r="M19" s="8">
        <v>42031954</v>
      </c>
      <c r="N19" s="8">
        <v>45426523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105140323</v>
      </c>
      <c r="X19" s="8">
        <v>71985000</v>
      </c>
      <c r="Y19" s="8">
        <v>33155323</v>
      </c>
      <c r="Z19" s="2">
        <v>46.06</v>
      </c>
      <c r="AA19" s="6">
        <v>139308000</v>
      </c>
    </row>
    <row r="20" spans="1:27" ht="13.5">
      <c r="A20" s="23" t="s">
        <v>47</v>
      </c>
      <c r="B20" s="29"/>
      <c r="C20" s="6">
        <v>16204863</v>
      </c>
      <c r="D20" s="6">
        <v>0</v>
      </c>
      <c r="E20" s="7">
        <v>455338</v>
      </c>
      <c r="F20" s="26">
        <v>455338</v>
      </c>
      <c r="G20" s="26">
        <v>583927</v>
      </c>
      <c r="H20" s="26">
        <v>259188</v>
      </c>
      <c r="I20" s="26">
        <v>252848</v>
      </c>
      <c r="J20" s="26">
        <v>1095963</v>
      </c>
      <c r="K20" s="26">
        <v>221965</v>
      </c>
      <c r="L20" s="26">
        <v>223449</v>
      </c>
      <c r="M20" s="26">
        <v>530010</v>
      </c>
      <c r="N20" s="26">
        <v>975424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2071387</v>
      </c>
      <c r="X20" s="26">
        <v>202668</v>
      </c>
      <c r="Y20" s="26">
        <v>1868719</v>
      </c>
      <c r="Z20" s="27">
        <v>922.06</v>
      </c>
      <c r="AA20" s="28">
        <v>455338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250062845</v>
      </c>
      <c r="D22" s="33">
        <f>SUM(D5:D21)</f>
        <v>0</v>
      </c>
      <c r="E22" s="34">
        <f t="shared" si="0"/>
        <v>203590363</v>
      </c>
      <c r="F22" s="35">
        <f t="shared" si="0"/>
        <v>203590363</v>
      </c>
      <c r="G22" s="35">
        <f t="shared" si="0"/>
        <v>57091713</v>
      </c>
      <c r="H22" s="35">
        <f t="shared" si="0"/>
        <v>11283390</v>
      </c>
      <c r="I22" s="35">
        <f t="shared" si="0"/>
        <v>7766287</v>
      </c>
      <c r="J22" s="35">
        <f t="shared" si="0"/>
        <v>76141390</v>
      </c>
      <c r="K22" s="35">
        <f t="shared" si="0"/>
        <v>6787062</v>
      </c>
      <c r="L22" s="35">
        <f t="shared" si="0"/>
        <v>7497613</v>
      </c>
      <c r="M22" s="35">
        <f t="shared" si="0"/>
        <v>47509793</v>
      </c>
      <c r="N22" s="35">
        <f t="shared" si="0"/>
        <v>61794468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137935858</v>
      </c>
      <c r="X22" s="35">
        <f t="shared" si="0"/>
        <v>101403499</v>
      </c>
      <c r="Y22" s="35">
        <f t="shared" si="0"/>
        <v>36532359</v>
      </c>
      <c r="Z22" s="36">
        <f>+IF(X22&lt;&gt;0,+(Y22/X22)*100,0)</f>
        <v>36.02672428492827</v>
      </c>
      <c r="AA22" s="33">
        <f>SUM(AA5:AA21)</f>
        <v>203590363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63311128</v>
      </c>
      <c r="D25" s="6">
        <v>0</v>
      </c>
      <c r="E25" s="7">
        <v>67959594</v>
      </c>
      <c r="F25" s="8">
        <v>67959594</v>
      </c>
      <c r="G25" s="8">
        <v>5521708</v>
      </c>
      <c r="H25" s="8">
        <v>5368410</v>
      </c>
      <c r="I25" s="8">
        <v>5424744</v>
      </c>
      <c r="J25" s="8">
        <v>16314862</v>
      </c>
      <c r="K25" s="8">
        <v>5471540</v>
      </c>
      <c r="L25" s="8">
        <v>8619637</v>
      </c>
      <c r="M25" s="8">
        <v>5722548</v>
      </c>
      <c r="N25" s="8">
        <v>19813725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36128587</v>
      </c>
      <c r="X25" s="8">
        <v>30306888</v>
      </c>
      <c r="Y25" s="8">
        <v>5821699</v>
      </c>
      <c r="Z25" s="2">
        <v>19.21</v>
      </c>
      <c r="AA25" s="6">
        <v>67959594</v>
      </c>
    </row>
    <row r="26" spans="1:27" ht="13.5">
      <c r="A26" s="25" t="s">
        <v>52</v>
      </c>
      <c r="B26" s="24"/>
      <c r="C26" s="6">
        <v>10158932</v>
      </c>
      <c r="D26" s="6">
        <v>0</v>
      </c>
      <c r="E26" s="7">
        <v>12579546</v>
      </c>
      <c r="F26" s="8">
        <v>12579546</v>
      </c>
      <c r="G26" s="8">
        <v>847561</v>
      </c>
      <c r="H26" s="8">
        <v>825973</v>
      </c>
      <c r="I26" s="8">
        <v>870086</v>
      </c>
      <c r="J26" s="8">
        <v>2543620</v>
      </c>
      <c r="K26" s="8">
        <v>878538</v>
      </c>
      <c r="L26" s="8">
        <v>875481</v>
      </c>
      <c r="M26" s="8">
        <v>875481</v>
      </c>
      <c r="N26" s="8">
        <v>2629500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5173120</v>
      </c>
      <c r="X26" s="8">
        <v>5646048</v>
      </c>
      <c r="Y26" s="8">
        <v>-472928</v>
      </c>
      <c r="Z26" s="2">
        <v>-8.38</v>
      </c>
      <c r="AA26" s="6">
        <v>12579546</v>
      </c>
    </row>
    <row r="27" spans="1:27" ht="13.5">
      <c r="A27" s="25" t="s">
        <v>53</v>
      </c>
      <c r="B27" s="24"/>
      <c r="C27" s="6">
        <v>3808681</v>
      </c>
      <c r="D27" s="6">
        <v>0</v>
      </c>
      <c r="E27" s="7">
        <v>3629457</v>
      </c>
      <c r="F27" s="8">
        <v>3629457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1869170</v>
      </c>
      <c r="N27" s="8">
        <v>1869170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1869170</v>
      </c>
      <c r="X27" s="8">
        <v>1609050</v>
      </c>
      <c r="Y27" s="8">
        <v>260120</v>
      </c>
      <c r="Z27" s="2">
        <v>16.17</v>
      </c>
      <c r="AA27" s="6">
        <v>3629457</v>
      </c>
    </row>
    <row r="28" spans="1:27" ht="13.5">
      <c r="A28" s="25" t="s">
        <v>54</v>
      </c>
      <c r="B28" s="24"/>
      <c r="C28" s="6">
        <v>28492590</v>
      </c>
      <c r="D28" s="6">
        <v>0</v>
      </c>
      <c r="E28" s="7">
        <v>21000000</v>
      </c>
      <c r="F28" s="8">
        <v>21000000</v>
      </c>
      <c r="G28" s="8">
        <v>0</v>
      </c>
      <c r="H28" s="8">
        <v>1860530</v>
      </c>
      <c r="I28" s="8">
        <v>1801513</v>
      </c>
      <c r="J28" s="8">
        <v>3662043</v>
      </c>
      <c r="K28" s="8">
        <v>1868514</v>
      </c>
      <c r="L28" s="8">
        <v>1806716</v>
      </c>
      <c r="M28" s="8">
        <v>1865422</v>
      </c>
      <c r="N28" s="8">
        <v>5540652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9202695</v>
      </c>
      <c r="X28" s="8">
        <v>9499998</v>
      </c>
      <c r="Y28" s="8">
        <v>-297303</v>
      </c>
      <c r="Z28" s="2">
        <v>-3.13</v>
      </c>
      <c r="AA28" s="6">
        <v>21000000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1810000</v>
      </c>
      <c r="F29" s="8">
        <v>1810000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1810000</v>
      </c>
    </row>
    <row r="30" spans="1:27" ht="13.5">
      <c r="A30" s="25" t="s">
        <v>56</v>
      </c>
      <c r="B30" s="24"/>
      <c r="C30" s="6">
        <v>8972268</v>
      </c>
      <c r="D30" s="6">
        <v>0</v>
      </c>
      <c r="E30" s="7">
        <v>9596083</v>
      </c>
      <c r="F30" s="8">
        <v>9596083</v>
      </c>
      <c r="G30" s="8">
        <v>1089276</v>
      </c>
      <c r="H30" s="8">
        <v>1148136</v>
      </c>
      <c r="I30" s="8">
        <v>924973</v>
      </c>
      <c r="J30" s="8">
        <v>3162385</v>
      </c>
      <c r="K30" s="8">
        <v>587517</v>
      </c>
      <c r="L30" s="8">
        <v>0</v>
      </c>
      <c r="M30" s="8">
        <v>511549</v>
      </c>
      <c r="N30" s="8">
        <v>1099066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4261451</v>
      </c>
      <c r="X30" s="8">
        <v>6278196</v>
      </c>
      <c r="Y30" s="8">
        <v>-2016745</v>
      </c>
      <c r="Z30" s="2">
        <v>-32.12</v>
      </c>
      <c r="AA30" s="6">
        <v>9596083</v>
      </c>
    </row>
    <row r="31" spans="1:27" ht="13.5">
      <c r="A31" s="25" t="s">
        <v>57</v>
      </c>
      <c r="B31" s="24"/>
      <c r="C31" s="6">
        <v>14123083</v>
      </c>
      <c r="D31" s="6">
        <v>0</v>
      </c>
      <c r="E31" s="7">
        <v>14923866</v>
      </c>
      <c r="F31" s="8">
        <v>14923866</v>
      </c>
      <c r="G31" s="8">
        <v>508853</v>
      </c>
      <c r="H31" s="8">
        <v>1106204</v>
      </c>
      <c r="I31" s="8">
        <v>567820</v>
      </c>
      <c r="J31" s="8">
        <v>2182877</v>
      </c>
      <c r="K31" s="8">
        <v>0</v>
      </c>
      <c r="L31" s="8">
        <v>168777</v>
      </c>
      <c r="M31" s="8">
        <v>0</v>
      </c>
      <c r="N31" s="8">
        <v>168777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2351654</v>
      </c>
      <c r="X31" s="8">
        <v>9589884</v>
      </c>
      <c r="Y31" s="8">
        <v>-7238230</v>
      </c>
      <c r="Z31" s="2">
        <v>-75.48</v>
      </c>
      <c r="AA31" s="6">
        <v>14923866</v>
      </c>
    </row>
    <row r="32" spans="1:27" ht="13.5">
      <c r="A32" s="25" t="s">
        <v>58</v>
      </c>
      <c r="B32" s="24"/>
      <c r="C32" s="6">
        <v>23913972</v>
      </c>
      <c r="D32" s="6">
        <v>0</v>
      </c>
      <c r="E32" s="7">
        <v>16351850</v>
      </c>
      <c r="F32" s="8">
        <v>16351850</v>
      </c>
      <c r="G32" s="8">
        <v>1835621</v>
      </c>
      <c r="H32" s="8">
        <v>1353575</v>
      </c>
      <c r="I32" s="8">
        <v>127380</v>
      </c>
      <c r="J32" s="8">
        <v>3316576</v>
      </c>
      <c r="K32" s="8">
        <v>2165979</v>
      </c>
      <c r="L32" s="8">
        <v>394107</v>
      </c>
      <c r="M32" s="8">
        <v>2415281</v>
      </c>
      <c r="N32" s="8">
        <v>4975367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8291943</v>
      </c>
      <c r="X32" s="8">
        <v>7672698</v>
      </c>
      <c r="Y32" s="8">
        <v>619245</v>
      </c>
      <c r="Z32" s="2">
        <v>8.07</v>
      </c>
      <c r="AA32" s="6">
        <v>16351850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11150000</v>
      </c>
      <c r="F33" s="8">
        <v>11150000</v>
      </c>
      <c r="G33" s="8">
        <v>3162437</v>
      </c>
      <c r="H33" s="8">
        <v>190170</v>
      </c>
      <c r="I33" s="8">
        <v>399273</v>
      </c>
      <c r="J33" s="8">
        <v>3751880</v>
      </c>
      <c r="K33" s="8">
        <v>2494251</v>
      </c>
      <c r="L33" s="8">
        <v>-761234</v>
      </c>
      <c r="M33" s="8">
        <v>3283213</v>
      </c>
      <c r="N33" s="8">
        <v>5016230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8768110</v>
      </c>
      <c r="X33" s="8">
        <v>9799998</v>
      </c>
      <c r="Y33" s="8">
        <v>-1031888</v>
      </c>
      <c r="Z33" s="2">
        <v>-10.53</v>
      </c>
      <c r="AA33" s="6">
        <v>11150000</v>
      </c>
    </row>
    <row r="34" spans="1:27" ht="13.5">
      <c r="A34" s="25" t="s">
        <v>60</v>
      </c>
      <c r="B34" s="24"/>
      <c r="C34" s="6">
        <v>63829155</v>
      </c>
      <c r="D34" s="6">
        <v>0</v>
      </c>
      <c r="E34" s="7">
        <v>44739965</v>
      </c>
      <c r="F34" s="8">
        <v>44739965</v>
      </c>
      <c r="G34" s="8">
        <v>4284341</v>
      </c>
      <c r="H34" s="8">
        <v>3652302</v>
      </c>
      <c r="I34" s="8">
        <v>2301175</v>
      </c>
      <c r="J34" s="8">
        <v>10237818</v>
      </c>
      <c r="K34" s="8">
        <v>6196042</v>
      </c>
      <c r="L34" s="8">
        <v>2722884</v>
      </c>
      <c r="M34" s="8">
        <v>10012367</v>
      </c>
      <c r="N34" s="8">
        <v>18931293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29169111</v>
      </c>
      <c r="X34" s="8">
        <v>20966208</v>
      </c>
      <c r="Y34" s="8">
        <v>8202903</v>
      </c>
      <c r="Z34" s="2">
        <v>39.12</v>
      </c>
      <c r="AA34" s="6">
        <v>44739965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216609809</v>
      </c>
      <c r="D36" s="33">
        <f>SUM(D25:D35)</f>
        <v>0</v>
      </c>
      <c r="E36" s="34">
        <f t="shared" si="1"/>
        <v>203740361</v>
      </c>
      <c r="F36" s="35">
        <f t="shared" si="1"/>
        <v>203740361</v>
      </c>
      <c r="G36" s="35">
        <f t="shared" si="1"/>
        <v>17249797</v>
      </c>
      <c r="H36" s="35">
        <f t="shared" si="1"/>
        <v>15505300</v>
      </c>
      <c r="I36" s="35">
        <f t="shared" si="1"/>
        <v>12416964</v>
      </c>
      <c r="J36" s="35">
        <f t="shared" si="1"/>
        <v>45172061</v>
      </c>
      <c r="K36" s="35">
        <f t="shared" si="1"/>
        <v>19662381</v>
      </c>
      <c r="L36" s="35">
        <f t="shared" si="1"/>
        <v>13826368</v>
      </c>
      <c r="M36" s="35">
        <f t="shared" si="1"/>
        <v>26555031</v>
      </c>
      <c r="N36" s="35">
        <f t="shared" si="1"/>
        <v>60043780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105215841</v>
      </c>
      <c r="X36" s="35">
        <f t="shared" si="1"/>
        <v>101368968</v>
      </c>
      <c r="Y36" s="35">
        <f t="shared" si="1"/>
        <v>3846873</v>
      </c>
      <c r="Z36" s="36">
        <f>+IF(X36&lt;&gt;0,+(Y36/X36)*100,0)</f>
        <v>3.7949217358116933</v>
      </c>
      <c r="AA36" s="33">
        <f>SUM(AA25:AA35)</f>
        <v>203740361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33453036</v>
      </c>
      <c r="D38" s="46">
        <f>+D22-D36</f>
        <v>0</v>
      </c>
      <c r="E38" s="47">
        <f t="shared" si="2"/>
        <v>-149998</v>
      </c>
      <c r="F38" s="48">
        <f t="shared" si="2"/>
        <v>-149998</v>
      </c>
      <c r="G38" s="48">
        <f t="shared" si="2"/>
        <v>39841916</v>
      </c>
      <c r="H38" s="48">
        <f t="shared" si="2"/>
        <v>-4221910</v>
      </c>
      <c r="I38" s="48">
        <f t="shared" si="2"/>
        <v>-4650677</v>
      </c>
      <c r="J38" s="48">
        <f t="shared" si="2"/>
        <v>30969329</v>
      </c>
      <c r="K38" s="48">
        <f t="shared" si="2"/>
        <v>-12875319</v>
      </c>
      <c r="L38" s="48">
        <f t="shared" si="2"/>
        <v>-6328755</v>
      </c>
      <c r="M38" s="48">
        <f t="shared" si="2"/>
        <v>20954762</v>
      </c>
      <c r="N38" s="48">
        <f t="shared" si="2"/>
        <v>1750688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32720017</v>
      </c>
      <c r="X38" s="48">
        <f>IF(F22=F36,0,X22-X36)</f>
        <v>34531</v>
      </c>
      <c r="Y38" s="48">
        <f t="shared" si="2"/>
        <v>32685486</v>
      </c>
      <c r="Z38" s="49">
        <f>+IF(X38&lt;&gt;0,+(Y38/X38)*100,0)</f>
        <v>94655.48637456198</v>
      </c>
      <c r="AA38" s="46">
        <f>+AA22-AA36</f>
        <v>-149998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51182000</v>
      </c>
      <c r="F39" s="8">
        <v>51182000</v>
      </c>
      <c r="G39" s="8">
        <v>0</v>
      </c>
      <c r="H39" s="8">
        <v>1326378</v>
      </c>
      <c r="I39" s="8">
        <v>1969339</v>
      </c>
      <c r="J39" s="8">
        <v>3295717</v>
      </c>
      <c r="K39" s="8">
        <v>2910570</v>
      </c>
      <c r="L39" s="8">
        <v>1527593</v>
      </c>
      <c r="M39" s="8">
        <v>2209259</v>
      </c>
      <c r="N39" s="8">
        <v>6647422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9943139</v>
      </c>
      <c r="X39" s="8">
        <v>3657167</v>
      </c>
      <c r="Y39" s="8">
        <v>6285972</v>
      </c>
      <c r="Z39" s="2">
        <v>171.88</v>
      </c>
      <c r="AA39" s="6">
        <v>51182000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33453036</v>
      </c>
      <c r="D42" s="55">
        <f>SUM(D38:D41)</f>
        <v>0</v>
      </c>
      <c r="E42" s="56">
        <f t="shared" si="3"/>
        <v>51032002</v>
      </c>
      <c r="F42" s="57">
        <f t="shared" si="3"/>
        <v>51032002</v>
      </c>
      <c r="G42" s="57">
        <f t="shared" si="3"/>
        <v>39841916</v>
      </c>
      <c r="H42" s="57">
        <f t="shared" si="3"/>
        <v>-2895532</v>
      </c>
      <c r="I42" s="57">
        <f t="shared" si="3"/>
        <v>-2681338</v>
      </c>
      <c r="J42" s="57">
        <f t="shared" si="3"/>
        <v>34265046</v>
      </c>
      <c r="K42" s="57">
        <f t="shared" si="3"/>
        <v>-9964749</v>
      </c>
      <c r="L42" s="57">
        <f t="shared" si="3"/>
        <v>-4801162</v>
      </c>
      <c r="M42" s="57">
        <f t="shared" si="3"/>
        <v>23164021</v>
      </c>
      <c r="N42" s="57">
        <f t="shared" si="3"/>
        <v>8398110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42663156</v>
      </c>
      <c r="X42" s="57">
        <f t="shared" si="3"/>
        <v>3691698</v>
      </c>
      <c r="Y42" s="57">
        <f t="shared" si="3"/>
        <v>38971458</v>
      </c>
      <c r="Z42" s="58">
        <f>+IF(X42&lt;&gt;0,+(Y42/X42)*100,0)</f>
        <v>1055.6513019212298</v>
      </c>
      <c r="AA42" s="55">
        <f>SUM(AA38:AA41)</f>
        <v>51032002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33453036</v>
      </c>
      <c r="D44" s="63">
        <f>+D42-D43</f>
        <v>0</v>
      </c>
      <c r="E44" s="64">
        <f t="shared" si="4"/>
        <v>51032002</v>
      </c>
      <c r="F44" s="65">
        <f t="shared" si="4"/>
        <v>51032002</v>
      </c>
      <c r="G44" s="65">
        <f t="shared" si="4"/>
        <v>39841916</v>
      </c>
      <c r="H44" s="65">
        <f t="shared" si="4"/>
        <v>-2895532</v>
      </c>
      <c r="I44" s="65">
        <f t="shared" si="4"/>
        <v>-2681338</v>
      </c>
      <c r="J44" s="65">
        <f t="shared" si="4"/>
        <v>34265046</v>
      </c>
      <c r="K44" s="65">
        <f t="shared" si="4"/>
        <v>-9964749</v>
      </c>
      <c r="L44" s="65">
        <f t="shared" si="4"/>
        <v>-4801162</v>
      </c>
      <c r="M44" s="65">
        <f t="shared" si="4"/>
        <v>23164021</v>
      </c>
      <c r="N44" s="65">
        <f t="shared" si="4"/>
        <v>8398110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42663156</v>
      </c>
      <c r="X44" s="65">
        <f t="shared" si="4"/>
        <v>3691698</v>
      </c>
      <c r="Y44" s="65">
        <f t="shared" si="4"/>
        <v>38971458</v>
      </c>
      <c r="Z44" s="66">
        <f>+IF(X44&lt;&gt;0,+(Y44/X44)*100,0)</f>
        <v>1055.6513019212298</v>
      </c>
      <c r="AA44" s="63">
        <f>+AA42-AA43</f>
        <v>51032002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33453036</v>
      </c>
      <c r="D46" s="55">
        <f>SUM(D44:D45)</f>
        <v>0</v>
      </c>
      <c r="E46" s="56">
        <f t="shared" si="5"/>
        <v>51032002</v>
      </c>
      <c r="F46" s="57">
        <f t="shared" si="5"/>
        <v>51032002</v>
      </c>
      <c r="G46" s="57">
        <f t="shared" si="5"/>
        <v>39841916</v>
      </c>
      <c r="H46" s="57">
        <f t="shared" si="5"/>
        <v>-2895532</v>
      </c>
      <c r="I46" s="57">
        <f t="shared" si="5"/>
        <v>-2681338</v>
      </c>
      <c r="J46" s="57">
        <f t="shared" si="5"/>
        <v>34265046</v>
      </c>
      <c r="K46" s="57">
        <f t="shared" si="5"/>
        <v>-9964749</v>
      </c>
      <c r="L46" s="57">
        <f t="shared" si="5"/>
        <v>-4801162</v>
      </c>
      <c r="M46" s="57">
        <f t="shared" si="5"/>
        <v>23164021</v>
      </c>
      <c r="N46" s="57">
        <f t="shared" si="5"/>
        <v>8398110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42663156</v>
      </c>
      <c r="X46" s="57">
        <f t="shared" si="5"/>
        <v>3691698</v>
      </c>
      <c r="Y46" s="57">
        <f t="shared" si="5"/>
        <v>38971458</v>
      </c>
      <c r="Z46" s="58">
        <f>+IF(X46&lt;&gt;0,+(Y46/X46)*100,0)</f>
        <v>1055.6513019212298</v>
      </c>
      <c r="AA46" s="55">
        <f>SUM(AA44:AA45)</f>
        <v>51032002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33453036</v>
      </c>
      <c r="D48" s="71">
        <f>SUM(D46:D47)</f>
        <v>0</v>
      </c>
      <c r="E48" s="72">
        <f t="shared" si="6"/>
        <v>51032002</v>
      </c>
      <c r="F48" s="73">
        <f t="shared" si="6"/>
        <v>51032002</v>
      </c>
      <c r="G48" s="73">
        <f t="shared" si="6"/>
        <v>39841916</v>
      </c>
      <c r="H48" s="74">
        <f t="shared" si="6"/>
        <v>-2895532</v>
      </c>
      <c r="I48" s="74">
        <f t="shared" si="6"/>
        <v>-2681338</v>
      </c>
      <c r="J48" s="74">
        <f t="shared" si="6"/>
        <v>34265046</v>
      </c>
      <c r="K48" s="74">
        <f t="shared" si="6"/>
        <v>-9964749</v>
      </c>
      <c r="L48" s="74">
        <f t="shared" si="6"/>
        <v>-4801162</v>
      </c>
      <c r="M48" s="73">
        <f t="shared" si="6"/>
        <v>23164021</v>
      </c>
      <c r="N48" s="73">
        <f t="shared" si="6"/>
        <v>8398110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42663156</v>
      </c>
      <c r="X48" s="74">
        <f t="shared" si="6"/>
        <v>3691698</v>
      </c>
      <c r="Y48" s="74">
        <f t="shared" si="6"/>
        <v>38971458</v>
      </c>
      <c r="Z48" s="75">
        <f>+IF(X48&lt;&gt;0,+(Y48/X48)*100,0)</f>
        <v>1055.6513019212298</v>
      </c>
      <c r="AA48" s="76">
        <f>SUM(AA46:AA47)</f>
        <v>51032002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314623456</v>
      </c>
      <c r="D5" s="6">
        <v>0</v>
      </c>
      <c r="E5" s="7">
        <v>346236748</v>
      </c>
      <c r="F5" s="8">
        <v>346236748</v>
      </c>
      <c r="G5" s="8">
        <v>269400</v>
      </c>
      <c r="H5" s="8">
        <v>39588209</v>
      </c>
      <c r="I5" s="8">
        <v>31864341</v>
      </c>
      <c r="J5" s="8">
        <v>71721950</v>
      </c>
      <c r="K5" s="8">
        <v>30185147</v>
      </c>
      <c r="L5" s="8">
        <v>30242321</v>
      </c>
      <c r="M5" s="8">
        <v>34731905</v>
      </c>
      <c r="N5" s="8">
        <v>95159373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166881323</v>
      </c>
      <c r="X5" s="8">
        <v>164462454</v>
      </c>
      <c r="Y5" s="8">
        <v>2418869</v>
      </c>
      <c r="Z5" s="2">
        <v>1.47</v>
      </c>
      <c r="AA5" s="6">
        <v>346236748</v>
      </c>
    </row>
    <row r="6" spans="1:27" ht="13.5">
      <c r="A6" s="23" t="s">
        <v>33</v>
      </c>
      <c r="B6" s="24"/>
      <c r="C6" s="6">
        <v>7391326</v>
      </c>
      <c r="D6" s="6">
        <v>0</v>
      </c>
      <c r="E6" s="7">
        <v>12105636</v>
      </c>
      <c r="F6" s="8">
        <v>12105636</v>
      </c>
      <c r="G6" s="8">
        <v>4418952</v>
      </c>
      <c r="H6" s="8">
        <v>631840</v>
      </c>
      <c r="I6" s="8">
        <v>662447</v>
      </c>
      <c r="J6" s="8">
        <v>5713239</v>
      </c>
      <c r="K6" s="8">
        <v>721763</v>
      </c>
      <c r="L6" s="8">
        <v>-292150</v>
      </c>
      <c r="M6" s="8">
        <v>674710</v>
      </c>
      <c r="N6" s="8">
        <v>1104323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6817562</v>
      </c>
      <c r="X6" s="8">
        <v>6052818</v>
      </c>
      <c r="Y6" s="8">
        <v>764744</v>
      </c>
      <c r="Z6" s="2">
        <v>12.63</v>
      </c>
      <c r="AA6" s="6">
        <v>12105636</v>
      </c>
    </row>
    <row r="7" spans="1:27" ht="13.5">
      <c r="A7" s="25" t="s">
        <v>34</v>
      </c>
      <c r="B7" s="24"/>
      <c r="C7" s="6">
        <v>635092667</v>
      </c>
      <c r="D7" s="6">
        <v>0</v>
      </c>
      <c r="E7" s="7">
        <v>680623688</v>
      </c>
      <c r="F7" s="8">
        <v>680623688</v>
      </c>
      <c r="G7" s="8">
        <v>55615541</v>
      </c>
      <c r="H7" s="8">
        <v>61869875</v>
      </c>
      <c r="I7" s="8">
        <v>58324816</v>
      </c>
      <c r="J7" s="8">
        <v>175810232</v>
      </c>
      <c r="K7" s="8">
        <v>57132222</v>
      </c>
      <c r="L7" s="8">
        <v>56407321</v>
      </c>
      <c r="M7" s="8">
        <v>60493045</v>
      </c>
      <c r="N7" s="8">
        <v>174032588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349842820</v>
      </c>
      <c r="X7" s="8">
        <v>340311846</v>
      </c>
      <c r="Y7" s="8">
        <v>9530974</v>
      </c>
      <c r="Z7" s="2">
        <v>2.8</v>
      </c>
      <c r="AA7" s="6">
        <v>680623688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44336100</v>
      </c>
      <c r="D10" s="6">
        <v>0</v>
      </c>
      <c r="E10" s="7">
        <v>68076808</v>
      </c>
      <c r="F10" s="26">
        <v>68076808</v>
      </c>
      <c r="G10" s="26">
        <v>5168455</v>
      </c>
      <c r="H10" s="26">
        <v>4981070</v>
      </c>
      <c r="I10" s="26">
        <v>5155807</v>
      </c>
      <c r="J10" s="26">
        <v>15305332</v>
      </c>
      <c r="K10" s="26">
        <v>4991652</v>
      </c>
      <c r="L10" s="26">
        <v>5128478</v>
      </c>
      <c r="M10" s="26">
        <v>5116265</v>
      </c>
      <c r="N10" s="26">
        <v>15236395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30541727</v>
      </c>
      <c r="X10" s="26">
        <v>34038402</v>
      </c>
      <c r="Y10" s="26">
        <v>-3496675</v>
      </c>
      <c r="Z10" s="27">
        <v>-10.27</v>
      </c>
      <c r="AA10" s="28">
        <v>68076808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1016506</v>
      </c>
      <c r="D12" s="6">
        <v>0</v>
      </c>
      <c r="E12" s="7">
        <v>1132679</v>
      </c>
      <c r="F12" s="8">
        <v>1132679</v>
      </c>
      <c r="G12" s="8">
        <v>89204</v>
      </c>
      <c r="H12" s="8">
        <v>89197</v>
      </c>
      <c r="I12" s="8">
        <v>87289</v>
      </c>
      <c r="J12" s="8">
        <v>265690</v>
      </c>
      <c r="K12" s="8">
        <v>86604</v>
      </c>
      <c r="L12" s="8">
        <v>54832</v>
      </c>
      <c r="M12" s="8">
        <v>109475</v>
      </c>
      <c r="N12" s="8">
        <v>250911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516601</v>
      </c>
      <c r="X12" s="8">
        <v>566340</v>
      </c>
      <c r="Y12" s="8">
        <v>-49739</v>
      </c>
      <c r="Z12" s="2">
        <v>-8.78</v>
      </c>
      <c r="AA12" s="6">
        <v>1132679</v>
      </c>
    </row>
    <row r="13" spans="1:27" ht="13.5">
      <c r="A13" s="23" t="s">
        <v>40</v>
      </c>
      <c r="B13" s="29"/>
      <c r="C13" s="6">
        <v>30409852</v>
      </c>
      <c r="D13" s="6">
        <v>0</v>
      </c>
      <c r="E13" s="7">
        <v>32500831</v>
      </c>
      <c r="F13" s="8">
        <v>32500831</v>
      </c>
      <c r="G13" s="8">
        <v>306721</v>
      </c>
      <c r="H13" s="8">
        <v>4694694</v>
      </c>
      <c r="I13" s="8">
        <v>3580704</v>
      </c>
      <c r="J13" s="8">
        <v>8582119</v>
      </c>
      <c r="K13" s="8">
        <v>289939</v>
      </c>
      <c r="L13" s="8">
        <v>1379128</v>
      </c>
      <c r="M13" s="8">
        <v>1995232</v>
      </c>
      <c r="N13" s="8">
        <v>3664299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12246418</v>
      </c>
      <c r="X13" s="8">
        <v>16250418</v>
      </c>
      <c r="Y13" s="8">
        <v>-4004000</v>
      </c>
      <c r="Z13" s="2">
        <v>-24.64</v>
      </c>
      <c r="AA13" s="6">
        <v>32500831</v>
      </c>
    </row>
    <row r="14" spans="1:27" ht="13.5">
      <c r="A14" s="23" t="s">
        <v>41</v>
      </c>
      <c r="B14" s="29"/>
      <c r="C14" s="6">
        <v>5564056</v>
      </c>
      <c r="D14" s="6">
        <v>0</v>
      </c>
      <c r="E14" s="7">
        <v>5676000</v>
      </c>
      <c r="F14" s="8">
        <v>5676000</v>
      </c>
      <c r="G14" s="8">
        <v>534675</v>
      </c>
      <c r="H14" s="8">
        <v>546987</v>
      </c>
      <c r="I14" s="8">
        <v>550582</v>
      </c>
      <c r="J14" s="8">
        <v>1632244</v>
      </c>
      <c r="K14" s="8">
        <v>524707</v>
      </c>
      <c r="L14" s="8">
        <v>512521</v>
      </c>
      <c r="M14" s="8">
        <v>533639</v>
      </c>
      <c r="N14" s="8">
        <v>1570867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3203111</v>
      </c>
      <c r="X14" s="8">
        <v>2838000</v>
      </c>
      <c r="Y14" s="8">
        <v>365111</v>
      </c>
      <c r="Z14" s="2">
        <v>12.87</v>
      </c>
      <c r="AA14" s="6">
        <v>5676000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16076516</v>
      </c>
      <c r="D16" s="6">
        <v>0</v>
      </c>
      <c r="E16" s="7">
        <v>33948521</v>
      </c>
      <c r="F16" s="8">
        <v>33948521</v>
      </c>
      <c r="G16" s="8">
        <v>70067</v>
      </c>
      <c r="H16" s="8">
        <v>91882</v>
      </c>
      <c r="I16" s="8">
        <v>3756522</v>
      </c>
      <c r="J16" s="8">
        <v>3918471</v>
      </c>
      <c r="K16" s="8">
        <v>92195</v>
      </c>
      <c r="L16" s="8">
        <v>288879</v>
      </c>
      <c r="M16" s="8">
        <v>4003602</v>
      </c>
      <c r="N16" s="8">
        <v>4384676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8303147</v>
      </c>
      <c r="X16" s="8">
        <v>3259260</v>
      </c>
      <c r="Y16" s="8">
        <v>5043887</v>
      </c>
      <c r="Z16" s="2">
        <v>154.76</v>
      </c>
      <c r="AA16" s="6">
        <v>33948521</v>
      </c>
    </row>
    <row r="17" spans="1:27" ht="13.5">
      <c r="A17" s="23" t="s">
        <v>44</v>
      </c>
      <c r="B17" s="29"/>
      <c r="C17" s="6">
        <v>139151</v>
      </c>
      <c r="D17" s="6">
        <v>0</v>
      </c>
      <c r="E17" s="7">
        <v>193052</v>
      </c>
      <c r="F17" s="8">
        <v>193052</v>
      </c>
      <c r="G17" s="8">
        <v>11489</v>
      </c>
      <c r="H17" s="8">
        <v>32111</v>
      </c>
      <c r="I17" s="8">
        <v>5517</v>
      </c>
      <c r="J17" s="8">
        <v>49117</v>
      </c>
      <c r="K17" s="8">
        <v>11746</v>
      </c>
      <c r="L17" s="8">
        <v>18295</v>
      </c>
      <c r="M17" s="8">
        <v>-25613</v>
      </c>
      <c r="N17" s="8">
        <v>4428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53545</v>
      </c>
      <c r="X17" s="8">
        <v>96528</v>
      </c>
      <c r="Y17" s="8">
        <v>-42983</v>
      </c>
      <c r="Z17" s="2">
        <v>-44.53</v>
      </c>
      <c r="AA17" s="6">
        <v>193052</v>
      </c>
    </row>
    <row r="18" spans="1:27" ht="13.5">
      <c r="A18" s="25" t="s">
        <v>45</v>
      </c>
      <c r="B18" s="24"/>
      <c r="C18" s="6">
        <v>8459054</v>
      </c>
      <c r="D18" s="6">
        <v>0</v>
      </c>
      <c r="E18" s="7">
        <v>10293536</v>
      </c>
      <c r="F18" s="8">
        <v>10293536</v>
      </c>
      <c r="G18" s="8">
        <v>634011</v>
      </c>
      <c r="H18" s="8">
        <v>600335</v>
      </c>
      <c r="I18" s="8">
        <v>842615</v>
      </c>
      <c r="J18" s="8">
        <v>2076961</v>
      </c>
      <c r="K18" s="8">
        <v>685123</v>
      </c>
      <c r="L18" s="8">
        <v>636251</v>
      </c>
      <c r="M18" s="8">
        <v>766122</v>
      </c>
      <c r="N18" s="8">
        <v>2087496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4164457</v>
      </c>
      <c r="X18" s="8">
        <v>5146770</v>
      </c>
      <c r="Y18" s="8">
        <v>-982313</v>
      </c>
      <c r="Z18" s="2">
        <v>-19.09</v>
      </c>
      <c r="AA18" s="6">
        <v>10293536</v>
      </c>
    </row>
    <row r="19" spans="1:27" ht="13.5">
      <c r="A19" s="23" t="s">
        <v>46</v>
      </c>
      <c r="B19" s="29"/>
      <c r="C19" s="6">
        <v>122592534</v>
      </c>
      <c r="D19" s="6">
        <v>0</v>
      </c>
      <c r="E19" s="7">
        <v>130487500</v>
      </c>
      <c r="F19" s="8">
        <v>130487500</v>
      </c>
      <c r="G19" s="8">
        <v>48601000</v>
      </c>
      <c r="H19" s="8">
        <v>0</v>
      </c>
      <c r="I19" s="8">
        <v>1691991</v>
      </c>
      <c r="J19" s="8">
        <v>50292991</v>
      </c>
      <c r="K19" s="8">
        <v>3017551</v>
      </c>
      <c r="L19" s="8">
        <v>844803</v>
      </c>
      <c r="M19" s="8">
        <v>39592655</v>
      </c>
      <c r="N19" s="8">
        <v>43455009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93748000</v>
      </c>
      <c r="X19" s="8">
        <v>65185752</v>
      </c>
      <c r="Y19" s="8">
        <v>28562248</v>
      </c>
      <c r="Z19" s="2">
        <v>43.82</v>
      </c>
      <c r="AA19" s="6">
        <v>130487500</v>
      </c>
    </row>
    <row r="20" spans="1:27" ht="13.5">
      <c r="A20" s="23" t="s">
        <v>47</v>
      </c>
      <c r="B20" s="29"/>
      <c r="C20" s="6">
        <v>58701932</v>
      </c>
      <c r="D20" s="6">
        <v>0</v>
      </c>
      <c r="E20" s="7">
        <v>41145738</v>
      </c>
      <c r="F20" s="26">
        <v>41145738</v>
      </c>
      <c r="G20" s="26">
        <v>109111</v>
      </c>
      <c r="H20" s="26">
        <v>2467626</v>
      </c>
      <c r="I20" s="26">
        <v>5752754</v>
      </c>
      <c r="J20" s="26">
        <v>8329491</v>
      </c>
      <c r="K20" s="26">
        <v>12520964</v>
      </c>
      <c r="L20" s="26">
        <v>2716480</v>
      </c>
      <c r="M20" s="26">
        <v>6604343</v>
      </c>
      <c r="N20" s="26">
        <v>21841787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30171278</v>
      </c>
      <c r="X20" s="26">
        <v>20588398</v>
      </c>
      <c r="Y20" s="26">
        <v>9582880</v>
      </c>
      <c r="Z20" s="27">
        <v>46.55</v>
      </c>
      <c r="AA20" s="28">
        <v>41145738</v>
      </c>
    </row>
    <row r="21" spans="1:27" ht="13.5">
      <c r="A21" s="23" t="s">
        <v>48</v>
      </c>
      <c r="B21" s="29"/>
      <c r="C21" s="6">
        <v>50000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1244453150</v>
      </c>
      <c r="D22" s="33">
        <f>SUM(D5:D21)</f>
        <v>0</v>
      </c>
      <c r="E22" s="34">
        <f t="shared" si="0"/>
        <v>1362420737</v>
      </c>
      <c r="F22" s="35">
        <f t="shared" si="0"/>
        <v>1362420737</v>
      </c>
      <c r="G22" s="35">
        <f t="shared" si="0"/>
        <v>115828626</v>
      </c>
      <c r="H22" s="35">
        <f t="shared" si="0"/>
        <v>115593826</v>
      </c>
      <c r="I22" s="35">
        <f t="shared" si="0"/>
        <v>112275385</v>
      </c>
      <c r="J22" s="35">
        <f t="shared" si="0"/>
        <v>343697837</v>
      </c>
      <c r="K22" s="35">
        <f t="shared" si="0"/>
        <v>110259613</v>
      </c>
      <c r="L22" s="35">
        <f t="shared" si="0"/>
        <v>97937159</v>
      </c>
      <c r="M22" s="35">
        <f t="shared" si="0"/>
        <v>154595380</v>
      </c>
      <c r="N22" s="35">
        <f t="shared" si="0"/>
        <v>362792152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706489989</v>
      </c>
      <c r="X22" s="35">
        <f t="shared" si="0"/>
        <v>658796986</v>
      </c>
      <c r="Y22" s="35">
        <f t="shared" si="0"/>
        <v>47693003</v>
      </c>
      <c r="Z22" s="36">
        <f>+IF(X22&lt;&gt;0,+(Y22/X22)*100,0)</f>
        <v>7.239408196078177</v>
      </c>
      <c r="AA22" s="33">
        <f>SUM(AA5:AA21)</f>
        <v>1362420737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282807344</v>
      </c>
      <c r="D25" s="6">
        <v>0</v>
      </c>
      <c r="E25" s="7">
        <v>323610239</v>
      </c>
      <c r="F25" s="8">
        <v>323610239</v>
      </c>
      <c r="G25" s="8">
        <v>25380024</v>
      </c>
      <c r="H25" s="8">
        <v>25811042</v>
      </c>
      <c r="I25" s="8">
        <v>24785569</v>
      </c>
      <c r="J25" s="8">
        <v>75976635</v>
      </c>
      <c r="K25" s="8">
        <v>25635186</v>
      </c>
      <c r="L25" s="8">
        <v>24900292</v>
      </c>
      <c r="M25" s="8">
        <v>29036632</v>
      </c>
      <c r="N25" s="8">
        <v>79572110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155548745</v>
      </c>
      <c r="X25" s="8">
        <v>164475810</v>
      </c>
      <c r="Y25" s="8">
        <v>-8927065</v>
      </c>
      <c r="Z25" s="2">
        <v>-5.43</v>
      </c>
      <c r="AA25" s="6">
        <v>323610239</v>
      </c>
    </row>
    <row r="26" spans="1:27" ht="13.5">
      <c r="A26" s="25" t="s">
        <v>52</v>
      </c>
      <c r="B26" s="24"/>
      <c r="C26" s="6">
        <v>18544424</v>
      </c>
      <c r="D26" s="6">
        <v>0</v>
      </c>
      <c r="E26" s="7">
        <v>21234858</v>
      </c>
      <c r="F26" s="8">
        <v>21234858</v>
      </c>
      <c r="G26" s="8">
        <v>1544517</v>
      </c>
      <c r="H26" s="8">
        <v>1253427</v>
      </c>
      <c r="I26" s="8">
        <v>1360555</v>
      </c>
      <c r="J26" s="8">
        <v>4158499</v>
      </c>
      <c r="K26" s="8">
        <v>1332506</v>
      </c>
      <c r="L26" s="8">
        <v>1645063</v>
      </c>
      <c r="M26" s="8">
        <v>1607130</v>
      </c>
      <c r="N26" s="8">
        <v>4584699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8743198</v>
      </c>
      <c r="X26" s="8">
        <v>10817760</v>
      </c>
      <c r="Y26" s="8">
        <v>-2074562</v>
      </c>
      <c r="Z26" s="2">
        <v>-19.18</v>
      </c>
      <c r="AA26" s="6">
        <v>21234858</v>
      </c>
    </row>
    <row r="27" spans="1:27" ht="13.5">
      <c r="A27" s="25" t="s">
        <v>53</v>
      </c>
      <c r="B27" s="24"/>
      <c r="C27" s="6">
        <v>21408992</v>
      </c>
      <c r="D27" s="6">
        <v>0</v>
      </c>
      <c r="E27" s="7">
        <v>35976789</v>
      </c>
      <c r="F27" s="8">
        <v>35976789</v>
      </c>
      <c r="G27" s="8">
        <v>153477</v>
      </c>
      <c r="H27" s="8">
        <v>75297</v>
      </c>
      <c r="I27" s="8">
        <v>589759</v>
      </c>
      <c r="J27" s="8">
        <v>818533</v>
      </c>
      <c r="K27" s="8">
        <v>180715</v>
      </c>
      <c r="L27" s="8">
        <v>40440</v>
      </c>
      <c r="M27" s="8">
        <v>6200627</v>
      </c>
      <c r="N27" s="8">
        <v>6421782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7240315</v>
      </c>
      <c r="X27" s="8">
        <v>2663394</v>
      </c>
      <c r="Y27" s="8">
        <v>4576921</v>
      </c>
      <c r="Z27" s="2">
        <v>171.85</v>
      </c>
      <c r="AA27" s="6">
        <v>35976789</v>
      </c>
    </row>
    <row r="28" spans="1:27" ht="13.5">
      <c r="A28" s="25" t="s">
        <v>54</v>
      </c>
      <c r="B28" s="24"/>
      <c r="C28" s="6">
        <v>69200675</v>
      </c>
      <c r="D28" s="6">
        <v>0</v>
      </c>
      <c r="E28" s="7">
        <v>78750151</v>
      </c>
      <c r="F28" s="8">
        <v>78750151</v>
      </c>
      <c r="G28" s="8">
        <v>0</v>
      </c>
      <c r="H28" s="8">
        <v>0</v>
      </c>
      <c r="I28" s="8">
        <v>13855275</v>
      </c>
      <c r="J28" s="8">
        <v>13855275</v>
      </c>
      <c r="K28" s="8">
        <v>0</v>
      </c>
      <c r="L28" s="8">
        <v>0</v>
      </c>
      <c r="M28" s="8">
        <v>13934424</v>
      </c>
      <c r="N28" s="8">
        <v>13934424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27789699</v>
      </c>
      <c r="X28" s="8">
        <v>31875076</v>
      </c>
      <c r="Y28" s="8">
        <v>-4085377</v>
      </c>
      <c r="Z28" s="2">
        <v>-12.82</v>
      </c>
      <c r="AA28" s="6">
        <v>78750151</v>
      </c>
    </row>
    <row r="29" spans="1:27" ht="13.5">
      <c r="A29" s="25" t="s">
        <v>55</v>
      </c>
      <c r="B29" s="24"/>
      <c r="C29" s="6">
        <v>24880003</v>
      </c>
      <c r="D29" s="6">
        <v>0</v>
      </c>
      <c r="E29" s="7">
        <v>24697109</v>
      </c>
      <c r="F29" s="8">
        <v>24697109</v>
      </c>
      <c r="G29" s="8">
        <v>0</v>
      </c>
      <c r="H29" s="8">
        <v>0</v>
      </c>
      <c r="I29" s="8">
        <v>1107041</v>
      </c>
      <c r="J29" s="8">
        <v>1107041</v>
      </c>
      <c r="K29" s="8">
        <v>0</v>
      </c>
      <c r="L29" s="8">
        <v>89558</v>
      </c>
      <c r="M29" s="8">
        <v>11232246</v>
      </c>
      <c r="N29" s="8">
        <v>11321804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12428845</v>
      </c>
      <c r="X29" s="8">
        <v>12348552</v>
      </c>
      <c r="Y29" s="8">
        <v>80293</v>
      </c>
      <c r="Z29" s="2">
        <v>0.65</v>
      </c>
      <c r="AA29" s="6">
        <v>24697109</v>
      </c>
    </row>
    <row r="30" spans="1:27" ht="13.5">
      <c r="A30" s="25" t="s">
        <v>56</v>
      </c>
      <c r="B30" s="24"/>
      <c r="C30" s="6">
        <v>488650902</v>
      </c>
      <c r="D30" s="6">
        <v>0</v>
      </c>
      <c r="E30" s="7">
        <v>528514000</v>
      </c>
      <c r="F30" s="8">
        <v>528514000</v>
      </c>
      <c r="G30" s="8">
        <v>62128032</v>
      </c>
      <c r="H30" s="8">
        <v>63272793</v>
      </c>
      <c r="I30" s="8">
        <v>38716543</v>
      </c>
      <c r="J30" s="8">
        <v>164117368</v>
      </c>
      <c r="K30" s="8">
        <v>39725786</v>
      </c>
      <c r="L30" s="8">
        <v>39380922</v>
      </c>
      <c r="M30" s="8">
        <v>42544387</v>
      </c>
      <c r="N30" s="8">
        <v>121651095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285768463</v>
      </c>
      <c r="X30" s="8">
        <v>263608356</v>
      </c>
      <c r="Y30" s="8">
        <v>22160107</v>
      </c>
      <c r="Z30" s="2">
        <v>8.41</v>
      </c>
      <c r="AA30" s="6">
        <v>528514000</v>
      </c>
    </row>
    <row r="31" spans="1:27" ht="13.5">
      <c r="A31" s="25" t="s">
        <v>57</v>
      </c>
      <c r="B31" s="24"/>
      <c r="C31" s="6">
        <v>63326288</v>
      </c>
      <c r="D31" s="6">
        <v>0</v>
      </c>
      <c r="E31" s="7">
        <v>42884998</v>
      </c>
      <c r="F31" s="8">
        <v>42884998</v>
      </c>
      <c r="G31" s="8">
        <v>458916</v>
      </c>
      <c r="H31" s="8">
        <v>2629999</v>
      </c>
      <c r="I31" s="8">
        <v>5772844</v>
      </c>
      <c r="J31" s="8">
        <v>8861759</v>
      </c>
      <c r="K31" s="8">
        <v>4367739</v>
      </c>
      <c r="L31" s="8">
        <v>8089615</v>
      </c>
      <c r="M31" s="8">
        <v>8930865</v>
      </c>
      <c r="N31" s="8">
        <v>21388219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30249978</v>
      </c>
      <c r="X31" s="8">
        <v>21417498</v>
      </c>
      <c r="Y31" s="8">
        <v>8832480</v>
      </c>
      <c r="Z31" s="2">
        <v>41.24</v>
      </c>
      <c r="AA31" s="6">
        <v>42884998</v>
      </c>
    </row>
    <row r="32" spans="1:27" ht="13.5">
      <c r="A32" s="25" t="s">
        <v>58</v>
      </c>
      <c r="B32" s="24"/>
      <c r="C32" s="6">
        <v>30462775</v>
      </c>
      <c r="D32" s="6">
        <v>0</v>
      </c>
      <c r="E32" s="7">
        <v>30296625</v>
      </c>
      <c r="F32" s="8">
        <v>30296625</v>
      </c>
      <c r="G32" s="8">
        <v>297948</v>
      </c>
      <c r="H32" s="8">
        <v>526108</v>
      </c>
      <c r="I32" s="8">
        <v>6516942</v>
      </c>
      <c r="J32" s="8">
        <v>7340998</v>
      </c>
      <c r="K32" s="8">
        <v>232796</v>
      </c>
      <c r="L32" s="8">
        <v>43276</v>
      </c>
      <c r="M32" s="8">
        <v>6002067</v>
      </c>
      <c r="N32" s="8">
        <v>6278139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13619137</v>
      </c>
      <c r="X32" s="8">
        <v>13912110</v>
      </c>
      <c r="Y32" s="8">
        <v>-292973</v>
      </c>
      <c r="Z32" s="2">
        <v>-2.11</v>
      </c>
      <c r="AA32" s="6">
        <v>30296625</v>
      </c>
    </row>
    <row r="33" spans="1:27" ht="13.5">
      <c r="A33" s="25" t="s">
        <v>59</v>
      </c>
      <c r="B33" s="24"/>
      <c r="C33" s="6">
        <v>6100223</v>
      </c>
      <c r="D33" s="6">
        <v>0</v>
      </c>
      <c r="E33" s="7">
        <v>42335838</v>
      </c>
      <c r="F33" s="8">
        <v>42335838</v>
      </c>
      <c r="G33" s="8">
        <v>1356651</v>
      </c>
      <c r="H33" s="8">
        <v>2289953</v>
      </c>
      <c r="I33" s="8">
        <v>4603630</v>
      </c>
      <c r="J33" s="8">
        <v>8250234</v>
      </c>
      <c r="K33" s="8">
        <v>2384785</v>
      </c>
      <c r="L33" s="8">
        <v>2559118</v>
      </c>
      <c r="M33" s="8">
        <v>4411439</v>
      </c>
      <c r="N33" s="8">
        <v>9355342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17605576</v>
      </c>
      <c r="X33" s="8">
        <v>14666226</v>
      </c>
      <c r="Y33" s="8">
        <v>2939350</v>
      </c>
      <c r="Z33" s="2">
        <v>20.04</v>
      </c>
      <c r="AA33" s="6">
        <v>42335838</v>
      </c>
    </row>
    <row r="34" spans="1:27" ht="13.5">
      <c r="A34" s="25" t="s">
        <v>60</v>
      </c>
      <c r="B34" s="24"/>
      <c r="C34" s="6">
        <v>195402421</v>
      </c>
      <c r="D34" s="6">
        <v>0</v>
      </c>
      <c r="E34" s="7">
        <v>209398888</v>
      </c>
      <c r="F34" s="8">
        <v>209398888</v>
      </c>
      <c r="G34" s="8">
        <v>5949432</v>
      </c>
      <c r="H34" s="8">
        <v>13995085</v>
      </c>
      <c r="I34" s="8">
        <v>13243640</v>
      </c>
      <c r="J34" s="8">
        <v>33188157</v>
      </c>
      <c r="K34" s="8">
        <v>14583357</v>
      </c>
      <c r="L34" s="8">
        <v>18306009</v>
      </c>
      <c r="M34" s="8">
        <v>16892380</v>
      </c>
      <c r="N34" s="8">
        <v>49781746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82969903</v>
      </c>
      <c r="X34" s="8">
        <v>93997494</v>
      </c>
      <c r="Y34" s="8">
        <v>-11027591</v>
      </c>
      <c r="Z34" s="2">
        <v>-11.73</v>
      </c>
      <c r="AA34" s="6">
        <v>209398888</v>
      </c>
    </row>
    <row r="35" spans="1:27" ht="13.5">
      <c r="A35" s="23" t="s">
        <v>61</v>
      </c>
      <c r="B35" s="29"/>
      <c r="C35" s="6">
        <v>10671088</v>
      </c>
      <c r="D35" s="6">
        <v>0</v>
      </c>
      <c r="E35" s="7">
        <v>493951</v>
      </c>
      <c r="F35" s="8">
        <v>493951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246978</v>
      </c>
      <c r="Y35" s="8">
        <v>-246978</v>
      </c>
      <c r="Z35" s="2">
        <v>-100</v>
      </c>
      <c r="AA35" s="6">
        <v>493951</v>
      </c>
    </row>
    <row r="36" spans="1:27" ht="12.75">
      <c r="A36" s="40" t="s">
        <v>62</v>
      </c>
      <c r="B36" s="32"/>
      <c r="C36" s="33">
        <f aca="true" t="shared" si="1" ref="C36:Y36">SUM(C25:C35)</f>
        <v>1211455135</v>
      </c>
      <c r="D36" s="33">
        <f>SUM(D25:D35)</f>
        <v>0</v>
      </c>
      <c r="E36" s="34">
        <f t="shared" si="1"/>
        <v>1338193446</v>
      </c>
      <c r="F36" s="35">
        <f t="shared" si="1"/>
        <v>1338193446</v>
      </c>
      <c r="G36" s="35">
        <f t="shared" si="1"/>
        <v>97268997</v>
      </c>
      <c r="H36" s="35">
        <f t="shared" si="1"/>
        <v>109853704</v>
      </c>
      <c r="I36" s="35">
        <f t="shared" si="1"/>
        <v>110551798</v>
      </c>
      <c r="J36" s="35">
        <f t="shared" si="1"/>
        <v>317674499</v>
      </c>
      <c r="K36" s="35">
        <f t="shared" si="1"/>
        <v>88442870</v>
      </c>
      <c r="L36" s="35">
        <f t="shared" si="1"/>
        <v>95054293</v>
      </c>
      <c r="M36" s="35">
        <f t="shared" si="1"/>
        <v>140792197</v>
      </c>
      <c r="N36" s="35">
        <f t="shared" si="1"/>
        <v>324289360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641963859</v>
      </c>
      <c r="X36" s="35">
        <f t="shared" si="1"/>
        <v>630029254</v>
      </c>
      <c r="Y36" s="35">
        <f t="shared" si="1"/>
        <v>11934605</v>
      </c>
      <c r="Z36" s="36">
        <f>+IF(X36&lt;&gt;0,+(Y36/X36)*100,0)</f>
        <v>1.8942937846501966</v>
      </c>
      <c r="AA36" s="33">
        <f>SUM(AA25:AA35)</f>
        <v>1338193446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32998015</v>
      </c>
      <c r="D38" s="46">
        <f>+D22-D36</f>
        <v>0</v>
      </c>
      <c r="E38" s="47">
        <f t="shared" si="2"/>
        <v>24227291</v>
      </c>
      <c r="F38" s="48">
        <f t="shared" si="2"/>
        <v>24227291</v>
      </c>
      <c r="G38" s="48">
        <f t="shared" si="2"/>
        <v>18559629</v>
      </c>
      <c r="H38" s="48">
        <f t="shared" si="2"/>
        <v>5740122</v>
      </c>
      <c r="I38" s="48">
        <f t="shared" si="2"/>
        <v>1723587</v>
      </c>
      <c r="J38" s="48">
        <f t="shared" si="2"/>
        <v>26023338</v>
      </c>
      <c r="K38" s="48">
        <f t="shared" si="2"/>
        <v>21816743</v>
      </c>
      <c r="L38" s="48">
        <f t="shared" si="2"/>
        <v>2882866</v>
      </c>
      <c r="M38" s="48">
        <f t="shared" si="2"/>
        <v>13803183</v>
      </c>
      <c r="N38" s="48">
        <f t="shared" si="2"/>
        <v>38502792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64526130</v>
      </c>
      <c r="X38" s="48">
        <f>IF(F22=F36,0,X22-X36)</f>
        <v>28767732</v>
      </c>
      <c r="Y38" s="48">
        <f t="shared" si="2"/>
        <v>35758398</v>
      </c>
      <c r="Z38" s="49">
        <f>+IF(X38&lt;&gt;0,+(Y38/X38)*100,0)</f>
        <v>124.3003723755491</v>
      </c>
      <c r="AA38" s="46">
        <f>+AA22-AA36</f>
        <v>24227291</v>
      </c>
    </row>
    <row r="39" spans="1:27" ht="13.5">
      <c r="A39" s="23" t="s">
        <v>64</v>
      </c>
      <c r="B39" s="29"/>
      <c r="C39" s="6">
        <v>86262774</v>
      </c>
      <c r="D39" s="6">
        <v>0</v>
      </c>
      <c r="E39" s="7">
        <v>68248500</v>
      </c>
      <c r="F39" s="8">
        <v>68248500</v>
      </c>
      <c r="G39" s="8">
        <v>0</v>
      </c>
      <c r="H39" s="8">
        <v>0</v>
      </c>
      <c r="I39" s="8">
        <v>41123329</v>
      </c>
      <c r="J39" s="8">
        <v>41123329</v>
      </c>
      <c r="K39" s="8">
        <v>11161415</v>
      </c>
      <c r="L39" s="8">
        <v>30532</v>
      </c>
      <c r="M39" s="8">
        <v>18014725</v>
      </c>
      <c r="N39" s="8">
        <v>29206672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70330001</v>
      </c>
      <c r="X39" s="8">
        <v>43485123</v>
      </c>
      <c r="Y39" s="8">
        <v>26844878</v>
      </c>
      <c r="Z39" s="2">
        <v>61.73</v>
      </c>
      <c r="AA39" s="6">
        <v>68248500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119260789</v>
      </c>
      <c r="D42" s="55">
        <f>SUM(D38:D41)</f>
        <v>0</v>
      </c>
      <c r="E42" s="56">
        <f t="shared" si="3"/>
        <v>92475791</v>
      </c>
      <c r="F42" s="57">
        <f t="shared" si="3"/>
        <v>92475791</v>
      </c>
      <c r="G42" s="57">
        <f t="shared" si="3"/>
        <v>18559629</v>
      </c>
      <c r="H42" s="57">
        <f t="shared" si="3"/>
        <v>5740122</v>
      </c>
      <c r="I42" s="57">
        <f t="shared" si="3"/>
        <v>42846916</v>
      </c>
      <c r="J42" s="57">
        <f t="shared" si="3"/>
        <v>67146667</v>
      </c>
      <c r="K42" s="57">
        <f t="shared" si="3"/>
        <v>32978158</v>
      </c>
      <c r="L42" s="57">
        <f t="shared" si="3"/>
        <v>2913398</v>
      </c>
      <c r="M42" s="57">
        <f t="shared" si="3"/>
        <v>31817908</v>
      </c>
      <c r="N42" s="57">
        <f t="shared" si="3"/>
        <v>67709464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134856131</v>
      </c>
      <c r="X42" s="57">
        <f t="shared" si="3"/>
        <v>72252855</v>
      </c>
      <c r="Y42" s="57">
        <f t="shared" si="3"/>
        <v>62603276</v>
      </c>
      <c r="Z42" s="58">
        <f>+IF(X42&lt;&gt;0,+(Y42/X42)*100,0)</f>
        <v>86.6447090568255</v>
      </c>
      <c r="AA42" s="55">
        <f>SUM(AA38:AA41)</f>
        <v>92475791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119260789</v>
      </c>
      <c r="D44" s="63">
        <f>+D42-D43</f>
        <v>0</v>
      </c>
      <c r="E44" s="64">
        <f t="shared" si="4"/>
        <v>92475791</v>
      </c>
      <c r="F44" s="65">
        <f t="shared" si="4"/>
        <v>92475791</v>
      </c>
      <c r="G44" s="65">
        <f t="shared" si="4"/>
        <v>18559629</v>
      </c>
      <c r="H44" s="65">
        <f t="shared" si="4"/>
        <v>5740122</v>
      </c>
      <c r="I44" s="65">
        <f t="shared" si="4"/>
        <v>42846916</v>
      </c>
      <c r="J44" s="65">
        <f t="shared" si="4"/>
        <v>67146667</v>
      </c>
      <c r="K44" s="65">
        <f t="shared" si="4"/>
        <v>32978158</v>
      </c>
      <c r="L44" s="65">
        <f t="shared" si="4"/>
        <v>2913398</v>
      </c>
      <c r="M44" s="65">
        <f t="shared" si="4"/>
        <v>31817908</v>
      </c>
      <c r="N44" s="65">
        <f t="shared" si="4"/>
        <v>67709464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134856131</v>
      </c>
      <c r="X44" s="65">
        <f t="shared" si="4"/>
        <v>72252855</v>
      </c>
      <c r="Y44" s="65">
        <f t="shared" si="4"/>
        <v>62603276</v>
      </c>
      <c r="Z44" s="66">
        <f>+IF(X44&lt;&gt;0,+(Y44/X44)*100,0)</f>
        <v>86.6447090568255</v>
      </c>
      <c r="AA44" s="63">
        <f>+AA42-AA43</f>
        <v>92475791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119260789</v>
      </c>
      <c r="D46" s="55">
        <f>SUM(D44:D45)</f>
        <v>0</v>
      </c>
      <c r="E46" s="56">
        <f t="shared" si="5"/>
        <v>92475791</v>
      </c>
      <c r="F46" s="57">
        <f t="shared" si="5"/>
        <v>92475791</v>
      </c>
      <c r="G46" s="57">
        <f t="shared" si="5"/>
        <v>18559629</v>
      </c>
      <c r="H46" s="57">
        <f t="shared" si="5"/>
        <v>5740122</v>
      </c>
      <c r="I46" s="57">
        <f t="shared" si="5"/>
        <v>42846916</v>
      </c>
      <c r="J46" s="57">
        <f t="shared" si="5"/>
        <v>67146667</v>
      </c>
      <c r="K46" s="57">
        <f t="shared" si="5"/>
        <v>32978158</v>
      </c>
      <c r="L46" s="57">
        <f t="shared" si="5"/>
        <v>2913398</v>
      </c>
      <c r="M46" s="57">
        <f t="shared" si="5"/>
        <v>31817908</v>
      </c>
      <c r="N46" s="57">
        <f t="shared" si="5"/>
        <v>67709464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134856131</v>
      </c>
      <c r="X46" s="57">
        <f t="shared" si="5"/>
        <v>72252855</v>
      </c>
      <c r="Y46" s="57">
        <f t="shared" si="5"/>
        <v>62603276</v>
      </c>
      <c r="Z46" s="58">
        <f>+IF(X46&lt;&gt;0,+(Y46/X46)*100,0)</f>
        <v>86.6447090568255</v>
      </c>
      <c r="AA46" s="55">
        <f>SUM(AA44:AA45)</f>
        <v>92475791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119260789</v>
      </c>
      <c r="D48" s="71">
        <f>SUM(D46:D47)</f>
        <v>0</v>
      </c>
      <c r="E48" s="72">
        <f t="shared" si="6"/>
        <v>92475791</v>
      </c>
      <c r="F48" s="73">
        <f t="shared" si="6"/>
        <v>92475791</v>
      </c>
      <c r="G48" s="73">
        <f t="shared" si="6"/>
        <v>18559629</v>
      </c>
      <c r="H48" s="74">
        <f t="shared" si="6"/>
        <v>5740122</v>
      </c>
      <c r="I48" s="74">
        <f t="shared" si="6"/>
        <v>42846916</v>
      </c>
      <c r="J48" s="74">
        <f t="shared" si="6"/>
        <v>67146667</v>
      </c>
      <c r="K48" s="74">
        <f t="shared" si="6"/>
        <v>32978158</v>
      </c>
      <c r="L48" s="74">
        <f t="shared" si="6"/>
        <v>2913398</v>
      </c>
      <c r="M48" s="73">
        <f t="shared" si="6"/>
        <v>31817908</v>
      </c>
      <c r="N48" s="73">
        <f t="shared" si="6"/>
        <v>67709464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134856131</v>
      </c>
      <c r="X48" s="74">
        <f t="shared" si="6"/>
        <v>72252855</v>
      </c>
      <c r="Y48" s="74">
        <f t="shared" si="6"/>
        <v>62603276</v>
      </c>
      <c r="Z48" s="75">
        <f>+IF(X48&lt;&gt;0,+(Y48/X48)*100,0)</f>
        <v>86.6447090568255</v>
      </c>
      <c r="AA48" s="76">
        <f>SUM(AA46:AA47)</f>
        <v>92475791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9289038</v>
      </c>
      <c r="D5" s="6">
        <v>0</v>
      </c>
      <c r="E5" s="7">
        <v>9836562</v>
      </c>
      <c r="F5" s="8">
        <v>9836562</v>
      </c>
      <c r="G5" s="8">
        <v>386077</v>
      </c>
      <c r="H5" s="8">
        <v>469091</v>
      </c>
      <c r="I5" s="8">
        <v>851521</v>
      </c>
      <c r="J5" s="8">
        <v>1706689</v>
      </c>
      <c r="K5" s="8">
        <v>851485</v>
      </c>
      <c r="L5" s="8">
        <v>851522</v>
      </c>
      <c r="M5" s="8">
        <v>851521</v>
      </c>
      <c r="N5" s="8">
        <v>2554528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4261217</v>
      </c>
      <c r="X5" s="8">
        <v>7825092</v>
      </c>
      <c r="Y5" s="8">
        <v>-3563875</v>
      </c>
      <c r="Z5" s="2">
        <v>-45.54</v>
      </c>
      <c r="AA5" s="6">
        <v>9836562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317263</v>
      </c>
      <c r="D12" s="6">
        <v>0</v>
      </c>
      <c r="E12" s="7">
        <v>283500</v>
      </c>
      <c r="F12" s="8">
        <v>283500</v>
      </c>
      <c r="G12" s="8">
        <v>33066</v>
      </c>
      <c r="H12" s="8">
        <v>30938</v>
      </c>
      <c r="I12" s="8">
        <v>30893</v>
      </c>
      <c r="J12" s="8">
        <v>94897</v>
      </c>
      <c r="K12" s="8">
        <v>11781</v>
      </c>
      <c r="L12" s="8">
        <v>33970</v>
      </c>
      <c r="M12" s="8">
        <v>29319</v>
      </c>
      <c r="N12" s="8">
        <v>75070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169967</v>
      </c>
      <c r="X12" s="8">
        <v>139500</v>
      </c>
      <c r="Y12" s="8">
        <v>30467</v>
      </c>
      <c r="Z12" s="2">
        <v>21.84</v>
      </c>
      <c r="AA12" s="6">
        <v>283500</v>
      </c>
    </row>
    <row r="13" spans="1:27" ht="13.5">
      <c r="A13" s="23" t="s">
        <v>40</v>
      </c>
      <c r="B13" s="29"/>
      <c r="C13" s="6">
        <v>7886602</v>
      </c>
      <c r="D13" s="6">
        <v>0</v>
      </c>
      <c r="E13" s="7">
        <v>5500000</v>
      </c>
      <c r="F13" s="8">
        <v>5500000</v>
      </c>
      <c r="G13" s="8">
        <v>535247</v>
      </c>
      <c r="H13" s="8">
        <v>1525615</v>
      </c>
      <c r="I13" s="8">
        <v>341180</v>
      </c>
      <c r="J13" s="8">
        <v>2402042</v>
      </c>
      <c r="K13" s="8">
        <v>767215</v>
      </c>
      <c r="L13" s="8">
        <v>1200505</v>
      </c>
      <c r="M13" s="8">
        <v>432897</v>
      </c>
      <c r="N13" s="8">
        <v>2400617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4802659</v>
      </c>
      <c r="X13" s="8">
        <v>2500002</v>
      </c>
      <c r="Y13" s="8">
        <v>2302657</v>
      </c>
      <c r="Z13" s="2">
        <v>92.11</v>
      </c>
      <c r="AA13" s="6">
        <v>5500000</v>
      </c>
    </row>
    <row r="14" spans="1:27" ht="13.5">
      <c r="A14" s="23" t="s">
        <v>41</v>
      </c>
      <c r="B14" s="29"/>
      <c r="C14" s="6">
        <v>425670</v>
      </c>
      <c r="D14" s="6">
        <v>0</v>
      </c>
      <c r="E14" s="7">
        <v>220000</v>
      </c>
      <c r="F14" s="8">
        <v>220000</v>
      </c>
      <c r="G14" s="8">
        <v>39529</v>
      </c>
      <c r="H14" s="8">
        <v>38222</v>
      </c>
      <c r="I14" s="8">
        <v>37667</v>
      </c>
      <c r="J14" s="8">
        <v>115418</v>
      </c>
      <c r="K14" s="8">
        <v>41376</v>
      </c>
      <c r="L14" s="8">
        <v>42624</v>
      </c>
      <c r="M14" s="8">
        <v>50194</v>
      </c>
      <c r="N14" s="8">
        <v>134194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249612</v>
      </c>
      <c r="X14" s="8">
        <v>120335</v>
      </c>
      <c r="Y14" s="8">
        <v>129277</v>
      </c>
      <c r="Z14" s="2">
        <v>107.43</v>
      </c>
      <c r="AA14" s="6">
        <v>220000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114943274</v>
      </c>
      <c r="D19" s="6">
        <v>0</v>
      </c>
      <c r="E19" s="7">
        <v>113590000</v>
      </c>
      <c r="F19" s="8">
        <v>113590000</v>
      </c>
      <c r="G19" s="8">
        <v>45360739</v>
      </c>
      <c r="H19" s="8">
        <v>0</v>
      </c>
      <c r="I19" s="8">
        <v>132249</v>
      </c>
      <c r="J19" s="8">
        <v>45492988</v>
      </c>
      <c r="K19" s="8">
        <v>438833</v>
      </c>
      <c r="L19" s="8">
        <v>181232</v>
      </c>
      <c r="M19" s="8">
        <v>36394078</v>
      </c>
      <c r="N19" s="8">
        <v>37014143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82507131</v>
      </c>
      <c r="X19" s="8">
        <v>76458166</v>
      </c>
      <c r="Y19" s="8">
        <v>6048965</v>
      </c>
      <c r="Z19" s="2">
        <v>7.91</v>
      </c>
      <c r="AA19" s="6">
        <v>113590000</v>
      </c>
    </row>
    <row r="20" spans="1:27" ht="13.5">
      <c r="A20" s="23" t="s">
        <v>47</v>
      </c>
      <c r="B20" s="29"/>
      <c r="C20" s="6">
        <v>309722</v>
      </c>
      <c r="D20" s="6">
        <v>0</v>
      </c>
      <c r="E20" s="7">
        <v>363600</v>
      </c>
      <c r="F20" s="26">
        <v>363600</v>
      </c>
      <c r="G20" s="26">
        <v>472666</v>
      </c>
      <c r="H20" s="26">
        <v>292255</v>
      </c>
      <c r="I20" s="26">
        <v>45408</v>
      </c>
      <c r="J20" s="26">
        <v>810329</v>
      </c>
      <c r="K20" s="26">
        <v>19021</v>
      </c>
      <c r="L20" s="26">
        <v>85664</v>
      </c>
      <c r="M20" s="26">
        <v>-76</v>
      </c>
      <c r="N20" s="26">
        <v>104609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914938</v>
      </c>
      <c r="X20" s="26">
        <v>181500</v>
      </c>
      <c r="Y20" s="26">
        <v>733438</v>
      </c>
      <c r="Z20" s="27">
        <v>404.1</v>
      </c>
      <c r="AA20" s="28">
        <v>363600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133171569</v>
      </c>
      <c r="D22" s="33">
        <f>SUM(D5:D21)</f>
        <v>0</v>
      </c>
      <c r="E22" s="34">
        <f t="shared" si="0"/>
        <v>129793662</v>
      </c>
      <c r="F22" s="35">
        <f t="shared" si="0"/>
        <v>129793662</v>
      </c>
      <c r="G22" s="35">
        <f t="shared" si="0"/>
        <v>46827324</v>
      </c>
      <c r="H22" s="35">
        <f t="shared" si="0"/>
        <v>2356121</v>
      </c>
      <c r="I22" s="35">
        <f t="shared" si="0"/>
        <v>1438918</v>
      </c>
      <c r="J22" s="35">
        <f t="shared" si="0"/>
        <v>50622363</v>
      </c>
      <c r="K22" s="35">
        <f t="shared" si="0"/>
        <v>2129711</v>
      </c>
      <c r="L22" s="35">
        <f t="shared" si="0"/>
        <v>2395517</v>
      </c>
      <c r="M22" s="35">
        <f t="shared" si="0"/>
        <v>37757933</v>
      </c>
      <c r="N22" s="35">
        <f t="shared" si="0"/>
        <v>42283161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92905524</v>
      </c>
      <c r="X22" s="35">
        <f t="shared" si="0"/>
        <v>87224595</v>
      </c>
      <c r="Y22" s="35">
        <f t="shared" si="0"/>
        <v>5680929</v>
      </c>
      <c r="Z22" s="36">
        <f>+IF(X22&lt;&gt;0,+(Y22/X22)*100,0)</f>
        <v>6.5129898281556935</v>
      </c>
      <c r="AA22" s="33">
        <f>SUM(AA5:AA21)</f>
        <v>129793662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29554488</v>
      </c>
      <c r="D25" s="6">
        <v>0</v>
      </c>
      <c r="E25" s="7">
        <v>40276828</v>
      </c>
      <c r="F25" s="8">
        <v>40276828</v>
      </c>
      <c r="G25" s="8">
        <v>1577169</v>
      </c>
      <c r="H25" s="8">
        <v>2265606</v>
      </c>
      <c r="I25" s="8">
        <v>2296226</v>
      </c>
      <c r="J25" s="8">
        <v>6139001</v>
      </c>
      <c r="K25" s="8">
        <v>2354293</v>
      </c>
      <c r="L25" s="8">
        <v>3656355</v>
      </c>
      <c r="M25" s="8">
        <v>2450503</v>
      </c>
      <c r="N25" s="8">
        <v>8461151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14600152</v>
      </c>
      <c r="X25" s="8">
        <v>20138496</v>
      </c>
      <c r="Y25" s="8">
        <v>-5538344</v>
      </c>
      <c r="Z25" s="2">
        <v>-27.5</v>
      </c>
      <c r="AA25" s="6">
        <v>40276828</v>
      </c>
    </row>
    <row r="26" spans="1:27" ht="13.5">
      <c r="A26" s="25" t="s">
        <v>52</v>
      </c>
      <c r="B26" s="24"/>
      <c r="C26" s="6">
        <v>10051718</v>
      </c>
      <c r="D26" s="6">
        <v>0</v>
      </c>
      <c r="E26" s="7">
        <v>11053948</v>
      </c>
      <c r="F26" s="8">
        <v>11053948</v>
      </c>
      <c r="G26" s="8">
        <v>822028</v>
      </c>
      <c r="H26" s="8">
        <v>863906</v>
      </c>
      <c r="I26" s="8">
        <v>834993</v>
      </c>
      <c r="J26" s="8">
        <v>2520927</v>
      </c>
      <c r="K26" s="8">
        <v>834993</v>
      </c>
      <c r="L26" s="8">
        <v>840210</v>
      </c>
      <c r="M26" s="8">
        <v>836732</v>
      </c>
      <c r="N26" s="8">
        <v>2511935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5032862</v>
      </c>
      <c r="X26" s="8">
        <v>5527002</v>
      </c>
      <c r="Y26" s="8">
        <v>-494140</v>
      </c>
      <c r="Z26" s="2">
        <v>-8.94</v>
      </c>
      <c r="AA26" s="6">
        <v>11053948</v>
      </c>
    </row>
    <row r="27" spans="1:27" ht="13.5">
      <c r="A27" s="25" t="s">
        <v>53</v>
      </c>
      <c r="B27" s="24"/>
      <c r="C27" s="6">
        <v>1884014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695290</v>
      </c>
      <c r="N27" s="8">
        <v>695290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695290</v>
      </c>
      <c r="X27" s="8">
        <v>1500000</v>
      </c>
      <c r="Y27" s="8">
        <v>-804710</v>
      </c>
      <c r="Z27" s="2">
        <v>-53.65</v>
      </c>
      <c r="AA27" s="6">
        <v>3000000</v>
      </c>
    </row>
    <row r="28" spans="1:27" ht="13.5">
      <c r="A28" s="25" t="s">
        <v>54</v>
      </c>
      <c r="B28" s="24"/>
      <c r="C28" s="6">
        <v>16347795</v>
      </c>
      <c r="D28" s="6">
        <v>0</v>
      </c>
      <c r="E28" s="7">
        <v>16000000</v>
      </c>
      <c r="F28" s="8">
        <v>16000000</v>
      </c>
      <c r="G28" s="8">
        <v>0</v>
      </c>
      <c r="H28" s="8">
        <v>0</v>
      </c>
      <c r="I28" s="8">
        <v>3953742</v>
      </c>
      <c r="J28" s="8">
        <v>3953742</v>
      </c>
      <c r="K28" s="8">
        <v>0</v>
      </c>
      <c r="L28" s="8">
        <v>0</v>
      </c>
      <c r="M28" s="8">
        <v>3952676</v>
      </c>
      <c r="N28" s="8">
        <v>3952676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7906418</v>
      </c>
      <c r="X28" s="8">
        <v>8000000</v>
      </c>
      <c r="Y28" s="8">
        <v>-93582</v>
      </c>
      <c r="Z28" s="2">
        <v>-1.17</v>
      </c>
      <c r="AA28" s="6">
        <v>16000000</v>
      </c>
    </row>
    <row r="29" spans="1:27" ht="13.5">
      <c r="A29" s="25" t="s">
        <v>55</v>
      </c>
      <c r="B29" s="24"/>
      <c r="C29" s="6">
        <v>11870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6772380</v>
      </c>
      <c r="D32" s="6">
        <v>0</v>
      </c>
      <c r="E32" s="7">
        <v>14160000</v>
      </c>
      <c r="F32" s="8">
        <v>14160000</v>
      </c>
      <c r="G32" s="8">
        <v>498380</v>
      </c>
      <c r="H32" s="8">
        <v>335982</v>
      </c>
      <c r="I32" s="8">
        <v>407727</v>
      </c>
      <c r="J32" s="8">
        <v>1242089</v>
      </c>
      <c r="K32" s="8">
        <v>342476</v>
      </c>
      <c r="L32" s="8">
        <v>518704</v>
      </c>
      <c r="M32" s="8">
        <v>914747</v>
      </c>
      <c r="N32" s="8">
        <v>1775927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3018016</v>
      </c>
      <c r="X32" s="8">
        <v>7329996</v>
      </c>
      <c r="Y32" s="8">
        <v>-4311980</v>
      </c>
      <c r="Z32" s="2">
        <v>-58.83</v>
      </c>
      <c r="AA32" s="6">
        <v>14160000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90000</v>
      </c>
      <c r="Y33" s="8">
        <v>-90000</v>
      </c>
      <c r="Z33" s="2">
        <v>-100</v>
      </c>
      <c r="AA33" s="6">
        <v>0</v>
      </c>
    </row>
    <row r="34" spans="1:27" ht="13.5">
      <c r="A34" s="25" t="s">
        <v>60</v>
      </c>
      <c r="B34" s="24"/>
      <c r="C34" s="6">
        <v>35986302</v>
      </c>
      <c r="D34" s="6">
        <v>0</v>
      </c>
      <c r="E34" s="7">
        <v>42966000</v>
      </c>
      <c r="F34" s="8">
        <v>42966000</v>
      </c>
      <c r="G34" s="8">
        <v>4000573</v>
      </c>
      <c r="H34" s="8">
        <v>1630351</v>
      </c>
      <c r="I34" s="8">
        <v>2931187</v>
      </c>
      <c r="J34" s="8">
        <v>8562111</v>
      </c>
      <c r="K34" s="8">
        <v>3853732</v>
      </c>
      <c r="L34" s="8">
        <v>4823880</v>
      </c>
      <c r="M34" s="8">
        <v>5285626</v>
      </c>
      <c r="N34" s="8">
        <v>13963238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22525349</v>
      </c>
      <c r="X34" s="8">
        <v>21232998</v>
      </c>
      <c r="Y34" s="8">
        <v>1292351</v>
      </c>
      <c r="Z34" s="2">
        <v>6.09</v>
      </c>
      <c r="AA34" s="6">
        <v>42966000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100608567</v>
      </c>
      <c r="D36" s="33">
        <f>SUM(D25:D35)</f>
        <v>0</v>
      </c>
      <c r="E36" s="34">
        <f t="shared" si="1"/>
        <v>127456776</v>
      </c>
      <c r="F36" s="35">
        <f t="shared" si="1"/>
        <v>127456776</v>
      </c>
      <c r="G36" s="35">
        <f t="shared" si="1"/>
        <v>6898150</v>
      </c>
      <c r="H36" s="35">
        <f t="shared" si="1"/>
        <v>5095845</v>
      </c>
      <c r="I36" s="35">
        <f t="shared" si="1"/>
        <v>10423875</v>
      </c>
      <c r="J36" s="35">
        <f t="shared" si="1"/>
        <v>22417870</v>
      </c>
      <c r="K36" s="35">
        <f t="shared" si="1"/>
        <v>7385494</v>
      </c>
      <c r="L36" s="35">
        <f t="shared" si="1"/>
        <v>9839149</v>
      </c>
      <c r="M36" s="35">
        <f t="shared" si="1"/>
        <v>14135574</v>
      </c>
      <c r="N36" s="35">
        <f t="shared" si="1"/>
        <v>31360217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53778087</v>
      </c>
      <c r="X36" s="35">
        <f t="shared" si="1"/>
        <v>63818492</v>
      </c>
      <c r="Y36" s="35">
        <f t="shared" si="1"/>
        <v>-10040405</v>
      </c>
      <c r="Z36" s="36">
        <f>+IF(X36&lt;&gt;0,+(Y36/X36)*100,0)</f>
        <v>-15.73275188012904</v>
      </c>
      <c r="AA36" s="33">
        <f>SUM(AA25:AA35)</f>
        <v>127456776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32563002</v>
      </c>
      <c r="D38" s="46">
        <f>+D22-D36</f>
        <v>0</v>
      </c>
      <c r="E38" s="47">
        <f t="shared" si="2"/>
        <v>2336886</v>
      </c>
      <c r="F38" s="48">
        <f t="shared" si="2"/>
        <v>2336886</v>
      </c>
      <c r="G38" s="48">
        <f t="shared" si="2"/>
        <v>39929174</v>
      </c>
      <c r="H38" s="48">
        <f t="shared" si="2"/>
        <v>-2739724</v>
      </c>
      <c r="I38" s="48">
        <f t="shared" si="2"/>
        <v>-8984957</v>
      </c>
      <c r="J38" s="48">
        <f t="shared" si="2"/>
        <v>28204493</v>
      </c>
      <c r="K38" s="48">
        <f t="shared" si="2"/>
        <v>-5255783</v>
      </c>
      <c r="L38" s="48">
        <f t="shared" si="2"/>
        <v>-7443632</v>
      </c>
      <c r="M38" s="48">
        <f t="shared" si="2"/>
        <v>23622359</v>
      </c>
      <c r="N38" s="48">
        <f t="shared" si="2"/>
        <v>10922944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39127437</v>
      </c>
      <c r="X38" s="48">
        <f>IF(F22=F36,0,X22-X36)</f>
        <v>23406103</v>
      </c>
      <c r="Y38" s="48">
        <f t="shared" si="2"/>
        <v>15721334</v>
      </c>
      <c r="Z38" s="49">
        <f>+IF(X38&lt;&gt;0,+(Y38/X38)*100,0)</f>
        <v>67.16766990216185</v>
      </c>
      <c r="AA38" s="46">
        <f>+AA22-AA36</f>
        <v>2336886</v>
      </c>
    </row>
    <row r="39" spans="1:27" ht="13.5">
      <c r="A39" s="23" t="s">
        <v>64</v>
      </c>
      <c r="B39" s="29"/>
      <c r="C39" s="6">
        <v>56424976</v>
      </c>
      <c r="D39" s="6">
        <v>0</v>
      </c>
      <c r="E39" s="7">
        <v>47451000</v>
      </c>
      <c r="F39" s="8">
        <v>47451000</v>
      </c>
      <c r="G39" s="8">
        <v>288365</v>
      </c>
      <c r="H39" s="8">
        <v>0</v>
      </c>
      <c r="I39" s="8">
        <v>5495657</v>
      </c>
      <c r="J39" s="8">
        <v>5784022</v>
      </c>
      <c r="K39" s="8">
        <v>360575</v>
      </c>
      <c r="L39" s="8">
        <v>201808</v>
      </c>
      <c r="M39" s="8">
        <v>7089335</v>
      </c>
      <c r="N39" s="8">
        <v>7651718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13435740</v>
      </c>
      <c r="X39" s="8">
        <v>31634000</v>
      </c>
      <c r="Y39" s="8">
        <v>-18198260</v>
      </c>
      <c r="Z39" s="2">
        <v>-57.53</v>
      </c>
      <c r="AA39" s="6">
        <v>47451000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88987978</v>
      </c>
      <c r="D42" s="55">
        <f>SUM(D38:D41)</f>
        <v>0</v>
      </c>
      <c r="E42" s="56">
        <f t="shared" si="3"/>
        <v>49787886</v>
      </c>
      <c r="F42" s="57">
        <f t="shared" si="3"/>
        <v>49787886</v>
      </c>
      <c r="G42" s="57">
        <f t="shared" si="3"/>
        <v>40217539</v>
      </c>
      <c r="H42" s="57">
        <f t="shared" si="3"/>
        <v>-2739724</v>
      </c>
      <c r="I42" s="57">
        <f t="shared" si="3"/>
        <v>-3489300</v>
      </c>
      <c r="J42" s="57">
        <f t="shared" si="3"/>
        <v>33988515</v>
      </c>
      <c r="K42" s="57">
        <f t="shared" si="3"/>
        <v>-4895208</v>
      </c>
      <c r="L42" s="57">
        <f t="shared" si="3"/>
        <v>-7241824</v>
      </c>
      <c r="M42" s="57">
        <f t="shared" si="3"/>
        <v>30711694</v>
      </c>
      <c r="N42" s="57">
        <f t="shared" si="3"/>
        <v>18574662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52563177</v>
      </c>
      <c r="X42" s="57">
        <f t="shared" si="3"/>
        <v>55040103</v>
      </c>
      <c r="Y42" s="57">
        <f t="shared" si="3"/>
        <v>-2476926</v>
      </c>
      <c r="Z42" s="58">
        <f>+IF(X42&lt;&gt;0,+(Y42/X42)*100,0)</f>
        <v>-4.500220502857707</v>
      </c>
      <c r="AA42" s="55">
        <f>SUM(AA38:AA41)</f>
        <v>49787886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88987978</v>
      </c>
      <c r="D44" s="63">
        <f>+D42-D43</f>
        <v>0</v>
      </c>
      <c r="E44" s="64">
        <f t="shared" si="4"/>
        <v>49787886</v>
      </c>
      <c r="F44" s="65">
        <f t="shared" si="4"/>
        <v>49787886</v>
      </c>
      <c r="G44" s="65">
        <f t="shared" si="4"/>
        <v>40217539</v>
      </c>
      <c r="H44" s="65">
        <f t="shared" si="4"/>
        <v>-2739724</v>
      </c>
      <c r="I44" s="65">
        <f t="shared" si="4"/>
        <v>-3489300</v>
      </c>
      <c r="J44" s="65">
        <f t="shared" si="4"/>
        <v>33988515</v>
      </c>
      <c r="K44" s="65">
        <f t="shared" si="4"/>
        <v>-4895208</v>
      </c>
      <c r="L44" s="65">
        <f t="shared" si="4"/>
        <v>-7241824</v>
      </c>
      <c r="M44" s="65">
        <f t="shared" si="4"/>
        <v>30711694</v>
      </c>
      <c r="N44" s="65">
        <f t="shared" si="4"/>
        <v>18574662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52563177</v>
      </c>
      <c r="X44" s="65">
        <f t="shared" si="4"/>
        <v>55040103</v>
      </c>
      <c r="Y44" s="65">
        <f t="shared" si="4"/>
        <v>-2476926</v>
      </c>
      <c r="Z44" s="66">
        <f>+IF(X44&lt;&gt;0,+(Y44/X44)*100,0)</f>
        <v>-4.500220502857707</v>
      </c>
      <c r="AA44" s="63">
        <f>+AA42-AA43</f>
        <v>49787886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88987978</v>
      </c>
      <c r="D46" s="55">
        <f>SUM(D44:D45)</f>
        <v>0</v>
      </c>
      <c r="E46" s="56">
        <f t="shared" si="5"/>
        <v>49787886</v>
      </c>
      <c r="F46" s="57">
        <f t="shared" si="5"/>
        <v>49787886</v>
      </c>
      <c r="G46" s="57">
        <f t="shared" si="5"/>
        <v>40217539</v>
      </c>
      <c r="H46" s="57">
        <f t="shared" si="5"/>
        <v>-2739724</v>
      </c>
      <c r="I46" s="57">
        <f t="shared" si="5"/>
        <v>-3489300</v>
      </c>
      <c r="J46" s="57">
        <f t="shared" si="5"/>
        <v>33988515</v>
      </c>
      <c r="K46" s="57">
        <f t="shared" si="5"/>
        <v>-4895208</v>
      </c>
      <c r="L46" s="57">
        <f t="shared" si="5"/>
        <v>-7241824</v>
      </c>
      <c r="M46" s="57">
        <f t="shared" si="5"/>
        <v>30711694</v>
      </c>
      <c r="N46" s="57">
        <f t="shared" si="5"/>
        <v>18574662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52563177</v>
      </c>
      <c r="X46" s="57">
        <f t="shared" si="5"/>
        <v>55040103</v>
      </c>
      <c r="Y46" s="57">
        <f t="shared" si="5"/>
        <v>-2476926</v>
      </c>
      <c r="Z46" s="58">
        <f>+IF(X46&lt;&gt;0,+(Y46/X46)*100,0)</f>
        <v>-4.500220502857707</v>
      </c>
      <c r="AA46" s="55">
        <f>SUM(AA44:AA45)</f>
        <v>49787886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88987978</v>
      </c>
      <c r="D48" s="71">
        <f>SUM(D46:D47)</f>
        <v>0</v>
      </c>
      <c r="E48" s="72">
        <f t="shared" si="6"/>
        <v>49787886</v>
      </c>
      <c r="F48" s="73">
        <f t="shared" si="6"/>
        <v>49787886</v>
      </c>
      <c r="G48" s="73">
        <f t="shared" si="6"/>
        <v>40217539</v>
      </c>
      <c r="H48" s="74">
        <f t="shared" si="6"/>
        <v>-2739724</v>
      </c>
      <c r="I48" s="74">
        <f t="shared" si="6"/>
        <v>-3489300</v>
      </c>
      <c r="J48" s="74">
        <f t="shared" si="6"/>
        <v>33988515</v>
      </c>
      <c r="K48" s="74">
        <f t="shared" si="6"/>
        <v>-4895208</v>
      </c>
      <c r="L48" s="74">
        <f t="shared" si="6"/>
        <v>-7241824</v>
      </c>
      <c r="M48" s="73">
        <f t="shared" si="6"/>
        <v>30711694</v>
      </c>
      <c r="N48" s="73">
        <f t="shared" si="6"/>
        <v>18574662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52563177</v>
      </c>
      <c r="X48" s="74">
        <f t="shared" si="6"/>
        <v>55040103</v>
      </c>
      <c r="Y48" s="74">
        <f t="shared" si="6"/>
        <v>-2476926</v>
      </c>
      <c r="Z48" s="75">
        <f>+IF(X48&lt;&gt;0,+(Y48/X48)*100,0)</f>
        <v>-4.500220502857707</v>
      </c>
      <c r="AA48" s="76">
        <f>SUM(AA46:AA47)</f>
        <v>49787886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14074318</v>
      </c>
      <c r="D5" s="6">
        <v>0</v>
      </c>
      <c r="E5" s="7">
        <v>10657588</v>
      </c>
      <c r="F5" s="8">
        <v>10657588</v>
      </c>
      <c r="G5" s="8">
        <v>1120904</v>
      </c>
      <c r="H5" s="8">
        <v>1120834</v>
      </c>
      <c r="I5" s="8">
        <v>1122490</v>
      </c>
      <c r="J5" s="8">
        <v>3364228</v>
      </c>
      <c r="K5" s="8">
        <v>1143198</v>
      </c>
      <c r="L5" s="8">
        <v>1121540</v>
      </c>
      <c r="M5" s="8">
        <v>1126490</v>
      </c>
      <c r="N5" s="8">
        <v>3391228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6755456</v>
      </c>
      <c r="X5" s="8">
        <v>5329002</v>
      </c>
      <c r="Y5" s="8">
        <v>1426454</v>
      </c>
      <c r="Z5" s="2">
        <v>26.77</v>
      </c>
      <c r="AA5" s="6">
        <v>10657588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743166</v>
      </c>
      <c r="D12" s="6">
        <v>0</v>
      </c>
      <c r="E12" s="7">
        <v>1130530</v>
      </c>
      <c r="F12" s="8">
        <v>1130530</v>
      </c>
      <c r="G12" s="8">
        <v>78702</v>
      </c>
      <c r="H12" s="8">
        <v>73049</v>
      </c>
      <c r="I12" s="8">
        <v>73693</v>
      </c>
      <c r="J12" s="8">
        <v>225444</v>
      </c>
      <c r="K12" s="8">
        <v>69679</v>
      </c>
      <c r="L12" s="8">
        <v>74115</v>
      </c>
      <c r="M12" s="8">
        <v>71743</v>
      </c>
      <c r="N12" s="8">
        <v>215537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440981</v>
      </c>
      <c r="X12" s="8">
        <v>565500</v>
      </c>
      <c r="Y12" s="8">
        <v>-124519</v>
      </c>
      <c r="Z12" s="2">
        <v>-22.02</v>
      </c>
      <c r="AA12" s="6">
        <v>1130530</v>
      </c>
    </row>
    <row r="13" spans="1:27" ht="13.5">
      <c r="A13" s="23" t="s">
        <v>40</v>
      </c>
      <c r="B13" s="29"/>
      <c r="C13" s="6">
        <v>2061544</v>
      </c>
      <c r="D13" s="6">
        <v>0</v>
      </c>
      <c r="E13" s="7">
        <v>2322178</v>
      </c>
      <c r="F13" s="8">
        <v>2322178</v>
      </c>
      <c r="G13" s="8">
        <v>168962</v>
      </c>
      <c r="H13" s="8">
        <v>186324</v>
      </c>
      <c r="I13" s="8">
        <v>245897</v>
      </c>
      <c r="J13" s="8">
        <v>601183</v>
      </c>
      <c r="K13" s="8">
        <v>281693</v>
      </c>
      <c r="L13" s="8">
        <v>19802</v>
      </c>
      <c r="M13" s="8">
        <v>199008</v>
      </c>
      <c r="N13" s="8">
        <v>500503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1101686</v>
      </c>
      <c r="X13" s="8">
        <v>920499</v>
      </c>
      <c r="Y13" s="8">
        <v>181187</v>
      </c>
      <c r="Z13" s="2">
        <v>19.68</v>
      </c>
      <c r="AA13" s="6">
        <v>2322178</v>
      </c>
    </row>
    <row r="14" spans="1:27" ht="13.5">
      <c r="A14" s="23" t="s">
        <v>41</v>
      </c>
      <c r="B14" s="29"/>
      <c r="C14" s="6">
        <v>1468226</v>
      </c>
      <c r="D14" s="6">
        <v>0</v>
      </c>
      <c r="E14" s="7">
        <v>1938172</v>
      </c>
      <c r="F14" s="8">
        <v>1938172</v>
      </c>
      <c r="G14" s="8">
        <v>232811</v>
      </c>
      <c r="H14" s="8">
        <v>117199</v>
      </c>
      <c r="I14" s="8">
        <v>118231</v>
      </c>
      <c r="J14" s="8">
        <v>468241</v>
      </c>
      <c r="K14" s="8">
        <v>378251</v>
      </c>
      <c r="L14" s="8">
        <v>123180</v>
      </c>
      <c r="M14" s="8">
        <v>130237</v>
      </c>
      <c r="N14" s="8">
        <v>631668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1099909</v>
      </c>
      <c r="X14" s="8">
        <v>977400</v>
      </c>
      <c r="Y14" s="8">
        <v>122509</v>
      </c>
      <c r="Z14" s="2">
        <v>12.53</v>
      </c>
      <c r="AA14" s="6">
        <v>1938172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89179528</v>
      </c>
      <c r="D19" s="6">
        <v>0</v>
      </c>
      <c r="E19" s="7">
        <v>89590000</v>
      </c>
      <c r="F19" s="8">
        <v>89590000</v>
      </c>
      <c r="G19" s="8">
        <v>30450913</v>
      </c>
      <c r="H19" s="8">
        <v>227334</v>
      </c>
      <c r="I19" s="8">
        <v>0</v>
      </c>
      <c r="J19" s="8">
        <v>30678247</v>
      </c>
      <c r="K19" s="8">
        <v>0</v>
      </c>
      <c r="L19" s="8">
        <v>3102798</v>
      </c>
      <c r="M19" s="8">
        <v>24063246</v>
      </c>
      <c r="N19" s="8">
        <v>27166044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57844291</v>
      </c>
      <c r="X19" s="8">
        <v>67065000</v>
      </c>
      <c r="Y19" s="8">
        <v>-9220709</v>
      </c>
      <c r="Z19" s="2">
        <v>-13.75</v>
      </c>
      <c r="AA19" s="6">
        <v>89590000</v>
      </c>
    </row>
    <row r="20" spans="1:27" ht="13.5">
      <c r="A20" s="23" t="s">
        <v>47</v>
      </c>
      <c r="B20" s="29"/>
      <c r="C20" s="6">
        <v>1869295</v>
      </c>
      <c r="D20" s="6">
        <v>0</v>
      </c>
      <c r="E20" s="7">
        <v>235000</v>
      </c>
      <c r="F20" s="26">
        <v>235000</v>
      </c>
      <c r="G20" s="26">
        <v>2666</v>
      </c>
      <c r="H20" s="26">
        <v>14513</v>
      </c>
      <c r="I20" s="26">
        <v>3567</v>
      </c>
      <c r="J20" s="26">
        <v>20746</v>
      </c>
      <c r="K20" s="26">
        <v>15048</v>
      </c>
      <c r="L20" s="26">
        <v>4307</v>
      </c>
      <c r="M20" s="26">
        <v>16423</v>
      </c>
      <c r="N20" s="26">
        <v>35778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56524</v>
      </c>
      <c r="X20" s="26">
        <v>96275</v>
      </c>
      <c r="Y20" s="26">
        <v>-39751</v>
      </c>
      <c r="Z20" s="27">
        <v>-41.29</v>
      </c>
      <c r="AA20" s="28">
        <v>235000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109396077</v>
      </c>
      <c r="D22" s="33">
        <f>SUM(D5:D21)</f>
        <v>0</v>
      </c>
      <c r="E22" s="34">
        <f t="shared" si="0"/>
        <v>105873468</v>
      </c>
      <c r="F22" s="35">
        <f t="shared" si="0"/>
        <v>105873468</v>
      </c>
      <c r="G22" s="35">
        <f t="shared" si="0"/>
        <v>32054958</v>
      </c>
      <c r="H22" s="35">
        <f t="shared" si="0"/>
        <v>1739253</v>
      </c>
      <c r="I22" s="35">
        <f t="shared" si="0"/>
        <v>1563878</v>
      </c>
      <c r="J22" s="35">
        <f t="shared" si="0"/>
        <v>35358089</v>
      </c>
      <c r="K22" s="35">
        <f t="shared" si="0"/>
        <v>1887869</v>
      </c>
      <c r="L22" s="35">
        <f t="shared" si="0"/>
        <v>4445742</v>
      </c>
      <c r="M22" s="35">
        <f t="shared" si="0"/>
        <v>25607147</v>
      </c>
      <c r="N22" s="35">
        <f t="shared" si="0"/>
        <v>31940758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67298847</v>
      </c>
      <c r="X22" s="35">
        <f t="shared" si="0"/>
        <v>74953676</v>
      </c>
      <c r="Y22" s="35">
        <f t="shared" si="0"/>
        <v>-7654829</v>
      </c>
      <c r="Z22" s="36">
        <f>+IF(X22&lt;&gt;0,+(Y22/X22)*100,0)</f>
        <v>-10.212746603648899</v>
      </c>
      <c r="AA22" s="33">
        <f>SUM(AA5:AA21)</f>
        <v>105873468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25439037</v>
      </c>
      <c r="D25" s="6">
        <v>0</v>
      </c>
      <c r="E25" s="7">
        <v>26665674</v>
      </c>
      <c r="F25" s="8">
        <v>26665674</v>
      </c>
      <c r="G25" s="8">
        <v>1863885</v>
      </c>
      <c r="H25" s="8">
        <v>1932564</v>
      </c>
      <c r="I25" s="8">
        <v>2114245</v>
      </c>
      <c r="J25" s="8">
        <v>5910694</v>
      </c>
      <c r="K25" s="8">
        <v>1842337</v>
      </c>
      <c r="L25" s="8">
        <v>3180235</v>
      </c>
      <c r="M25" s="8">
        <v>2074261</v>
      </c>
      <c r="N25" s="8">
        <v>7096833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13007527</v>
      </c>
      <c r="X25" s="8">
        <v>13332000</v>
      </c>
      <c r="Y25" s="8">
        <v>-324473</v>
      </c>
      <c r="Z25" s="2">
        <v>-2.43</v>
      </c>
      <c r="AA25" s="6">
        <v>26665674</v>
      </c>
    </row>
    <row r="26" spans="1:27" ht="13.5">
      <c r="A26" s="25" t="s">
        <v>52</v>
      </c>
      <c r="B26" s="24"/>
      <c r="C26" s="6">
        <v>6326432</v>
      </c>
      <c r="D26" s="6">
        <v>0</v>
      </c>
      <c r="E26" s="7">
        <v>6882399</v>
      </c>
      <c r="F26" s="8">
        <v>6882399</v>
      </c>
      <c r="G26" s="8">
        <v>589136</v>
      </c>
      <c r="H26" s="8">
        <v>535400</v>
      </c>
      <c r="I26" s="8">
        <v>531077</v>
      </c>
      <c r="J26" s="8">
        <v>1655613</v>
      </c>
      <c r="K26" s="8">
        <v>531018</v>
      </c>
      <c r="L26" s="8">
        <v>531018</v>
      </c>
      <c r="M26" s="8">
        <v>531018</v>
      </c>
      <c r="N26" s="8">
        <v>1593054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3248667</v>
      </c>
      <c r="X26" s="8">
        <v>3441000</v>
      </c>
      <c r="Y26" s="8">
        <v>-192333</v>
      </c>
      <c r="Z26" s="2">
        <v>-5.59</v>
      </c>
      <c r="AA26" s="6">
        <v>6882399</v>
      </c>
    </row>
    <row r="27" spans="1:27" ht="13.5">
      <c r="A27" s="25" t="s">
        <v>53</v>
      </c>
      <c r="B27" s="24"/>
      <c r="C27" s="6">
        <v>3289277</v>
      </c>
      <c r="D27" s="6">
        <v>0</v>
      </c>
      <c r="E27" s="7">
        <v>750000</v>
      </c>
      <c r="F27" s="8">
        <v>750000</v>
      </c>
      <c r="G27" s="8">
        <v>0</v>
      </c>
      <c r="H27" s="8">
        <v>2480</v>
      </c>
      <c r="I27" s="8">
        <v>0</v>
      </c>
      <c r="J27" s="8">
        <v>2480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2480</v>
      </c>
      <c r="X27" s="8"/>
      <c r="Y27" s="8">
        <v>2480</v>
      </c>
      <c r="Z27" s="2">
        <v>0</v>
      </c>
      <c r="AA27" s="6">
        <v>750000</v>
      </c>
    </row>
    <row r="28" spans="1:27" ht="13.5">
      <c r="A28" s="25" t="s">
        <v>54</v>
      </c>
      <c r="B28" s="24"/>
      <c r="C28" s="6">
        <v>10852296</v>
      </c>
      <c r="D28" s="6">
        <v>0</v>
      </c>
      <c r="E28" s="7">
        <v>13809759</v>
      </c>
      <c r="F28" s="8">
        <v>13809759</v>
      </c>
      <c r="G28" s="8">
        <v>0</v>
      </c>
      <c r="H28" s="8">
        <v>0</v>
      </c>
      <c r="I28" s="8">
        <v>0</v>
      </c>
      <c r="J28" s="8">
        <v>0</v>
      </c>
      <c r="K28" s="8">
        <v>947090</v>
      </c>
      <c r="L28" s="8">
        <v>3788361</v>
      </c>
      <c r="M28" s="8">
        <v>947090</v>
      </c>
      <c r="N28" s="8">
        <v>5682541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5682541</v>
      </c>
      <c r="X28" s="8">
        <v>6904980</v>
      </c>
      <c r="Y28" s="8">
        <v>-1222439</v>
      </c>
      <c r="Z28" s="2">
        <v>-17.7</v>
      </c>
      <c r="AA28" s="6">
        <v>13809759</v>
      </c>
    </row>
    <row r="29" spans="1:27" ht="13.5">
      <c r="A29" s="25" t="s">
        <v>55</v>
      </c>
      <c r="B29" s="24"/>
      <c r="C29" s="6">
        <v>1519572</v>
      </c>
      <c r="D29" s="6">
        <v>0</v>
      </c>
      <c r="E29" s="7">
        <v>1150264</v>
      </c>
      <c r="F29" s="8">
        <v>1150264</v>
      </c>
      <c r="G29" s="8">
        <v>94304</v>
      </c>
      <c r="H29" s="8">
        <v>88690</v>
      </c>
      <c r="I29" s="8">
        <v>85145</v>
      </c>
      <c r="J29" s="8">
        <v>268139</v>
      </c>
      <c r="K29" s="8">
        <v>81820</v>
      </c>
      <c r="L29" s="8">
        <v>37061</v>
      </c>
      <c r="M29" s="8">
        <v>71688</v>
      </c>
      <c r="N29" s="8">
        <v>190569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458708</v>
      </c>
      <c r="X29" s="8">
        <v>601527</v>
      </c>
      <c r="Y29" s="8">
        <v>-142819</v>
      </c>
      <c r="Z29" s="2">
        <v>-23.74</v>
      </c>
      <c r="AA29" s="6">
        <v>1150264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18908366</v>
      </c>
      <c r="D32" s="6">
        <v>0</v>
      </c>
      <c r="E32" s="7">
        <v>10326728</v>
      </c>
      <c r="F32" s="8">
        <v>10326728</v>
      </c>
      <c r="G32" s="8">
        <v>433389</v>
      </c>
      <c r="H32" s="8">
        <v>443362</v>
      </c>
      <c r="I32" s="8">
        <v>401883</v>
      </c>
      <c r="J32" s="8">
        <v>1278634</v>
      </c>
      <c r="K32" s="8">
        <v>415001</v>
      </c>
      <c r="L32" s="8">
        <v>817883</v>
      </c>
      <c r="M32" s="8">
        <v>866516</v>
      </c>
      <c r="N32" s="8">
        <v>2099400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3378034</v>
      </c>
      <c r="X32" s="8">
        <v>5768502</v>
      </c>
      <c r="Y32" s="8">
        <v>-2390468</v>
      </c>
      <c r="Z32" s="2">
        <v>-41.44</v>
      </c>
      <c r="AA32" s="6">
        <v>10326728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16150000</v>
      </c>
      <c r="F33" s="8">
        <v>16150000</v>
      </c>
      <c r="G33" s="8">
        <v>16852</v>
      </c>
      <c r="H33" s="8">
        <v>112710</v>
      </c>
      <c r="I33" s="8">
        <v>2181660</v>
      </c>
      <c r="J33" s="8">
        <v>2311222</v>
      </c>
      <c r="K33" s="8">
        <v>53963</v>
      </c>
      <c r="L33" s="8">
        <v>82839</v>
      </c>
      <c r="M33" s="8">
        <v>82839</v>
      </c>
      <c r="N33" s="8">
        <v>219641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2530863</v>
      </c>
      <c r="X33" s="8">
        <v>11150000</v>
      </c>
      <c r="Y33" s="8">
        <v>-8619137</v>
      </c>
      <c r="Z33" s="2">
        <v>-77.3</v>
      </c>
      <c r="AA33" s="6">
        <v>16150000</v>
      </c>
    </row>
    <row r="34" spans="1:27" ht="13.5">
      <c r="A34" s="25" t="s">
        <v>60</v>
      </c>
      <c r="B34" s="24"/>
      <c r="C34" s="6">
        <v>30342670</v>
      </c>
      <c r="D34" s="6">
        <v>0</v>
      </c>
      <c r="E34" s="7">
        <v>22993813</v>
      </c>
      <c r="F34" s="8">
        <v>22993813</v>
      </c>
      <c r="G34" s="8">
        <v>1984040</v>
      </c>
      <c r="H34" s="8">
        <v>1825136</v>
      </c>
      <c r="I34" s="8">
        <v>1709658</v>
      </c>
      <c r="J34" s="8">
        <v>5518834</v>
      </c>
      <c r="K34" s="8">
        <v>1803458</v>
      </c>
      <c r="L34" s="8">
        <v>3028289</v>
      </c>
      <c r="M34" s="8">
        <v>3551523</v>
      </c>
      <c r="N34" s="8">
        <v>8383270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13902104</v>
      </c>
      <c r="X34" s="8">
        <v>11580480</v>
      </c>
      <c r="Y34" s="8">
        <v>2321624</v>
      </c>
      <c r="Z34" s="2">
        <v>20.05</v>
      </c>
      <c r="AA34" s="6">
        <v>22993813</v>
      </c>
    </row>
    <row r="35" spans="1:27" ht="13.5">
      <c r="A35" s="23" t="s">
        <v>61</v>
      </c>
      <c r="B35" s="29"/>
      <c r="C35" s="6">
        <v>145234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96822884</v>
      </c>
      <c r="D36" s="33">
        <f>SUM(D25:D35)</f>
        <v>0</v>
      </c>
      <c r="E36" s="34">
        <f t="shared" si="1"/>
        <v>98728637</v>
      </c>
      <c r="F36" s="35">
        <f t="shared" si="1"/>
        <v>98728637</v>
      </c>
      <c r="G36" s="35">
        <f t="shared" si="1"/>
        <v>4981606</v>
      </c>
      <c r="H36" s="35">
        <f t="shared" si="1"/>
        <v>4940342</v>
      </c>
      <c r="I36" s="35">
        <f t="shared" si="1"/>
        <v>7023668</v>
      </c>
      <c r="J36" s="35">
        <f t="shared" si="1"/>
        <v>16945616</v>
      </c>
      <c r="K36" s="35">
        <f t="shared" si="1"/>
        <v>5674687</v>
      </c>
      <c r="L36" s="35">
        <f t="shared" si="1"/>
        <v>11465686</v>
      </c>
      <c r="M36" s="35">
        <f t="shared" si="1"/>
        <v>8124935</v>
      </c>
      <c r="N36" s="35">
        <f t="shared" si="1"/>
        <v>25265308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42210924</v>
      </c>
      <c r="X36" s="35">
        <f t="shared" si="1"/>
        <v>52778489</v>
      </c>
      <c r="Y36" s="35">
        <f t="shared" si="1"/>
        <v>-10567565</v>
      </c>
      <c r="Z36" s="36">
        <f>+IF(X36&lt;&gt;0,+(Y36/X36)*100,0)</f>
        <v>-20.02248491805061</v>
      </c>
      <c r="AA36" s="33">
        <f>SUM(AA25:AA35)</f>
        <v>98728637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12573193</v>
      </c>
      <c r="D38" s="46">
        <f>+D22-D36</f>
        <v>0</v>
      </c>
      <c r="E38" s="47">
        <f t="shared" si="2"/>
        <v>7144831</v>
      </c>
      <c r="F38" s="48">
        <f t="shared" si="2"/>
        <v>7144831</v>
      </c>
      <c r="G38" s="48">
        <f t="shared" si="2"/>
        <v>27073352</v>
      </c>
      <c r="H38" s="48">
        <f t="shared" si="2"/>
        <v>-3201089</v>
      </c>
      <c r="I38" s="48">
        <f t="shared" si="2"/>
        <v>-5459790</v>
      </c>
      <c r="J38" s="48">
        <f t="shared" si="2"/>
        <v>18412473</v>
      </c>
      <c r="K38" s="48">
        <f t="shared" si="2"/>
        <v>-3786818</v>
      </c>
      <c r="L38" s="48">
        <f t="shared" si="2"/>
        <v>-7019944</v>
      </c>
      <c r="M38" s="48">
        <f t="shared" si="2"/>
        <v>17482212</v>
      </c>
      <c r="N38" s="48">
        <f t="shared" si="2"/>
        <v>6675450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25087923</v>
      </c>
      <c r="X38" s="48">
        <f>IF(F22=F36,0,X22-X36)</f>
        <v>22175187</v>
      </c>
      <c r="Y38" s="48">
        <f t="shared" si="2"/>
        <v>2912736</v>
      </c>
      <c r="Z38" s="49">
        <f>+IF(X38&lt;&gt;0,+(Y38/X38)*100,0)</f>
        <v>13.135113584386007</v>
      </c>
      <c r="AA38" s="46">
        <f>+AA22-AA36</f>
        <v>7144831</v>
      </c>
    </row>
    <row r="39" spans="1:27" ht="13.5">
      <c r="A39" s="23" t="s">
        <v>64</v>
      </c>
      <c r="B39" s="29"/>
      <c r="C39" s="6">
        <v>26210325</v>
      </c>
      <c r="D39" s="6">
        <v>0</v>
      </c>
      <c r="E39" s="7">
        <v>21301000</v>
      </c>
      <c r="F39" s="8">
        <v>21301000</v>
      </c>
      <c r="G39" s="8">
        <v>6907000</v>
      </c>
      <c r="H39" s="8">
        <v>0</v>
      </c>
      <c r="I39" s="8">
        <v>0</v>
      </c>
      <c r="J39" s="8">
        <v>6907000</v>
      </c>
      <c r="K39" s="8">
        <v>0</v>
      </c>
      <c r="L39" s="8">
        <v>0</v>
      </c>
      <c r="M39" s="8">
        <v>4307000</v>
      </c>
      <c r="N39" s="8">
        <v>4307000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11214000</v>
      </c>
      <c r="X39" s="8">
        <v>10000000</v>
      </c>
      <c r="Y39" s="8">
        <v>1214000</v>
      </c>
      <c r="Z39" s="2">
        <v>12.14</v>
      </c>
      <c r="AA39" s="6">
        <v>21301000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38783518</v>
      </c>
      <c r="D42" s="55">
        <f>SUM(D38:D41)</f>
        <v>0</v>
      </c>
      <c r="E42" s="56">
        <f t="shared" si="3"/>
        <v>28445831</v>
      </c>
      <c r="F42" s="57">
        <f t="shared" si="3"/>
        <v>28445831</v>
      </c>
      <c r="G42" s="57">
        <f t="shared" si="3"/>
        <v>33980352</v>
      </c>
      <c r="H42" s="57">
        <f t="shared" si="3"/>
        <v>-3201089</v>
      </c>
      <c r="I42" s="57">
        <f t="shared" si="3"/>
        <v>-5459790</v>
      </c>
      <c r="J42" s="57">
        <f t="shared" si="3"/>
        <v>25319473</v>
      </c>
      <c r="K42" s="57">
        <f t="shared" si="3"/>
        <v>-3786818</v>
      </c>
      <c r="L42" s="57">
        <f t="shared" si="3"/>
        <v>-7019944</v>
      </c>
      <c r="M42" s="57">
        <f t="shared" si="3"/>
        <v>21789212</v>
      </c>
      <c r="N42" s="57">
        <f t="shared" si="3"/>
        <v>10982450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36301923</v>
      </c>
      <c r="X42" s="57">
        <f t="shared" si="3"/>
        <v>32175187</v>
      </c>
      <c r="Y42" s="57">
        <f t="shared" si="3"/>
        <v>4126736</v>
      </c>
      <c r="Z42" s="58">
        <f>+IF(X42&lt;&gt;0,+(Y42/X42)*100,0)</f>
        <v>12.825833770600928</v>
      </c>
      <c r="AA42" s="55">
        <f>SUM(AA38:AA41)</f>
        <v>28445831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38783518</v>
      </c>
      <c r="D44" s="63">
        <f>+D42-D43</f>
        <v>0</v>
      </c>
      <c r="E44" s="64">
        <f t="shared" si="4"/>
        <v>28445831</v>
      </c>
      <c r="F44" s="65">
        <f t="shared" si="4"/>
        <v>28445831</v>
      </c>
      <c r="G44" s="65">
        <f t="shared" si="4"/>
        <v>33980352</v>
      </c>
      <c r="H44" s="65">
        <f t="shared" si="4"/>
        <v>-3201089</v>
      </c>
      <c r="I44" s="65">
        <f t="shared" si="4"/>
        <v>-5459790</v>
      </c>
      <c r="J44" s="65">
        <f t="shared" si="4"/>
        <v>25319473</v>
      </c>
      <c r="K44" s="65">
        <f t="shared" si="4"/>
        <v>-3786818</v>
      </c>
      <c r="L44" s="65">
        <f t="shared" si="4"/>
        <v>-7019944</v>
      </c>
      <c r="M44" s="65">
        <f t="shared" si="4"/>
        <v>21789212</v>
      </c>
      <c r="N44" s="65">
        <f t="shared" si="4"/>
        <v>10982450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36301923</v>
      </c>
      <c r="X44" s="65">
        <f t="shared" si="4"/>
        <v>32175187</v>
      </c>
      <c r="Y44" s="65">
        <f t="shared" si="4"/>
        <v>4126736</v>
      </c>
      <c r="Z44" s="66">
        <f>+IF(X44&lt;&gt;0,+(Y44/X44)*100,0)</f>
        <v>12.825833770600928</v>
      </c>
      <c r="AA44" s="63">
        <f>+AA42-AA43</f>
        <v>28445831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38783518</v>
      </c>
      <c r="D46" s="55">
        <f>SUM(D44:D45)</f>
        <v>0</v>
      </c>
      <c r="E46" s="56">
        <f t="shared" si="5"/>
        <v>28445831</v>
      </c>
      <c r="F46" s="57">
        <f t="shared" si="5"/>
        <v>28445831</v>
      </c>
      <c r="G46" s="57">
        <f t="shared" si="5"/>
        <v>33980352</v>
      </c>
      <c r="H46" s="57">
        <f t="shared" si="5"/>
        <v>-3201089</v>
      </c>
      <c r="I46" s="57">
        <f t="shared" si="5"/>
        <v>-5459790</v>
      </c>
      <c r="J46" s="57">
        <f t="shared" si="5"/>
        <v>25319473</v>
      </c>
      <c r="K46" s="57">
        <f t="shared" si="5"/>
        <v>-3786818</v>
      </c>
      <c r="L46" s="57">
        <f t="shared" si="5"/>
        <v>-7019944</v>
      </c>
      <c r="M46" s="57">
        <f t="shared" si="5"/>
        <v>21789212</v>
      </c>
      <c r="N46" s="57">
        <f t="shared" si="5"/>
        <v>10982450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36301923</v>
      </c>
      <c r="X46" s="57">
        <f t="shared" si="5"/>
        <v>32175187</v>
      </c>
      <c r="Y46" s="57">
        <f t="shared" si="5"/>
        <v>4126736</v>
      </c>
      <c r="Z46" s="58">
        <f>+IF(X46&lt;&gt;0,+(Y46/X46)*100,0)</f>
        <v>12.825833770600928</v>
      </c>
      <c r="AA46" s="55">
        <f>SUM(AA44:AA45)</f>
        <v>28445831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38783518</v>
      </c>
      <c r="D48" s="71">
        <f>SUM(D46:D47)</f>
        <v>0</v>
      </c>
      <c r="E48" s="72">
        <f t="shared" si="6"/>
        <v>28445831</v>
      </c>
      <c r="F48" s="73">
        <f t="shared" si="6"/>
        <v>28445831</v>
      </c>
      <c r="G48" s="73">
        <f t="shared" si="6"/>
        <v>33980352</v>
      </c>
      <c r="H48" s="74">
        <f t="shared" si="6"/>
        <v>-3201089</v>
      </c>
      <c r="I48" s="74">
        <f t="shared" si="6"/>
        <v>-5459790</v>
      </c>
      <c r="J48" s="74">
        <f t="shared" si="6"/>
        <v>25319473</v>
      </c>
      <c r="K48" s="74">
        <f t="shared" si="6"/>
        <v>-3786818</v>
      </c>
      <c r="L48" s="74">
        <f t="shared" si="6"/>
        <v>-7019944</v>
      </c>
      <c r="M48" s="73">
        <f t="shared" si="6"/>
        <v>21789212</v>
      </c>
      <c r="N48" s="73">
        <f t="shared" si="6"/>
        <v>10982450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36301923</v>
      </c>
      <c r="X48" s="74">
        <f t="shared" si="6"/>
        <v>32175187</v>
      </c>
      <c r="Y48" s="74">
        <f t="shared" si="6"/>
        <v>4126736</v>
      </c>
      <c r="Z48" s="75">
        <f>+IF(X48&lt;&gt;0,+(Y48/X48)*100,0)</f>
        <v>12.825833770600928</v>
      </c>
      <c r="AA48" s="76">
        <f>SUM(AA46:AA47)</f>
        <v>28445831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14528594</v>
      </c>
      <c r="D5" s="6">
        <v>0</v>
      </c>
      <c r="E5" s="7">
        <v>14355000</v>
      </c>
      <c r="F5" s="8">
        <v>14355000</v>
      </c>
      <c r="G5" s="8">
        <v>6541642</v>
      </c>
      <c r="H5" s="8">
        <v>838625</v>
      </c>
      <c r="I5" s="8">
        <v>829875</v>
      </c>
      <c r="J5" s="8">
        <v>8210142</v>
      </c>
      <c r="K5" s="8">
        <v>829214</v>
      </c>
      <c r="L5" s="8">
        <v>946812</v>
      </c>
      <c r="M5" s="8">
        <v>853047</v>
      </c>
      <c r="N5" s="8">
        <v>2629073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10839215</v>
      </c>
      <c r="X5" s="8">
        <v>8460000</v>
      </c>
      <c r="Y5" s="8">
        <v>2379215</v>
      </c>
      <c r="Z5" s="2">
        <v>28.12</v>
      </c>
      <c r="AA5" s="6">
        <v>14355000</v>
      </c>
    </row>
    <row r="6" spans="1:27" ht="13.5">
      <c r="A6" s="23" t="s">
        <v>33</v>
      </c>
      <c r="B6" s="24"/>
      <c r="C6" s="6">
        <v>855466</v>
      </c>
      <c r="D6" s="6">
        <v>0</v>
      </c>
      <c r="E6" s="7">
        <v>427575</v>
      </c>
      <c r="F6" s="8">
        <v>427575</v>
      </c>
      <c r="G6" s="8">
        <v>83424</v>
      </c>
      <c r="H6" s="8">
        <v>80595</v>
      </c>
      <c r="I6" s="8">
        <v>132611</v>
      </c>
      <c r="J6" s="8">
        <v>296630</v>
      </c>
      <c r="K6" s="8">
        <v>107008</v>
      </c>
      <c r="L6" s="8">
        <v>94185</v>
      </c>
      <c r="M6" s="8">
        <v>96131</v>
      </c>
      <c r="N6" s="8">
        <v>297324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593954</v>
      </c>
      <c r="X6" s="8">
        <v>113000</v>
      </c>
      <c r="Y6" s="8">
        <v>480954</v>
      </c>
      <c r="Z6" s="2">
        <v>425.62</v>
      </c>
      <c r="AA6" s="6">
        <v>427575</v>
      </c>
    </row>
    <row r="7" spans="1:27" ht="13.5">
      <c r="A7" s="25" t="s">
        <v>34</v>
      </c>
      <c r="B7" s="24"/>
      <c r="C7" s="6">
        <v>27578735</v>
      </c>
      <c r="D7" s="6">
        <v>0</v>
      </c>
      <c r="E7" s="7">
        <v>33484237</v>
      </c>
      <c r="F7" s="8">
        <v>33484237</v>
      </c>
      <c r="G7" s="8">
        <v>1680969</v>
      </c>
      <c r="H7" s="8">
        <v>3664388</v>
      </c>
      <c r="I7" s="8">
        <v>1099303</v>
      </c>
      <c r="J7" s="8">
        <v>6444660</v>
      </c>
      <c r="K7" s="8">
        <v>2730846</v>
      </c>
      <c r="L7" s="8">
        <v>2381901</v>
      </c>
      <c r="M7" s="8">
        <v>2136152</v>
      </c>
      <c r="N7" s="8">
        <v>7248899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13693559</v>
      </c>
      <c r="X7" s="8">
        <v>15533000</v>
      </c>
      <c r="Y7" s="8">
        <v>-1839441</v>
      </c>
      <c r="Z7" s="2">
        <v>-11.84</v>
      </c>
      <c r="AA7" s="6">
        <v>33484237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1959835</v>
      </c>
      <c r="D10" s="6">
        <v>0</v>
      </c>
      <c r="E10" s="7">
        <v>2137818</v>
      </c>
      <c r="F10" s="26">
        <v>2137818</v>
      </c>
      <c r="G10" s="26">
        <v>164934</v>
      </c>
      <c r="H10" s="26">
        <v>151048</v>
      </c>
      <c r="I10" s="26">
        <v>193657</v>
      </c>
      <c r="J10" s="26">
        <v>509639</v>
      </c>
      <c r="K10" s="26">
        <v>185827</v>
      </c>
      <c r="L10" s="26">
        <v>181395</v>
      </c>
      <c r="M10" s="26">
        <v>178297</v>
      </c>
      <c r="N10" s="26">
        <v>545519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1055158</v>
      </c>
      <c r="X10" s="26">
        <v>1125998</v>
      </c>
      <c r="Y10" s="26">
        <v>-70840</v>
      </c>
      <c r="Z10" s="27">
        <v>-6.29</v>
      </c>
      <c r="AA10" s="28">
        <v>2137818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37861</v>
      </c>
      <c r="D12" s="6">
        <v>0</v>
      </c>
      <c r="E12" s="7">
        <v>154269</v>
      </c>
      <c r="F12" s="8">
        <v>154269</v>
      </c>
      <c r="G12" s="8">
        <v>10406</v>
      </c>
      <c r="H12" s="8">
        <v>8343</v>
      </c>
      <c r="I12" s="8">
        <v>13418</v>
      </c>
      <c r="J12" s="8">
        <v>32167</v>
      </c>
      <c r="K12" s="8">
        <v>10335</v>
      </c>
      <c r="L12" s="8">
        <v>10375</v>
      </c>
      <c r="M12" s="8">
        <v>11053</v>
      </c>
      <c r="N12" s="8">
        <v>31763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63930</v>
      </c>
      <c r="X12" s="8">
        <v>76998</v>
      </c>
      <c r="Y12" s="8">
        <v>-13068</v>
      </c>
      <c r="Z12" s="2">
        <v>-16.97</v>
      </c>
      <c r="AA12" s="6">
        <v>154269</v>
      </c>
    </row>
    <row r="13" spans="1:27" ht="13.5">
      <c r="A13" s="23" t="s">
        <v>40</v>
      </c>
      <c r="B13" s="29"/>
      <c r="C13" s="6">
        <v>7538008</v>
      </c>
      <c r="D13" s="6">
        <v>0</v>
      </c>
      <c r="E13" s="7">
        <v>4470000</v>
      </c>
      <c r="F13" s="8">
        <v>4470000</v>
      </c>
      <c r="G13" s="8">
        <v>619877</v>
      </c>
      <c r="H13" s="8">
        <v>558455</v>
      </c>
      <c r="I13" s="8">
        <v>1033118</v>
      </c>
      <c r="J13" s="8">
        <v>2211450</v>
      </c>
      <c r="K13" s="8">
        <v>220085</v>
      </c>
      <c r="L13" s="8">
        <v>1282635</v>
      </c>
      <c r="M13" s="8">
        <v>891171</v>
      </c>
      <c r="N13" s="8">
        <v>2393891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4605341</v>
      </c>
      <c r="X13" s="8">
        <v>2762494</v>
      </c>
      <c r="Y13" s="8">
        <v>1842847</v>
      </c>
      <c r="Z13" s="2">
        <v>66.71</v>
      </c>
      <c r="AA13" s="6">
        <v>4470000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420000</v>
      </c>
      <c r="F14" s="8">
        <v>420000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420000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358864</v>
      </c>
      <c r="D16" s="6">
        <v>0</v>
      </c>
      <c r="E16" s="7">
        <v>27977</v>
      </c>
      <c r="F16" s="8">
        <v>27977</v>
      </c>
      <c r="G16" s="8">
        <v>2600</v>
      </c>
      <c r="H16" s="8">
        <v>2850</v>
      </c>
      <c r="I16" s="8">
        <v>3000</v>
      </c>
      <c r="J16" s="8">
        <v>8450</v>
      </c>
      <c r="K16" s="8">
        <v>1200</v>
      </c>
      <c r="L16" s="8">
        <v>250</v>
      </c>
      <c r="M16" s="8">
        <v>3550</v>
      </c>
      <c r="N16" s="8">
        <v>5000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13450</v>
      </c>
      <c r="X16" s="8">
        <v>21000</v>
      </c>
      <c r="Y16" s="8">
        <v>-7550</v>
      </c>
      <c r="Z16" s="2">
        <v>-35.95</v>
      </c>
      <c r="AA16" s="6">
        <v>27977</v>
      </c>
    </row>
    <row r="17" spans="1:27" ht="13.5">
      <c r="A17" s="23" t="s">
        <v>44</v>
      </c>
      <c r="B17" s="29"/>
      <c r="C17" s="6">
        <v>2199713</v>
      </c>
      <c r="D17" s="6">
        <v>0</v>
      </c>
      <c r="E17" s="7">
        <v>398044</v>
      </c>
      <c r="F17" s="8">
        <v>398044</v>
      </c>
      <c r="G17" s="8">
        <v>51124</v>
      </c>
      <c r="H17" s="8">
        <v>48453</v>
      </c>
      <c r="I17" s="8">
        <v>49424</v>
      </c>
      <c r="J17" s="8">
        <v>149001</v>
      </c>
      <c r="K17" s="8">
        <v>51696</v>
      </c>
      <c r="L17" s="8">
        <v>28073</v>
      </c>
      <c r="M17" s="8">
        <v>216295</v>
      </c>
      <c r="N17" s="8">
        <v>296064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445065</v>
      </c>
      <c r="X17" s="8">
        <v>160998</v>
      </c>
      <c r="Y17" s="8">
        <v>284067</v>
      </c>
      <c r="Z17" s="2">
        <v>176.44</v>
      </c>
      <c r="AA17" s="6">
        <v>398044</v>
      </c>
    </row>
    <row r="18" spans="1:27" ht="13.5">
      <c r="A18" s="25" t="s">
        <v>45</v>
      </c>
      <c r="B18" s="24"/>
      <c r="C18" s="6">
        <v>9701124</v>
      </c>
      <c r="D18" s="6">
        <v>0</v>
      </c>
      <c r="E18" s="7">
        <v>2806000</v>
      </c>
      <c r="F18" s="8">
        <v>2806000</v>
      </c>
      <c r="G18" s="8">
        <v>175512</v>
      </c>
      <c r="H18" s="8">
        <v>126669</v>
      </c>
      <c r="I18" s="8">
        <v>167400</v>
      </c>
      <c r="J18" s="8">
        <v>469581</v>
      </c>
      <c r="K18" s="8">
        <v>138009</v>
      </c>
      <c r="L18" s="8">
        <v>154598</v>
      </c>
      <c r="M18" s="8">
        <v>22737749</v>
      </c>
      <c r="N18" s="8">
        <v>23030356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23499937</v>
      </c>
      <c r="X18" s="8">
        <v>1900000</v>
      </c>
      <c r="Y18" s="8">
        <v>21599937</v>
      </c>
      <c r="Z18" s="2">
        <v>1136.84</v>
      </c>
      <c r="AA18" s="6">
        <v>2806000</v>
      </c>
    </row>
    <row r="19" spans="1:27" ht="13.5">
      <c r="A19" s="23" t="s">
        <v>46</v>
      </c>
      <c r="B19" s="29"/>
      <c r="C19" s="6">
        <v>82571119</v>
      </c>
      <c r="D19" s="6">
        <v>0</v>
      </c>
      <c r="E19" s="7">
        <v>80386000</v>
      </c>
      <c r="F19" s="8">
        <v>80386000</v>
      </c>
      <c r="G19" s="8">
        <v>0</v>
      </c>
      <c r="H19" s="8">
        <v>32351562</v>
      </c>
      <c r="I19" s="8">
        <v>701849</v>
      </c>
      <c r="J19" s="8">
        <v>33053411</v>
      </c>
      <c r="K19" s="8">
        <v>349159</v>
      </c>
      <c r="L19" s="8">
        <v>407041</v>
      </c>
      <c r="M19" s="8">
        <v>678939</v>
      </c>
      <c r="N19" s="8">
        <v>1435139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34488550</v>
      </c>
      <c r="X19" s="8">
        <v>44361000</v>
      </c>
      <c r="Y19" s="8">
        <v>-9872450</v>
      </c>
      <c r="Z19" s="2">
        <v>-22.25</v>
      </c>
      <c r="AA19" s="6">
        <v>80386000</v>
      </c>
    </row>
    <row r="20" spans="1:27" ht="13.5">
      <c r="A20" s="23" t="s">
        <v>47</v>
      </c>
      <c r="B20" s="29"/>
      <c r="C20" s="6">
        <v>2677387</v>
      </c>
      <c r="D20" s="6">
        <v>0</v>
      </c>
      <c r="E20" s="7">
        <v>1309806</v>
      </c>
      <c r="F20" s="26">
        <v>1309806</v>
      </c>
      <c r="G20" s="26">
        <v>18053</v>
      </c>
      <c r="H20" s="26">
        <v>6180</v>
      </c>
      <c r="I20" s="26">
        <v>27416</v>
      </c>
      <c r="J20" s="26">
        <v>51649</v>
      </c>
      <c r="K20" s="26">
        <v>653820</v>
      </c>
      <c r="L20" s="26">
        <v>61536</v>
      </c>
      <c r="M20" s="26">
        <v>-20257299</v>
      </c>
      <c r="N20" s="26">
        <v>-19541943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-19490294</v>
      </c>
      <c r="X20" s="26">
        <v>642000</v>
      </c>
      <c r="Y20" s="26">
        <v>-20132294</v>
      </c>
      <c r="Z20" s="27">
        <v>-3135.87</v>
      </c>
      <c r="AA20" s="28">
        <v>1309806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150006706</v>
      </c>
      <c r="D22" s="33">
        <f>SUM(D5:D21)</f>
        <v>0</v>
      </c>
      <c r="E22" s="34">
        <f t="shared" si="0"/>
        <v>140376726</v>
      </c>
      <c r="F22" s="35">
        <f t="shared" si="0"/>
        <v>140376726</v>
      </c>
      <c r="G22" s="35">
        <f t="shared" si="0"/>
        <v>9348541</v>
      </c>
      <c r="H22" s="35">
        <f t="shared" si="0"/>
        <v>37837168</v>
      </c>
      <c r="I22" s="35">
        <f t="shared" si="0"/>
        <v>4251071</v>
      </c>
      <c r="J22" s="35">
        <f t="shared" si="0"/>
        <v>51436780</v>
      </c>
      <c r="K22" s="35">
        <f t="shared" si="0"/>
        <v>5277199</v>
      </c>
      <c r="L22" s="35">
        <f t="shared" si="0"/>
        <v>5548801</v>
      </c>
      <c r="M22" s="35">
        <f t="shared" si="0"/>
        <v>7545085</v>
      </c>
      <c r="N22" s="35">
        <f t="shared" si="0"/>
        <v>18371085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69807865</v>
      </c>
      <c r="X22" s="35">
        <f t="shared" si="0"/>
        <v>75156488</v>
      </c>
      <c r="Y22" s="35">
        <f t="shared" si="0"/>
        <v>-5348623</v>
      </c>
      <c r="Z22" s="36">
        <f>+IF(X22&lt;&gt;0,+(Y22/X22)*100,0)</f>
        <v>-7.116648399004488</v>
      </c>
      <c r="AA22" s="33">
        <f>SUM(AA5:AA21)</f>
        <v>140376726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39757372</v>
      </c>
      <c r="D25" s="6">
        <v>0</v>
      </c>
      <c r="E25" s="7">
        <v>49406585</v>
      </c>
      <c r="F25" s="8">
        <v>49406585</v>
      </c>
      <c r="G25" s="8">
        <v>3536761</v>
      </c>
      <c r="H25" s="8">
        <v>3017000</v>
      </c>
      <c r="I25" s="8">
        <v>3216173</v>
      </c>
      <c r="J25" s="8">
        <v>9769934</v>
      </c>
      <c r="K25" s="8">
        <v>3384159</v>
      </c>
      <c r="L25" s="8">
        <v>5105102</v>
      </c>
      <c r="M25" s="8">
        <v>7950154</v>
      </c>
      <c r="N25" s="8">
        <v>16439415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26209349</v>
      </c>
      <c r="X25" s="8">
        <v>21000000</v>
      </c>
      <c r="Y25" s="8">
        <v>5209349</v>
      </c>
      <c r="Z25" s="2">
        <v>24.81</v>
      </c>
      <c r="AA25" s="6">
        <v>49406585</v>
      </c>
    </row>
    <row r="26" spans="1:27" ht="13.5">
      <c r="A26" s="25" t="s">
        <v>52</v>
      </c>
      <c r="B26" s="24"/>
      <c r="C26" s="6">
        <v>6174207</v>
      </c>
      <c r="D26" s="6">
        <v>0</v>
      </c>
      <c r="E26" s="7">
        <v>8074307</v>
      </c>
      <c r="F26" s="8">
        <v>8074307</v>
      </c>
      <c r="G26" s="8">
        <v>499191</v>
      </c>
      <c r="H26" s="8">
        <v>480969</v>
      </c>
      <c r="I26" s="8">
        <v>529094</v>
      </c>
      <c r="J26" s="8">
        <v>1509254</v>
      </c>
      <c r="K26" s="8">
        <v>555311</v>
      </c>
      <c r="L26" s="8">
        <v>546574</v>
      </c>
      <c r="M26" s="8">
        <v>1658556</v>
      </c>
      <c r="N26" s="8">
        <v>2760441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4269695</v>
      </c>
      <c r="X26" s="8">
        <v>3900000</v>
      </c>
      <c r="Y26" s="8">
        <v>369695</v>
      </c>
      <c r="Z26" s="2">
        <v>9.48</v>
      </c>
      <c r="AA26" s="6">
        <v>8074307</v>
      </c>
    </row>
    <row r="27" spans="1:27" ht="13.5">
      <c r="A27" s="25" t="s">
        <v>53</v>
      </c>
      <c r="B27" s="24"/>
      <c r="C27" s="6">
        <v>173580</v>
      </c>
      <c r="D27" s="6">
        <v>0</v>
      </c>
      <c r="E27" s="7">
        <v>629000</v>
      </c>
      <c r="F27" s="8">
        <v>629000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629000</v>
      </c>
    </row>
    <row r="28" spans="1:27" ht="13.5">
      <c r="A28" s="25" t="s">
        <v>54</v>
      </c>
      <c r="B28" s="24"/>
      <c r="C28" s="6">
        <v>11651435</v>
      </c>
      <c r="D28" s="6">
        <v>0</v>
      </c>
      <c r="E28" s="7">
        <v>10377461</v>
      </c>
      <c r="F28" s="8">
        <v>10377461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10377461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22923839</v>
      </c>
      <c r="D30" s="6">
        <v>0</v>
      </c>
      <c r="E30" s="7">
        <v>30628898</v>
      </c>
      <c r="F30" s="8">
        <v>30628898</v>
      </c>
      <c r="G30" s="8">
        <v>2848798</v>
      </c>
      <c r="H30" s="8">
        <v>3238800</v>
      </c>
      <c r="I30" s="8">
        <v>2962655</v>
      </c>
      <c r="J30" s="8">
        <v>9050253</v>
      </c>
      <c r="K30" s="8">
        <v>1781984</v>
      </c>
      <c r="L30" s="8">
        <v>1616031</v>
      </c>
      <c r="M30" s="8">
        <v>3233451</v>
      </c>
      <c r="N30" s="8">
        <v>6631466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15681719</v>
      </c>
      <c r="X30" s="8">
        <v>15357996</v>
      </c>
      <c r="Y30" s="8">
        <v>323723</v>
      </c>
      <c r="Z30" s="2">
        <v>2.11</v>
      </c>
      <c r="AA30" s="6">
        <v>30628898</v>
      </c>
    </row>
    <row r="31" spans="1:27" ht="13.5">
      <c r="A31" s="25" t="s">
        <v>57</v>
      </c>
      <c r="B31" s="24"/>
      <c r="C31" s="6">
        <v>1021352</v>
      </c>
      <c r="D31" s="6">
        <v>0</v>
      </c>
      <c r="E31" s="7">
        <v>1328449</v>
      </c>
      <c r="F31" s="8">
        <v>1328449</v>
      </c>
      <c r="G31" s="8">
        <v>90384</v>
      </c>
      <c r="H31" s="8">
        <v>63731</v>
      </c>
      <c r="I31" s="8">
        <v>-42345</v>
      </c>
      <c r="J31" s="8">
        <v>111770</v>
      </c>
      <c r="K31" s="8">
        <v>171516</v>
      </c>
      <c r="L31" s="8">
        <v>100381</v>
      </c>
      <c r="M31" s="8">
        <v>105320</v>
      </c>
      <c r="N31" s="8">
        <v>377217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488987</v>
      </c>
      <c r="X31" s="8"/>
      <c r="Y31" s="8">
        <v>488987</v>
      </c>
      <c r="Z31" s="2">
        <v>0</v>
      </c>
      <c r="AA31" s="6">
        <v>1328449</v>
      </c>
    </row>
    <row r="32" spans="1:27" ht="13.5">
      <c r="A32" s="25" t="s">
        <v>58</v>
      </c>
      <c r="B32" s="24"/>
      <c r="C32" s="6">
        <v>2084375</v>
      </c>
      <c r="D32" s="6">
        <v>0</v>
      </c>
      <c r="E32" s="7">
        <v>3018527</v>
      </c>
      <c r="F32" s="8">
        <v>3018527</v>
      </c>
      <c r="G32" s="8">
        <v>187177</v>
      </c>
      <c r="H32" s="8">
        <v>315538</v>
      </c>
      <c r="I32" s="8">
        <v>230800</v>
      </c>
      <c r="J32" s="8">
        <v>733515</v>
      </c>
      <c r="K32" s="8">
        <v>186904</v>
      </c>
      <c r="L32" s="8">
        <v>209858</v>
      </c>
      <c r="M32" s="8">
        <v>-400176</v>
      </c>
      <c r="N32" s="8">
        <v>-3414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730101</v>
      </c>
      <c r="X32" s="8">
        <v>2700000</v>
      </c>
      <c r="Y32" s="8">
        <v>-1969899</v>
      </c>
      <c r="Z32" s="2">
        <v>-72.96</v>
      </c>
      <c r="AA32" s="6">
        <v>3018527</v>
      </c>
    </row>
    <row r="33" spans="1:27" ht="13.5">
      <c r="A33" s="25" t="s">
        <v>59</v>
      </c>
      <c r="B33" s="24"/>
      <c r="C33" s="6">
        <v>327267</v>
      </c>
      <c r="D33" s="6">
        <v>0</v>
      </c>
      <c r="E33" s="7">
        <v>3082683</v>
      </c>
      <c r="F33" s="8">
        <v>3082683</v>
      </c>
      <c r="G33" s="8">
        <v>117230</v>
      </c>
      <c r="H33" s="8">
        <v>138781</v>
      </c>
      <c r="I33" s="8">
        <v>475191</v>
      </c>
      <c r="J33" s="8">
        <v>731202</v>
      </c>
      <c r="K33" s="8">
        <v>0</v>
      </c>
      <c r="L33" s="8">
        <v>191014</v>
      </c>
      <c r="M33" s="8">
        <v>297848</v>
      </c>
      <c r="N33" s="8">
        <v>488862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1220064</v>
      </c>
      <c r="X33" s="8"/>
      <c r="Y33" s="8">
        <v>1220064</v>
      </c>
      <c r="Z33" s="2">
        <v>0</v>
      </c>
      <c r="AA33" s="6">
        <v>3082683</v>
      </c>
    </row>
    <row r="34" spans="1:27" ht="13.5">
      <c r="A34" s="25" t="s">
        <v>60</v>
      </c>
      <c r="B34" s="24"/>
      <c r="C34" s="6">
        <v>20314904</v>
      </c>
      <c r="D34" s="6">
        <v>0</v>
      </c>
      <c r="E34" s="7">
        <v>31268312</v>
      </c>
      <c r="F34" s="8">
        <v>31268312</v>
      </c>
      <c r="G34" s="8">
        <v>1141671</v>
      </c>
      <c r="H34" s="8">
        <v>2066724</v>
      </c>
      <c r="I34" s="8">
        <v>2277987</v>
      </c>
      <c r="J34" s="8">
        <v>5486382</v>
      </c>
      <c r="K34" s="8">
        <v>10172926</v>
      </c>
      <c r="L34" s="8">
        <v>3024874</v>
      </c>
      <c r="M34" s="8">
        <v>-6880645</v>
      </c>
      <c r="N34" s="8">
        <v>6317155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11803537</v>
      </c>
      <c r="X34" s="8">
        <v>18313500</v>
      </c>
      <c r="Y34" s="8">
        <v>-6509963</v>
      </c>
      <c r="Z34" s="2">
        <v>-35.55</v>
      </c>
      <c r="AA34" s="6">
        <v>31268312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104428331</v>
      </c>
      <c r="D36" s="33">
        <f>SUM(D25:D35)</f>
        <v>0</v>
      </c>
      <c r="E36" s="34">
        <f t="shared" si="1"/>
        <v>137814222</v>
      </c>
      <c r="F36" s="35">
        <f t="shared" si="1"/>
        <v>137814222</v>
      </c>
      <c r="G36" s="35">
        <f t="shared" si="1"/>
        <v>8421212</v>
      </c>
      <c r="H36" s="35">
        <f t="shared" si="1"/>
        <v>9321543</v>
      </c>
      <c r="I36" s="35">
        <f t="shared" si="1"/>
        <v>9649555</v>
      </c>
      <c r="J36" s="35">
        <f t="shared" si="1"/>
        <v>27392310</v>
      </c>
      <c r="K36" s="35">
        <f t="shared" si="1"/>
        <v>16252800</v>
      </c>
      <c r="L36" s="35">
        <f t="shared" si="1"/>
        <v>10793834</v>
      </c>
      <c r="M36" s="35">
        <f t="shared" si="1"/>
        <v>5964508</v>
      </c>
      <c r="N36" s="35">
        <f t="shared" si="1"/>
        <v>33011142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60403452</v>
      </c>
      <c r="X36" s="35">
        <f t="shared" si="1"/>
        <v>61271496</v>
      </c>
      <c r="Y36" s="35">
        <f t="shared" si="1"/>
        <v>-868044</v>
      </c>
      <c r="Z36" s="36">
        <f>+IF(X36&lt;&gt;0,+(Y36/X36)*100,0)</f>
        <v>-1.4167174896464092</v>
      </c>
      <c r="AA36" s="33">
        <f>SUM(AA25:AA35)</f>
        <v>137814222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45578375</v>
      </c>
      <c r="D38" s="46">
        <f>+D22-D36</f>
        <v>0</v>
      </c>
      <c r="E38" s="47">
        <f t="shared" si="2"/>
        <v>2562504</v>
      </c>
      <c r="F38" s="48">
        <f t="shared" si="2"/>
        <v>2562504</v>
      </c>
      <c r="G38" s="48">
        <f t="shared" si="2"/>
        <v>927329</v>
      </c>
      <c r="H38" s="48">
        <f t="shared" si="2"/>
        <v>28515625</v>
      </c>
      <c r="I38" s="48">
        <f t="shared" si="2"/>
        <v>-5398484</v>
      </c>
      <c r="J38" s="48">
        <f t="shared" si="2"/>
        <v>24044470</v>
      </c>
      <c r="K38" s="48">
        <f t="shared" si="2"/>
        <v>-10975601</v>
      </c>
      <c r="L38" s="48">
        <f t="shared" si="2"/>
        <v>-5245033</v>
      </c>
      <c r="M38" s="48">
        <f t="shared" si="2"/>
        <v>1580577</v>
      </c>
      <c r="N38" s="48">
        <f t="shared" si="2"/>
        <v>-14640057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9404413</v>
      </c>
      <c r="X38" s="48">
        <f>IF(F22=F36,0,X22-X36)</f>
        <v>13884992</v>
      </c>
      <c r="Y38" s="48">
        <f t="shared" si="2"/>
        <v>-4480579</v>
      </c>
      <c r="Z38" s="49">
        <f>+IF(X38&lt;&gt;0,+(Y38/X38)*100,0)</f>
        <v>-32.26922276944776</v>
      </c>
      <c r="AA38" s="46">
        <f>+AA22-AA36</f>
        <v>2562504</v>
      </c>
    </row>
    <row r="39" spans="1:27" ht="13.5">
      <c r="A39" s="23" t="s">
        <v>64</v>
      </c>
      <c r="B39" s="29"/>
      <c r="C39" s="6">
        <v>24523220</v>
      </c>
      <c r="D39" s="6">
        <v>0</v>
      </c>
      <c r="E39" s="7">
        <v>24275000</v>
      </c>
      <c r="F39" s="8">
        <v>24275000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18018000</v>
      </c>
      <c r="Y39" s="8">
        <v>-18018000</v>
      </c>
      <c r="Z39" s="2">
        <v>-100</v>
      </c>
      <c r="AA39" s="6">
        <v>24275000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70101595</v>
      </c>
      <c r="D42" s="55">
        <f>SUM(D38:D41)</f>
        <v>0</v>
      </c>
      <c r="E42" s="56">
        <f t="shared" si="3"/>
        <v>26837504</v>
      </c>
      <c r="F42" s="57">
        <f t="shared" si="3"/>
        <v>26837504</v>
      </c>
      <c r="G42" s="57">
        <f t="shared" si="3"/>
        <v>927329</v>
      </c>
      <c r="H42" s="57">
        <f t="shared" si="3"/>
        <v>28515625</v>
      </c>
      <c r="I42" s="57">
        <f t="shared" si="3"/>
        <v>-5398484</v>
      </c>
      <c r="J42" s="57">
        <f t="shared" si="3"/>
        <v>24044470</v>
      </c>
      <c r="K42" s="57">
        <f t="shared" si="3"/>
        <v>-10975601</v>
      </c>
      <c r="L42" s="57">
        <f t="shared" si="3"/>
        <v>-5245033</v>
      </c>
      <c r="M42" s="57">
        <f t="shared" si="3"/>
        <v>1580577</v>
      </c>
      <c r="N42" s="57">
        <f t="shared" si="3"/>
        <v>-14640057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9404413</v>
      </c>
      <c r="X42" s="57">
        <f t="shared" si="3"/>
        <v>31902992</v>
      </c>
      <c r="Y42" s="57">
        <f t="shared" si="3"/>
        <v>-22498579</v>
      </c>
      <c r="Z42" s="58">
        <f>+IF(X42&lt;&gt;0,+(Y42/X42)*100,0)</f>
        <v>-70.52184635221674</v>
      </c>
      <c r="AA42" s="55">
        <f>SUM(AA38:AA41)</f>
        <v>26837504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70101595</v>
      </c>
      <c r="D44" s="63">
        <f>+D42-D43</f>
        <v>0</v>
      </c>
      <c r="E44" s="64">
        <f t="shared" si="4"/>
        <v>26837504</v>
      </c>
      <c r="F44" s="65">
        <f t="shared" si="4"/>
        <v>26837504</v>
      </c>
      <c r="G44" s="65">
        <f t="shared" si="4"/>
        <v>927329</v>
      </c>
      <c r="H44" s="65">
        <f t="shared" si="4"/>
        <v>28515625</v>
      </c>
      <c r="I44" s="65">
        <f t="shared" si="4"/>
        <v>-5398484</v>
      </c>
      <c r="J44" s="65">
        <f t="shared" si="4"/>
        <v>24044470</v>
      </c>
      <c r="K44" s="65">
        <f t="shared" si="4"/>
        <v>-10975601</v>
      </c>
      <c r="L44" s="65">
        <f t="shared" si="4"/>
        <v>-5245033</v>
      </c>
      <c r="M44" s="65">
        <f t="shared" si="4"/>
        <v>1580577</v>
      </c>
      <c r="N44" s="65">
        <f t="shared" si="4"/>
        <v>-14640057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9404413</v>
      </c>
      <c r="X44" s="65">
        <f t="shared" si="4"/>
        <v>31902992</v>
      </c>
      <c r="Y44" s="65">
        <f t="shared" si="4"/>
        <v>-22498579</v>
      </c>
      <c r="Z44" s="66">
        <f>+IF(X44&lt;&gt;0,+(Y44/X44)*100,0)</f>
        <v>-70.52184635221674</v>
      </c>
      <c r="AA44" s="63">
        <f>+AA42-AA43</f>
        <v>26837504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70101595</v>
      </c>
      <c r="D46" s="55">
        <f>SUM(D44:D45)</f>
        <v>0</v>
      </c>
      <c r="E46" s="56">
        <f t="shared" si="5"/>
        <v>26837504</v>
      </c>
      <c r="F46" s="57">
        <f t="shared" si="5"/>
        <v>26837504</v>
      </c>
      <c r="G46" s="57">
        <f t="shared" si="5"/>
        <v>927329</v>
      </c>
      <c r="H46" s="57">
        <f t="shared" si="5"/>
        <v>28515625</v>
      </c>
      <c r="I46" s="57">
        <f t="shared" si="5"/>
        <v>-5398484</v>
      </c>
      <c r="J46" s="57">
        <f t="shared" si="5"/>
        <v>24044470</v>
      </c>
      <c r="K46" s="57">
        <f t="shared" si="5"/>
        <v>-10975601</v>
      </c>
      <c r="L46" s="57">
        <f t="shared" si="5"/>
        <v>-5245033</v>
      </c>
      <c r="M46" s="57">
        <f t="shared" si="5"/>
        <v>1580577</v>
      </c>
      <c r="N46" s="57">
        <f t="shared" si="5"/>
        <v>-14640057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9404413</v>
      </c>
      <c r="X46" s="57">
        <f t="shared" si="5"/>
        <v>31902992</v>
      </c>
      <c r="Y46" s="57">
        <f t="shared" si="5"/>
        <v>-22498579</v>
      </c>
      <c r="Z46" s="58">
        <f>+IF(X46&lt;&gt;0,+(Y46/X46)*100,0)</f>
        <v>-70.52184635221674</v>
      </c>
      <c r="AA46" s="55">
        <f>SUM(AA44:AA45)</f>
        <v>26837504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70101595</v>
      </c>
      <c r="D48" s="71">
        <f>SUM(D46:D47)</f>
        <v>0</v>
      </c>
      <c r="E48" s="72">
        <f t="shared" si="6"/>
        <v>26837504</v>
      </c>
      <c r="F48" s="73">
        <f t="shared" si="6"/>
        <v>26837504</v>
      </c>
      <c r="G48" s="73">
        <f t="shared" si="6"/>
        <v>927329</v>
      </c>
      <c r="H48" s="74">
        <f t="shared" si="6"/>
        <v>28515625</v>
      </c>
      <c r="I48" s="74">
        <f t="shared" si="6"/>
        <v>-5398484</v>
      </c>
      <c r="J48" s="74">
        <f t="shared" si="6"/>
        <v>24044470</v>
      </c>
      <c r="K48" s="74">
        <f t="shared" si="6"/>
        <v>-10975601</v>
      </c>
      <c r="L48" s="74">
        <f t="shared" si="6"/>
        <v>-5245033</v>
      </c>
      <c r="M48" s="73">
        <f t="shared" si="6"/>
        <v>1580577</v>
      </c>
      <c r="N48" s="73">
        <f t="shared" si="6"/>
        <v>-14640057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9404413</v>
      </c>
      <c r="X48" s="74">
        <f t="shared" si="6"/>
        <v>31902992</v>
      </c>
      <c r="Y48" s="74">
        <f t="shared" si="6"/>
        <v>-22498579</v>
      </c>
      <c r="Z48" s="75">
        <f>+IF(X48&lt;&gt;0,+(Y48/X48)*100,0)</f>
        <v>-70.52184635221674</v>
      </c>
      <c r="AA48" s="76">
        <f>SUM(AA46:AA47)</f>
        <v>26837504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35087827</v>
      </c>
      <c r="Y5" s="8">
        <v>-35087827</v>
      </c>
      <c r="Z5" s="2">
        <v>-100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6834379</v>
      </c>
      <c r="Y6" s="8">
        <v>-6834379</v>
      </c>
      <c r="Z6" s="2">
        <v>-100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107513714</v>
      </c>
      <c r="Y7" s="8">
        <v>-107513714</v>
      </c>
      <c r="Z7" s="2">
        <v>-100</v>
      </c>
      <c r="AA7" s="6">
        <v>0</v>
      </c>
    </row>
    <row r="8" spans="1:27" ht="13.5">
      <c r="A8" s="25" t="s">
        <v>35</v>
      </c>
      <c r="B8" s="24"/>
      <c r="C8" s="6">
        <v>95899055</v>
      </c>
      <c r="D8" s="6">
        <v>0</v>
      </c>
      <c r="E8" s="7">
        <v>99698731</v>
      </c>
      <c r="F8" s="8">
        <v>99698731</v>
      </c>
      <c r="G8" s="8">
        <v>7802376</v>
      </c>
      <c r="H8" s="8">
        <v>8457603</v>
      </c>
      <c r="I8" s="8">
        <v>6351742</v>
      </c>
      <c r="J8" s="8">
        <v>22611721</v>
      </c>
      <c r="K8" s="8">
        <v>8171112</v>
      </c>
      <c r="L8" s="8">
        <v>7566826</v>
      </c>
      <c r="M8" s="8">
        <v>5555148</v>
      </c>
      <c r="N8" s="8">
        <v>21293086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43904807</v>
      </c>
      <c r="X8" s="8"/>
      <c r="Y8" s="8">
        <v>43904807</v>
      </c>
      <c r="Z8" s="2">
        <v>0</v>
      </c>
      <c r="AA8" s="6">
        <v>99698731</v>
      </c>
    </row>
    <row r="9" spans="1:27" ht="13.5">
      <c r="A9" s="25" t="s">
        <v>36</v>
      </c>
      <c r="B9" s="24"/>
      <c r="C9" s="6">
        <v>59104375</v>
      </c>
      <c r="D9" s="6">
        <v>0</v>
      </c>
      <c r="E9" s="7">
        <v>36441606</v>
      </c>
      <c r="F9" s="8">
        <v>36441606</v>
      </c>
      <c r="G9" s="8">
        <v>3891435</v>
      </c>
      <c r="H9" s="8">
        <v>4020322</v>
      </c>
      <c r="I9" s="8">
        <v>3726592</v>
      </c>
      <c r="J9" s="8">
        <v>11638349</v>
      </c>
      <c r="K9" s="8">
        <v>4054498</v>
      </c>
      <c r="L9" s="8">
        <v>3902669</v>
      </c>
      <c r="M9" s="8">
        <v>3741713</v>
      </c>
      <c r="N9" s="8">
        <v>11698880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23337229</v>
      </c>
      <c r="X9" s="8"/>
      <c r="Y9" s="8">
        <v>23337229</v>
      </c>
      <c r="Z9" s="2">
        <v>0</v>
      </c>
      <c r="AA9" s="6">
        <v>36441606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3732238</v>
      </c>
      <c r="Y10" s="26">
        <v>-3732238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2635404</v>
      </c>
      <c r="F11" s="8">
        <v>2635404</v>
      </c>
      <c r="G11" s="8">
        <v>0</v>
      </c>
      <c r="H11" s="8">
        <v>0</v>
      </c>
      <c r="I11" s="8">
        <v>1061694</v>
      </c>
      <c r="J11" s="8">
        <v>1061694</v>
      </c>
      <c r="K11" s="8">
        <v>0</v>
      </c>
      <c r="L11" s="8">
        <v>0</v>
      </c>
      <c r="M11" s="8">
        <v>426304</v>
      </c>
      <c r="N11" s="8">
        <v>426304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1487998</v>
      </c>
      <c r="X11" s="8"/>
      <c r="Y11" s="8">
        <v>1487998</v>
      </c>
      <c r="Z11" s="2">
        <v>0</v>
      </c>
      <c r="AA11" s="6">
        <v>2635404</v>
      </c>
    </row>
    <row r="12" spans="1:27" ht="13.5">
      <c r="A12" s="25" t="s">
        <v>39</v>
      </c>
      <c r="B12" s="29"/>
      <c r="C12" s="6">
        <v>14221</v>
      </c>
      <c r="D12" s="6">
        <v>0</v>
      </c>
      <c r="E12" s="7">
        <v>14392</v>
      </c>
      <c r="F12" s="8">
        <v>14392</v>
      </c>
      <c r="G12" s="8">
        <v>10079</v>
      </c>
      <c r="H12" s="8">
        <v>0</v>
      </c>
      <c r="I12" s="8">
        <v>-1738</v>
      </c>
      <c r="J12" s="8">
        <v>8341</v>
      </c>
      <c r="K12" s="8">
        <v>0</v>
      </c>
      <c r="L12" s="8">
        <v>0</v>
      </c>
      <c r="M12" s="8">
        <v>5369</v>
      </c>
      <c r="N12" s="8">
        <v>5369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13710</v>
      </c>
      <c r="X12" s="8">
        <v>316281</v>
      </c>
      <c r="Y12" s="8">
        <v>-302571</v>
      </c>
      <c r="Z12" s="2">
        <v>-95.67</v>
      </c>
      <c r="AA12" s="6">
        <v>14392</v>
      </c>
    </row>
    <row r="13" spans="1:27" ht="13.5">
      <c r="A13" s="23" t="s">
        <v>40</v>
      </c>
      <c r="B13" s="29"/>
      <c r="C13" s="6">
        <v>4768538</v>
      </c>
      <c r="D13" s="6">
        <v>0</v>
      </c>
      <c r="E13" s="7">
        <v>3614398</v>
      </c>
      <c r="F13" s="8">
        <v>3614398</v>
      </c>
      <c r="G13" s="8">
        <v>434445</v>
      </c>
      <c r="H13" s="8">
        <v>178982</v>
      </c>
      <c r="I13" s="8">
        <v>362011</v>
      </c>
      <c r="J13" s="8">
        <v>975438</v>
      </c>
      <c r="K13" s="8">
        <v>40385</v>
      </c>
      <c r="L13" s="8">
        <v>65854</v>
      </c>
      <c r="M13" s="8">
        <v>517909</v>
      </c>
      <c r="N13" s="8">
        <v>624148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1599586</v>
      </c>
      <c r="X13" s="8">
        <v>1032070</v>
      </c>
      <c r="Y13" s="8">
        <v>567516</v>
      </c>
      <c r="Z13" s="2">
        <v>54.99</v>
      </c>
      <c r="AA13" s="6">
        <v>3614398</v>
      </c>
    </row>
    <row r="14" spans="1:27" ht="13.5">
      <c r="A14" s="23" t="s">
        <v>41</v>
      </c>
      <c r="B14" s="29"/>
      <c r="C14" s="6">
        <v>18195506</v>
      </c>
      <c r="D14" s="6">
        <v>0</v>
      </c>
      <c r="E14" s="7">
        <v>20549209</v>
      </c>
      <c r="F14" s="8">
        <v>20549209</v>
      </c>
      <c r="G14" s="8">
        <v>1103837</v>
      </c>
      <c r="H14" s="8">
        <v>1554674</v>
      </c>
      <c r="I14" s="8">
        <v>1552943</v>
      </c>
      <c r="J14" s="8">
        <v>4211454</v>
      </c>
      <c r="K14" s="8">
        <v>1137840</v>
      </c>
      <c r="L14" s="8">
        <v>1619329</v>
      </c>
      <c r="M14" s="8">
        <v>1686981</v>
      </c>
      <c r="N14" s="8">
        <v>4444150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8655604</v>
      </c>
      <c r="X14" s="8">
        <v>348324</v>
      </c>
      <c r="Y14" s="8">
        <v>8307280</v>
      </c>
      <c r="Z14" s="2">
        <v>2384.93</v>
      </c>
      <c r="AA14" s="6">
        <v>20549209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678422</v>
      </c>
      <c r="Y16" s="8">
        <v>-678422</v>
      </c>
      <c r="Z16" s="2">
        <v>-100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2538465</v>
      </c>
      <c r="Y17" s="8">
        <v>-2538465</v>
      </c>
      <c r="Z17" s="2">
        <v>-100</v>
      </c>
      <c r="AA17" s="6">
        <v>0</v>
      </c>
    </row>
    <row r="18" spans="1:27" ht="13.5">
      <c r="A18" s="25" t="s">
        <v>45</v>
      </c>
      <c r="B18" s="24"/>
      <c r="C18" s="6">
        <v>1531387</v>
      </c>
      <c r="D18" s="6">
        <v>0</v>
      </c>
      <c r="E18" s="7">
        <v>1473098</v>
      </c>
      <c r="F18" s="8">
        <v>1473098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1473098</v>
      </c>
    </row>
    <row r="19" spans="1:27" ht="13.5">
      <c r="A19" s="23" t="s">
        <v>46</v>
      </c>
      <c r="B19" s="29"/>
      <c r="C19" s="6">
        <v>376325909</v>
      </c>
      <c r="D19" s="6">
        <v>0</v>
      </c>
      <c r="E19" s="7">
        <v>396961000</v>
      </c>
      <c r="F19" s="8">
        <v>396961000</v>
      </c>
      <c r="G19" s="8">
        <v>155832001</v>
      </c>
      <c r="H19" s="8">
        <v>228923</v>
      </c>
      <c r="I19" s="8">
        <v>63934</v>
      </c>
      <c r="J19" s="8">
        <v>156124858</v>
      </c>
      <c r="K19" s="8">
        <v>75380</v>
      </c>
      <c r="L19" s="8">
        <v>64202</v>
      </c>
      <c r="M19" s="8">
        <v>123849285</v>
      </c>
      <c r="N19" s="8">
        <v>123988867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280113725</v>
      </c>
      <c r="X19" s="8">
        <v>102590660</v>
      </c>
      <c r="Y19" s="8">
        <v>177523065</v>
      </c>
      <c r="Z19" s="2">
        <v>173.04</v>
      </c>
      <c r="AA19" s="6">
        <v>396961000</v>
      </c>
    </row>
    <row r="20" spans="1:27" ht="13.5">
      <c r="A20" s="23" t="s">
        <v>47</v>
      </c>
      <c r="B20" s="29"/>
      <c r="C20" s="6">
        <v>10391662</v>
      </c>
      <c r="D20" s="6">
        <v>0</v>
      </c>
      <c r="E20" s="7">
        <v>28395110</v>
      </c>
      <c r="F20" s="26">
        <v>28395110</v>
      </c>
      <c r="G20" s="26">
        <v>6298827</v>
      </c>
      <c r="H20" s="26">
        <v>-4797488</v>
      </c>
      <c r="I20" s="26">
        <v>2506861</v>
      </c>
      <c r="J20" s="26">
        <v>4008200</v>
      </c>
      <c r="K20" s="26">
        <v>-1650710</v>
      </c>
      <c r="L20" s="26">
        <v>21449</v>
      </c>
      <c r="M20" s="26">
        <v>1094928</v>
      </c>
      <c r="N20" s="26">
        <v>-534333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3473867</v>
      </c>
      <c r="X20" s="26">
        <v>1523636</v>
      </c>
      <c r="Y20" s="26">
        <v>1950231</v>
      </c>
      <c r="Z20" s="27">
        <v>128</v>
      </c>
      <c r="AA20" s="28">
        <v>28395110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566230653</v>
      </c>
      <c r="D22" s="33">
        <f>SUM(D5:D21)</f>
        <v>0</v>
      </c>
      <c r="E22" s="34">
        <f t="shared" si="0"/>
        <v>589782948</v>
      </c>
      <c r="F22" s="35">
        <f t="shared" si="0"/>
        <v>589782948</v>
      </c>
      <c r="G22" s="35">
        <f t="shared" si="0"/>
        <v>175373000</v>
      </c>
      <c r="H22" s="35">
        <f t="shared" si="0"/>
        <v>9643016</v>
      </c>
      <c r="I22" s="35">
        <f t="shared" si="0"/>
        <v>15624039</v>
      </c>
      <c r="J22" s="35">
        <f t="shared" si="0"/>
        <v>200640055</v>
      </c>
      <c r="K22" s="35">
        <f t="shared" si="0"/>
        <v>11828505</v>
      </c>
      <c r="L22" s="35">
        <f t="shared" si="0"/>
        <v>13240329</v>
      </c>
      <c r="M22" s="35">
        <f t="shared" si="0"/>
        <v>136877637</v>
      </c>
      <c r="N22" s="35">
        <f t="shared" si="0"/>
        <v>161946471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362586526</v>
      </c>
      <c r="X22" s="35">
        <f t="shared" si="0"/>
        <v>262196016</v>
      </c>
      <c r="Y22" s="35">
        <f t="shared" si="0"/>
        <v>100390510</v>
      </c>
      <c r="Z22" s="36">
        <f>+IF(X22&lt;&gt;0,+(Y22/X22)*100,0)</f>
        <v>38.288343023488196</v>
      </c>
      <c r="AA22" s="33">
        <f>SUM(AA5:AA21)</f>
        <v>589782948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162189594</v>
      </c>
      <c r="D25" s="6">
        <v>0</v>
      </c>
      <c r="E25" s="7">
        <v>178074625</v>
      </c>
      <c r="F25" s="8">
        <v>178074625</v>
      </c>
      <c r="G25" s="8">
        <v>15028297</v>
      </c>
      <c r="H25" s="8">
        <v>14891905</v>
      </c>
      <c r="I25" s="8">
        <v>17675125</v>
      </c>
      <c r="J25" s="8">
        <v>47595327</v>
      </c>
      <c r="K25" s="8">
        <v>14570690</v>
      </c>
      <c r="L25" s="8">
        <v>15392310</v>
      </c>
      <c r="M25" s="8">
        <v>17049458</v>
      </c>
      <c r="N25" s="8">
        <v>47012458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94607785</v>
      </c>
      <c r="X25" s="8">
        <v>61002040</v>
      </c>
      <c r="Y25" s="8">
        <v>33605745</v>
      </c>
      <c r="Z25" s="2">
        <v>55.09</v>
      </c>
      <c r="AA25" s="6">
        <v>178074625</v>
      </c>
    </row>
    <row r="26" spans="1:27" ht="13.5">
      <c r="A26" s="25" t="s">
        <v>52</v>
      </c>
      <c r="B26" s="24"/>
      <c r="C26" s="6">
        <v>9713898</v>
      </c>
      <c r="D26" s="6">
        <v>0</v>
      </c>
      <c r="E26" s="7">
        <v>11042858</v>
      </c>
      <c r="F26" s="8">
        <v>11042858</v>
      </c>
      <c r="G26" s="8">
        <v>652148</v>
      </c>
      <c r="H26" s="8">
        <v>713838</v>
      </c>
      <c r="I26" s="8">
        <v>758120</v>
      </c>
      <c r="J26" s="8">
        <v>2124106</v>
      </c>
      <c r="K26" s="8">
        <v>637855</v>
      </c>
      <c r="L26" s="8">
        <v>534564</v>
      </c>
      <c r="M26" s="8">
        <v>687458</v>
      </c>
      <c r="N26" s="8">
        <v>1859877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3983983</v>
      </c>
      <c r="X26" s="8">
        <v>6698982</v>
      </c>
      <c r="Y26" s="8">
        <v>-2714999</v>
      </c>
      <c r="Z26" s="2">
        <v>-40.53</v>
      </c>
      <c r="AA26" s="6">
        <v>11042858</v>
      </c>
    </row>
    <row r="27" spans="1:27" ht="13.5">
      <c r="A27" s="25" t="s">
        <v>53</v>
      </c>
      <c r="B27" s="24"/>
      <c r="C27" s="6">
        <v>97768134</v>
      </c>
      <c r="D27" s="6">
        <v>0</v>
      </c>
      <c r="E27" s="7">
        <v>55763382</v>
      </c>
      <c r="F27" s="8">
        <v>55763382</v>
      </c>
      <c r="G27" s="8">
        <v>4646949</v>
      </c>
      <c r="H27" s="8">
        <v>4646949</v>
      </c>
      <c r="I27" s="8">
        <v>4647949</v>
      </c>
      <c r="J27" s="8">
        <v>13941847</v>
      </c>
      <c r="K27" s="8">
        <v>4646949</v>
      </c>
      <c r="L27" s="8">
        <v>4646949</v>
      </c>
      <c r="M27" s="8">
        <v>4645946</v>
      </c>
      <c r="N27" s="8">
        <v>13939844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27881691</v>
      </c>
      <c r="X27" s="8">
        <v>5153691</v>
      </c>
      <c r="Y27" s="8">
        <v>22728000</v>
      </c>
      <c r="Z27" s="2">
        <v>441</v>
      </c>
      <c r="AA27" s="6">
        <v>55763382</v>
      </c>
    </row>
    <row r="28" spans="1:27" ht="13.5">
      <c r="A28" s="25" t="s">
        <v>54</v>
      </c>
      <c r="B28" s="24"/>
      <c r="C28" s="6">
        <v>72458877</v>
      </c>
      <c r="D28" s="6">
        <v>0</v>
      </c>
      <c r="E28" s="7">
        <v>65868384</v>
      </c>
      <c r="F28" s="8">
        <v>65868384</v>
      </c>
      <c r="G28" s="8">
        <v>5186700</v>
      </c>
      <c r="H28" s="8">
        <v>7984220</v>
      </c>
      <c r="I28" s="8">
        <v>6902827</v>
      </c>
      <c r="J28" s="8">
        <v>20073747</v>
      </c>
      <c r="K28" s="8">
        <v>4057098</v>
      </c>
      <c r="L28" s="8">
        <v>9233203</v>
      </c>
      <c r="M28" s="8">
        <v>2924727</v>
      </c>
      <c r="N28" s="8">
        <v>16215028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36288775</v>
      </c>
      <c r="X28" s="8">
        <v>32598103</v>
      </c>
      <c r="Y28" s="8">
        <v>3690672</v>
      </c>
      <c r="Z28" s="2">
        <v>11.32</v>
      </c>
      <c r="AA28" s="6">
        <v>65868384</v>
      </c>
    </row>
    <row r="29" spans="1:27" ht="13.5">
      <c r="A29" s="25" t="s">
        <v>55</v>
      </c>
      <c r="B29" s="24"/>
      <c r="C29" s="6">
        <v>8447809</v>
      </c>
      <c r="D29" s="6">
        <v>0</v>
      </c>
      <c r="E29" s="7">
        <v>8124832</v>
      </c>
      <c r="F29" s="8">
        <v>8124832</v>
      </c>
      <c r="G29" s="8">
        <v>4125329</v>
      </c>
      <c r="H29" s="8">
        <v>382353</v>
      </c>
      <c r="I29" s="8">
        <v>12372</v>
      </c>
      <c r="J29" s="8">
        <v>4520054</v>
      </c>
      <c r="K29" s="8">
        <v>353875</v>
      </c>
      <c r="L29" s="8">
        <v>542895</v>
      </c>
      <c r="M29" s="8">
        <v>971493</v>
      </c>
      <c r="N29" s="8">
        <v>1868263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6388317</v>
      </c>
      <c r="X29" s="8">
        <v>2346113</v>
      </c>
      <c r="Y29" s="8">
        <v>4042204</v>
      </c>
      <c r="Z29" s="2">
        <v>172.29</v>
      </c>
      <c r="AA29" s="6">
        <v>8124832</v>
      </c>
    </row>
    <row r="30" spans="1:27" ht="13.5">
      <c r="A30" s="25" t="s">
        <v>56</v>
      </c>
      <c r="B30" s="24"/>
      <c r="C30" s="6">
        <v>62889169</v>
      </c>
      <c r="D30" s="6">
        <v>0</v>
      </c>
      <c r="E30" s="7">
        <v>74317843</v>
      </c>
      <c r="F30" s="8">
        <v>74317843</v>
      </c>
      <c r="G30" s="8">
        <v>4642673</v>
      </c>
      <c r="H30" s="8">
        <v>5069150</v>
      </c>
      <c r="I30" s="8">
        <v>594231</v>
      </c>
      <c r="J30" s="8">
        <v>10306054</v>
      </c>
      <c r="K30" s="8">
        <v>268041</v>
      </c>
      <c r="L30" s="8">
        <v>12112098</v>
      </c>
      <c r="M30" s="8">
        <v>11592267</v>
      </c>
      <c r="N30" s="8">
        <v>23972406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34278460</v>
      </c>
      <c r="X30" s="8">
        <v>88103731</v>
      </c>
      <c r="Y30" s="8">
        <v>-53825271</v>
      </c>
      <c r="Z30" s="2">
        <v>-61.09</v>
      </c>
      <c r="AA30" s="6">
        <v>74317843</v>
      </c>
    </row>
    <row r="31" spans="1:27" ht="13.5">
      <c r="A31" s="25" t="s">
        <v>57</v>
      </c>
      <c r="B31" s="24"/>
      <c r="C31" s="6">
        <v>68270999</v>
      </c>
      <c r="D31" s="6">
        <v>0</v>
      </c>
      <c r="E31" s="7">
        <v>41227639</v>
      </c>
      <c r="F31" s="8">
        <v>41227639</v>
      </c>
      <c r="G31" s="8">
        <v>14716447</v>
      </c>
      <c r="H31" s="8">
        <v>2748298</v>
      </c>
      <c r="I31" s="8">
        <v>-10612925</v>
      </c>
      <c r="J31" s="8">
        <v>6851820</v>
      </c>
      <c r="K31" s="8">
        <v>1844696</v>
      </c>
      <c r="L31" s="8">
        <v>3337344</v>
      </c>
      <c r="M31" s="8">
        <v>3724102</v>
      </c>
      <c r="N31" s="8">
        <v>8906142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15757962</v>
      </c>
      <c r="X31" s="8">
        <v>8945889</v>
      </c>
      <c r="Y31" s="8">
        <v>6812073</v>
      </c>
      <c r="Z31" s="2">
        <v>76.15</v>
      </c>
      <c r="AA31" s="6">
        <v>41227639</v>
      </c>
    </row>
    <row r="32" spans="1:27" ht="13.5">
      <c r="A32" s="25" t="s">
        <v>58</v>
      </c>
      <c r="B32" s="24"/>
      <c r="C32" s="6">
        <v>63065513</v>
      </c>
      <c r="D32" s="6">
        <v>0</v>
      </c>
      <c r="E32" s="7">
        <v>36633696</v>
      </c>
      <c r="F32" s="8">
        <v>36633696</v>
      </c>
      <c r="G32" s="8">
        <v>4029241</v>
      </c>
      <c r="H32" s="8">
        <v>402878</v>
      </c>
      <c r="I32" s="8">
        <v>3321219</v>
      </c>
      <c r="J32" s="8">
        <v>7753338</v>
      </c>
      <c r="K32" s="8">
        <v>2372021</v>
      </c>
      <c r="L32" s="8">
        <v>6894274</v>
      </c>
      <c r="M32" s="8">
        <v>3930354</v>
      </c>
      <c r="N32" s="8">
        <v>13196649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20949987</v>
      </c>
      <c r="X32" s="8">
        <v>8274305</v>
      </c>
      <c r="Y32" s="8">
        <v>12675682</v>
      </c>
      <c r="Z32" s="2">
        <v>153.19</v>
      </c>
      <c r="AA32" s="6">
        <v>36633696</v>
      </c>
    </row>
    <row r="33" spans="1:27" ht="13.5">
      <c r="A33" s="25" t="s">
        <v>59</v>
      </c>
      <c r="B33" s="24"/>
      <c r="C33" s="6">
        <v>37415662</v>
      </c>
      <c r="D33" s="6">
        <v>0</v>
      </c>
      <c r="E33" s="7">
        <v>15000000</v>
      </c>
      <c r="F33" s="8">
        <v>15000000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2130333</v>
      </c>
      <c r="Y33" s="8">
        <v>-2130333</v>
      </c>
      <c r="Z33" s="2">
        <v>-100</v>
      </c>
      <c r="AA33" s="6">
        <v>15000000</v>
      </c>
    </row>
    <row r="34" spans="1:27" ht="13.5">
      <c r="A34" s="25" t="s">
        <v>60</v>
      </c>
      <c r="B34" s="24"/>
      <c r="C34" s="6">
        <v>89662174</v>
      </c>
      <c r="D34" s="6">
        <v>0</v>
      </c>
      <c r="E34" s="7">
        <v>93547232</v>
      </c>
      <c r="F34" s="8">
        <v>93547232</v>
      </c>
      <c r="G34" s="8">
        <v>13681458</v>
      </c>
      <c r="H34" s="8">
        <v>2868293</v>
      </c>
      <c r="I34" s="8">
        <v>-1571306</v>
      </c>
      <c r="J34" s="8">
        <v>14978445</v>
      </c>
      <c r="K34" s="8">
        <v>2744703</v>
      </c>
      <c r="L34" s="8">
        <v>6522627</v>
      </c>
      <c r="M34" s="8">
        <v>7133549</v>
      </c>
      <c r="N34" s="8">
        <v>16400879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31379324</v>
      </c>
      <c r="X34" s="8">
        <v>35022357</v>
      </c>
      <c r="Y34" s="8">
        <v>-3643033</v>
      </c>
      <c r="Z34" s="2">
        <v>-10.4</v>
      </c>
      <c r="AA34" s="6">
        <v>93547232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671881829</v>
      </c>
      <c r="D36" s="33">
        <f>SUM(D25:D35)</f>
        <v>0</v>
      </c>
      <c r="E36" s="34">
        <f t="shared" si="1"/>
        <v>579600491</v>
      </c>
      <c r="F36" s="35">
        <f t="shared" si="1"/>
        <v>579600491</v>
      </c>
      <c r="G36" s="35">
        <f t="shared" si="1"/>
        <v>66709242</v>
      </c>
      <c r="H36" s="35">
        <f t="shared" si="1"/>
        <v>39707884</v>
      </c>
      <c r="I36" s="35">
        <f t="shared" si="1"/>
        <v>21727612</v>
      </c>
      <c r="J36" s="35">
        <f t="shared" si="1"/>
        <v>128144738</v>
      </c>
      <c r="K36" s="35">
        <f t="shared" si="1"/>
        <v>31495928</v>
      </c>
      <c r="L36" s="35">
        <f t="shared" si="1"/>
        <v>59216264</v>
      </c>
      <c r="M36" s="35">
        <f t="shared" si="1"/>
        <v>52659354</v>
      </c>
      <c r="N36" s="35">
        <f t="shared" si="1"/>
        <v>143371546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271516284</v>
      </c>
      <c r="X36" s="35">
        <f t="shared" si="1"/>
        <v>250275544</v>
      </c>
      <c r="Y36" s="35">
        <f t="shared" si="1"/>
        <v>21240740</v>
      </c>
      <c r="Z36" s="36">
        <f>+IF(X36&lt;&gt;0,+(Y36/X36)*100,0)</f>
        <v>8.486941896328473</v>
      </c>
      <c r="AA36" s="33">
        <f>SUM(AA25:AA35)</f>
        <v>579600491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-105651176</v>
      </c>
      <c r="D38" s="46">
        <f>+D22-D36</f>
        <v>0</v>
      </c>
      <c r="E38" s="47">
        <f t="shared" si="2"/>
        <v>10182457</v>
      </c>
      <c r="F38" s="48">
        <f t="shared" si="2"/>
        <v>10182457</v>
      </c>
      <c r="G38" s="48">
        <f t="shared" si="2"/>
        <v>108663758</v>
      </c>
      <c r="H38" s="48">
        <f t="shared" si="2"/>
        <v>-30064868</v>
      </c>
      <c r="I38" s="48">
        <f t="shared" si="2"/>
        <v>-6103573</v>
      </c>
      <c r="J38" s="48">
        <f t="shared" si="2"/>
        <v>72495317</v>
      </c>
      <c r="K38" s="48">
        <f t="shared" si="2"/>
        <v>-19667423</v>
      </c>
      <c r="L38" s="48">
        <f t="shared" si="2"/>
        <v>-45975935</v>
      </c>
      <c r="M38" s="48">
        <f t="shared" si="2"/>
        <v>84218283</v>
      </c>
      <c r="N38" s="48">
        <f t="shared" si="2"/>
        <v>18574925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91070242</v>
      </c>
      <c r="X38" s="48">
        <f>IF(F22=F36,0,X22-X36)</f>
        <v>11920472</v>
      </c>
      <c r="Y38" s="48">
        <f t="shared" si="2"/>
        <v>79149770</v>
      </c>
      <c r="Z38" s="49">
        <f>+IF(X38&lt;&gt;0,+(Y38/X38)*100,0)</f>
        <v>663.9818456853051</v>
      </c>
      <c r="AA38" s="46">
        <f>+AA22-AA36</f>
        <v>10182457</v>
      </c>
    </row>
    <row r="39" spans="1:27" ht="13.5">
      <c r="A39" s="23" t="s">
        <v>64</v>
      </c>
      <c r="B39" s="29"/>
      <c r="C39" s="6">
        <v>526701420</v>
      </c>
      <c r="D39" s="6">
        <v>0</v>
      </c>
      <c r="E39" s="7">
        <v>362328000</v>
      </c>
      <c r="F39" s="8">
        <v>362328000</v>
      </c>
      <c r="G39" s="8">
        <v>0</v>
      </c>
      <c r="H39" s="8">
        <v>46248673</v>
      </c>
      <c r="I39" s="8">
        <v>103034560</v>
      </c>
      <c r="J39" s="8">
        <v>149283233</v>
      </c>
      <c r="K39" s="8">
        <v>3398501</v>
      </c>
      <c r="L39" s="8">
        <v>66915717</v>
      </c>
      <c r="M39" s="8">
        <v>35683681</v>
      </c>
      <c r="N39" s="8">
        <v>105997899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255281132</v>
      </c>
      <c r="X39" s="8">
        <v>25775583</v>
      </c>
      <c r="Y39" s="8">
        <v>229505549</v>
      </c>
      <c r="Z39" s="2">
        <v>890.4</v>
      </c>
      <c r="AA39" s="6">
        <v>362328000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421050244</v>
      </c>
      <c r="D42" s="55">
        <f>SUM(D38:D41)</f>
        <v>0</v>
      </c>
      <c r="E42" s="56">
        <f t="shared" si="3"/>
        <v>372510457</v>
      </c>
      <c r="F42" s="57">
        <f t="shared" si="3"/>
        <v>372510457</v>
      </c>
      <c r="G42" s="57">
        <f t="shared" si="3"/>
        <v>108663758</v>
      </c>
      <c r="H42" s="57">
        <f t="shared" si="3"/>
        <v>16183805</v>
      </c>
      <c r="I42" s="57">
        <f t="shared" si="3"/>
        <v>96930987</v>
      </c>
      <c r="J42" s="57">
        <f t="shared" si="3"/>
        <v>221778550</v>
      </c>
      <c r="K42" s="57">
        <f t="shared" si="3"/>
        <v>-16268922</v>
      </c>
      <c r="L42" s="57">
        <f t="shared" si="3"/>
        <v>20939782</v>
      </c>
      <c r="M42" s="57">
        <f t="shared" si="3"/>
        <v>119901964</v>
      </c>
      <c r="N42" s="57">
        <f t="shared" si="3"/>
        <v>124572824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346351374</v>
      </c>
      <c r="X42" s="57">
        <f t="shared" si="3"/>
        <v>37696055</v>
      </c>
      <c r="Y42" s="57">
        <f t="shared" si="3"/>
        <v>308655319</v>
      </c>
      <c r="Z42" s="58">
        <f>+IF(X42&lt;&gt;0,+(Y42/X42)*100,0)</f>
        <v>818.8000548067962</v>
      </c>
      <c r="AA42" s="55">
        <f>SUM(AA38:AA41)</f>
        <v>372510457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421050244</v>
      </c>
      <c r="D44" s="63">
        <f>+D42-D43</f>
        <v>0</v>
      </c>
      <c r="E44" s="64">
        <f t="shared" si="4"/>
        <v>372510457</v>
      </c>
      <c r="F44" s="65">
        <f t="shared" si="4"/>
        <v>372510457</v>
      </c>
      <c r="G44" s="65">
        <f t="shared" si="4"/>
        <v>108663758</v>
      </c>
      <c r="H44" s="65">
        <f t="shared" si="4"/>
        <v>16183805</v>
      </c>
      <c r="I44" s="65">
        <f t="shared" si="4"/>
        <v>96930987</v>
      </c>
      <c r="J44" s="65">
        <f t="shared" si="4"/>
        <v>221778550</v>
      </c>
      <c r="K44" s="65">
        <f t="shared" si="4"/>
        <v>-16268922</v>
      </c>
      <c r="L44" s="65">
        <f t="shared" si="4"/>
        <v>20939782</v>
      </c>
      <c r="M44" s="65">
        <f t="shared" si="4"/>
        <v>119901964</v>
      </c>
      <c r="N44" s="65">
        <f t="shared" si="4"/>
        <v>124572824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346351374</v>
      </c>
      <c r="X44" s="65">
        <f t="shared" si="4"/>
        <v>37696055</v>
      </c>
      <c r="Y44" s="65">
        <f t="shared" si="4"/>
        <v>308655319</v>
      </c>
      <c r="Z44" s="66">
        <f>+IF(X44&lt;&gt;0,+(Y44/X44)*100,0)</f>
        <v>818.8000548067962</v>
      </c>
      <c r="AA44" s="63">
        <f>+AA42-AA43</f>
        <v>372510457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421050244</v>
      </c>
      <c r="D46" s="55">
        <f>SUM(D44:D45)</f>
        <v>0</v>
      </c>
      <c r="E46" s="56">
        <f t="shared" si="5"/>
        <v>372510457</v>
      </c>
      <c r="F46" s="57">
        <f t="shared" si="5"/>
        <v>372510457</v>
      </c>
      <c r="G46" s="57">
        <f t="shared" si="5"/>
        <v>108663758</v>
      </c>
      <c r="H46" s="57">
        <f t="shared" si="5"/>
        <v>16183805</v>
      </c>
      <c r="I46" s="57">
        <f t="shared" si="5"/>
        <v>96930987</v>
      </c>
      <c r="J46" s="57">
        <f t="shared" si="5"/>
        <v>221778550</v>
      </c>
      <c r="K46" s="57">
        <f t="shared" si="5"/>
        <v>-16268922</v>
      </c>
      <c r="L46" s="57">
        <f t="shared" si="5"/>
        <v>20939782</v>
      </c>
      <c r="M46" s="57">
        <f t="shared" si="5"/>
        <v>119901964</v>
      </c>
      <c r="N46" s="57">
        <f t="shared" si="5"/>
        <v>124572824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346351374</v>
      </c>
      <c r="X46" s="57">
        <f t="shared" si="5"/>
        <v>37696055</v>
      </c>
      <c r="Y46" s="57">
        <f t="shared" si="5"/>
        <v>308655319</v>
      </c>
      <c r="Z46" s="58">
        <f>+IF(X46&lt;&gt;0,+(Y46/X46)*100,0)</f>
        <v>818.8000548067962</v>
      </c>
      <c r="AA46" s="55">
        <f>SUM(AA44:AA45)</f>
        <v>372510457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421050244</v>
      </c>
      <c r="D48" s="71">
        <f>SUM(D46:D47)</f>
        <v>0</v>
      </c>
      <c r="E48" s="72">
        <f t="shared" si="6"/>
        <v>372510457</v>
      </c>
      <c r="F48" s="73">
        <f t="shared" si="6"/>
        <v>372510457</v>
      </c>
      <c r="G48" s="73">
        <f t="shared" si="6"/>
        <v>108663758</v>
      </c>
      <c r="H48" s="74">
        <f t="shared" si="6"/>
        <v>16183805</v>
      </c>
      <c r="I48" s="74">
        <f t="shared" si="6"/>
        <v>96930987</v>
      </c>
      <c r="J48" s="74">
        <f t="shared" si="6"/>
        <v>221778550</v>
      </c>
      <c r="K48" s="74">
        <f t="shared" si="6"/>
        <v>-16268922</v>
      </c>
      <c r="L48" s="74">
        <f t="shared" si="6"/>
        <v>20939782</v>
      </c>
      <c r="M48" s="73">
        <f t="shared" si="6"/>
        <v>119901964</v>
      </c>
      <c r="N48" s="73">
        <f t="shared" si="6"/>
        <v>124572824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346351374</v>
      </c>
      <c r="X48" s="74">
        <f t="shared" si="6"/>
        <v>37696055</v>
      </c>
      <c r="Y48" s="74">
        <f t="shared" si="6"/>
        <v>308655319</v>
      </c>
      <c r="Z48" s="75">
        <f>+IF(X48&lt;&gt;0,+(Y48/X48)*100,0)</f>
        <v>818.8000548067962</v>
      </c>
      <c r="AA48" s="76">
        <f>SUM(AA46:AA47)</f>
        <v>372510457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88824594</v>
      </c>
      <c r="D5" s="6">
        <v>0</v>
      </c>
      <c r="E5" s="7">
        <v>97001665</v>
      </c>
      <c r="F5" s="8">
        <v>97001665</v>
      </c>
      <c r="G5" s="8">
        <v>60553509</v>
      </c>
      <c r="H5" s="8">
        <v>3346730</v>
      </c>
      <c r="I5" s="8">
        <v>2481103</v>
      </c>
      <c r="J5" s="8">
        <v>66381342</v>
      </c>
      <c r="K5" s="8">
        <v>3256021</v>
      </c>
      <c r="L5" s="8">
        <v>3404554</v>
      </c>
      <c r="M5" s="8">
        <v>3629489</v>
      </c>
      <c r="N5" s="8">
        <v>10290064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76671406</v>
      </c>
      <c r="X5" s="8">
        <v>79554628</v>
      </c>
      <c r="Y5" s="8">
        <v>-2883222</v>
      </c>
      <c r="Z5" s="2">
        <v>-3.62</v>
      </c>
      <c r="AA5" s="6">
        <v>97001665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97496381</v>
      </c>
      <c r="D7" s="6">
        <v>0</v>
      </c>
      <c r="E7" s="7">
        <v>116238611</v>
      </c>
      <c r="F7" s="8">
        <v>116238611</v>
      </c>
      <c r="G7" s="8">
        <v>10812275</v>
      </c>
      <c r="H7" s="8">
        <v>10910747</v>
      </c>
      <c r="I7" s="8">
        <v>10193079</v>
      </c>
      <c r="J7" s="8">
        <v>31916101</v>
      </c>
      <c r="K7" s="8">
        <v>7482977</v>
      </c>
      <c r="L7" s="8">
        <v>7503809</v>
      </c>
      <c r="M7" s="8">
        <v>8113327</v>
      </c>
      <c r="N7" s="8">
        <v>23100113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55016214</v>
      </c>
      <c r="X7" s="8">
        <v>53873146</v>
      </c>
      <c r="Y7" s="8">
        <v>1143068</v>
      </c>
      <c r="Z7" s="2">
        <v>2.12</v>
      </c>
      <c r="AA7" s="6">
        <v>116238611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23921441</v>
      </c>
      <c r="D10" s="6">
        <v>0</v>
      </c>
      <c r="E10" s="7">
        <v>26150608</v>
      </c>
      <c r="F10" s="26">
        <v>26150608</v>
      </c>
      <c r="G10" s="26">
        <v>2187672</v>
      </c>
      <c r="H10" s="26">
        <v>2189374</v>
      </c>
      <c r="I10" s="26">
        <v>2129857</v>
      </c>
      <c r="J10" s="26">
        <v>6506903</v>
      </c>
      <c r="K10" s="26">
        <v>2158495</v>
      </c>
      <c r="L10" s="26">
        <v>2111313</v>
      </c>
      <c r="M10" s="26">
        <v>2147603</v>
      </c>
      <c r="N10" s="26">
        <v>6417411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12924314</v>
      </c>
      <c r="X10" s="26">
        <v>12001844</v>
      </c>
      <c r="Y10" s="26">
        <v>922470</v>
      </c>
      <c r="Z10" s="27">
        <v>7.69</v>
      </c>
      <c r="AA10" s="28">
        <v>26150608</v>
      </c>
    </row>
    <row r="11" spans="1:27" ht="13.5">
      <c r="A11" s="25" t="s">
        <v>38</v>
      </c>
      <c r="B11" s="29"/>
      <c r="C11" s="6">
        <v>1656213</v>
      </c>
      <c r="D11" s="6">
        <v>0</v>
      </c>
      <c r="E11" s="7">
        <v>1286023</v>
      </c>
      <c r="F11" s="8">
        <v>1286023</v>
      </c>
      <c r="G11" s="8">
        <v>100376</v>
      </c>
      <c r="H11" s="8">
        <v>97788</v>
      </c>
      <c r="I11" s="8">
        <v>96803</v>
      </c>
      <c r="J11" s="8">
        <v>294967</v>
      </c>
      <c r="K11" s="8">
        <v>99074</v>
      </c>
      <c r="L11" s="8">
        <v>93182</v>
      </c>
      <c r="M11" s="8">
        <v>97055</v>
      </c>
      <c r="N11" s="8">
        <v>289311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584278</v>
      </c>
      <c r="X11" s="8">
        <v>561771</v>
      </c>
      <c r="Y11" s="8">
        <v>22507</v>
      </c>
      <c r="Z11" s="2">
        <v>4.01</v>
      </c>
      <c r="AA11" s="6">
        <v>1286023</v>
      </c>
    </row>
    <row r="12" spans="1:27" ht="13.5">
      <c r="A12" s="25" t="s">
        <v>39</v>
      </c>
      <c r="B12" s="29"/>
      <c r="C12" s="6">
        <v>1841532</v>
      </c>
      <c r="D12" s="6">
        <v>0</v>
      </c>
      <c r="E12" s="7">
        <v>1714706</v>
      </c>
      <c r="F12" s="8">
        <v>1714706</v>
      </c>
      <c r="G12" s="8">
        <v>79166</v>
      </c>
      <c r="H12" s="8">
        <v>77427</v>
      </c>
      <c r="I12" s="8">
        <v>120469</v>
      </c>
      <c r="J12" s="8">
        <v>277062</v>
      </c>
      <c r="K12" s="8">
        <v>74750</v>
      </c>
      <c r="L12" s="8">
        <v>65609</v>
      </c>
      <c r="M12" s="8">
        <v>57740</v>
      </c>
      <c r="N12" s="8">
        <v>198099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475161</v>
      </c>
      <c r="X12" s="8">
        <v>459221</v>
      </c>
      <c r="Y12" s="8">
        <v>15940</v>
      </c>
      <c r="Z12" s="2">
        <v>3.47</v>
      </c>
      <c r="AA12" s="6">
        <v>1714706</v>
      </c>
    </row>
    <row r="13" spans="1:27" ht="13.5">
      <c r="A13" s="23" t="s">
        <v>40</v>
      </c>
      <c r="B13" s="29"/>
      <c r="C13" s="6">
        <v>5711571</v>
      </c>
      <c r="D13" s="6">
        <v>0</v>
      </c>
      <c r="E13" s="7">
        <v>5323255</v>
      </c>
      <c r="F13" s="8">
        <v>5323255</v>
      </c>
      <c r="G13" s="8">
        <v>446323</v>
      </c>
      <c r="H13" s="8">
        <v>437649</v>
      </c>
      <c r="I13" s="8">
        <v>407350</v>
      </c>
      <c r="J13" s="8">
        <v>1291322</v>
      </c>
      <c r="K13" s="8">
        <v>786162</v>
      </c>
      <c r="L13" s="8">
        <v>1108090</v>
      </c>
      <c r="M13" s="8">
        <v>553234</v>
      </c>
      <c r="N13" s="8">
        <v>2447486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3738808</v>
      </c>
      <c r="X13" s="8">
        <v>2320607</v>
      </c>
      <c r="Y13" s="8">
        <v>1418201</v>
      </c>
      <c r="Z13" s="2">
        <v>61.11</v>
      </c>
      <c r="AA13" s="6">
        <v>5323255</v>
      </c>
    </row>
    <row r="14" spans="1:27" ht="13.5">
      <c r="A14" s="23" t="s">
        <v>41</v>
      </c>
      <c r="B14" s="29"/>
      <c r="C14" s="6">
        <v>4711040</v>
      </c>
      <c r="D14" s="6">
        <v>0</v>
      </c>
      <c r="E14" s="7">
        <v>3627845</v>
      </c>
      <c r="F14" s="8">
        <v>3627845</v>
      </c>
      <c r="G14" s="8">
        <v>527722</v>
      </c>
      <c r="H14" s="8">
        <v>559864</v>
      </c>
      <c r="I14" s="8">
        <v>392619</v>
      </c>
      <c r="J14" s="8">
        <v>1480205</v>
      </c>
      <c r="K14" s="8">
        <v>490678</v>
      </c>
      <c r="L14" s="8">
        <v>495614</v>
      </c>
      <c r="M14" s="8">
        <v>482137</v>
      </c>
      <c r="N14" s="8">
        <v>1468429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2948634</v>
      </c>
      <c r="X14" s="8">
        <v>2110344</v>
      </c>
      <c r="Y14" s="8">
        <v>838290</v>
      </c>
      <c r="Z14" s="2">
        <v>39.72</v>
      </c>
      <c r="AA14" s="6">
        <v>3627845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4583153</v>
      </c>
      <c r="D16" s="6">
        <v>0</v>
      </c>
      <c r="E16" s="7">
        <v>1268501</v>
      </c>
      <c r="F16" s="8">
        <v>1268501</v>
      </c>
      <c r="G16" s="8">
        <v>35100</v>
      </c>
      <c r="H16" s="8">
        <v>28250</v>
      </c>
      <c r="I16" s="8">
        <v>40525</v>
      </c>
      <c r="J16" s="8">
        <v>103875</v>
      </c>
      <c r="K16" s="8">
        <v>44418</v>
      </c>
      <c r="L16" s="8">
        <v>22505</v>
      </c>
      <c r="M16" s="8">
        <v>49525</v>
      </c>
      <c r="N16" s="8">
        <v>116448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220323</v>
      </c>
      <c r="X16" s="8">
        <v>489280</v>
      </c>
      <c r="Y16" s="8">
        <v>-268957</v>
      </c>
      <c r="Z16" s="2">
        <v>-54.97</v>
      </c>
      <c r="AA16" s="6">
        <v>1268501</v>
      </c>
    </row>
    <row r="17" spans="1:27" ht="13.5">
      <c r="A17" s="23" t="s">
        <v>44</v>
      </c>
      <c r="B17" s="29"/>
      <c r="C17" s="6">
        <v>3399974</v>
      </c>
      <c r="D17" s="6">
        <v>0</v>
      </c>
      <c r="E17" s="7">
        <v>3701467</v>
      </c>
      <c r="F17" s="8">
        <v>3701467</v>
      </c>
      <c r="G17" s="8">
        <v>310326</v>
      </c>
      <c r="H17" s="8">
        <v>252191</v>
      </c>
      <c r="I17" s="8">
        <v>262965</v>
      </c>
      <c r="J17" s="8">
        <v>825482</v>
      </c>
      <c r="K17" s="8">
        <v>221517</v>
      </c>
      <c r="L17" s="8">
        <v>371885</v>
      </c>
      <c r="M17" s="8">
        <v>210046</v>
      </c>
      <c r="N17" s="8">
        <v>803448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1628930</v>
      </c>
      <c r="X17" s="8">
        <v>2014059</v>
      </c>
      <c r="Y17" s="8">
        <v>-385129</v>
      </c>
      <c r="Z17" s="2">
        <v>-19.12</v>
      </c>
      <c r="AA17" s="6">
        <v>3701467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55179509</v>
      </c>
      <c r="D19" s="6">
        <v>0</v>
      </c>
      <c r="E19" s="7">
        <v>62303000</v>
      </c>
      <c r="F19" s="8">
        <v>62303000</v>
      </c>
      <c r="G19" s="8">
        <v>19263740</v>
      </c>
      <c r="H19" s="8">
        <v>359849</v>
      </c>
      <c r="I19" s="8">
        <v>499870</v>
      </c>
      <c r="J19" s="8">
        <v>20123459</v>
      </c>
      <c r="K19" s="8">
        <v>451734</v>
      </c>
      <c r="L19" s="8">
        <v>922139</v>
      </c>
      <c r="M19" s="8">
        <v>14027960</v>
      </c>
      <c r="N19" s="8">
        <v>15401833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35525292</v>
      </c>
      <c r="X19" s="8">
        <v>36932145</v>
      </c>
      <c r="Y19" s="8">
        <v>-1406853</v>
      </c>
      <c r="Z19" s="2">
        <v>-3.81</v>
      </c>
      <c r="AA19" s="6">
        <v>62303000</v>
      </c>
    </row>
    <row r="20" spans="1:27" ht="13.5">
      <c r="A20" s="23" t="s">
        <v>47</v>
      </c>
      <c r="B20" s="29"/>
      <c r="C20" s="6">
        <v>5411113</v>
      </c>
      <c r="D20" s="6">
        <v>0</v>
      </c>
      <c r="E20" s="7">
        <v>3616589</v>
      </c>
      <c r="F20" s="26">
        <v>3616589</v>
      </c>
      <c r="G20" s="26">
        <v>240384</v>
      </c>
      <c r="H20" s="26">
        <v>378176</v>
      </c>
      <c r="I20" s="26">
        <v>793887</v>
      </c>
      <c r="J20" s="26">
        <v>1412447</v>
      </c>
      <c r="K20" s="26">
        <v>95096</v>
      </c>
      <c r="L20" s="26">
        <v>191318</v>
      </c>
      <c r="M20" s="26">
        <v>104187</v>
      </c>
      <c r="N20" s="26">
        <v>390601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1803048</v>
      </c>
      <c r="X20" s="26">
        <v>4814998</v>
      </c>
      <c r="Y20" s="26">
        <v>-3011950</v>
      </c>
      <c r="Z20" s="27">
        <v>-62.55</v>
      </c>
      <c r="AA20" s="28">
        <v>3616589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292736521</v>
      </c>
      <c r="D22" s="33">
        <f>SUM(D5:D21)</f>
        <v>0</v>
      </c>
      <c r="E22" s="34">
        <f t="shared" si="0"/>
        <v>322232270</v>
      </c>
      <c r="F22" s="35">
        <f t="shared" si="0"/>
        <v>322232270</v>
      </c>
      <c r="G22" s="35">
        <f t="shared" si="0"/>
        <v>94556593</v>
      </c>
      <c r="H22" s="35">
        <f t="shared" si="0"/>
        <v>18638045</v>
      </c>
      <c r="I22" s="35">
        <f t="shared" si="0"/>
        <v>17418527</v>
      </c>
      <c r="J22" s="35">
        <f t="shared" si="0"/>
        <v>130613165</v>
      </c>
      <c r="K22" s="35">
        <f t="shared" si="0"/>
        <v>15160922</v>
      </c>
      <c r="L22" s="35">
        <f t="shared" si="0"/>
        <v>16290018</v>
      </c>
      <c r="M22" s="35">
        <f t="shared" si="0"/>
        <v>29472303</v>
      </c>
      <c r="N22" s="35">
        <f t="shared" si="0"/>
        <v>60923243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191536408</v>
      </c>
      <c r="X22" s="35">
        <f t="shared" si="0"/>
        <v>195132043</v>
      </c>
      <c r="Y22" s="35">
        <f t="shared" si="0"/>
        <v>-3595635</v>
      </c>
      <c r="Z22" s="36">
        <f>+IF(X22&lt;&gt;0,+(Y22/X22)*100,0)</f>
        <v>-1.8426676340389672</v>
      </c>
      <c r="AA22" s="33">
        <f>SUM(AA5:AA21)</f>
        <v>322232270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90521369</v>
      </c>
      <c r="D25" s="6">
        <v>0</v>
      </c>
      <c r="E25" s="7">
        <v>114432589</v>
      </c>
      <c r="F25" s="8">
        <v>114432589</v>
      </c>
      <c r="G25" s="8">
        <v>7620889</v>
      </c>
      <c r="H25" s="8">
        <v>7286213</v>
      </c>
      <c r="I25" s="8">
        <v>7383965</v>
      </c>
      <c r="J25" s="8">
        <v>22291067</v>
      </c>
      <c r="K25" s="8">
        <v>7340615</v>
      </c>
      <c r="L25" s="8">
        <v>8055454</v>
      </c>
      <c r="M25" s="8">
        <v>9883490</v>
      </c>
      <c r="N25" s="8">
        <v>25279559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47570626</v>
      </c>
      <c r="X25" s="8">
        <v>41121353</v>
      </c>
      <c r="Y25" s="8">
        <v>6449273</v>
      </c>
      <c r="Z25" s="2">
        <v>15.68</v>
      </c>
      <c r="AA25" s="6">
        <v>114432589</v>
      </c>
    </row>
    <row r="26" spans="1:27" ht="13.5">
      <c r="A26" s="25" t="s">
        <v>52</v>
      </c>
      <c r="B26" s="24"/>
      <c r="C26" s="6">
        <v>5239212</v>
      </c>
      <c r="D26" s="6">
        <v>0</v>
      </c>
      <c r="E26" s="7">
        <v>6936972</v>
      </c>
      <c r="F26" s="8">
        <v>6936972</v>
      </c>
      <c r="G26" s="8">
        <v>391731</v>
      </c>
      <c r="H26" s="8">
        <v>469805</v>
      </c>
      <c r="I26" s="8">
        <v>518681</v>
      </c>
      <c r="J26" s="8">
        <v>1380217</v>
      </c>
      <c r="K26" s="8">
        <v>518681</v>
      </c>
      <c r="L26" s="8">
        <v>518681</v>
      </c>
      <c r="M26" s="8">
        <v>518681</v>
      </c>
      <c r="N26" s="8">
        <v>1556043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2936260</v>
      </c>
      <c r="X26" s="8">
        <v>2451550</v>
      </c>
      <c r="Y26" s="8">
        <v>484710</v>
      </c>
      <c r="Z26" s="2">
        <v>19.77</v>
      </c>
      <c r="AA26" s="6">
        <v>6936972</v>
      </c>
    </row>
    <row r="27" spans="1:27" ht="13.5">
      <c r="A27" s="25" t="s">
        <v>53</v>
      </c>
      <c r="B27" s="24"/>
      <c r="C27" s="6">
        <v>529800</v>
      </c>
      <c r="D27" s="6">
        <v>0</v>
      </c>
      <c r="E27" s="7">
        <v>9500000</v>
      </c>
      <c r="F27" s="8">
        <v>9500000</v>
      </c>
      <c r="G27" s="8">
        <v>0</v>
      </c>
      <c r="H27" s="8">
        <v>0</v>
      </c>
      <c r="I27" s="8">
        <v>14729</v>
      </c>
      <c r="J27" s="8">
        <v>14729</v>
      </c>
      <c r="K27" s="8">
        <v>0</v>
      </c>
      <c r="L27" s="8">
        <v>3798</v>
      </c>
      <c r="M27" s="8">
        <v>0</v>
      </c>
      <c r="N27" s="8">
        <v>3798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18527</v>
      </c>
      <c r="X27" s="8">
        <v>21161</v>
      </c>
      <c r="Y27" s="8">
        <v>-2634</v>
      </c>
      <c r="Z27" s="2">
        <v>-12.45</v>
      </c>
      <c r="AA27" s="6">
        <v>9500000</v>
      </c>
    </row>
    <row r="28" spans="1:27" ht="13.5">
      <c r="A28" s="25" t="s">
        <v>54</v>
      </c>
      <c r="B28" s="24"/>
      <c r="C28" s="6">
        <v>40479893</v>
      </c>
      <c r="D28" s="6">
        <v>0</v>
      </c>
      <c r="E28" s="7">
        <v>73137861</v>
      </c>
      <c r="F28" s="8">
        <v>73137861</v>
      </c>
      <c r="G28" s="8">
        <v>2958374</v>
      </c>
      <c r="H28" s="8">
        <v>2077813</v>
      </c>
      <c r="I28" s="8">
        <v>2563388</v>
      </c>
      <c r="J28" s="8">
        <v>7599575</v>
      </c>
      <c r="K28" s="8">
        <v>2472679</v>
      </c>
      <c r="L28" s="8">
        <v>2472679</v>
      </c>
      <c r="M28" s="8">
        <v>1759818</v>
      </c>
      <c r="N28" s="8">
        <v>6705176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14304751</v>
      </c>
      <c r="X28" s="8">
        <v>26274064</v>
      </c>
      <c r="Y28" s="8">
        <v>-11969313</v>
      </c>
      <c r="Z28" s="2">
        <v>-45.56</v>
      </c>
      <c r="AA28" s="6">
        <v>73137861</v>
      </c>
    </row>
    <row r="29" spans="1:27" ht="13.5">
      <c r="A29" s="25" t="s">
        <v>55</v>
      </c>
      <c r="B29" s="24"/>
      <c r="C29" s="6">
        <v>803936</v>
      </c>
      <c r="D29" s="6">
        <v>0</v>
      </c>
      <c r="E29" s="7">
        <v>1956385</v>
      </c>
      <c r="F29" s="8">
        <v>1956385</v>
      </c>
      <c r="G29" s="8">
        <v>32964</v>
      </c>
      <c r="H29" s="8">
        <v>229301</v>
      </c>
      <c r="I29" s="8">
        <v>91440</v>
      </c>
      <c r="J29" s="8">
        <v>353705</v>
      </c>
      <c r="K29" s="8">
        <v>115576</v>
      </c>
      <c r="L29" s="8">
        <v>24735</v>
      </c>
      <c r="M29" s="8">
        <v>112891</v>
      </c>
      <c r="N29" s="8">
        <v>253202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606907</v>
      </c>
      <c r="X29" s="8">
        <v>395481</v>
      </c>
      <c r="Y29" s="8">
        <v>211426</v>
      </c>
      <c r="Z29" s="2">
        <v>53.46</v>
      </c>
      <c r="AA29" s="6">
        <v>1956385</v>
      </c>
    </row>
    <row r="30" spans="1:27" ht="13.5">
      <c r="A30" s="25" t="s">
        <v>56</v>
      </c>
      <c r="B30" s="24"/>
      <c r="C30" s="6">
        <v>75885783</v>
      </c>
      <c r="D30" s="6">
        <v>0</v>
      </c>
      <c r="E30" s="7">
        <v>94536282</v>
      </c>
      <c r="F30" s="8">
        <v>94536282</v>
      </c>
      <c r="G30" s="8">
        <v>9962630</v>
      </c>
      <c r="H30" s="8">
        <v>11019429</v>
      </c>
      <c r="I30" s="8">
        <v>10110613</v>
      </c>
      <c r="J30" s="8">
        <v>31092672</v>
      </c>
      <c r="K30" s="8">
        <v>5606323</v>
      </c>
      <c r="L30" s="8">
        <v>5688807</v>
      </c>
      <c r="M30" s="8">
        <v>5314111</v>
      </c>
      <c r="N30" s="8">
        <v>16609241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47701913</v>
      </c>
      <c r="X30" s="8">
        <v>44837358</v>
      </c>
      <c r="Y30" s="8">
        <v>2864555</v>
      </c>
      <c r="Z30" s="2">
        <v>6.39</v>
      </c>
      <c r="AA30" s="6">
        <v>94536282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11598331</v>
      </c>
      <c r="D32" s="6">
        <v>0</v>
      </c>
      <c r="E32" s="7">
        <v>28282248</v>
      </c>
      <c r="F32" s="8">
        <v>28282248</v>
      </c>
      <c r="G32" s="8">
        <v>1270905</v>
      </c>
      <c r="H32" s="8">
        <v>1830167</v>
      </c>
      <c r="I32" s="8">
        <v>4057977</v>
      </c>
      <c r="J32" s="8">
        <v>7159049</v>
      </c>
      <c r="K32" s="8">
        <v>1718234</v>
      </c>
      <c r="L32" s="8">
        <v>2398502</v>
      </c>
      <c r="M32" s="8">
        <v>2956288</v>
      </c>
      <c r="N32" s="8">
        <v>7073024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14232073</v>
      </c>
      <c r="X32" s="8">
        <v>12907355</v>
      </c>
      <c r="Y32" s="8">
        <v>1324718</v>
      </c>
      <c r="Z32" s="2">
        <v>10.26</v>
      </c>
      <c r="AA32" s="6">
        <v>28282248</v>
      </c>
    </row>
    <row r="33" spans="1:27" ht="13.5">
      <c r="A33" s="25" t="s">
        <v>59</v>
      </c>
      <c r="B33" s="24"/>
      <c r="C33" s="6">
        <v>15206402</v>
      </c>
      <c r="D33" s="6">
        <v>0</v>
      </c>
      <c r="E33" s="7">
        <v>12113070</v>
      </c>
      <c r="F33" s="8">
        <v>12113070</v>
      </c>
      <c r="G33" s="8">
        <v>2801623</v>
      </c>
      <c r="H33" s="8">
        <v>816222</v>
      </c>
      <c r="I33" s="8">
        <v>849292</v>
      </c>
      <c r="J33" s="8">
        <v>4467137</v>
      </c>
      <c r="K33" s="8">
        <v>2399189</v>
      </c>
      <c r="L33" s="8">
        <v>843461</v>
      </c>
      <c r="M33" s="8">
        <v>809779</v>
      </c>
      <c r="N33" s="8">
        <v>4052429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8519566</v>
      </c>
      <c r="X33" s="8">
        <v>456548</v>
      </c>
      <c r="Y33" s="8">
        <v>8063018</v>
      </c>
      <c r="Z33" s="2">
        <v>1766.08</v>
      </c>
      <c r="AA33" s="6">
        <v>12113070</v>
      </c>
    </row>
    <row r="34" spans="1:27" ht="13.5">
      <c r="A34" s="25" t="s">
        <v>60</v>
      </c>
      <c r="B34" s="24"/>
      <c r="C34" s="6">
        <v>43128263</v>
      </c>
      <c r="D34" s="6">
        <v>0</v>
      </c>
      <c r="E34" s="7">
        <v>33242478</v>
      </c>
      <c r="F34" s="8">
        <v>33242478</v>
      </c>
      <c r="G34" s="8">
        <v>1439843</v>
      </c>
      <c r="H34" s="8">
        <v>3163542</v>
      </c>
      <c r="I34" s="8">
        <v>3294244</v>
      </c>
      <c r="J34" s="8">
        <v>7897629</v>
      </c>
      <c r="K34" s="8">
        <v>1944006</v>
      </c>
      <c r="L34" s="8">
        <v>3396258</v>
      </c>
      <c r="M34" s="8">
        <v>940070</v>
      </c>
      <c r="N34" s="8">
        <v>6280334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14177963</v>
      </c>
      <c r="X34" s="8">
        <v>8196693</v>
      </c>
      <c r="Y34" s="8">
        <v>5981270</v>
      </c>
      <c r="Z34" s="2">
        <v>72.97</v>
      </c>
      <c r="AA34" s="6">
        <v>33242478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283392989</v>
      </c>
      <c r="D36" s="33">
        <f>SUM(D25:D35)</f>
        <v>0</v>
      </c>
      <c r="E36" s="34">
        <f t="shared" si="1"/>
        <v>374137885</v>
      </c>
      <c r="F36" s="35">
        <f t="shared" si="1"/>
        <v>374137885</v>
      </c>
      <c r="G36" s="35">
        <f t="shared" si="1"/>
        <v>26478959</v>
      </c>
      <c r="H36" s="35">
        <f t="shared" si="1"/>
        <v>26892492</v>
      </c>
      <c r="I36" s="35">
        <f t="shared" si="1"/>
        <v>28884329</v>
      </c>
      <c r="J36" s="35">
        <f t="shared" si="1"/>
        <v>82255780</v>
      </c>
      <c r="K36" s="35">
        <f t="shared" si="1"/>
        <v>22115303</v>
      </c>
      <c r="L36" s="35">
        <f t="shared" si="1"/>
        <v>23402375</v>
      </c>
      <c r="M36" s="35">
        <f t="shared" si="1"/>
        <v>22295128</v>
      </c>
      <c r="N36" s="35">
        <f t="shared" si="1"/>
        <v>67812806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150068586</v>
      </c>
      <c r="X36" s="35">
        <f t="shared" si="1"/>
        <v>136661563</v>
      </c>
      <c r="Y36" s="35">
        <f t="shared" si="1"/>
        <v>13407023</v>
      </c>
      <c r="Z36" s="36">
        <f>+IF(X36&lt;&gt;0,+(Y36/X36)*100,0)</f>
        <v>9.810383187260927</v>
      </c>
      <c r="AA36" s="33">
        <f>SUM(AA25:AA35)</f>
        <v>374137885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9343532</v>
      </c>
      <c r="D38" s="46">
        <f>+D22-D36</f>
        <v>0</v>
      </c>
      <c r="E38" s="47">
        <f t="shared" si="2"/>
        <v>-51905615</v>
      </c>
      <c r="F38" s="48">
        <f t="shared" si="2"/>
        <v>-51905615</v>
      </c>
      <c r="G38" s="48">
        <f t="shared" si="2"/>
        <v>68077634</v>
      </c>
      <c r="H38" s="48">
        <f t="shared" si="2"/>
        <v>-8254447</v>
      </c>
      <c r="I38" s="48">
        <f t="shared" si="2"/>
        <v>-11465802</v>
      </c>
      <c r="J38" s="48">
        <f t="shared" si="2"/>
        <v>48357385</v>
      </c>
      <c r="K38" s="48">
        <f t="shared" si="2"/>
        <v>-6954381</v>
      </c>
      <c r="L38" s="48">
        <f t="shared" si="2"/>
        <v>-7112357</v>
      </c>
      <c r="M38" s="48">
        <f t="shared" si="2"/>
        <v>7177175</v>
      </c>
      <c r="N38" s="48">
        <f t="shared" si="2"/>
        <v>-6889563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41467822</v>
      </c>
      <c r="X38" s="48">
        <f>IF(F22=F36,0,X22-X36)</f>
        <v>58470480</v>
      </c>
      <c r="Y38" s="48">
        <f t="shared" si="2"/>
        <v>-17002658</v>
      </c>
      <c r="Z38" s="49">
        <f>+IF(X38&lt;&gt;0,+(Y38/X38)*100,0)</f>
        <v>-29.07904638374783</v>
      </c>
      <c r="AA38" s="46">
        <f>+AA22-AA36</f>
        <v>-51905615</v>
      </c>
    </row>
    <row r="39" spans="1:27" ht="13.5">
      <c r="A39" s="23" t="s">
        <v>64</v>
      </c>
      <c r="B39" s="29"/>
      <c r="C39" s="6">
        <v>24750602</v>
      </c>
      <c r="D39" s="6">
        <v>0</v>
      </c>
      <c r="E39" s="7">
        <v>31525000</v>
      </c>
      <c r="F39" s="8">
        <v>31525000</v>
      </c>
      <c r="G39" s="8">
        <v>3341665</v>
      </c>
      <c r="H39" s="8">
        <v>749859</v>
      </c>
      <c r="I39" s="8">
        <v>354798</v>
      </c>
      <c r="J39" s="8">
        <v>4446322</v>
      </c>
      <c r="K39" s="8">
        <v>0</v>
      </c>
      <c r="L39" s="8">
        <v>438268</v>
      </c>
      <c r="M39" s="8">
        <v>3428351</v>
      </c>
      <c r="N39" s="8">
        <v>3866619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8312941</v>
      </c>
      <c r="X39" s="8">
        <v>11426797</v>
      </c>
      <c r="Y39" s="8">
        <v>-3113856</v>
      </c>
      <c r="Z39" s="2">
        <v>-27.25</v>
      </c>
      <c r="AA39" s="6">
        <v>31525000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34094134</v>
      </c>
      <c r="D42" s="55">
        <f>SUM(D38:D41)</f>
        <v>0</v>
      </c>
      <c r="E42" s="56">
        <f t="shared" si="3"/>
        <v>-20380615</v>
      </c>
      <c r="F42" s="57">
        <f t="shared" si="3"/>
        <v>-20380615</v>
      </c>
      <c r="G42" s="57">
        <f t="shared" si="3"/>
        <v>71419299</v>
      </c>
      <c r="H42" s="57">
        <f t="shared" si="3"/>
        <v>-7504588</v>
      </c>
      <c r="I42" s="57">
        <f t="shared" si="3"/>
        <v>-11111004</v>
      </c>
      <c r="J42" s="57">
        <f t="shared" si="3"/>
        <v>52803707</v>
      </c>
      <c r="K42" s="57">
        <f t="shared" si="3"/>
        <v>-6954381</v>
      </c>
      <c r="L42" s="57">
        <f t="shared" si="3"/>
        <v>-6674089</v>
      </c>
      <c r="M42" s="57">
        <f t="shared" si="3"/>
        <v>10605526</v>
      </c>
      <c r="N42" s="57">
        <f t="shared" si="3"/>
        <v>-3022944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49780763</v>
      </c>
      <c r="X42" s="57">
        <f t="shared" si="3"/>
        <v>69897277</v>
      </c>
      <c r="Y42" s="57">
        <f t="shared" si="3"/>
        <v>-20116514</v>
      </c>
      <c r="Z42" s="58">
        <f>+IF(X42&lt;&gt;0,+(Y42/X42)*100,0)</f>
        <v>-28.780111133656895</v>
      </c>
      <c r="AA42" s="55">
        <f>SUM(AA38:AA41)</f>
        <v>-20380615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34094134</v>
      </c>
      <c r="D44" s="63">
        <f>+D42-D43</f>
        <v>0</v>
      </c>
      <c r="E44" s="64">
        <f t="shared" si="4"/>
        <v>-20380615</v>
      </c>
      <c r="F44" s="65">
        <f t="shared" si="4"/>
        <v>-20380615</v>
      </c>
      <c r="G44" s="65">
        <f t="shared" si="4"/>
        <v>71419299</v>
      </c>
      <c r="H44" s="65">
        <f t="shared" si="4"/>
        <v>-7504588</v>
      </c>
      <c r="I44" s="65">
        <f t="shared" si="4"/>
        <v>-11111004</v>
      </c>
      <c r="J44" s="65">
        <f t="shared" si="4"/>
        <v>52803707</v>
      </c>
      <c r="K44" s="65">
        <f t="shared" si="4"/>
        <v>-6954381</v>
      </c>
      <c r="L44" s="65">
        <f t="shared" si="4"/>
        <v>-6674089</v>
      </c>
      <c r="M44" s="65">
        <f t="shared" si="4"/>
        <v>10605526</v>
      </c>
      <c r="N44" s="65">
        <f t="shared" si="4"/>
        <v>-3022944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49780763</v>
      </c>
      <c r="X44" s="65">
        <f t="shared" si="4"/>
        <v>69897277</v>
      </c>
      <c r="Y44" s="65">
        <f t="shared" si="4"/>
        <v>-20116514</v>
      </c>
      <c r="Z44" s="66">
        <f>+IF(X44&lt;&gt;0,+(Y44/X44)*100,0)</f>
        <v>-28.780111133656895</v>
      </c>
      <c r="AA44" s="63">
        <f>+AA42-AA43</f>
        <v>-20380615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34094134</v>
      </c>
      <c r="D46" s="55">
        <f>SUM(D44:D45)</f>
        <v>0</v>
      </c>
      <c r="E46" s="56">
        <f t="shared" si="5"/>
        <v>-20380615</v>
      </c>
      <c r="F46" s="57">
        <f t="shared" si="5"/>
        <v>-20380615</v>
      </c>
      <c r="G46" s="57">
        <f t="shared" si="5"/>
        <v>71419299</v>
      </c>
      <c r="H46" s="57">
        <f t="shared" si="5"/>
        <v>-7504588</v>
      </c>
      <c r="I46" s="57">
        <f t="shared" si="5"/>
        <v>-11111004</v>
      </c>
      <c r="J46" s="57">
        <f t="shared" si="5"/>
        <v>52803707</v>
      </c>
      <c r="K46" s="57">
        <f t="shared" si="5"/>
        <v>-6954381</v>
      </c>
      <c r="L46" s="57">
        <f t="shared" si="5"/>
        <v>-6674089</v>
      </c>
      <c r="M46" s="57">
        <f t="shared" si="5"/>
        <v>10605526</v>
      </c>
      <c r="N46" s="57">
        <f t="shared" si="5"/>
        <v>-3022944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49780763</v>
      </c>
      <c r="X46" s="57">
        <f t="shared" si="5"/>
        <v>69897277</v>
      </c>
      <c r="Y46" s="57">
        <f t="shared" si="5"/>
        <v>-20116514</v>
      </c>
      <c r="Z46" s="58">
        <f>+IF(X46&lt;&gt;0,+(Y46/X46)*100,0)</f>
        <v>-28.780111133656895</v>
      </c>
      <c r="AA46" s="55">
        <f>SUM(AA44:AA45)</f>
        <v>-20380615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34094134</v>
      </c>
      <c r="D48" s="71">
        <f>SUM(D46:D47)</f>
        <v>0</v>
      </c>
      <c r="E48" s="72">
        <f t="shared" si="6"/>
        <v>-20380615</v>
      </c>
      <c r="F48" s="73">
        <f t="shared" si="6"/>
        <v>-20380615</v>
      </c>
      <c r="G48" s="73">
        <f t="shared" si="6"/>
        <v>71419299</v>
      </c>
      <c r="H48" s="74">
        <f t="shared" si="6"/>
        <v>-7504588</v>
      </c>
      <c r="I48" s="74">
        <f t="shared" si="6"/>
        <v>-11111004</v>
      </c>
      <c r="J48" s="74">
        <f t="shared" si="6"/>
        <v>52803707</v>
      </c>
      <c r="K48" s="74">
        <f t="shared" si="6"/>
        <v>-6954381</v>
      </c>
      <c r="L48" s="74">
        <f t="shared" si="6"/>
        <v>-6674089</v>
      </c>
      <c r="M48" s="73">
        <f t="shared" si="6"/>
        <v>10605526</v>
      </c>
      <c r="N48" s="73">
        <f t="shared" si="6"/>
        <v>-3022944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49780763</v>
      </c>
      <c r="X48" s="74">
        <f t="shared" si="6"/>
        <v>69897277</v>
      </c>
      <c r="Y48" s="74">
        <f t="shared" si="6"/>
        <v>-20116514</v>
      </c>
      <c r="Z48" s="75">
        <f>+IF(X48&lt;&gt;0,+(Y48/X48)*100,0)</f>
        <v>-28.780111133656895</v>
      </c>
      <c r="AA48" s="76">
        <f>SUM(AA46:AA47)</f>
        <v>-20380615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13123930</v>
      </c>
      <c r="D5" s="6">
        <v>0</v>
      </c>
      <c r="E5" s="7">
        <v>15753905</v>
      </c>
      <c r="F5" s="8">
        <v>15753905</v>
      </c>
      <c r="G5" s="8">
        <v>6933608</v>
      </c>
      <c r="H5" s="8">
        <v>790866</v>
      </c>
      <c r="I5" s="8">
        <v>792875</v>
      </c>
      <c r="J5" s="8">
        <v>8517349</v>
      </c>
      <c r="K5" s="8">
        <v>-26663</v>
      </c>
      <c r="L5" s="8">
        <v>40798</v>
      </c>
      <c r="M5" s="8">
        <v>-5905079</v>
      </c>
      <c r="N5" s="8">
        <v>-5890944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2626405</v>
      </c>
      <c r="X5" s="8">
        <v>16080906</v>
      </c>
      <c r="Y5" s="8">
        <v>-13454501</v>
      </c>
      <c r="Z5" s="2">
        <v>-83.67</v>
      </c>
      <c r="AA5" s="6">
        <v>15753905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1681650</v>
      </c>
      <c r="D10" s="6">
        <v>0</v>
      </c>
      <c r="E10" s="7">
        <v>1991028</v>
      </c>
      <c r="F10" s="26">
        <v>1991028</v>
      </c>
      <c r="G10" s="26">
        <v>0</v>
      </c>
      <c r="H10" s="26">
        <v>88445</v>
      </c>
      <c r="I10" s="26">
        <v>99275</v>
      </c>
      <c r="J10" s="26">
        <v>187720</v>
      </c>
      <c r="K10" s="26">
        <v>144537</v>
      </c>
      <c r="L10" s="26">
        <v>146561</v>
      </c>
      <c r="M10" s="26">
        <v>39880</v>
      </c>
      <c r="N10" s="26">
        <v>330978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518698</v>
      </c>
      <c r="X10" s="26">
        <v>1023444</v>
      </c>
      <c r="Y10" s="26">
        <v>-504746</v>
      </c>
      <c r="Z10" s="27">
        <v>-49.32</v>
      </c>
      <c r="AA10" s="28">
        <v>1991028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985191</v>
      </c>
      <c r="D12" s="6">
        <v>0</v>
      </c>
      <c r="E12" s="7">
        <v>498280</v>
      </c>
      <c r="F12" s="8">
        <v>498280</v>
      </c>
      <c r="G12" s="8">
        <v>92468</v>
      </c>
      <c r="H12" s="8">
        <v>69489</v>
      </c>
      <c r="I12" s="8">
        <v>75490</v>
      </c>
      <c r="J12" s="8">
        <v>237447</v>
      </c>
      <c r="K12" s="8">
        <v>108732</v>
      </c>
      <c r="L12" s="8">
        <v>81717</v>
      </c>
      <c r="M12" s="8">
        <v>-210656</v>
      </c>
      <c r="N12" s="8">
        <v>-20207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217240</v>
      </c>
      <c r="X12" s="8">
        <v>255157</v>
      </c>
      <c r="Y12" s="8">
        <v>-37917</v>
      </c>
      <c r="Z12" s="2">
        <v>-14.86</v>
      </c>
      <c r="AA12" s="6">
        <v>498280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4000000</v>
      </c>
      <c r="F13" s="8">
        <v>4000000</v>
      </c>
      <c r="G13" s="8">
        <v>464208</v>
      </c>
      <c r="H13" s="8">
        <v>766790</v>
      </c>
      <c r="I13" s="8">
        <v>315619</v>
      </c>
      <c r="J13" s="8">
        <v>1546617</v>
      </c>
      <c r="K13" s="8">
        <v>1301955</v>
      </c>
      <c r="L13" s="8">
        <v>785618</v>
      </c>
      <c r="M13" s="8">
        <v>413853</v>
      </c>
      <c r="N13" s="8">
        <v>2501426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4048043</v>
      </c>
      <c r="X13" s="8">
        <v>1581960</v>
      </c>
      <c r="Y13" s="8">
        <v>2466083</v>
      </c>
      <c r="Z13" s="2">
        <v>155.89</v>
      </c>
      <c r="AA13" s="6">
        <v>4000000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392026</v>
      </c>
      <c r="D16" s="6">
        <v>0</v>
      </c>
      <c r="E16" s="7">
        <v>250000</v>
      </c>
      <c r="F16" s="8">
        <v>250000</v>
      </c>
      <c r="G16" s="8">
        <v>5800</v>
      </c>
      <c r="H16" s="8">
        <v>64950</v>
      </c>
      <c r="I16" s="8">
        <v>78100</v>
      </c>
      <c r="J16" s="8">
        <v>148850</v>
      </c>
      <c r="K16" s="8">
        <v>177350</v>
      </c>
      <c r="L16" s="8">
        <v>153180</v>
      </c>
      <c r="M16" s="8">
        <v>-436400</v>
      </c>
      <c r="N16" s="8">
        <v>-105870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42980</v>
      </c>
      <c r="X16" s="8">
        <v>222268</v>
      </c>
      <c r="Y16" s="8">
        <v>-179288</v>
      </c>
      <c r="Z16" s="2">
        <v>-80.66</v>
      </c>
      <c r="AA16" s="6">
        <v>250000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3560000</v>
      </c>
      <c r="F17" s="8">
        <v>3560000</v>
      </c>
      <c r="G17" s="8">
        <v>270624</v>
      </c>
      <c r="H17" s="8">
        <v>237366</v>
      </c>
      <c r="I17" s="8">
        <v>269404</v>
      </c>
      <c r="J17" s="8">
        <v>777394</v>
      </c>
      <c r="K17" s="8">
        <v>240833</v>
      </c>
      <c r="L17" s="8">
        <v>240103</v>
      </c>
      <c r="M17" s="8">
        <v>197111</v>
      </c>
      <c r="N17" s="8">
        <v>678047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1455441</v>
      </c>
      <c r="X17" s="8">
        <v>1952585</v>
      </c>
      <c r="Y17" s="8">
        <v>-497144</v>
      </c>
      <c r="Z17" s="2">
        <v>-25.46</v>
      </c>
      <c r="AA17" s="6">
        <v>3560000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720000</v>
      </c>
      <c r="F18" s="8">
        <v>720000</v>
      </c>
      <c r="G18" s="8">
        <v>81474</v>
      </c>
      <c r="H18" s="8">
        <v>59427</v>
      </c>
      <c r="I18" s="8">
        <v>64885</v>
      </c>
      <c r="J18" s="8">
        <v>205786</v>
      </c>
      <c r="K18" s="8">
        <v>74796</v>
      </c>
      <c r="L18" s="8">
        <v>50062</v>
      </c>
      <c r="M18" s="8">
        <v>56749</v>
      </c>
      <c r="N18" s="8">
        <v>181607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387393</v>
      </c>
      <c r="X18" s="8">
        <v>397797</v>
      </c>
      <c r="Y18" s="8">
        <v>-10404</v>
      </c>
      <c r="Z18" s="2">
        <v>-2.62</v>
      </c>
      <c r="AA18" s="6">
        <v>720000</v>
      </c>
    </row>
    <row r="19" spans="1:27" ht="13.5">
      <c r="A19" s="23" t="s">
        <v>46</v>
      </c>
      <c r="B19" s="29"/>
      <c r="C19" s="6">
        <v>90246296</v>
      </c>
      <c r="D19" s="6">
        <v>0</v>
      </c>
      <c r="E19" s="7">
        <v>95039000</v>
      </c>
      <c r="F19" s="8">
        <v>95039000</v>
      </c>
      <c r="G19" s="8">
        <v>37705000</v>
      </c>
      <c r="H19" s="8">
        <v>807075</v>
      </c>
      <c r="I19" s="8">
        <v>31568</v>
      </c>
      <c r="J19" s="8">
        <v>38543643</v>
      </c>
      <c r="K19" s="8">
        <v>2209215</v>
      </c>
      <c r="L19" s="8">
        <v>-699262</v>
      </c>
      <c r="M19" s="8">
        <v>31767708</v>
      </c>
      <c r="N19" s="8">
        <v>33277661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71821304</v>
      </c>
      <c r="X19" s="8">
        <v>166894</v>
      </c>
      <c r="Y19" s="8">
        <v>71654410</v>
      </c>
      <c r="Z19" s="2">
        <v>42934.08</v>
      </c>
      <c r="AA19" s="6">
        <v>95039000</v>
      </c>
    </row>
    <row r="20" spans="1:27" ht="13.5">
      <c r="A20" s="23" t="s">
        <v>47</v>
      </c>
      <c r="B20" s="29"/>
      <c r="C20" s="6">
        <v>1798929</v>
      </c>
      <c r="D20" s="6">
        <v>0</v>
      </c>
      <c r="E20" s="7">
        <v>278500</v>
      </c>
      <c r="F20" s="26">
        <v>278500</v>
      </c>
      <c r="G20" s="26">
        <v>129758</v>
      </c>
      <c r="H20" s="26">
        <v>-39758</v>
      </c>
      <c r="I20" s="26">
        <v>15336</v>
      </c>
      <c r="J20" s="26">
        <v>105336</v>
      </c>
      <c r="K20" s="26">
        <v>91577</v>
      </c>
      <c r="L20" s="26">
        <v>28002</v>
      </c>
      <c r="M20" s="26">
        <v>-14373</v>
      </c>
      <c r="N20" s="26">
        <v>105206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210542</v>
      </c>
      <c r="X20" s="26">
        <v>69465761</v>
      </c>
      <c r="Y20" s="26">
        <v>-69255219</v>
      </c>
      <c r="Z20" s="27">
        <v>-99.7</v>
      </c>
      <c r="AA20" s="28">
        <v>278500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108228022</v>
      </c>
      <c r="D22" s="33">
        <f>SUM(D5:D21)</f>
        <v>0</v>
      </c>
      <c r="E22" s="34">
        <f t="shared" si="0"/>
        <v>122090713</v>
      </c>
      <c r="F22" s="35">
        <f t="shared" si="0"/>
        <v>122090713</v>
      </c>
      <c r="G22" s="35">
        <f t="shared" si="0"/>
        <v>45682940</v>
      </c>
      <c r="H22" s="35">
        <f t="shared" si="0"/>
        <v>2844650</v>
      </c>
      <c r="I22" s="35">
        <f t="shared" si="0"/>
        <v>1742552</v>
      </c>
      <c r="J22" s="35">
        <f t="shared" si="0"/>
        <v>50270142</v>
      </c>
      <c r="K22" s="35">
        <f t="shared" si="0"/>
        <v>4322332</v>
      </c>
      <c r="L22" s="35">
        <f t="shared" si="0"/>
        <v>826779</v>
      </c>
      <c r="M22" s="35">
        <f t="shared" si="0"/>
        <v>25908793</v>
      </c>
      <c r="N22" s="35">
        <f t="shared" si="0"/>
        <v>31057904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81328046</v>
      </c>
      <c r="X22" s="35">
        <f t="shared" si="0"/>
        <v>91146772</v>
      </c>
      <c r="Y22" s="35">
        <f t="shared" si="0"/>
        <v>-9818726</v>
      </c>
      <c r="Z22" s="36">
        <f>+IF(X22&lt;&gt;0,+(Y22/X22)*100,0)</f>
        <v>-10.772434157075798</v>
      </c>
      <c r="AA22" s="33">
        <f>SUM(AA5:AA21)</f>
        <v>122090713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61891705</v>
      </c>
      <c r="D25" s="6">
        <v>0</v>
      </c>
      <c r="E25" s="7">
        <v>60566133</v>
      </c>
      <c r="F25" s="8">
        <v>60566133</v>
      </c>
      <c r="G25" s="8">
        <v>3945503</v>
      </c>
      <c r="H25" s="8">
        <v>3995858</v>
      </c>
      <c r="I25" s="8">
        <v>3929049</v>
      </c>
      <c r="J25" s="8">
        <v>11870410</v>
      </c>
      <c r="K25" s="8">
        <v>4018225</v>
      </c>
      <c r="L25" s="8">
        <v>6502875</v>
      </c>
      <c r="M25" s="8">
        <v>4219081</v>
      </c>
      <c r="N25" s="8">
        <v>14740181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26610591</v>
      </c>
      <c r="X25" s="8">
        <v>31723305</v>
      </c>
      <c r="Y25" s="8">
        <v>-5112714</v>
      </c>
      <c r="Z25" s="2">
        <v>-16.12</v>
      </c>
      <c r="AA25" s="6">
        <v>60566133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9855465</v>
      </c>
      <c r="F26" s="8">
        <v>9855465</v>
      </c>
      <c r="G26" s="8">
        <v>594336</v>
      </c>
      <c r="H26" s="8">
        <v>474229</v>
      </c>
      <c r="I26" s="8">
        <v>707905</v>
      </c>
      <c r="J26" s="8">
        <v>1776470</v>
      </c>
      <c r="K26" s="8">
        <v>707905</v>
      </c>
      <c r="L26" s="8">
        <v>707905</v>
      </c>
      <c r="M26" s="8">
        <v>707905</v>
      </c>
      <c r="N26" s="8">
        <v>2123715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3900185</v>
      </c>
      <c r="X26" s="8">
        <v>4559875</v>
      </c>
      <c r="Y26" s="8">
        <v>-659690</v>
      </c>
      <c r="Z26" s="2">
        <v>-14.47</v>
      </c>
      <c r="AA26" s="6">
        <v>9855465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1900000</v>
      </c>
      <c r="F27" s="8">
        <v>1900000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1900000</v>
      </c>
    </row>
    <row r="28" spans="1:27" ht="13.5">
      <c r="A28" s="25" t="s">
        <v>54</v>
      </c>
      <c r="B28" s="24"/>
      <c r="C28" s="6">
        <v>18667605</v>
      </c>
      <c r="D28" s="6">
        <v>0</v>
      </c>
      <c r="E28" s="7">
        <v>19000000</v>
      </c>
      <c r="F28" s="8">
        <v>19000000</v>
      </c>
      <c r="G28" s="8">
        <v>0</v>
      </c>
      <c r="H28" s="8">
        <v>1666138</v>
      </c>
      <c r="I28" s="8">
        <v>271</v>
      </c>
      <c r="J28" s="8">
        <v>1666409</v>
      </c>
      <c r="K28" s="8">
        <v>1661194</v>
      </c>
      <c r="L28" s="8">
        <v>11754</v>
      </c>
      <c r="M28" s="8">
        <v>3343403</v>
      </c>
      <c r="N28" s="8">
        <v>5016351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6682760</v>
      </c>
      <c r="X28" s="8">
        <v>9123230</v>
      </c>
      <c r="Y28" s="8">
        <v>-2440470</v>
      </c>
      <c r="Z28" s="2">
        <v>-26.75</v>
      </c>
      <c r="AA28" s="6">
        <v>19000000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851</v>
      </c>
      <c r="I29" s="8">
        <v>851</v>
      </c>
      <c r="J29" s="8">
        <v>1702</v>
      </c>
      <c r="K29" s="8">
        <v>0</v>
      </c>
      <c r="L29" s="8">
        <v>1423</v>
      </c>
      <c r="M29" s="8">
        <v>2996750</v>
      </c>
      <c r="N29" s="8">
        <v>2998173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2999875</v>
      </c>
      <c r="X29" s="8"/>
      <c r="Y29" s="8">
        <v>2999875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2993800</v>
      </c>
      <c r="F31" s="8">
        <v>2993800</v>
      </c>
      <c r="G31" s="8">
        <v>0</v>
      </c>
      <c r="H31" s="8">
        <v>241616</v>
      </c>
      <c r="I31" s="8">
        <v>272553</v>
      </c>
      <c r="J31" s="8">
        <v>514169</v>
      </c>
      <c r="K31" s="8">
        <v>362191</v>
      </c>
      <c r="L31" s="8">
        <v>312588</v>
      </c>
      <c r="M31" s="8">
        <v>179307</v>
      </c>
      <c r="N31" s="8">
        <v>854086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1368255</v>
      </c>
      <c r="X31" s="8"/>
      <c r="Y31" s="8">
        <v>1368255</v>
      </c>
      <c r="Z31" s="2">
        <v>0</v>
      </c>
      <c r="AA31" s="6">
        <v>2993800</v>
      </c>
    </row>
    <row r="32" spans="1:27" ht="13.5">
      <c r="A32" s="25" t="s">
        <v>58</v>
      </c>
      <c r="B32" s="24"/>
      <c r="C32" s="6">
        <v>5759731</v>
      </c>
      <c r="D32" s="6">
        <v>0</v>
      </c>
      <c r="E32" s="7">
        <v>6483600</v>
      </c>
      <c r="F32" s="8">
        <v>6483600</v>
      </c>
      <c r="G32" s="8">
        <v>1900</v>
      </c>
      <c r="H32" s="8">
        <v>996452</v>
      </c>
      <c r="I32" s="8">
        <v>399673</v>
      </c>
      <c r="J32" s="8">
        <v>1398025</v>
      </c>
      <c r="K32" s="8">
        <v>425113</v>
      </c>
      <c r="L32" s="8">
        <v>164612</v>
      </c>
      <c r="M32" s="8">
        <v>790343</v>
      </c>
      <c r="N32" s="8">
        <v>1380068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2778093</v>
      </c>
      <c r="X32" s="8"/>
      <c r="Y32" s="8">
        <v>2778093</v>
      </c>
      <c r="Z32" s="2">
        <v>0</v>
      </c>
      <c r="AA32" s="6">
        <v>6483600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4435000</v>
      </c>
      <c r="F33" s="8">
        <v>4435000</v>
      </c>
      <c r="G33" s="8">
        <v>0</v>
      </c>
      <c r="H33" s="8">
        <v>313249</v>
      </c>
      <c r="I33" s="8">
        <v>163116</v>
      </c>
      <c r="J33" s="8">
        <v>476365</v>
      </c>
      <c r="K33" s="8">
        <v>390942</v>
      </c>
      <c r="L33" s="8">
        <v>407885</v>
      </c>
      <c r="M33" s="8">
        <v>414429</v>
      </c>
      <c r="N33" s="8">
        <v>1213256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1689621</v>
      </c>
      <c r="X33" s="8">
        <v>2252555</v>
      </c>
      <c r="Y33" s="8">
        <v>-562934</v>
      </c>
      <c r="Z33" s="2">
        <v>-24.99</v>
      </c>
      <c r="AA33" s="6">
        <v>4435000</v>
      </c>
    </row>
    <row r="34" spans="1:27" ht="13.5">
      <c r="A34" s="25" t="s">
        <v>60</v>
      </c>
      <c r="B34" s="24"/>
      <c r="C34" s="6">
        <v>27692364</v>
      </c>
      <c r="D34" s="6">
        <v>0</v>
      </c>
      <c r="E34" s="7">
        <v>29462104</v>
      </c>
      <c r="F34" s="8">
        <v>29462104</v>
      </c>
      <c r="G34" s="8">
        <v>127778</v>
      </c>
      <c r="H34" s="8">
        <v>881038</v>
      </c>
      <c r="I34" s="8">
        <v>1285744</v>
      </c>
      <c r="J34" s="8">
        <v>2294560</v>
      </c>
      <c r="K34" s="8">
        <v>1250665</v>
      </c>
      <c r="L34" s="8">
        <v>1275723</v>
      </c>
      <c r="M34" s="8">
        <v>2687173</v>
      </c>
      <c r="N34" s="8">
        <v>5213561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7508121</v>
      </c>
      <c r="X34" s="8">
        <v>7497622</v>
      </c>
      <c r="Y34" s="8">
        <v>10499</v>
      </c>
      <c r="Z34" s="2">
        <v>0.14</v>
      </c>
      <c r="AA34" s="6">
        <v>29462104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114011405</v>
      </c>
      <c r="D36" s="33">
        <f>SUM(D25:D35)</f>
        <v>0</v>
      </c>
      <c r="E36" s="34">
        <f t="shared" si="1"/>
        <v>134696102</v>
      </c>
      <c r="F36" s="35">
        <f t="shared" si="1"/>
        <v>134696102</v>
      </c>
      <c r="G36" s="35">
        <f t="shared" si="1"/>
        <v>4669517</v>
      </c>
      <c r="H36" s="35">
        <f t="shared" si="1"/>
        <v>8569431</v>
      </c>
      <c r="I36" s="35">
        <f t="shared" si="1"/>
        <v>6759162</v>
      </c>
      <c r="J36" s="35">
        <f t="shared" si="1"/>
        <v>19998110</v>
      </c>
      <c r="K36" s="35">
        <f t="shared" si="1"/>
        <v>8816235</v>
      </c>
      <c r="L36" s="35">
        <f t="shared" si="1"/>
        <v>9384765</v>
      </c>
      <c r="M36" s="35">
        <f t="shared" si="1"/>
        <v>15338391</v>
      </c>
      <c r="N36" s="35">
        <f t="shared" si="1"/>
        <v>33539391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53537501</v>
      </c>
      <c r="X36" s="35">
        <f t="shared" si="1"/>
        <v>55156587</v>
      </c>
      <c r="Y36" s="35">
        <f t="shared" si="1"/>
        <v>-1619086</v>
      </c>
      <c r="Z36" s="36">
        <f>+IF(X36&lt;&gt;0,+(Y36/X36)*100,0)</f>
        <v>-2.9354354358437735</v>
      </c>
      <c r="AA36" s="33">
        <f>SUM(AA25:AA35)</f>
        <v>134696102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-5783383</v>
      </c>
      <c r="D38" s="46">
        <f>+D22-D36</f>
        <v>0</v>
      </c>
      <c r="E38" s="47">
        <f t="shared" si="2"/>
        <v>-12605389</v>
      </c>
      <c r="F38" s="48">
        <f t="shared" si="2"/>
        <v>-12605389</v>
      </c>
      <c r="G38" s="48">
        <f t="shared" si="2"/>
        <v>41013423</v>
      </c>
      <c r="H38" s="48">
        <f t="shared" si="2"/>
        <v>-5724781</v>
      </c>
      <c r="I38" s="48">
        <f t="shared" si="2"/>
        <v>-5016610</v>
      </c>
      <c r="J38" s="48">
        <f t="shared" si="2"/>
        <v>30272032</v>
      </c>
      <c r="K38" s="48">
        <f t="shared" si="2"/>
        <v>-4493903</v>
      </c>
      <c r="L38" s="48">
        <f t="shared" si="2"/>
        <v>-8557986</v>
      </c>
      <c r="M38" s="48">
        <f t="shared" si="2"/>
        <v>10570402</v>
      </c>
      <c r="N38" s="48">
        <f t="shared" si="2"/>
        <v>-2481487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27790545</v>
      </c>
      <c r="X38" s="48">
        <f>IF(F22=F36,0,X22-X36)</f>
        <v>35990185</v>
      </c>
      <c r="Y38" s="48">
        <f t="shared" si="2"/>
        <v>-8199640</v>
      </c>
      <c r="Z38" s="49">
        <f>+IF(X38&lt;&gt;0,+(Y38/X38)*100,0)</f>
        <v>-22.782989306667915</v>
      </c>
      <c r="AA38" s="46">
        <f>+AA22-AA36</f>
        <v>-12605389</v>
      </c>
    </row>
    <row r="39" spans="1:27" ht="13.5">
      <c r="A39" s="23" t="s">
        <v>64</v>
      </c>
      <c r="B39" s="29"/>
      <c r="C39" s="6">
        <v>83548760</v>
      </c>
      <c r="D39" s="6">
        <v>0</v>
      </c>
      <c r="E39" s="7">
        <v>58280100</v>
      </c>
      <c r="F39" s="8">
        <v>58280100</v>
      </c>
      <c r="G39" s="8">
        <v>0</v>
      </c>
      <c r="H39" s="8">
        <v>2542472</v>
      </c>
      <c r="I39" s="8">
        <v>6716104</v>
      </c>
      <c r="J39" s="8">
        <v>9258576</v>
      </c>
      <c r="K39" s="8">
        <v>2688783</v>
      </c>
      <c r="L39" s="8">
        <v>5287462</v>
      </c>
      <c r="M39" s="8">
        <v>642417</v>
      </c>
      <c r="N39" s="8">
        <v>8618662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17877238</v>
      </c>
      <c r="X39" s="8">
        <v>24596168</v>
      </c>
      <c r="Y39" s="8">
        <v>-6718930</v>
      </c>
      <c r="Z39" s="2">
        <v>-27.32</v>
      </c>
      <c r="AA39" s="6">
        <v>58280100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77765377</v>
      </c>
      <c r="D42" s="55">
        <f>SUM(D38:D41)</f>
        <v>0</v>
      </c>
      <c r="E42" s="56">
        <f t="shared" si="3"/>
        <v>45674711</v>
      </c>
      <c r="F42" s="57">
        <f t="shared" si="3"/>
        <v>45674711</v>
      </c>
      <c r="G42" s="57">
        <f t="shared" si="3"/>
        <v>41013423</v>
      </c>
      <c r="H42" s="57">
        <f t="shared" si="3"/>
        <v>-3182309</v>
      </c>
      <c r="I42" s="57">
        <f t="shared" si="3"/>
        <v>1699494</v>
      </c>
      <c r="J42" s="57">
        <f t="shared" si="3"/>
        <v>39530608</v>
      </c>
      <c r="K42" s="57">
        <f t="shared" si="3"/>
        <v>-1805120</v>
      </c>
      <c r="L42" s="57">
        <f t="shared" si="3"/>
        <v>-3270524</v>
      </c>
      <c r="M42" s="57">
        <f t="shared" si="3"/>
        <v>11212819</v>
      </c>
      <c r="N42" s="57">
        <f t="shared" si="3"/>
        <v>6137175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45667783</v>
      </c>
      <c r="X42" s="57">
        <f t="shared" si="3"/>
        <v>60586353</v>
      </c>
      <c r="Y42" s="57">
        <f t="shared" si="3"/>
        <v>-14918570</v>
      </c>
      <c r="Z42" s="58">
        <f>+IF(X42&lt;&gt;0,+(Y42/X42)*100,0)</f>
        <v>-24.623647506889874</v>
      </c>
      <c r="AA42" s="55">
        <f>SUM(AA38:AA41)</f>
        <v>45674711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77765377</v>
      </c>
      <c r="D44" s="63">
        <f>+D42-D43</f>
        <v>0</v>
      </c>
      <c r="E44" s="64">
        <f t="shared" si="4"/>
        <v>45674711</v>
      </c>
      <c r="F44" s="65">
        <f t="shared" si="4"/>
        <v>45674711</v>
      </c>
      <c r="G44" s="65">
        <f t="shared" si="4"/>
        <v>41013423</v>
      </c>
      <c r="H44" s="65">
        <f t="shared" si="4"/>
        <v>-3182309</v>
      </c>
      <c r="I44" s="65">
        <f t="shared" si="4"/>
        <v>1699494</v>
      </c>
      <c r="J44" s="65">
        <f t="shared" si="4"/>
        <v>39530608</v>
      </c>
      <c r="K44" s="65">
        <f t="shared" si="4"/>
        <v>-1805120</v>
      </c>
      <c r="L44" s="65">
        <f t="shared" si="4"/>
        <v>-3270524</v>
      </c>
      <c r="M44" s="65">
        <f t="shared" si="4"/>
        <v>11212819</v>
      </c>
      <c r="N44" s="65">
        <f t="shared" si="4"/>
        <v>6137175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45667783</v>
      </c>
      <c r="X44" s="65">
        <f t="shared" si="4"/>
        <v>60586353</v>
      </c>
      <c r="Y44" s="65">
        <f t="shared" si="4"/>
        <v>-14918570</v>
      </c>
      <c r="Z44" s="66">
        <f>+IF(X44&lt;&gt;0,+(Y44/X44)*100,0)</f>
        <v>-24.623647506889874</v>
      </c>
      <c r="AA44" s="63">
        <f>+AA42-AA43</f>
        <v>45674711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77765377</v>
      </c>
      <c r="D46" s="55">
        <f>SUM(D44:D45)</f>
        <v>0</v>
      </c>
      <c r="E46" s="56">
        <f t="shared" si="5"/>
        <v>45674711</v>
      </c>
      <c r="F46" s="57">
        <f t="shared" si="5"/>
        <v>45674711</v>
      </c>
      <c r="G46" s="57">
        <f t="shared" si="5"/>
        <v>41013423</v>
      </c>
      <c r="H46" s="57">
        <f t="shared" si="5"/>
        <v>-3182309</v>
      </c>
      <c r="I46" s="57">
        <f t="shared" si="5"/>
        <v>1699494</v>
      </c>
      <c r="J46" s="57">
        <f t="shared" si="5"/>
        <v>39530608</v>
      </c>
      <c r="K46" s="57">
        <f t="shared" si="5"/>
        <v>-1805120</v>
      </c>
      <c r="L46" s="57">
        <f t="shared" si="5"/>
        <v>-3270524</v>
      </c>
      <c r="M46" s="57">
        <f t="shared" si="5"/>
        <v>11212819</v>
      </c>
      <c r="N46" s="57">
        <f t="shared" si="5"/>
        <v>6137175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45667783</v>
      </c>
      <c r="X46" s="57">
        <f t="shared" si="5"/>
        <v>60586353</v>
      </c>
      <c r="Y46" s="57">
        <f t="shared" si="5"/>
        <v>-14918570</v>
      </c>
      <c r="Z46" s="58">
        <f>+IF(X46&lt;&gt;0,+(Y46/X46)*100,0)</f>
        <v>-24.623647506889874</v>
      </c>
      <c r="AA46" s="55">
        <f>SUM(AA44:AA45)</f>
        <v>45674711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77765377</v>
      </c>
      <c r="D48" s="71">
        <f>SUM(D46:D47)</f>
        <v>0</v>
      </c>
      <c r="E48" s="72">
        <f t="shared" si="6"/>
        <v>45674711</v>
      </c>
      <c r="F48" s="73">
        <f t="shared" si="6"/>
        <v>45674711</v>
      </c>
      <c r="G48" s="73">
        <f t="shared" si="6"/>
        <v>41013423</v>
      </c>
      <c r="H48" s="74">
        <f t="shared" si="6"/>
        <v>-3182309</v>
      </c>
      <c r="I48" s="74">
        <f t="shared" si="6"/>
        <v>1699494</v>
      </c>
      <c r="J48" s="74">
        <f t="shared" si="6"/>
        <v>39530608</v>
      </c>
      <c r="K48" s="74">
        <f t="shared" si="6"/>
        <v>-1805120</v>
      </c>
      <c r="L48" s="74">
        <f t="shared" si="6"/>
        <v>-3270524</v>
      </c>
      <c r="M48" s="73">
        <f t="shared" si="6"/>
        <v>11212819</v>
      </c>
      <c r="N48" s="73">
        <f t="shared" si="6"/>
        <v>6137175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45667783</v>
      </c>
      <c r="X48" s="74">
        <f t="shared" si="6"/>
        <v>60586353</v>
      </c>
      <c r="Y48" s="74">
        <f t="shared" si="6"/>
        <v>-14918570</v>
      </c>
      <c r="Z48" s="75">
        <f>+IF(X48&lt;&gt;0,+(Y48/X48)*100,0)</f>
        <v>-24.623647506889874</v>
      </c>
      <c r="AA48" s="76">
        <f>SUM(AA46:AA47)</f>
        <v>45674711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7296892</v>
      </c>
      <c r="D5" s="6">
        <v>0</v>
      </c>
      <c r="E5" s="7">
        <v>11118685</v>
      </c>
      <c r="F5" s="8">
        <v>11118685</v>
      </c>
      <c r="G5" s="8">
        <v>5682305</v>
      </c>
      <c r="H5" s="8">
        <v>380724</v>
      </c>
      <c r="I5" s="8">
        <v>380819</v>
      </c>
      <c r="J5" s="8">
        <v>6443848</v>
      </c>
      <c r="K5" s="8">
        <v>385967</v>
      </c>
      <c r="L5" s="8">
        <v>386550</v>
      </c>
      <c r="M5" s="8">
        <v>386550</v>
      </c>
      <c r="N5" s="8">
        <v>1159067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7602915</v>
      </c>
      <c r="X5" s="8">
        <v>8184229</v>
      </c>
      <c r="Y5" s="8">
        <v>-581314</v>
      </c>
      <c r="Z5" s="2">
        <v>-7.1</v>
      </c>
      <c r="AA5" s="6">
        <v>11118685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829509</v>
      </c>
      <c r="D10" s="6">
        <v>0</v>
      </c>
      <c r="E10" s="7">
        <v>879800</v>
      </c>
      <c r="F10" s="26">
        <v>879800</v>
      </c>
      <c r="G10" s="26">
        <v>73381</v>
      </c>
      <c r="H10" s="26">
        <v>73381</v>
      </c>
      <c r="I10" s="26">
        <v>73381</v>
      </c>
      <c r="J10" s="26">
        <v>220143</v>
      </c>
      <c r="K10" s="26">
        <v>72617</v>
      </c>
      <c r="L10" s="26">
        <v>72234</v>
      </c>
      <c r="M10" s="26">
        <v>72234</v>
      </c>
      <c r="N10" s="26">
        <v>217085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437228</v>
      </c>
      <c r="X10" s="26">
        <v>415002</v>
      </c>
      <c r="Y10" s="26">
        <v>22226</v>
      </c>
      <c r="Z10" s="27">
        <v>5.36</v>
      </c>
      <c r="AA10" s="28">
        <v>879800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1216825</v>
      </c>
      <c r="D12" s="6">
        <v>0</v>
      </c>
      <c r="E12" s="7">
        <v>1131236</v>
      </c>
      <c r="F12" s="8">
        <v>1131236</v>
      </c>
      <c r="G12" s="8">
        <v>108516</v>
      </c>
      <c r="H12" s="8">
        <v>41559</v>
      </c>
      <c r="I12" s="8">
        <v>185533</v>
      </c>
      <c r="J12" s="8">
        <v>335608</v>
      </c>
      <c r="K12" s="8">
        <v>90375</v>
      </c>
      <c r="L12" s="8">
        <v>70384</v>
      </c>
      <c r="M12" s="8">
        <v>115467</v>
      </c>
      <c r="N12" s="8">
        <v>276226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611834</v>
      </c>
      <c r="X12" s="8">
        <v>565620</v>
      </c>
      <c r="Y12" s="8">
        <v>46214</v>
      </c>
      <c r="Z12" s="2">
        <v>8.17</v>
      </c>
      <c r="AA12" s="6">
        <v>1131236</v>
      </c>
    </row>
    <row r="13" spans="1:27" ht="13.5">
      <c r="A13" s="23" t="s">
        <v>40</v>
      </c>
      <c r="B13" s="29"/>
      <c r="C13" s="6">
        <v>5888714</v>
      </c>
      <c r="D13" s="6">
        <v>0</v>
      </c>
      <c r="E13" s="7">
        <v>4700000</v>
      </c>
      <c r="F13" s="8">
        <v>4700000</v>
      </c>
      <c r="G13" s="8">
        <v>2486341</v>
      </c>
      <c r="H13" s="8">
        <v>793887</v>
      </c>
      <c r="I13" s="8">
        <v>837458</v>
      </c>
      <c r="J13" s="8">
        <v>4117686</v>
      </c>
      <c r="K13" s="8">
        <v>635140</v>
      </c>
      <c r="L13" s="8">
        <v>998263</v>
      </c>
      <c r="M13" s="8">
        <v>885728</v>
      </c>
      <c r="N13" s="8">
        <v>2519131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6636817</v>
      </c>
      <c r="X13" s="8">
        <v>2350002</v>
      </c>
      <c r="Y13" s="8">
        <v>4286815</v>
      </c>
      <c r="Z13" s="2">
        <v>182.42</v>
      </c>
      <c r="AA13" s="6">
        <v>4700000</v>
      </c>
    </row>
    <row r="14" spans="1:27" ht="13.5">
      <c r="A14" s="23" t="s">
        <v>41</v>
      </c>
      <c r="B14" s="29"/>
      <c r="C14" s="6">
        <v>217224</v>
      </c>
      <c r="D14" s="6">
        <v>0</v>
      </c>
      <c r="E14" s="7">
        <v>120000</v>
      </c>
      <c r="F14" s="8">
        <v>120000</v>
      </c>
      <c r="G14" s="8">
        <v>7309</v>
      </c>
      <c r="H14" s="8">
        <v>5620</v>
      </c>
      <c r="I14" s="8">
        <v>10217</v>
      </c>
      <c r="J14" s="8">
        <v>23146</v>
      </c>
      <c r="K14" s="8">
        <v>8016</v>
      </c>
      <c r="L14" s="8">
        <v>6095</v>
      </c>
      <c r="M14" s="8">
        <v>4580</v>
      </c>
      <c r="N14" s="8">
        <v>18691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41837</v>
      </c>
      <c r="X14" s="8">
        <v>60000</v>
      </c>
      <c r="Y14" s="8">
        <v>-18163</v>
      </c>
      <c r="Z14" s="2">
        <v>-30.27</v>
      </c>
      <c r="AA14" s="6">
        <v>120000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1017630</v>
      </c>
      <c r="D16" s="6">
        <v>0</v>
      </c>
      <c r="E16" s="7">
        <v>900000</v>
      </c>
      <c r="F16" s="8">
        <v>900000</v>
      </c>
      <c r="G16" s="8">
        <v>28580</v>
      </c>
      <c r="H16" s="8">
        <v>41590</v>
      </c>
      <c r="I16" s="8">
        <v>69580</v>
      </c>
      <c r="J16" s="8">
        <v>139750</v>
      </c>
      <c r="K16" s="8">
        <v>27800</v>
      </c>
      <c r="L16" s="8">
        <v>30310</v>
      </c>
      <c r="M16" s="8">
        <v>23440</v>
      </c>
      <c r="N16" s="8">
        <v>81550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221300</v>
      </c>
      <c r="X16" s="8">
        <v>450000</v>
      </c>
      <c r="Y16" s="8">
        <v>-228700</v>
      </c>
      <c r="Z16" s="2">
        <v>-50.82</v>
      </c>
      <c r="AA16" s="6">
        <v>900000</v>
      </c>
    </row>
    <row r="17" spans="1:27" ht="13.5">
      <c r="A17" s="23" t="s">
        <v>44</v>
      </c>
      <c r="B17" s="29"/>
      <c r="C17" s="6">
        <v>664206</v>
      </c>
      <c r="D17" s="6">
        <v>0</v>
      </c>
      <c r="E17" s="7">
        <v>450000</v>
      </c>
      <c r="F17" s="8">
        <v>450000</v>
      </c>
      <c r="G17" s="8">
        <v>30009</v>
      </c>
      <c r="H17" s="8">
        <v>41456</v>
      </c>
      <c r="I17" s="8">
        <v>55673</v>
      </c>
      <c r="J17" s="8">
        <v>127138</v>
      </c>
      <c r="K17" s="8">
        <v>47387</v>
      </c>
      <c r="L17" s="8">
        <v>42539</v>
      </c>
      <c r="M17" s="8">
        <v>44025</v>
      </c>
      <c r="N17" s="8">
        <v>133951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261089</v>
      </c>
      <c r="X17" s="8">
        <v>225000</v>
      </c>
      <c r="Y17" s="8">
        <v>36089</v>
      </c>
      <c r="Z17" s="2">
        <v>16.04</v>
      </c>
      <c r="AA17" s="6">
        <v>450000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167237885</v>
      </c>
      <c r="D19" s="6">
        <v>0</v>
      </c>
      <c r="E19" s="7">
        <v>183437960</v>
      </c>
      <c r="F19" s="8">
        <v>183437960</v>
      </c>
      <c r="G19" s="8">
        <v>63497000</v>
      </c>
      <c r="H19" s="8">
        <v>72627</v>
      </c>
      <c r="I19" s="8">
        <v>365274</v>
      </c>
      <c r="J19" s="8">
        <v>63934901</v>
      </c>
      <c r="K19" s="8">
        <v>732851</v>
      </c>
      <c r="L19" s="8">
        <v>213665</v>
      </c>
      <c r="M19" s="8">
        <v>51285028</v>
      </c>
      <c r="N19" s="8">
        <v>52231544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116166445</v>
      </c>
      <c r="X19" s="8">
        <v>142255000</v>
      </c>
      <c r="Y19" s="8">
        <v>-26088555</v>
      </c>
      <c r="Z19" s="2">
        <v>-18.34</v>
      </c>
      <c r="AA19" s="6">
        <v>183437960</v>
      </c>
    </row>
    <row r="20" spans="1:27" ht="13.5">
      <c r="A20" s="23" t="s">
        <v>47</v>
      </c>
      <c r="B20" s="29"/>
      <c r="C20" s="6">
        <v>3502845</v>
      </c>
      <c r="D20" s="6">
        <v>0</v>
      </c>
      <c r="E20" s="7">
        <v>2144000</v>
      </c>
      <c r="F20" s="26">
        <v>2144000</v>
      </c>
      <c r="G20" s="26">
        <v>266041</v>
      </c>
      <c r="H20" s="26">
        <v>227210</v>
      </c>
      <c r="I20" s="26">
        <v>168830</v>
      </c>
      <c r="J20" s="26">
        <v>662081</v>
      </c>
      <c r="K20" s="26">
        <v>189830</v>
      </c>
      <c r="L20" s="26">
        <v>193661</v>
      </c>
      <c r="M20" s="26">
        <v>92353</v>
      </c>
      <c r="N20" s="26">
        <v>475844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1137925</v>
      </c>
      <c r="X20" s="26">
        <v>1072002</v>
      </c>
      <c r="Y20" s="26">
        <v>65923</v>
      </c>
      <c r="Z20" s="27">
        <v>6.15</v>
      </c>
      <c r="AA20" s="28">
        <v>2144000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187871730</v>
      </c>
      <c r="D22" s="33">
        <f>SUM(D5:D21)</f>
        <v>0</v>
      </c>
      <c r="E22" s="34">
        <f t="shared" si="0"/>
        <v>204881681</v>
      </c>
      <c r="F22" s="35">
        <f t="shared" si="0"/>
        <v>204881681</v>
      </c>
      <c r="G22" s="35">
        <f t="shared" si="0"/>
        <v>72179482</v>
      </c>
      <c r="H22" s="35">
        <f t="shared" si="0"/>
        <v>1678054</v>
      </c>
      <c r="I22" s="35">
        <f t="shared" si="0"/>
        <v>2146765</v>
      </c>
      <c r="J22" s="35">
        <f t="shared" si="0"/>
        <v>76004301</v>
      </c>
      <c r="K22" s="35">
        <f t="shared" si="0"/>
        <v>2189983</v>
      </c>
      <c r="L22" s="35">
        <f t="shared" si="0"/>
        <v>2013701</v>
      </c>
      <c r="M22" s="35">
        <f t="shared" si="0"/>
        <v>52909405</v>
      </c>
      <c r="N22" s="35">
        <f t="shared" si="0"/>
        <v>57113089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133117390</v>
      </c>
      <c r="X22" s="35">
        <f t="shared" si="0"/>
        <v>155576855</v>
      </c>
      <c r="Y22" s="35">
        <f t="shared" si="0"/>
        <v>-22459465</v>
      </c>
      <c r="Z22" s="36">
        <f>+IF(X22&lt;&gt;0,+(Y22/X22)*100,0)</f>
        <v>-14.43625081635697</v>
      </c>
      <c r="AA22" s="33">
        <f>SUM(AA5:AA21)</f>
        <v>204881681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55876750</v>
      </c>
      <c r="D25" s="6">
        <v>0</v>
      </c>
      <c r="E25" s="7">
        <v>61526670</v>
      </c>
      <c r="F25" s="8">
        <v>61526670</v>
      </c>
      <c r="G25" s="8">
        <v>4701059</v>
      </c>
      <c r="H25" s="8">
        <v>5157022</v>
      </c>
      <c r="I25" s="8">
        <v>4714280</v>
      </c>
      <c r="J25" s="8">
        <v>14572361</v>
      </c>
      <c r="K25" s="8">
        <v>4800995</v>
      </c>
      <c r="L25" s="8">
        <v>5014840</v>
      </c>
      <c r="M25" s="8">
        <v>6169321</v>
      </c>
      <c r="N25" s="8">
        <v>15985156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30557517</v>
      </c>
      <c r="X25" s="8">
        <v>30763332</v>
      </c>
      <c r="Y25" s="8">
        <v>-205815</v>
      </c>
      <c r="Z25" s="2">
        <v>-0.67</v>
      </c>
      <c r="AA25" s="6">
        <v>61526670</v>
      </c>
    </row>
    <row r="26" spans="1:27" ht="13.5">
      <c r="A26" s="25" t="s">
        <v>52</v>
      </c>
      <c r="B26" s="24"/>
      <c r="C26" s="6">
        <v>14467129</v>
      </c>
      <c r="D26" s="6">
        <v>0</v>
      </c>
      <c r="E26" s="7">
        <v>15712327</v>
      </c>
      <c r="F26" s="8">
        <v>15712327</v>
      </c>
      <c r="G26" s="8">
        <v>1218102</v>
      </c>
      <c r="H26" s="8">
        <v>1236087</v>
      </c>
      <c r="I26" s="8">
        <v>1167961</v>
      </c>
      <c r="J26" s="8">
        <v>3622150</v>
      </c>
      <c r="K26" s="8">
        <v>1411187</v>
      </c>
      <c r="L26" s="8">
        <v>1195244</v>
      </c>
      <c r="M26" s="8">
        <v>1436456</v>
      </c>
      <c r="N26" s="8">
        <v>4042887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7665037</v>
      </c>
      <c r="X26" s="8">
        <v>7856166</v>
      </c>
      <c r="Y26" s="8">
        <v>-191129</v>
      </c>
      <c r="Z26" s="2">
        <v>-2.43</v>
      </c>
      <c r="AA26" s="6">
        <v>15712327</v>
      </c>
    </row>
    <row r="27" spans="1:27" ht="13.5">
      <c r="A27" s="25" t="s">
        <v>53</v>
      </c>
      <c r="B27" s="24"/>
      <c r="C27" s="6">
        <v>869015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1500000</v>
      </c>
      <c r="Y27" s="8">
        <v>-1500000</v>
      </c>
      <c r="Z27" s="2">
        <v>-100</v>
      </c>
      <c r="AA27" s="6">
        <v>3000000</v>
      </c>
    </row>
    <row r="28" spans="1:27" ht="13.5">
      <c r="A28" s="25" t="s">
        <v>54</v>
      </c>
      <c r="B28" s="24"/>
      <c r="C28" s="6">
        <v>42021062</v>
      </c>
      <c r="D28" s="6">
        <v>0</v>
      </c>
      <c r="E28" s="7">
        <v>41810732</v>
      </c>
      <c r="F28" s="8">
        <v>41810732</v>
      </c>
      <c r="G28" s="8">
        <v>3567877</v>
      </c>
      <c r="H28" s="8">
        <v>3593790</v>
      </c>
      <c r="I28" s="8">
        <v>3574072</v>
      </c>
      <c r="J28" s="8">
        <v>10735739</v>
      </c>
      <c r="K28" s="8">
        <v>3725840</v>
      </c>
      <c r="L28" s="8">
        <v>4233461</v>
      </c>
      <c r="M28" s="8">
        <v>3857329</v>
      </c>
      <c r="N28" s="8">
        <v>11816630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22552369</v>
      </c>
      <c r="X28" s="8">
        <v>20905367</v>
      </c>
      <c r="Y28" s="8">
        <v>1647002</v>
      </c>
      <c r="Z28" s="2">
        <v>7.88</v>
      </c>
      <c r="AA28" s="6">
        <v>41810732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60000</v>
      </c>
      <c r="F29" s="8">
        <v>60000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30000</v>
      </c>
      <c r="Y29" s="8">
        <v>-30000</v>
      </c>
      <c r="Z29" s="2">
        <v>-100</v>
      </c>
      <c r="AA29" s="6">
        <v>60000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6873649</v>
      </c>
      <c r="F32" s="8">
        <v>6873649</v>
      </c>
      <c r="G32" s="8">
        <v>538301</v>
      </c>
      <c r="H32" s="8">
        <v>540121</v>
      </c>
      <c r="I32" s="8">
        <v>586931</v>
      </c>
      <c r="J32" s="8">
        <v>1665353</v>
      </c>
      <c r="K32" s="8">
        <v>601225</v>
      </c>
      <c r="L32" s="8">
        <v>601225</v>
      </c>
      <c r="M32" s="8">
        <v>623441</v>
      </c>
      <c r="N32" s="8">
        <v>1825891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3491244</v>
      </c>
      <c r="X32" s="8">
        <v>3436824</v>
      </c>
      <c r="Y32" s="8">
        <v>54420</v>
      </c>
      <c r="Z32" s="2">
        <v>1.58</v>
      </c>
      <c r="AA32" s="6">
        <v>6873649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30621687</v>
      </c>
      <c r="F33" s="8">
        <v>30621687</v>
      </c>
      <c r="G33" s="8">
        <v>870724</v>
      </c>
      <c r="H33" s="8">
        <v>345827</v>
      </c>
      <c r="I33" s="8">
        <v>341731</v>
      </c>
      <c r="J33" s="8">
        <v>1558282</v>
      </c>
      <c r="K33" s="8">
        <v>359775</v>
      </c>
      <c r="L33" s="8">
        <v>214021</v>
      </c>
      <c r="M33" s="8">
        <v>204976</v>
      </c>
      <c r="N33" s="8">
        <v>778772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2337054</v>
      </c>
      <c r="X33" s="8">
        <v>15310842</v>
      </c>
      <c r="Y33" s="8">
        <v>-12973788</v>
      </c>
      <c r="Z33" s="2">
        <v>-84.74</v>
      </c>
      <c r="AA33" s="6">
        <v>30621687</v>
      </c>
    </row>
    <row r="34" spans="1:27" ht="13.5">
      <c r="A34" s="25" t="s">
        <v>60</v>
      </c>
      <c r="B34" s="24"/>
      <c r="C34" s="6">
        <v>77584268</v>
      </c>
      <c r="D34" s="6">
        <v>0</v>
      </c>
      <c r="E34" s="7">
        <v>83033464</v>
      </c>
      <c r="F34" s="8">
        <v>83033464</v>
      </c>
      <c r="G34" s="8">
        <v>2548375</v>
      </c>
      <c r="H34" s="8">
        <v>3136092</v>
      </c>
      <c r="I34" s="8">
        <v>5306650</v>
      </c>
      <c r="J34" s="8">
        <v>10991117</v>
      </c>
      <c r="K34" s="8">
        <v>5500396</v>
      </c>
      <c r="L34" s="8">
        <v>3824526</v>
      </c>
      <c r="M34" s="8">
        <v>6196925</v>
      </c>
      <c r="N34" s="8">
        <v>15521847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26512964</v>
      </c>
      <c r="X34" s="8">
        <v>41516730</v>
      </c>
      <c r="Y34" s="8">
        <v>-15003766</v>
      </c>
      <c r="Z34" s="2">
        <v>-36.14</v>
      </c>
      <c r="AA34" s="6">
        <v>83033464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190818224</v>
      </c>
      <c r="D36" s="33">
        <f>SUM(D25:D35)</f>
        <v>0</v>
      </c>
      <c r="E36" s="34">
        <f t="shared" si="1"/>
        <v>242638529</v>
      </c>
      <c r="F36" s="35">
        <f t="shared" si="1"/>
        <v>242638529</v>
      </c>
      <c r="G36" s="35">
        <f t="shared" si="1"/>
        <v>13444438</v>
      </c>
      <c r="H36" s="35">
        <f t="shared" si="1"/>
        <v>14008939</v>
      </c>
      <c r="I36" s="35">
        <f t="shared" si="1"/>
        <v>15691625</v>
      </c>
      <c r="J36" s="35">
        <f t="shared" si="1"/>
        <v>43145002</v>
      </c>
      <c r="K36" s="35">
        <f t="shared" si="1"/>
        <v>16399418</v>
      </c>
      <c r="L36" s="35">
        <f t="shared" si="1"/>
        <v>15083317</v>
      </c>
      <c r="M36" s="35">
        <f t="shared" si="1"/>
        <v>18488448</v>
      </c>
      <c r="N36" s="35">
        <f t="shared" si="1"/>
        <v>49971183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93116185</v>
      </c>
      <c r="X36" s="35">
        <f t="shared" si="1"/>
        <v>121319261</v>
      </c>
      <c r="Y36" s="35">
        <f t="shared" si="1"/>
        <v>-28203076</v>
      </c>
      <c r="Z36" s="36">
        <f>+IF(X36&lt;&gt;0,+(Y36/X36)*100,0)</f>
        <v>-23.24698961033071</v>
      </c>
      <c r="AA36" s="33">
        <f>SUM(AA25:AA35)</f>
        <v>242638529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-2946494</v>
      </c>
      <c r="D38" s="46">
        <f>+D22-D36</f>
        <v>0</v>
      </c>
      <c r="E38" s="47">
        <f t="shared" si="2"/>
        <v>-37756848</v>
      </c>
      <c r="F38" s="48">
        <f t="shared" si="2"/>
        <v>-37756848</v>
      </c>
      <c r="G38" s="48">
        <f t="shared" si="2"/>
        <v>58735044</v>
      </c>
      <c r="H38" s="48">
        <f t="shared" si="2"/>
        <v>-12330885</v>
      </c>
      <c r="I38" s="48">
        <f t="shared" si="2"/>
        <v>-13544860</v>
      </c>
      <c r="J38" s="48">
        <f t="shared" si="2"/>
        <v>32859299</v>
      </c>
      <c r="K38" s="48">
        <f t="shared" si="2"/>
        <v>-14209435</v>
      </c>
      <c r="L38" s="48">
        <f t="shared" si="2"/>
        <v>-13069616</v>
      </c>
      <c r="M38" s="48">
        <f t="shared" si="2"/>
        <v>34420957</v>
      </c>
      <c r="N38" s="48">
        <f t="shared" si="2"/>
        <v>7141906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40001205</v>
      </c>
      <c r="X38" s="48">
        <f>IF(F22=F36,0,X22-X36)</f>
        <v>34257594</v>
      </c>
      <c r="Y38" s="48">
        <f t="shared" si="2"/>
        <v>5743611</v>
      </c>
      <c r="Z38" s="49">
        <f>+IF(X38&lt;&gt;0,+(Y38/X38)*100,0)</f>
        <v>16.765949762846745</v>
      </c>
      <c r="AA38" s="46">
        <f>+AA22-AA36</f>
        <v>-37756848</v>
      </c>
    </row>
    <row r="39" spans="1:27" ht="13.5">
      <c r="A39" s="23" t="s">
        <v>64</v>
      </c>
      <c r="B39" s="29"/>
      <c r="C39" s="6">
        <v>66298660</v>
      </c>
      <c r="D39" s="6">
        <v>0</v>
      </c>
      <c r="E39" s="7">
        <v>39743040</v>
      </c>
      <c r="F39" s="8">
        <v>39743040</v>
      </c>
      <c r="G39" s="8">
        <v>1162800</v>
      </c>
      <c r="H39" s="8">
        <v>4968689</v>
      </c>
      <c r="I39" s="8">
        <v>5532050</v>
      </c>
      <c r="J39" s="8">
        <v>11663539</v>
      </c>
      <c r="K39" s="8">
        <v>4700557</v>
      </c>
      <c r="L39" s="8">
        <v>7851977</v>
      </c>
      <c r="M39" s="8">
        <v>5270784</v>
      </c>
      <c r="N39" s="8">
        <v>17823318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29486857</v>
      </c>
      <c r="X39" s="8">
        <v>21678024</v>
      </c>
      <c r="Y39" s="8">
        <v>7808833</v>
      </c>
      <c r="Z39" s="2">
        <v>36.02</v>
      </c>
      <c r="AA39" s="6">
        <v>39743040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63352166</v>
      </c>
      <c r="D42" s="55">
        <f>SUM(D38:D41)</f>
        <v>0</v>
      </c>
      <c r="E42" s="56">
        <f t="shared" si="3"/>
        <v>1986192</v>
      </c>
      <c r="F42" s="57">
        <f t="shared" si="3"/>
        <v>1986192</v>
      </c>
      <c r="G42" s="57">
        <f t="shared" si="3"/>
        <v>59897844</v>
      </c>
      <c r="H42" s="57">
        <f t="shared" si="3"/>
        <v>-7362196</v>
      </c>
      <c r="I42" s="57">
        <f t="shared" si="3"/>
        <v>-8012810</v>
      </c>
      <c r="J42" s="57">
        <f t="shared" si="3"/>
        <v>44522838</v>
      </c>
      <c r="K42" s="57">
        <f t="shared" si="3"/>
        <v>-9508878</v>
      </c>
      <c r="L42" s="57">
        <f t="shared" si="3"/>
        <v>-5217639</v>
      </c>
      <c r="M42" s="57">
        <f t="shared" si="3"/>
        <v>39691741</v>
      </c>
      <c r="N42" s="57">
        <f t="shared" si="3"/>
        <v>24965224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69488062</v>
      </c>
      <c r="X42" s="57">
        <f t="shared" si="3"/>
        <v>55935618</v>
      </c>
      <c r="Y42" s="57">
        <f t="shared" si="3"/>
        <v>13552444</v>
      </c>
      <c r="Z42" s="58">
        <f>+IF(X42&lt;&gt;0,+(Y42/X42)*100,0)</f>
        <v>24.228648014579903</v>
      </c>
      <c r="AA42" s="55">
        <f>SUM(AA38:AA41)</f>
        <v>1986192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63352166</v>
      </c>
      <c r="D44" s="63">
        <f>+D42-D43</f>
        <v>0</v>
      </c>
      <c r="E44" s="64">
        <f t="shared" si="4"/>
        <v>1986192</v>
      </c>
      <c r="F44" s="65">
        <f t="shared" si="4"/>
        <v>1986192</v>
      </c>
      <c r="G44" s="65">
        <f t="shared" si="4"/>
        <v>59897844</v>
      </c>
      <c r="H44" s="65">
        <f t="shared" si="4"/>
        <v>-7362196</v>
      </c>
      <c r="I44" s="65">
        <f t="shared" si="4"/>
        <v>-8012810</v>
      </c>
      <c r="J44" s="65">
        <f t="shared" si="4"/>
        <v>44522838</v>
      </c>
      <c r="K44" s="65">
        <f t="shared" si="4"/>
        <v>-9508878</v>
      </c>
      <c r="L44" s="65">
        <f t="shared" si="4"/>
        <v>-5217639</v>
      </c>
      <c r="M44" s="65">
        <f t="shared" si="4"/>
        <v>39691741</v>
      </c>
      <c r="N44" s="65">
        <f t="shared" si="4"/>
        <v>24965224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69488062</v>
      </c>
      <c r="X44" s="65">
        <f t="shared" si="4"/>
        <v>55935618</v>
      </c>
      <c r="Y44" s="65">
        <f t="shared" si="4"/>
        <v>13552444</v>
      </c>
      <c r="Z44" s="66">
        <f>+IF(X44&lt;&gt;0,+(Y44/X44)*100,0)</f>
        <v>24.228648014579903</v>
      </c>
      <c r="AA44" s="63">
        <f>+AA42-AA43</f>
        <v>1986192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63352166</v>
      </c>
      <c r="D46" s="55">
        <f>SUM(D44:D45)</f>
        <v>0</v>
      </c>
      <c r="E46" s="56">
        <f t="shared" si="5"/>
        <v>1986192</v>
      </c>
      <c r="F46" s="57">
        <f t="shared" si="5"/>
        <v>1986192</v>
      </c>
      <c r="G46" s="57">
        <f t="shared" si="5"/>
        <v>59897844</v>
      </c>
      <c r="H46" s="57">
        <f t="shared" si="5"/>
        <v>-7362196</v>
      </c>
      <c r="I46" s="57">
        <f t="shared" si="5"/>
        <v>-8012810</v>
      </c>
      <c r="J46" s="57">
        <f t="shared" si="5"/>
        <v>44522838</v>
      </c>
      <c r="K46" s="57">
        <f t="shared" si="5"/>
        <v>-9508878</v>
      </c>
      <c r="L46" s="57">
        <f t="shared" si="5"/>
        <v>-5217639</v>
      </c>
      <c r="M46" s="57">
        <f t="shared" si="5"/>
        <v>39691741</v>
      </c>
      <c r="N46" s="57">
        <f t="shared" si="5"/>
        <v>24965224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69488062</v>
      </c>
      <c r="X46" s="57">
        <f t="shared" si="5"/>
        <v>55935618</v>
      </c>
      <c r="Y46" s="57">
        <f t="shared" si="5"/>
        <v>13552444</v>
      </c>
      <c r="Z46" s="58">
        <f>+IF(X46&lt;&gt;0,+(Y46/X46)*100,0)</f>
        <v>24.228648014579903</v>
      </c>
      <c r="AA46" s="55">
        <f>SUM(AA44:AA45)</f>
        <v>1986192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63352166</v>
      </c>
      <c r="D48" s="71">
        <f>SUM(D46:D47)</f>
        <v>0</v>
      </c>
      <c r="E48" s="72">
        <f t="shared" si="6"/>
        <v>1986192</v>
      </c>
      <c r="F48" s="73">
        <f t="shared" si="6"/>
        <v>1986192</v>
      </c>
      <c r="G48" s="73">
        <f t="shared" si="6"/>
        <v>59897844</v>
      </c>
      <c r="H48" s="74">
        <f t="shared" si="6"/>
        <v>-7362196</v>
      </c>
      <c r="I48" s="74">
        <f t="shared" si="6"/>
        <v>-8012810</v>
      </c>
      <c r="J48" s="74">
        <f t="shared" si="6"/>
        <v>44522838</v>
      </c>
      <c r="K48" s="74">
        <f t="shared" si="6"/>
        <v>-9508878</v>
      </c>
      <c r="L48" s="74">
        <f t="shared" si="6"/>
        <v>-5217639</v>
      </c>
      <c r="M48" s="73">
        <f t="shared" si="6"/>
        <v>39691741</v>
      </c>
      <c r="N48" s="73">
        <f t="shared" si="6"/>
        <v>24965224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69488062</v>
      </c>
      <c r="X48" s="74">
        <f t="shared" si="6"/>
        <v>55935618</v>
      </c>
      <c r="Y48" s="74">
        <f t="shared" si="6"/>
        <v>13552444</v>
      </c>
      <c r="Z48" s="75">
        <f>+IF(X48&lt;&gt;0,+(Y48/X48)*100,0)</f>
        <v>24.228648014579903</v>
      </c>
      <c r="AA48" s="76">
        <f>SUM(AA46:AA47)</f>
        <v>1986192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19452029</v>
      </c>
      <c r="F5" s="8">
        <v>19452029</v>
      </c>
      <c r="G5" s="8">
        <v>1111959</v>
      </c>
      <c r="H5" s="8">
        <v>1248081</v>
      </c>
      <c r="I5" s="8">
        <v>1254475</v>
      </c>
      <c r="J5" s="8">
        <v>3614515</v>
      </c>
      <c r="K5" s="8">
        <v>1259967</v>
      </c>
      <c r="L5" s="8">
        <v>1223521</v>
      </c>
      <c r="M5" s="8">
        <v>1255046</v>
      </c>
      <c r="N5" s="8">
        <v>3738534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7353049</v>
      </c>
      <c r="X5" s="8">
        <v>10610196</v>
      </c>
      <c r="Y5" s="8">
        <v>-3257147</v>
      </c>
      <c r="Z5" s="2">
        <v>-30.7</v>
      </c>
      <c r="AA5" s="6">
        <v>19452029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1516456</v>
      </c>
      <c r="F6" s="8">
        <v>1516456</v>
      </c>
      <c r="G6" s="8">
        <v>133011</v>
      </c>
      <c r="H6" s="8">
        <v>0</v>
      </c>
      <c r="I6" s="8">
        <v>0</v>
      </c>
      <c r="J6" s="8">
        <v>133011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133011</v>
      </c>
      <c r="X6" s="8">
        <v>827160</v>
      </c>
      <c r="Y6" s="8">
        <v>-694149</v>
      </c>
      <c r="Z6" s="2">
        <v>-83.92</v>
      </c>
      <c r="AA6" s="6">
        <v>1516456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2963298</v>
      </c>
      <c r="F10" s="26">
        <v>2963298</v>
      </c>
      <c r="G10" s="26">
        <v>2597071</v>
      </c>
      <c r="H10" s="26">
        <v>0</v>
      </c>
      <c r="I10" s="26">
        <v>311545</v>
      </c>
      <c r="J10" s="26">
        <v>2908616</v>
      </c>
      <c r="K10" s="26">
        <v>311545</v>
      </c>
      <c r="L10" s="26">
        <v>259962</v>
      </c>
      <c r="M10" s="26">
        <v>0</v>
      </c>
      <c r="N10" s="26">
        <v>571507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3480123</v>
      </c>
      <c r="X10" s="26">
        <v>1616346</v>
      </c>
      <c r="Y10" s="26">
        <v>1863777</v>
      </c>
      <c r="Z10" s="27">
        <v>115.31</v>
      </c>
      <c r="AA10" s="28">
        <v>2963298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260179</v>
      </c>
      <c r="I11" s="8">
        <v>0</v>
      </c>
      <c r="J11" s="8">
        <v>260179</v>
      </c>
      <c r="K11" s="8">
        <v>0</v>
      </c>
      <c r="L11" s="8">
        <v>0</v>
      </c>
      <c r="M11" s="8">
        <v>259962</v>
      </c>
      <c r="N11" s="8">
        <v>259962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520141</v>
      </c>
      <c r="X11" s="8"/>
      <c r="Y11" s="8">
        <v>520141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641289</v>
      </c>
      <c r="F12" s="8">
        <v>641289</v>
      </c>
      <c r="G12" s="8">
        <v>62436</v>
      </c>
      <c r="H12" s="8">
        <v>6103</v>
      </c>
      <c r="I12" s="8">
        <v>46079</v>
      </c>
      <c r="J12" s="8">
        <v>114618</v>
      </c>
      <c r="K12" s="8">
        <v>54259</v>
      </c>
      <c r="L12" s="8">
        <v>3513</v>
      </c>
      <c r="M12" s="8">
        <v>0</v>
      </c>
      <c r="N12" s="8">
        <v>57772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172390</v>
      </c>
      <c r="X12" s="8">
        <v>320646</v>
      </c>
      <c r="Y12" s="8">
        <v>-148256</v>
      </c>
      <c r="Z12" s="2">
        <v>-46.24</v>
      </c>
      <c r="AA12" s="6">
        <v>641289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5714929</v>
      </c>
      <c r="F13" s="8">
        <v>5714929</v>
      </c>
      <c r="G13" s="8">
        <v>485596</v>
      </c>
      <c r="H13" s="8">
        <v>334312</v>
      </c>
      <c r="I13" s="8">
        <v>399321</v>
      </c>
      <c r="J13" s="8">
        <v>1219229</v>
      </c>
      <c r="K13" s="8">
        <v>454131</v>
      </c>
      <c r="L13" s="8">
        <v>424739</v>
      </c>
      <c r="M13" s="8">
        <v>513404</v>
      </c>
      <c r="N13" s="8">
        <v>1392274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2611503</v>
      </c>
      <c r="X13" s="8">
        <v>2857464</v>
      </c>
      <c r="Y13" s="8">
        <v>-245961</v>
      </c>
      <c r="Z13" s="2">
        <v>-8.61</v>
      </c>
      <c r="AA13" s="6">
        <v>5714929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151175</v>
      </c>
      <c r="F14" s="8">
        <v>151175</v>
      </c>
      <c r="G14" s="8">
        <v>17481</v>
      </c>
      <c r="H14" s="8">
        <v>0</v>
      </c>
      <c r="I14" s="8">
        <v>0</v>
      </c>
      <c r="J14" s="8">
        <v>17481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17481</v>
      </c>
      <c r="X14" s="8">
        <v>75588</v>
      </c>
      <c r="Y14" s="8">
        <v>-58107</v>
      </c>
      <c r="Z14" s="2">
        <v>-76.87</v>
      </c>
      <c r="AA14" s="6">
        <v>151175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143820</v>
      </c>
      <c r="F16" s="8">
        <v>143820</v>
      </c>
      <c r="G16" s="8">
        <v>0</v>
      </c>
      <c r="H16" s="8">
        <v>0</v>
      </c>
      <c r="I16" s="8">
        <v>3750</v>
      </c>
      <c r="J16" s="8">
        <v>3750</v>
      </c>
      <c r="K16" s="8">
        <v>900</v>
      </c>
      <c r="L16" s="8">
        <v>2200</v>
      </c>
      <c r="M16" s="8">
        <v>11200</v>
      </c>
      <c r="N16" s="8">
        <v>14300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18050</v>
      </c>
      <c r="X16" s="8">
        <v>71910</v>
      </c>
      <c r="Y16" s="8">
        <v>-53860</v>
      </c>
      <c r="Z16" s="2">
        <v>-74.9</v>
      </c>
      <c r="AA16" s="6">
        <v>143820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793439</v>
      </c>
      <c r="F17" s="8">
        <v>793439</v>
      </c>
      <c r="G17" s="8">
        <v>72503</v>
      </c>
      <c r="H17" s="8">
        <v>64594</v>
      </c>
      <c r="I17" s="8">
        <v>89461</v>
      </c>
      <c r="J17" s="8">
        <v>226558</v>
      </c>
      <c r="K17" s="8">
        <v>59792</v>
      </c>
      <c r="L17" s="8">
        <v>123662</v>
      </c>
      <c r="M17" s="8">
        <v>69794</v>
      </c>
      <c r="N17" s="8">
        <v>253248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479806</v>
      </c>
      <c r="X17" s="8">
        <v>396720</v>
      </c>
      <c r="Y17" s="8">
        <v>83086</v>
      </c>
      <c r="Z17" s="2">
        <v>20.94</v>
      </c>
      <c r="AA17" s="6">
        <v>793439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112159126</v>
      </c>
      <c r="F19" s="8">
        <v>112159126</v>
      </c>
      <c r="G19" s="8">
        <v>17657000</v>
      </c>
      <c r="H19" s="8">
        <v>0</v>
      </c>
      <c r="I19" s="8">
        <v>27770000</v>
      </c>
      <c r="J19" s="8">
        <v>45427000</v>
      </c>
      <c r="K19" s="8">
        <v>937553</v>
      </c>
      <c r="L19" s="8">
        <v>297246</v>
      </c>
      <c r="M19" s="8">
        <v>32760082</v>
      </c>
      <c r="N19" s="8">
        <v>33994881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79421881</v>
      </c>
      <c r="X19" s="8">
        <v>56079564</v>
      </c>
      <c r="Y19" s="8">
        <v>23342317</v>
      </c>
      <c r="Z19" s="2">
        <v>41.62</v>
      </c>
      <c r="AA19" s="6">
        <v>112159126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12664920</v>
      </c>
      <c r="F20" s="26">
        <v>12664920</v>
      </c>
      <c r="G20" s="26">
        <v>175868</v>
      </c>
      <c r="H20" s="26">
        <v>1359380</v>
      </c>
      <c r="I20" s="26">
        <v>234767</v>
      </c>
      <c r="J20" s="26">
        <v>1770015</v>
      </c>
      <c r="K20" s="26">
        <v>48620</v>
      </c>
      <c r="L20" s="26">
        <v>685335</v>
      </c>
      <c r="M20" s="26">
        <v>300947</v>
      </c>
      <c r="N20" s="26">
        <v>1034902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2804917</v>
      </c>
      <c r="X20" s="26">
        <v>6332460</v>
      </c>
      <c r="Y20" s="26">
        <v>-3527543</v>
      </c>
      <c r="Z20" s="27">
        <v>-55.71</v>
      </c>
      <c r="AA20" s="28">
        <v>12664920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156200481</v>
      </c>
      <c r="F22" s="35">
        <f t="shared" si="0"/>
        <v>156200481</v>
      </c>
      <c r="G22" s="35">
        <f t="shared" si="0"/>
        <v>22312925</v>
      </c>
      <c r="H22" s="35">
        <f t="shared" si="0"/>
        <v>3272649</v>
      </c>
      <c r="I22" s="35">
        <f t="shared" si="0"/>
        <v>30109398</v>
      </c>
      <c r="J22" s="35">
        <f t="shared" si="0"/>
        <v>55694972</v>
      </c>
      <c r="K22" s="35">
        <f t="shared" si="0"/>
        <v>3126767</v>
      </c>
      <c r="L22" s="35">
        <f t="shared" si="0"/>
        <v>3020178</v>
      </c>
      <c r="M22" s="35">
        <f t="shared" si="0"/>
        <v>35170435</v>
      </c>
      <c r="N22" s="35">
        <f t="shared" si="0"/>
        <v>41317380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97012352</v>
      </c>
      <c r="X22" s="35">
        <f t="shared" si="0"/>
        <v>79188054</v>
      </c>
      <c r="Y22" s="35">
        <f t="shared" si="0"/>
        <v>17824298</v>
      </c>
      <c r="Z22" s="36">
        <f>+IF(X22&lt;&gt;0,+(Y22/X22)*100,0)</f>
        <v>22.508821848305555</v>
      </c>
      <c r="AA22" s="33">
        <f>SUM(AA5:AA21)</f>
        <v>156200481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58297999</v>
      </c>
      <c r="F25" s="8">
        <v>58297999</v>
      </c>
      <c r="G25" s="8">
        <v>4053089</v>
      </c>
      <c r="H25" s="8">
        <v>4032158</v>
      </c>
      <c r="I25" s="8">
        <v>3709292</v>
      </c>
      <c r="J25" s="8">
        <v>11794539</v>
      </c>
      <c r="K25" s="8">
        <v>3971006</v>
      </c>
      <c r="L25" s="8">
        <v>4685726</v>
      </c>
      <c r="M25" s="8">
        <v>5288842</v>
      </c>
      <c r="N25" s="8">
        <v>13945574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25740113</v>
      </c>
      <c r="X25" s="8">
        <v>29149002</v>
      </c>
      <c r="Y25" s="8">
        <v>-3408889</v>
      </c>
      <c r="Z25" s="2">
        <v>-11.69</v>
      </c>
      <c r="AA25" s="6">
        <v>58297999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10836088</v>
      </c>
      <c r="F26" s="8">
        <v>10836088</v>
      </c>
      <c r="G26" s="8">
        <v>708150</v>
      </c>
      <c r="H26" s="8">
        <v>735298</v>
      </c>
      <c r="I26" s="8">
        <v>679344</v>
      </c>
      <c r="J26" s="8">
        <v>2122792</v>
      </c>
      <c r="K26" s="8">
        <v>543562</v>
      </c>
      <c r="L26" s="8">
        <v>899975</v>
      </c>
      <c r="M26" s="8">
        <v>781747</v>
      </c>
      <c r="N26" s="8">
        <v>2225284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4348076</v>
      </c>
      <c r="X26" s="8">
        <v>5418042</v>
      </c>
      <c r="Y26" s="8">
        <v>-1069966</v>
      </c>
      <c r="Z26" s="2">
        <v>-19.75</v>
      </c>
      <c r="AA26" s="6">
        <v>10836088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561000</v>
      </c>
      <c r="F27" s="8">
        <v>561000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280578</v>
      </c>
      <c r="Y27" s="8">
        <v>-280578</v>
      </c>
      <c r="Z27" s="2">
        <v>-100</v>
      </c>
      <c r="AA27" s="6">
        <v>561000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12227000</v>
      </c>
      <c r="F28" s="8">
        <v>12227000</v>
      </c>
      <c r="G28" s="8">
        <v>1244411</v>
      </c>
      <c r="H28" s="8">
        <v>0</v>
      </c>
      <c r="I28" s="8">
        <v>1701427</v>
      </c>
      <c r="J28" s="8">
        <v>2945838</v>
      </c>
      <c r="K28" s="8">
        <v>0</v>
      </c>
      <c r="L28" s="8">
        <v>0</v>
      </c>
      <c r="M28" s="8">
        <v>3469781</v>
      </c>
      <c r="N28" s="8">
        <v>3469781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6415619</v>
      </c>
      <c r="X28" s="8">
        <v>6113394</v>
      </c>
      <c r="Y28" s="8">
        <v>302225</v>
      </c>
      <c r="Z28" s="2">
        <v>4.94</v>
      </c>
      <c r="AA28" s="6">
        <v>12227000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747000</v>
      </c>
      <c r="F29" s="8">
        <v>747000</v>
      </c>
      <c r="G29" s="8">
        <v>24582</v>
      </c>
      <c r="H29" s="8">
        <v>0</v>
      </c>
      <c r="I29" s="8">
        <v>0</v>
      </c>
      <c r="J29" s="8">
        <v>24582</v>
      </c>
      <c r="K29" s="8">
        <v>0</v>
      </c>
      <c r="L29" s="8">
        <v>0</v>
      </c>
      <c r="M29" s="8">
        <v>1458</v>
      </c>
      <c r="N29" s="8">
        <v>1458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26040</v>
      </c>
      <c r="X29" s="8">
        <v>373734</v>
      </c>
      <c r="Y29" s="8">
        <v>-347694</v>
      </c>
      <c r="Z29" s="2">
        <v>-93.03</v>
      </c>
      <c r="AA29" s="6">
        <v>747000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11364654</v>
      </c>
      <c r="F32" s="8">
        <v>11364654</v>
      </c>
      <c r="G32" s="8">
        <v>522183</v>
      </c>
      <c r="H32" s="8">
        <v>145949</v>
      </c>
      <c r="I32" s="8">
        <v>1405135</v>
      </c>
      <c r="J32" s="8">
        <v>2073267</v>
      </c>
      <c r="K32" s="8">
        <v>714991</v>
      </c>
      <c r="L32" s="8">
        <v>3939422</v>
      </c>
      <c r="M32" s="8">
        <v>510415</v>
      </c>
      <c r="N32" s="8">
        <v>5164828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7238095</v>
      </c>
      <c r="X32" s="8">
        <v>5682330</v>
      </c>
      <c r="Y32" s="8">
        <v>1555765</v>
      </c>
      <c r="Z32" s="2">
        <v>27.38</v>
      </c>
      <c r="AA32" s="6">
        <v>11364654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1144641</v>
      </c>
      <c r="F33" s="8">
        <v>1144641</v>
      </c>
      <c r="G33" s="8">
        <v>16407</v>
      </c>
      <c r="H33" s="8">
        <v>0</v>
      </c>
      <c r="I33" s="8">
        <v>95358</v>
      </c>
      <c r="J33" s="8">
        <v>111765</v>
      </c>
      <c r="K33" s="8">
        <v>115424</v>
      </c>
      <c r="L33" s="8">
        <v>151306</v>
      </c>
      <c r="M33" s="8">
        <v>118043</v>
      </c>
      <c r="N33" s="8">
        <v>384773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496538</v>
      </c>
      <c r="X33" s="8">
        <v>572322</v>
      </c>
      <c r="Y33" s="8">
        <v>-75784</v>
      </c>
      <c r="Z33" s="2">
        <v>-13.24</v>
      </c>
      <c r="AA33" s="6">
        <v>1144641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46818720</v>
      </c>
      <c r="F34" s="8">
        <v>46818720</v>
      </c>
      <c r="G34" s="8">
        <v>2036841</v>
      </c>
      <c r="H34" s="8">
        <v>1972395</v>
      </c>
      <c r="I34" s="8">
        <v>2511198</v>
      </c>
      <c r="J34" s="8">
        <v>6520434</v>
      </c>
      <c r="K34" s="8">
        <v>5967052</v>
      </c>
      <c r="L34" s="8">
        <v>3682946</v>
      </c>
      <c r="M34" s="8">
        <v>1959824</v>
      </c>
      <c r="N34" s="8">
        <v>11609822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18130256</v>
      </c>
      <c r="X34" s="8">
        <v>23409360</v>
      </c>
      <c r="Y34" s="8">
        <v>-5279104</v>
      </c>
      <c r="Z34" s="2">
        <v>-22.55</v>
      </c>
      <c r="AA34" s="6">
        <v>46818720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141997102</v>
      </c>
      <c r="F36" s="35">
        <f t="shared" si="1"/>
        <v>141997102</v>
      </c>
      <c r="G36" s="35">
        <f t="shared" si="1"/>
        <v>8605663</v>
      </c>
      <c r="H36" s="35">
        <f t="shared" si="1"/>
        <v>6885800</v>
      </c>
      <c r="I36" s="35">
        <f t="shared" si="1"/>
        <v>10101754</v>
      </c>
      <c r="J36" s="35">
        <f t="shared" si="1"/>
        <v>25593217</v>
      </c>
      <c r="K36" s="35">
        <f t="shared" si="1"/>
        <v>11312035</v>
      </c>
      <c r="L36" s="35">
        <f t="shared" si="1"/>
        <v>13359375</v>
      </c>
      <c r="M36" s="35">
        <f t="shared" si="1"/>
        <v>12130110</v>
      </c>
      <c r="N36" s="35">
        <f t="shared" si="1"/>
        <v>36801520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62394737</v>
      </c>
      <c r="X36" s="35">
        <f t="shared" si="1"/>
        <v>70998762</v>
      </c>
      <c r="Y36" s="35">
        <f t="shared" si="1"/>
        <v>-8604025</v>
      </c>
      <c r="Z36" s="36">
        <f>+IF(X36&lt;&gt;0,+(Y36/X36)*100,0)</f>
        <v>-12.118556377081617</v>
      </c>
      <c r="AA36" s="33">
        <f>SUM(AA25:AA35)</f>
        <v>141997102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14203379</v>
      </c>
      <c r="F38" s="48">
        <f t="shared" si="2"/>
        <v>14203379</v>
      </c>
      <c r="G38" s="48">
        <f t="shared" si="2"/>
        <v>13707262</v>
      </c>
      <c r="H38" s="48">
        <f t="shared" si="2"/>
        <v>-3613151</v>
      </c>
      <c r="I38" s="48">
        <f t="shared" si="2"/>
        <v>20007644</v>
      </c>
      <c r="J38" s="48">
        <f t="shared" si="2"/>
        <v>30101755</v>
      </c>
      <c r="K38" s="48">
        <f t="shared" si="2"/>
        <v>-8185268</v>
      </c>
      <c r="L38" s="48">
        <f t="shared" si="2"/>
        <v>-10339197</v>
      </c>
      <c r="M38" s="48">
        <f t="shared" si="2"/>
        <v>23040325</v>
      </c>
      <c r="N38" s="48">
        <f t="shared" si="2"/>
        <v>4515860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34617615</v>
      </c>
      <c r="X38" s="48">
        <f>IF(F22=F36,0,X22-X36)</f>
        <v>8189292</v>
      </c>
      <c r="Y38" s="48">
        <f t="shared" si="2"/>
        <v>26428323</v>
      </c>
      <c r="Z38" s="49">
        <f>+IF(X38&lt;&gt;0,+(Y38/X38)*100,0)</f>
        <v>322.7180444902929</v>
      </c>
      <c r="AA38" s="46">
        <f>+AA22-AA36</f>
        <v>14203379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48013000</v>
      </c>
      <c r="F39" s="8">
        <v>48013000</v>
      </c>
      <c r="G39" s="8">
        <v>0</v>
      </c>
      <c r="H39" s="8">
        <v>0</v>
      </c>
      <c r="I39" s="8">
        <v>3633174</v>
      </c>
      <c r="J39" s="8">
        <v>3633174</v>
      </c>
      <c r="K39" s="8">
        <v>4957025</v>
      </c>
      <c r="L39" s="8">
        <v>6076164</v>
      </c>
      <c r="M39" s="8">
        <v>2769920</v>
      </c>
      <c r="N39" s="8">
        <v>13803109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17436283</v>
      </c>
      <c r="X39" s="8">
        <v>19675334</v>
      </c>
      <c r="Y39" s="8">
        <v>-2239051</v>
      </c>
      <c r="Z39" s="2">
        <v>-11.38</v>
      </c>
      <c r="AA39" s="6">
        <v>48013000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62216379</v>
      </c>
      <c r="F42" s="57">
        <f t="shared" si="3"/>
        <v>62216379</v>
      </c>
      <c r="G42" s="57">
        <f t="shared" si="3"/>
        <v>13707262</v>
      </c>
      <c r="H42" s="57">
        <f t="shared" si="3"/>
        <v>-3613151</v>
      </c>
      <c r="I42" s="57">
        <f t="shared" si="3"/>
        <v>23640818</v>
      </c>
      <c r="J42" s="57">
        <f t="shared" si="3"/>
        <v>33734929</v>
      </c>
      <c r="K42" s="57">
        <f t="shared" si="3"/>
        <v>-3228243</v>
      </c>
      <c r="L42" s="57">
        <f t="shared" si="3"/>
        <v>-4263033</v>
      </c>
      <c r="M42" s="57">
        <f t="shared" si="3"/>
        <v>25810245</v>
      </c>
      <c r="N42" s="57">
        <f t="shared" si="3"/>
        <v>18318969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52053898</v>
      </c>
      <c r="X42" s="57">
        <f t="shared" si="3"/>
        <v>27864626</v>
      </c>
      <c r="Y42" s="57">
        <f t="shared" si="3"/>
        <v>24189272</v>
      </c>
      <c r="Z42" s="58">
        <f>+IF(X42&lt;&gt;0,+(Y42/X42)*100,0)</f>
        <v>86.80996472014374</v>
      </c>
      <c r="AA42" s="55">
        <f>SUM(AA38:AA41)</f>
        <v>62216379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62216379</v>
      </c>
      <c r="F44" s="65">
        <f t="shared" si="4"/>
        <v>62216379</v>
      </c>
      <c r="G44" s="65">
        <f t="shared" si="4"/>
        <v>13707262</v>
      </c>
      <c r="H44" s="65">
        <f t="shared" si="4"/>
        <v>-3613151</v>
      </c>
      <c r="I44" s="65">
        <f t="shared" si="4"/>
        <v>23640818</v>
      </c>
      <c r="J44" s="65">
        <f t="shared" si="4"/>
        <v>33734929</v>
      </c>
      <c r="K44" s="65">
        <f t="shared" si="4"/>
        <v>-3228243</v>
      </c>
      <c r="L44" s="65">
        <f t="shared" si="4"/>
        <v>-4263033</v>
      </c>
      <c r="M44" s="65">
        <f t="shared" si="4"/>
        <v>25810245</v>
      </c>
      <c r="N44" s="65">
        <f t="shared" si="4"/>
        <v>18318969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52053898</v>
      </c>
      <c r="X44" s="65">
        <f t="shared" si="4"/>
        <v>27864626</v>
      </c>
      <c r="Y44" s="65">
        <f t="shared" si="4"/>
        <v>24189272</v>
      </c>
      <c r="Z44" s="66">
        <f>+IF(X44&lt;&gt;0,+(Y44/X44)*100,0)</f>
        <v>86.80996472014374</v>
      </c>
      <c r="AA44" s="63">
        <f>+AA42-AA43</f>
        <v>62216379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62216379</v>
      </c>
      <c r="F46" s="57">
        <f t="shared" si="5"/>
        <v>62216379</v>
      </c>
      <c r="G46" s="57">
        <f t="shared" si="5"/>
        <v>13707262</v>
      </c>
      <c r="H46" s="57">
        <f t="shared" si="5"/>
        <v>-3613151</v>
      </c>
      <c r="I46" s="57">
        <f t="shared" si="5"/>
        <v>23640818</v>
      </c>
      <c r="J46" s="57">
        <f t="shared" si="5"/>
        <v>33734929</v>
      </c>
      <c r="K46" s="57">
        <f t="shared" si="5"/>
        <v>-3228243</v>
      </c>
      <c r="L46" s="57">
        <f t="shared" si="5"/>
        <v>-4263033</v>
      </c>
      <c r="M46" s="57">
        <f t="shared" si="5"/>
        <v>25810245</v>
      </c>
      <c r="N46" s="57">
        <f t="shared" si="5"/>
        <v>18318969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52053898</v>
      </c>
      <c r="X46" s="57">
        <f t="shared" si="5"/>
        <v>27864626</v>
      </c>
      <c r="Y46" s="57">
        <f t="shared" si="5"/>
        <v>24189272</v>
      </c>
      <c r="Z46" s="58">
        <f>+IF(X46&lt;&gt;0,+(Y46/X46)*100,0)</f>
        <v>86.80996472014374</v>
      </c>
      <c r="AA46" s="55">
        <f>SUM(AA44:AA45)</f>
        <v>62216379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62216379</v>
      </c>
      <c r="F48" s="73">
        <f t="shared" si="6"/>
        <v>62216379</v>
      </c>
      <c r="G48" s="73">
        <f t="shared" si="6"/>
        <v>13707262</v>
      </c>
      <c r="H48" s="74">
        <f t="shared" si="6"/>
        <v>-3613151</v>
      </c>
      <c r="I48" s="74">
        <f t="shared" si="6"/>
        <v>23640818</v>
      </c>
      <c r="J48" s="74">
        <f t="shared" si="6"/>
        <v>33734929</v>
      </c>
      <c r="K48" s="74">
        <f t="shared" si="6"/>
        <v>-3228243</v>
      </c>
      <c r="L48" s="74">
        <f t="shared" si="6"/>
        <v>-4263033</v>
      </c>
      <c r="M48" s="73">
        <f t="shared" si="6"/>
        <v>25810245</v>
      </c>
      <c r="N48" s="73">
        <f t="shared" si="6"/>
        <v>18318969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52053898</v>
      </c>
      <c r="X48" s="74">
        <f t="shared" si="6"/>
        <v>27864626</v>
      </c>
      <c r="Y48" s="74">
        <f t="shared" si="6"/>
        <v>24189272</v>
      </c>
      <c r="Z48" s="75">
        <f>+IF(X48&lt;&gt;0,+(Y48/X48)*100,0)</f>
        <v>86.80996472014374</v>
      </c>
      <c r="AA48" s="76">
        <f>SUM(AA46:AA47)</f>
        <v>62216379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30048581</v>
      </c>
      <c r="D8" s="6">
        <v>0</v>
      </c>
      <c r="E8" s="7">
        <v>40713825</v>
      </c>
      <c r="F8" s="8">
        <v>40713825</v>
      </c>
      <c r="G8" s="8">
        <v>864937</v>
      </c>
      <c r="H8" s="8">
        <v>2084438</v>
      </c>
      <c r="I8" s="8">
        <v>1435688</v>
      </c>
      <c r="J8" s="8">
        <v>4385063</v>
      </c>
      <c r="K8" s="8">
        <v>1322429</v>
      </c>
      <c r="L8" s="8">
        <v>2688011</v>
      </c>
      <c r="M8" s="8">
        <v>2123958</v>
      </c>
      <c r="N8" s="8">
        <v>6134398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10519461</v>
      </c>
      <c r="X8" s="8">
        <v>21280107</v>
      </c>
      <c r="Y8" s="8">
        <v>-10760646</v>
      </c>
      <c r="Z8" s="2">
        <v>-50.57</v>
      </c>
      <c r="AA8" s="6">
        <v>40713825</v>
      </c>
    </row>
    <row r="9" spans="1:27" ht="13.5">
      <c r="A9" s="25" t="s">
        <v>36</v>
      </c>
      <c r="B9" s="24"/>
      <c r="C9" s="6">
        <v>12877963</v>
      </c>
      <c r="D9" s="6">
        <v>0</v>
      </c>
      <c r="E9" s="7">
        <v>17448782</v>
      </c>
      <c r="F9" s="8">
        <v>17448782</v>
      </c>
      <c r="G9" s="8">
        <v>370687</v>
      </c>
      <c r="H9" s="8">
        <v>893331</v>
      </c>
      <c r="I9" s="8">
        <v>615295</v>
      </c>
      <c r="J9" s="8">
        <v>1879313</v>
      </c>
      <c r="K9" s="8">
        <v>566755</v>
      </c>
      <c r="L9" s="8">
        <v>1152005</v>
      </c>
      <c r="M9" s="8">
        <v>910268</v>
      </c>
      <c r="N9" s="8">
        <v>2629028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4508341</v>
      </c>
      <c r="X9" s="8">
        <v>8975384</v>
      </c>
      <c r="Y9" s="8">
        <v>-4467043</v>
      </c>
      <c r="Z9" s="2">
        <v>-49.77</v>
      </c>
      <c r="AA9" s="6">
        <v>17448782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2390748</v>
      </c>
      <c r="F11" s="8">
        <v>2390748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1169891</v>
      </c>
      <c r="Y11" s="8">
        <v>-1169891</v>
      </c>
      <c r="Z11" s="2">
        <v>-100</v>
      </c>
      <c r="AA11" s="6">
        <v>2390748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3070961</v>
      </c>
      <c r="D13" s="6">
        <v>0</v>
      </c>
      <c r="E13" s="7">
        <v>3700000</v>
      </c>
      <c r="F13" s="8">
        <v>3700000</v>
      </c>
      <c r="G13" s="8">
        <v>183472</v>
      </c>
      <c r="H13" s="8">
        <v>102422</v>
      </c>
      <c r="I13" s="8">
        <v>700405</v>
      </c>
      <c r="J13" s="8">
        <v>986299</v>
      </c>
      <c r="K13" s="8">
        <v>734354</v>
      </c>
      <c r="L13" s="8">
        <v>413634</v>
      </c>
      <c r="M13" s="8">
        <v>417241</v>
      </c>
      <c r="N13" s="8">
        <v>1565229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2551528</v>
      </c>
      <c r="X13" s="8">
        <v>2116080</v>
      </c>
      <c r="Y13" s="8">
        <v>435448</v>
      </c>
      <c r="Z13" s="2">
        <v>20.58</v>
      </c>
      <c r="AA13" s="6">
        <v>3700000</v>
      </c>
    </row>
    <row r="14" spans="1:27" ht="13.5">
      <c r="A14" s="23" t="s">
        <v>41</v>
      </c>
      <c r="B14" s="29"/>
      <c r="C14" s="6">
        <v>8663846</v>
      </c>
      <c r="D14" s="6">
        <v>0</v>
      </c>
      <c r="E14" s="7">
        <v>8500000</v>
      </c>
      <c r="F14" s="8">
        <v>8500000</v>
      </c>
      <c r="G14" s="8">
        <v>1303273</v>
      </c>
      <c r="H14" s="8">
        <v>1310880</v>
      </c>
      <c r="I14" s="8">
        <v>1322372</v>
      </c>
      <c r="J14" s="8">
        <v>3936525</v>
      </c>
      <c r="K14" s="8">
        <v>1312062</v>
      </c>
      <c r="L14" s="8">
        <v>1324911</v>
      </c>
      <c r="M14" s="8">
        <v>1355529</v>
      </c>
      <c r="N14" s="8">
        <v>3992502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7929027</v>
      </c>
      <c r="X14" s="8">
        <v>4026816</v>
      </c>
      <c r="Y14" s="8">
        <v>3902211</v>
      </c>
      <c r="Z14" s="2">
        <v>96.91</v>
      </c>
      <c r="AA14" s="6">
        <v>8500000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259594387</v>
      </c>
      <c r="D19" s="6">
        <v>0</v>
      </c>
      <c r="E19" s="7">
        <v>288058795</v>
      </c>
      <c r="F19" s="8">
        <v>288058795</v>
      </c>
      <c r="G19" s="8">
        <v>108362000</v>
      </c>
      <c r="H19" s="8">
        <v>0</v>
      </c>
      <c r="I19" s="8">
        <v>0</v>
      </c>
      <c r="J19" s="8">
        <v>108362000</v>
      </c>
      <c r="K19" s="8">
        <v>0</v>
      </c>
      <c r="L19" s="8">
        <v>0</v>
      </c>
      <c r="M19" s="8">
        <v>91261040</v>
      </c>
      <c r="N19" s="8">
        <v>91261040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199623040</v>
      </c>
      <c r="X19" s="8">
        <v>204026607</v>
      </c>
      <c r="Y19" s="8">
        <v>-4403567</v>
      </c>
      <c r="Z19" s="2">
        <v>-2.16</v>
      </c>
      <c r="AA19" s="6">
        <v>288058795</v>
      </c>
    </row>
    <row r="20" spans="1:27" ht="13.5">
      <c r="A20" s="23" t="s">
        <v>47</v>
      </c>
      <c r="B20" s="29"/>
      <c r="C20" s="6">
        <v>2188757</v>
      </c>
      <c r="D20" s="6">
        <v>0</v>
      </c>
      <c r="E20" s="7">
        <v>614252</v>
      </c>
      <c r="F20" s="26">
        <v>614252</v>
      </c>
      <c r="G20" s="26">
        <v>-157860</v>
      </c>
      <c r="H20" s="26">
        <v>131184</v>
      </c>
      <c r="I20" s="26">
        <v>658000</v>
      </c>
      <c r="J20" s="26">
        <v>631324</v>
      </c>
      <c r="K20" s="26">
        <v>241607</v>
      </c>
      <c r="L20" s="26">
        <v>107009</v>
      </c>
      <c r="M20" s="26">
        <v>30513</v>
      </c>
      <c r="N20" s="26">
        <v>379129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1010453</v>
      </c>
      <c r="X20" s="26">
        <v>337207</v>
      </c>
      <c r="Y20" s="26">
        <v>673246</v>
      </c>
      <c r="Z20" s="27">
        <v>199.65</v>
      </c>
      <c r="AA20" s="28">
        <v>614252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316444495</v>
      </c>
      <c r="D22" s="33">
        <f>SUM(D5:D21)</f>
        <v>0</v>
      </c>
      <c r="E22" s="34">
        <f t="shared" si="0"/>
        <v>361426402</v>
      </c>
      <c r="F22" s="35">
        <f t="shared" si="0"/>
        <v>361426402</v>
      </c>
      <c r="G22" s="35">
        <f t="shared" si="0"/>
        <v>110926509</v>
      </c>
      <c r="H22" s="35">
        <f t="shared" si="0"/>
        <v>4522255</v>
      </c>
      <c r="I22" s="35">
        <f t="shared" si="0"/>
        <v>4731760</v>
      </c>
      <c r="J22" s="35">
        <f t="shared" si="0"/>
        <v>120180524</v>
      </c>
      <c r="K22" s="35">
        <f t="shared" si="0"/>
        <v>4177207</v>
      </c>
      <c r="L22" s="35">
        <f t="shared" si="0"/>
        <v>5685570</v>
      </c>
      <c r="M22" s="35">
        <f t="shared" si="0"/>
        <v>96098549</v>
      </c>
      <c r="N22" s="35">
        <f t="shared" si="0"/>
        <v>105961326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226141850</v>
      </c>
      <c r="X22" s="35">
        <f t="shared" si="0"/>
        <v>241932092</v>
      </c>
      <c r="Y22" s="35">
        <f t="shared" si="0"/>
        <v>-15790242</v>
      </c>
      <c r="Z22" s="36">
        <f>+IF(X22&lt;&gt;0,+(Y22/X22)*100,0)</f>
        <v>-6.526724862942118</v>
      </c>
      <c r="AA22" s="33">
        <f>SUM(AA5:AA21)</f>
        <v>361426402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125030439</v>
      </c>
      <c r="D25" s="6">
        <v>0</v>
      </c>
      <c r="E25" s="7">
        <v>137949634</v>
      </c>
      <c r="F25" s="8">
        <v>137949634</v>
      </c>
      <c r="G25" s="8">
        <v>10685458</v>
      </c>
      <c r="H25" s="8">
        <v>11567674</v>
      </c>
      <c r="I25" s="8">
        <v>10613065</v>
      </c>
      <c r="J25" s="8">
        <v>32866197</v>
      </c>
      <c r="K25" s="8">
        <v>10809997</v>
      </c>
      <c r="L25" s="8">
        <v>10884484</v>
      </c>
      <c r="M25" s="8">
        <v>12785420</v>
      </c>
      <c r="N25" s="8">
        <v>34479901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67346098</v>
      </c>
      <c r="X25" s="8">
        <v>62656572</v>
      </c>
      <c r="Y25" s="8">
        <v>4689526</v>
      </c>
      <c r="Z25" s="2">
        <v>7.48</v>
      </c>
      <c r="AA25" s="6">
        <v>137949634</v>
      </c>
    </row>
    <row r="26" spans="1:27" ht="13.5">
      <c r="A26" s="25" t="s">
        <v>52</v>
      </c>
      <c r="B26" s="24"/>
      <c r="C26" s="6">
        <v>6037607</v>
      </c>
      <c r="D26" s="6">
        <v>0</v>
      </c>
      <c r="E26" s="7">
        <v>7906200</v>
      </c>
      <c r="F26" s="8">
        <v>7906200</v>
      </c>
      <c r="G26" s="8">
        <v>496939</v>
      </c>
      <c r="H26" s="8">
        <v>431945</v>
      </c>
      <c r="I26" s="8">
        <v>377585</v>
      </c>
      <c r="J26" s="8">
        <v>1306469</v>
      </c>
      <c r="K26" s="8">
        <v>393249</v>
      </c>
      <c r="L26" s="8">
        <v>490991</v>
      </c>
      <c r="M26" s="8">
        <v>498490</v>
      </c>
      <c r="N26" s="8">
        <v>1382730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2689199</v>
      </c>
      <c r="X26" s="8">
        <v>3953100</v>
      </c>
      <c r="Y26" s="8">
        <v>-1263901</v>
      </c>
      <c r="Z26" s="2">
        <v>-31.97</v>
      </c>
      <c r="AA26" s="6">
        <v>7906200</v>
      </c>
    </row>
    <row r="27" spans="1:27" ht="13.5">
      <c r="A27" s="25" t="s">
        <v>53</v>
      </c>
      <c r="B27" s="24"/>
      <c r="C27" s="6">
        <v>25567149</v>
      </c>
      <c r="D27" s="6">
        <v>0</v>
      </c>
      <c r="E27" s="7">
        <v>26043852</v>
      </c>
      <c r="F27" s="8">
        <v>26043852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12696924</v>
      </c>
      <c r="Y27" s="8">
        <v>-12696924</v>
      </c>
      <c r="Z27" s="2">
        <v>-100</v>
      </c>
      <c r="AA27" s="6">
        <v>26043852</v>
      </c>
    </row>
    <row r="28" spans="1:27" ht="13.5">
      <c r="A28" s="25" t="s">
        <v>54</v>
      </c>
      <c r="B28" s="24"/>
      <c r="C28" s="6">
        <v>39347045</v>
      </c>
      <c r="D28" s="6">
        <v>0</v>
      </c>
      <c r="E28" s="7">
        <v>31874428</v>
      </c>
      <c r="F28" s="8">
        <v>31874428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20179166</v>
      </c>
      <c r="N28" s="8">
        <v>20179166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20179166</v>
      </c>
      <c r="X28" s="8">
        <v>15937212</v>
      </c>
      <c r="Y28" s="8">
        <v>4241954</v>
      </c>
      <c r="Z28" s="2">
        <v>26.62</v>
      </c>
      <c r="AA28" s="6">
        <v>31874428</v>
      </c>
    </row>
    <row r="29" spans="1:27" ht="13.5">
      <c r="A29" s="25" t="s">
        <v>55</v>
      </c>
      <c r="B29" s="24"/>
      <c r="C29" s="6">
        <v>2883661</v>
      </c>
      <c r="D29" s="6">
        <v>0</v>
      </c>
      <c r="E29" s="7">
        <v>1950613</v>
      </c>
      <c r="F29" s="8">
        <v>1950613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1009661</v>
      </c>
      <c r="M29" s="8">
        <v>0</v>
      </c>
      <c r="N29" s="8">
        <v>1009661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1009661</v>
      </c>
      <c r="X29" s="8">
        <v>1200000</v>
      </c>
      <c r="Y29" s="8">
        <v>-190339</v>
      </c>
      <c r="Z29" s="2">
        <v>-15.86</v>
      </c>
      <c r="AA29" s="6">
        <v>1950613</v>
      </c>
    </row>
    <row r="30" spans="1:27" ht="13.5">
      <c r="A30" s="25" t="s">
        <v>56</v>
      </c>
      <c r="B30" s="24"/>
      <c r="C30" s="6">
        <v>8576718</v>
      </c>
      <c r="D30" s="6">
        <v>0</v>
      </c>
      <c r="E30" s="7">
        <v>10709409</v>
      </c>
      <c r="F30" s="8">
        <v>10709409</v>
      </c>
      <c r="G30" s="8">
        <v>0</v>
      </c>
      <c r="H30" s="8">
        <v>599403</v>
      </c>
      <c r="I30" s="8">
        <v>0</v>
      </c>
      <c r="J30" s="8">
        <v>599403</v>
      </c>
      <c r="K30" s="8">
        <v>0</v>
      </c>
      <c r="L30" s="8">
        <v>948635</v>
      </c>
      <c r="M30" s="8">
        <v>628089</v>
      </c>
      <c r="N30" s="8">
        <v>1576724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2176127</v>
      </c>
      <c r="X30" s="8">
        <v>1721276</v>
      </c>
      <c r="Y30" s="8">
        <v>454851</v>
      </c>
      <c r="Z30" s="2">
        <v>26.43</v>
      </c>
      <c r="AA30" s="6">
        <v>10709409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84125878</v>
      </c>
      <c r="D32" s="6">
        <v>0</v>
      </c>
      <c r="E32" s="7">
        <v>44922825</v>
      </c>
      <c r="F32" s="8">
        <v>44922825</v>
      </c>
      <c r="G32" s="8">
        <v>1026447</v>
      </c>
      <c r="H32" s="8">
        <v>1237628</v>
      </c>
      <c r="I32" s="8">
        <v>236791</v>
      </c>
      <c r="J32" s="8">
        <v>2500866</v>
      </c>
      <c r="K32" s="8">
        <v>1819476</v>
      </c>
      <c r="L32" s="8">
        <v>4890042</v>
      </c>
      <c r="M32" s="8">
        <v>3002879</v>
      </c>
      <c r="N32" s="8">
        <v>9712397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12213263</v>
      </c>
      <c r="X32" s="8">
        <v>22461414</v>
      </c>
      <c r="Y32" s="8">
        <v>-10248151</v>
      </c>
      <c r="Z32" s="2">
        <v>-45.63</v>
      </c>
      <c r="AA32" s="6">
        <v>44922825</v>
      </c>
    </row>
    <row r="33" spans="1:27" ht="13.5">
      <c r="A33" s="25" t="s">
        <v>59</v>
      </c>
      <c r="B33" s="24"/>
      <c r="C33" s="6">
        <v>16096020</v>
      </c>
      <c r="D33" s="6">
        <v>0</v>
      </c>
      <c r="E33" s="7">
        <v>0</v>
      </c>
      <c r="F33" s="8">
        <v>0</v>
      </c>
      <c r="G33" s="8">
        <v>6666667</v>
      </c>
      <c r="H33" s="8">
        <v>0</v>
      </c>
      <c r="I33" s="8">
        <v>0</v>
      </c>
      <c r="J33" s="8">
        <v>6666667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6666667</v>
      </c>
      <c r="X33" s="8"/>
      <c r="Y33" s="8">
        <v>6666667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146059344</v>
      </c>
      <c r="D34" s="6">
        <v>0</v>
      </c>
      <c r="E34" s="7">
        <v>132583952</v>
      </c>
      <c r="F34" s="8">
        <v>132583952</v>
      </c>
      <c r="G34" s="8">
        <v>5122775</v>
      </c>
      <c r="H34" s="8">
        <v>10607522</v>
      </c>
      <c r="I34" s="8">
        <v>12543021</v>
      </c>
      <c r="J34" s="8">
        <v>28273318</v>
      </c>
      <c r="K34" s="8">
        <v>11893479</v>
      </c>
      <c r="L34" s="8">
        <v>14418905</v>
      </c>
      <c r="M34" s="8">
        <v>12893081</v>
      </c>
      <c r="N34" s="8">
        <v>39205465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67478783</v>
      </c>
      <c r="X34" s="8">
        <v>53967249</v>
      </c>
      <c r="Y34" s="8">
        <v>13511534</v>
      </c>
      <c r="Z34" s="2">
        <v>25.04</v>
      </c>
      <c r="AA34" s="6">
        <v>132583952</v>
      </c>
    </row>
    <row r="35" spans="1:27" ht="13.5">
      <c r="A35" s="23" t="s">
        <v>61</v>
      </c>
      <c r="B35" s="29"/>
      <c r="C35" s="6">
        <v>1529100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455252961</v>
      </c>
      <c r="D36" s="33">
        <f>SUM(D25:D35)</f>
        <v>0</v>
      </c>
      <c r="E36" s="34">
        <f t="shared" si="1"/>
        <v>393940913</v>
      </c>
      <c r="F36" s="35">
        <f t="shared" si="1"/>
        <v>393940913</v>
      </c>
      <c r="G36" s="35">
        <f t="shared" si="1"/>
        <v>23998286</v>
      </c>
      <c r="H36" s="35">
        <f t="shared" si="1"/>
        <v>24444172</v>
      </c>
      <c r="I36" s="35">
        <f t="shared" si="1"/>
        <v>23770462</v>
      </c>
      <c r="J36" s="35">
        <f t="shared" si="1"/>
        <v>72212920</v>
      </c>
      <c r="K36" s="35">
        <f t="shared" si="1"/>
        <v>24916201</v>
      </c>
      <c r="L36" s="35">
        <f t="shared" si="1"/>
        <v>32642718</v>
      </c>
      <c r="M36" s="35">
        <f t="shared" si="1"/>
        <v>49987125</v>
      </c>
      <c r="N36" s="35">
        <f t="shared" si="1"/>
        <v>107546044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179758964</v>
      </c>
      <c r="X36" s="35">
        <f t="shared" si="1"/>
        <v>174593747</v>
      </c>
      <c r="Y36" s="35">
        <f t="shared" si="1"/>
        <v>5165217</v>
      </c>
      <c r="Z36" s="36">
        <f>+IF(X36&lt;&gt;0,+(Y36/X36)*100,0)</f>
        <v>2.958420383749482</v>
      </c>
      <c r="AA36" s="33">
        <f>SUM(AA25:AA35)</f>
        <v>393940913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-138808466</v>
      </c>
      <c r="D38" s="46">
        <f>+D22-D36</f>
        <v>0</v>
      </c>
      <c r="E38" s="47">
        <f t="shared" si="2"/>
        <v>-32514511</v>
      </c>
      <c r="F38" s="48">
        <f t="shared" si="2"/>
        <v>-32514511</v>
      </c>
      <c r="G38" s="48">
        <f t="shared" si="2"/>
        <v>86928223</v>
      </c>
      <c r="H38" s="48">
        <f t="shared" si="2"/>
        <v>-19921917</v>
      </c>
      <c r="I38" s="48">
        <f t="shared" si="2"/>
        <v>-19038702</v>
      </c>
      <c r="J38" s="48">
        <f t="shared" si="2"/>
        <v>47967604</v>
      </c>
      <c r="K38" s="48">
        <f t="shared" si="2"/>
        <v>-20738994</v>
      </c>
      <c r="L38" s="48">
        <f t="shared" si="2"/>
        <v>-26957148</v>
      </c>
      <c r="M38" s="48">
        <f t="shared" si="2"/>
        <v>46111424</v>
      </c>
      <c r="N38" s="48">
        <f t="shared" si="2"/>
        <v>-1584718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46382886</v>
      </c>
      <c r="X38" s="48">
        <f>IF(F22=F36,0,X22-X36)</f>
        <v>67338345</v>
      </c>
      <c r="Y38" s="48">
        <f t="shared" si="2"/>
        <v>-20955459</v>
      </c>
      <c r="Z38" s="49">
        <f>+IF(X38&lt;&gt;0,+(Y38/X38)*100,0)</f>
        <v>-31.119652554573474</v>
      </c>
      <c r="AA38" s="46">
        <f>+AA22-AA36</f>
        <v>-32514511</v>
      </c>
    </row>
    <row r="39" spans="1:27" ht="13.5">
      <c r="A39" s="23" t="s">
        <v>64</v>
      </c>
      <c r="B39" s="29"/>
      <c r="C39" s="6">
        <v>272538786</v>
      </c>
      <c r="D39" s="6">
        <v>0</v>
      </c>
      <c r="E39" s="7">
        <v>335772325</v>
      </c>
      <c r="F39" s="8">
        <v>335772325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187742792</v>
      </c>
      <c r="N39" s="8">
        <v>187742792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187742792</v>
      </c>
      <c r="X39" s="8">
        <v>248581641</v>
      </c>
      <c r="Y39" s="8">
        <v>-60838849</v>
      </c>
      <c r="Z39" s="2">
        <v>-24.47</v>
      </c>
      <c r="AA39" s="6">
        <v>335772325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133730320</v>
      </c>
      <c r="D42" s="55">
        <f>SUM(D38:D41)</f>
        <v>0</v>
      </c>
      <c r="E42" s="56">
        <f t="shared" si="3"/>
        <v>303257814</v>
      </c>
      <c r="F42" s="57">
        <f t="shared" si="3"/>
        <v>303257814</v>
      </c>
      <c r="G42" s="57">
        <f t="shared" si="3"/>
        <v>86928223</v>
      </c>
      <c r="H42" s="57">
        <f t="shared" si="3"/>
        <v>-19921917</v>
      </c>
      <c r="I42" s="57">
        <f t="shared" si="3"/>
        <v>-19038702</v>
      </c>
      <c r="J42" s="57">
        <f t="shared" si="3"/>
        <v>47967604</v>
      </c>
      <c r="K42" s="57">
        <f t="shared" si="3"/>
        <v>-20738994</v>
      </c>
      <c r="L42" s="57">
        <f t="shared" si="3"/>
        <v>-26957148</v>
      </c>
      <c r="M42" s="57">
        <f t="shared" si="3"/>
        <v>233854216</v>
      </c>
      <c r="N42" s="57">
        <f t="shared" si="3"/>
        <v>186158074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234125678</v>
      </c>
      <c r="X42" s="57">
        <f t="shared" si="3"/>
        <v>315919986</v>
      </c>
      <c r="Y42" s="57">
        <f t="shared" si="3"/>
        <v>-81794308</v>
      </c>
      <c r="Z42" s="58">
        <f>+IF(X42&lt;&gt;0,+(Y42/X42)*100,0)</f>
        <v>-25.89083047123204</v>
      </c>
      <c r="AA42" s="55">
        <f>SUM(AA38:AA41)</f>
        <v>303257814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133730320</v>
      </c>
      <c r="D44" s="63">
        <f>+D42-D43</f>
        <v>0</v>
      </c>
      <c r="E44" s="64">
        <f t="shared" si="4"/>
        <v>303257814</v>
      </c>
      <c r="F44" s="65">
        <f t="shared" si="4"/>
        <v>303257814</v>
      </c>
      <c r="G44" s="65">
        <f t="shared" si="4"/>
        <v>86928223</v>
      </c>
      <c r="H44" s="65">
        <f t="shared" si="4"/>
        <v>-19921917</v>
      </c>
      <c r="I44" s="65">
        <f t="shared" si="4"/>
        <v>-19038702</v>
      </c>
      <c r="J44" s="65">
        <f t="shared" si="4"/>
        <v>47967604</v>
      </c>
      <c r="K44" s="65">
        <f t="shared" si="4"/>
        <v>-20738994</v>
      </c>
      <c r="L44" s="65">
        <f t="shared" si="4"/>
        <v>-26957148</v>
      </c>
      <c r="M44" s="65">
        <f t="shared" si="4"/>
        <v>233854216</v>
      </c>
      <c r="N44" s="65">
        <f t="shared" si="4"/>
        <v>186158074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234125678</v>
      </c>
      <c r="X44" s="65">
        <f t="shared" si="4"/>
        <v>315919986</v>
      </c>
      <c r="Y44" s="65">
        <f t="shared" si="4"/>
        <v>-81794308</v>
      </c>
      <c r="Z44" s="66">
        <f>+IF(X44&lt;&gt;0,+(Y44/X44)*100,0)</f>
        <v>-25.89083047123204</v>
      </c>
      <c r="AA44" s="63">
        <f>+AA42-AA43</f>
        <v>303257814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133730320</v>
      </c>
      <c r="D46" s="55">
        <f>SUM(D44:D45)</f>
        <v>0</v>
      </c>
      <c r="E46" s="56">
        <f t="shared" si="5"/>
        <v>303257814</v>
      </c>
      <c r="F46" s="57">
        <f t="shared" si="5"/>
        <v>303257814</v>
      </c>
      <c r="G46" s="57">
        <f t="shared" si="5"/>
        <v>86928223</v>
      </c>
      <c r="H46" s="57">
        <f t="shared" si="5"/>
        <v>-19921917</v>
      </c>
      <c r="I46" s="57">
        <f t="shared" si="5"/>
        <v>-19038702</v>
      </c>
      <c r="J46" s="57">
        <f t="shared" si="5"/>
        <v>47967604</v>
      </c>
      <c r="K46" s="57">
        <f t="shared" si="5"/>
        <v>-20738994</v>
      </c>
      <c r="L46" s="57">
        <f t="shared" si="5"/>
        <v>-26957148</v>
      </c>
      <c r="M46" s="57">
        <f t="shared" si="5"/>
        <v>233854216</v>
      </c>
      <c r="N46" s="57">
        <f t="shared" si="5"/>
        <v>186158074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234125678</v>
      </c>
      <c r="X46" s="57">
        <f t="shared" si="5"/>
        <v>315919986</v>
      </c>
      <c r="Y46" s="57">
        <f t="shared" si="5"/>
        <v>-81794308</v>
      </c>
      <c r="Z46" s="58">
        <f>+IF(X46&lt;&gt;0,+(Y46/X46)*100,0)</f>
        <v>-25.89083047123204</v>
      </c>
      <c r="AA46" s="55">
        <f>SUM(AA44:AA45)</f>
        <v>303257814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133730320</v>
      </c>
      <c r="D48" s="71">
        <f>SUM(D46:D47)</f>
        <v>0</v>
      </c>
      <c r="E48" s="72">
        <f t="shared" si="6"/>
        <v>303257814</v>
      </c>
      <c r="F48" s="73">
        <f t="shared" si="6"/>
        <v>303257814</v>
      </c>
      <c r="G48" s="73">
        <f t="shared" si="6"/>
        <v>86928223</v>
      </c>
      <c r="H48" s="74">
        <f t="shared" si="6"/>
        <v>-19921917</v>
      </c>
      <c r="I48" s="74">
        <f t="shared" si="6"/>
        <v>-19038702</v>
      </c>
      <c r="J48" s="74">
        <f t="shared" si="6"/>
        <v>47967604</v>
      </c>
      <c r="K48" s="74">
        <f t="shared" si="6"/>
        <v>-20738994</v>
      </c>
      <c r="L48" s="74">
        <f t="shared" si="6"/>
        <v>-26957148</v>
      </c>
      <c r="M48" s="73">
        <f t="shared" si="6"/>
        <v>233854216</v>
      </c>
      <c r="N48" s="73">
        <f t="shared" si="6"/>
        <v>186158074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234125678</v>
      </c>
      <c r="X48" s="74">
        <f t="shared" si="6"/>
        <v>315919986</v>
      </c>
      <c r="Y48" s="74">
        <f t="shared" si="6"/>
        <v>-81794308</v>
      </c>
      <c r="Z48" s="75">
        <f>+IF(X48&lt;&gt;0,+(Y48/X48)*100,0)</f>
        <v>-25.89083047123204</v>
      </c>
      <c r="AA48" s="76">
        <f>SUM(AA46:AA47)</f>
        <v>303257814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320628389</v>
      </c>
      <c r="D5" s="6">
        <v>0</v>
      </c>
      <c r="E5" s="7">
        <v>345110196</v>
      </c>
      <c r="F5" s="8">
        <v>345110196</v>
      </c>
      <c r="G5" s="8">
        <v>34848113</v>
      </c>
      <c r="H5" s="8">
        <v>-11198888</v>
      </c>
      <c r="I5" s="8">
        <v>34848113</v>
      </c>
      <c r="J5" s="8">
        <v>58497338</v>
      </c>
      <c r="K5" s="8">
        <v>31759110</v>
      </c>
      <c r="L5" s="8">
        <v>31465591</v>
      </c>
      <c r="M5" s="8">
        <v>31985757</v>
      </c>
      <c r="N5" s="8">
        <v>95210458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153707796</v>
      </c>
      <c r="X5" s="8">
        <v>172555098</v>
      </c>
      <c r="Y5" s="8">
        <v>-18847302</v>
      </c>
      <c r="Z5" s="2">
        <v>-10.92</v>
      </c>
      <c r="AA5" s="6">
        <v>345110196</v>
      </c>
    </row>
    <row r="6" spans="1:27" ht="13.5">
      <c r="A6" s="23" t="s">
        <v>33</v>
      </c>
      <c r="B6" s="24"/>
      <c r="C6" s="6">
        <v>161854</v>
      </c>
      <c r="D6" s="6">
        <v>0</v>
      </c>
      <c r="E6" s="7">
        <v>164230</v>
      </c>
      <c r="F6" s="8">
        <v>164230</v>
      </c>
      <c r="G6" s="8">
        <v>11988</v>
      </c>
      <c r="H6" s="8">
        <v>0</v>
      </c>
      <c r="I6" s="8">
        <v>11988</v>
      </c>
      <c r="J6" s="8">
        <v>23976</v>
      </c>
      <c r="K6" s="8">
        <v>12312</v>
      </c>
      <c r="L6" s="8">
        <v>11016</v>
      </c>
      <c r="M6" s="8">
        <v>11664</v>
      </c>
      <c r="N6" s="8">
        <v>34992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58968</v>
      </c>
      <c r="X6" s="8"/>
      <c r="Y6" s="8">
        <v>58968</v>
      </c>
      <c r="Z6" s="2">
        <v>0</v>
      </c>
      <c r="AA6" s="6">
        <v>164230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122888655</v>
      </c>
      <c r="F7" s="8">
        <v>122888655</v>
      </c>
      <c r="G7" s="8">
        <v>9139621</v>
      </c>
      <c r="H7" s="8">
        <v>9980519</v>
      </c>
      <c r="I7" s="8">
        <v>9139621</v>
      </c>
      <c r="J7" s="8">
        <v>28259761</v>
      </c>
      <c r="K7" s="8">
        <v>9016936</v>
      </c>
      <c r="L7" s="8">
        <v>0</v>
      </c>
      <c r="M7" s="8">
        <v>9044403</v>
      </c>
      <c r="N7" s="8">
        <v>18061339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46321100</v>
      </c>
      <c r="X7" s="8">
        <v>61444326</v>
      </c>
      <c r="Y7" s="8">
        <v>-15123226</v>
      </c>
      <c r="Z7" s="2">
        <v>-24.61</v>
      </c>
      <c r="AA7" s="6">
        <v>122888655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4010634</v>
      </c>
      <c r="H10" s="26">
        <v>8965315</v>
      </c>
      <c r="I10" s="26">
        <v>4010634</v>
      </c>
      <c r="J10" s="26">
        <v>16986583</v>
      </c>
      <c r="K10" s="26">
        <v>4047710</v>
      </c>
      <c r="L10" s="26">
        <v>0</v>
      </c>
      <c r="M10" s="26">
        <v>4089929</v>
      </c>
      <c r="N10" s="26">
        <v>8137639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25124222</v>
      </c>
      <c r="X10" s="26">
        <v>30323832</v>
      </c>
      <c r="Y10" s="26">
        <v>-5199610</v>
      </c>
      <c r="Z10" s="27">
        <v>-17.15</v>
      </c>
      <c r="AA10" s="28">
        <v>0</v>
      </c>
    </row>
    <row r="11" spans="1:27" ht="13.5">
      <c r="A11" s="25" t="s">
        <v>38</v>
      </c>
      <c r="B11" s="29"/>
      <c r="C11" s="6">
        <v>148787053</v>
      </c>
      <c r="D11" s="6">
        <v>0</v>
      </c>
      <c r="E11" s="7">
        <v>60647659</v>
      </c>
      <c r="F11" s="8">
        <v>60647659</v>
      </c>
      <c r="G11" s="8">
        <v>94653</v>
      </c>
      <c r="H11" s="8">
        <v>39054</v>
      </c>
      <c r="I11" s="8">
        <v>94653</v>
      </c>
      <c r="J11" s="8">
        <v>228360</v>
      </c>
      <c r="K11" s="8">
        <v>34082</v>
      </c>
      <c r="L11" s="8">
        <v>14847959</v>
      </c>
      <c r="M11" s="8">
        <v>668723</v>
      </c>
      <c r="N11" s="8">
        <v>15550764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15779124</v>
      </c>
      <c r="X11" s="8"/>
      <c r="Y11" s="8">
        <v>15779124</v>
      </c>
      <c r="Z11" s="2">
        <v>0</v>
      </c>
      <c r="AA11" s="6">
        <v>60647659</v>
      </c>
    </row>
    <row r="12" spans="1:27" ht="13.5">
      <c r="A12" s="25" t="s">
        <v>39</v>
      </c>
      <c r="B12" s="29"/>
      <c r="C12" s="6">
        <v>3036408</v>
      </c>
      <c r="D12" s="6">
        <v>0</v>
      </c>
      <c r="E12" s="7">
        <v>3383659</v>
      </c>
      <c r="F12" s="8">
        <v>3383659</v>
      </c>
      <c r="G12" s="8">
        <v>198646</v>
      </c>
      <c r="H12" s="8">
        <v>234614</v>
      </c>
      <c r="I12" s="8">
        <v>198646</v>
      </c>
      <c r="J12" s="8">
        <v>631906</v>
      </c>
      <c r="K12" s="8">
        <v>1292721</v>
      </c>
      <c r="L12" s="8">
        <v>239644</v>
      </c>
      <c r="M12" s="8">
        <v>101747</v>
      </c>
      <c r="N12" s="8">
        <v>1634112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2266018</v>
      </c>
      <c r="X12" s="8">
        <v>1691832</v>
      </c>
      <c r="Y12" s="8">
        <v>574186</v>
      </c>
      <c r="Z12" s="2">
        <v>33.94</v>
      </c>
      <c r="AA12" s="6">
        <v>3383659</v>
      </c>
    </row>
    <row r="13" spans="1:27" ht="13.5">
      <c r="A13" s="23" t="s">
        <v>40</v>
      </c>
      <c r="B13" s="29"/>
      <c r="C13" s="6">
        <v>3865392</v>
      </c>
      <c r="D13" s="6">
        <v>0</v>
      </c>
      <c r="E13" s="7">
        <v>6822000</v>
      </c>
      <c r="F13" s="8">
        <v>6822000</v>
      </c>
      <c r="G13" s="8">
        <v>183028</v>
      </c>
      <c r="H13" s="8">
        <v>180815</v>
      </c>
      <c r="I13" s="8">
        <v>183028</v>
      </c>
      <c r="J13" s="8">
        <v>546871</v>
      </c>
      <c r="K13" s="8">
        <v>795499</v>
      </c>
      <c r="L13" s="8">
        <v>342312</v>
      </c>
      <c r="M13" s="8">
        <v>440483</v>
      </c>
      <c r="N13" s="8">
        <v>1578294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2125165</v>
      </c>
      <c r="X13" s="8">
        <v>3411000</v>
      </c>
      <c r="Y13" s="8">
        <v>-1285835</v>
      </c>
      <c r="Z13" s="2">
        <v>-37.7</v>
      </c>
      <c r="AA13" s="6">
        <v>6822000</v>
      </c>
    </row>
    <row r="14" spans="1:27" ht="13.5">
      <c r="A14" s="23" t="s">
        <v>41</v>
      </c>
      <c r="B14" s="29"/>
      <c r="C14" s="6">
        <v>9624056</v>
      </c>
      <c r="D14" s="6">
        <v>0</v>
      </c>
      <c r="E14" s="7">
        <v>10485000</v>
      </c>
      <c r="F14" s="8">
        <v>10485000</v>
      </c>
      <c r="G14" s="8">
        <v>914958</v>
      </c>
      <c r="H14" s="8">
        <v>857939</v>
      </c>
      <c r="I14" s="8">
        <v>914958</v>
      </c>
      <c r="J14" s="8">
        <v>2687855</v>
      </c>
      <c r="K14" s="8">
        <v>989785</v>
      </c>
      <c r="L14" s="8">
        <v>992898</v>
      </c>
      <c r="M14" s="8">
        <v>997781</v>
      </c>
      <c r="N14" s="8">
        <v>2980464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5668319</v>
      </c>
      <c r="X14" s="8">
        <v>5242500</v>
      </c>
      <c r="Y14" s="8">
        <v>425819</v>
      </c>
      <c r="Z14" s="2">
        <v>8.12</v>
      </c>
      <c r="AA14" s="6">
        <v>10485000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108682588</v>
      </c>
      <c r="D16" s="6">
        <v>0</v>
      </c>
      <c r="E16" s="7">
        <v>10494000</v>
      </c>
      <c r="F16" s="8">
        <v>10494000</v>
      </c>
      <c r="G16" s="8">
        <v>1628344</v>
      </c>
      <c r="H16" s="8">
        <v>2059842</v>
      </c>
      <c r="I16" s="8">
        <v>1628344</v>
      </c>
      <c r="J16" s="8">
        <v>5316530</v>
      </c>
      <c r="K16" s="8">
        <v>1525434</v>
      </c>
      <c r="L16" s="8">
        <v>1340368</v>
      </c>
      <c r="M16" s="8">
        <v>1164899</v>
      </c>
      <c r="N16" s="8">
        <v>4030701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9347231</v>
      </c>
      <c r="X16" s="8">
        <v>5247000</v>
      </c>
      <c r="Y16" s="8">
        <v>4100231</v>
      </c>
      <c r="Z16" s="2">
        <v>78.14</v>
      </c>
      <c r="AA16" s="6">
        <v>10494000</v>
      </c>
    </row>
    <row r="17" spans="1:27" ht="13.5">
      <c r="A17" s="23" t="s">
        <v>44</v>
      </c>
      <c r="B17" s="29"/>
      <c r="C17" s="6">
        <v>5223578</v>
      </c>
      <c r="D17" s="6">
        <v>0</v>
      </c>
      <c r="E17" s="7">
        <v>13091927</v>
      </c>
      <c r="F17" s="8">
        <v>13091927</v>
      </c>
      <c r="G17" s="8">
        <v>362716</v>
      </c>
      <c r="H17" s="8">
        <v>413297</v>
      </c>
      <c r="I17" s="8">
        <v>362716</v>
      </c>
      <c r="J17" s="8">
        <v>1138729</v>
      </c>
      <c r="K17" s="8">
        <v>358842</v>
      </c>
      <c r="L17" s="8">
        <v>750787</v>
      </c>
      <c r="M17" s="8">
        <v>755802</v>
      </c>
      <c r="N17" s="8">
        <v>1865431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3004160</v>
      </c>
      <c r="X17" s="8">
        <v>6534084</v>
      </c>
      <c r="Y17" s="8">
        <v>-3529924</v>
      </c>
      <c r="Z17" s="2">
        <v>-54.02</v>
      </c>
      <c r="AA17" s="6">
        <v>13091927</v>
      </c>
    </row>
    <row r="18" spans="1:27" ht="13.5">
      <c r="A18" s="25" t="s">
        <v>45</v>
      </c>
      <c r="B18" s="24"/>
      <c r="C18" s="6">
        <v>4691380</v>
      </c>
      <c r="D18" s="6">
        <v>0</v>
      </c>
      <c r="E18" s="7">
        <v>49424</v>
      </c>
      <c r="F18" s="8">
        <v>49424</v>
      </c>
      <c r="G18" s="8">
        <v>435674</v>
      </c>
      <c r="H18" s="8">
        <v>453158</v>
      </c>
      <c r="I18" s="8">
        <v>435674</v>
      </c>
      <c r="J18" s="8">
        <v>1324506</v>
      </c>
      <c r="K18" s="8">
        <v>446700</v>
      </c>
      <c r="L18" s="8">
        <v>0</v>
      </c>
      <c r="M18" s="8">
        <v>0</v>
      </c>
      <c r="N18" s="8">
        <v>446700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1771206</v>
      </c>
      <c r="X18" s="8">
        <v>16992</v>
      </c>
      <c r="Y18" s="8">
        <v>1754214</v>
      </c>
      <c r="Z18" s="2">
        <v>10323.76</v>
      </c>
      <c r="AA18" s="6">
        <v>49424</v>
      </c>
    </row>
    <row r="19" spans="1:27" ht="13.5">
      <c r="A19" s="23" t="s">
        <v>46</v>
      </c>
      <c r="B19" s="29"/>
      <c r="C19" s="6">
        <v>138792329</v>
      </c>
      <c r="D19" s="6">
        <v>0</v>
      </c>
      <c r="E19" s="7">
        <v>200962364</v>
      </c>
      <c r="F19" s="8">
        <v>200962364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1195850</v>
      </c>
      <c r="M19" s="8">
        <v>36863000</v>
      </c>
      <c r="N19" s="8">
        <v>38058850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38058850</v>
      </c>
      <c r="X19" s="8">
        <v>100481184</v>
      </c>
      <c r="Y19" s="8">
        <v>-62422334</v>
      </c>
      <c r="Z19" s="2">
        <v>-62.12</v>
      </c>
      <c r="AA19" s="6">
        <v>200962364</v>
      </c>
    </row>
    <row r="20" spans="1:27" ht="13.5">
      <c r="A20" s="23" t="s">
        <v>47</v>
      </c>
      <c r="B20" s="29"/>
      <c r="C20" s="6">
        <v>14311951</v>
      </c>
      <c r="D20" s="6">
        <v>0</v>
      </c>
      <c r="E20" s="7">
        <v>60357754</v>
      </c>
      <c r="F20" s="26">
        <v>60357754</v>
      </c>
      <c r="G20" s="26">
        <v>47335075</v>
      </c>
      <c r="H20" s="26">
        <v>8844351</v>
      </c>
      <c r="I20" s="26">
        <v>47335075</v>
      </c>
      <c r="J20" s="26">
        <v>103514501</v>
      </c>
      <c r="K20" s="26">
        <v>668241</v>
      </c>
      <c r="L20" s="26">
        <v>873366</v>
      </c>
      <c r="M20" s="26">
        <v>372447</v>
      </c>
      <c r="N20" s="26">
        <v>1914054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105428555</v>
      </c>
      <c r="X20" s="26">
        <v>30178878</v>
      </c>
      <c r="Y20" s="26">
        <v>75249677</v>
      </c>
      <c r="Z20" s="27">
        <v>249.35</v>
      </c>
      <c r="AA20" s="28">
        <v>60357754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2767771</v>
      </c>
      <c r="F21" s="8">
        <v>2767771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2767771</v>
      </c>
      <c r="Y21" s="8">
        <v>-2767771</v>
      </c>
      <c r="Z21" s="2">
        <v>-100</v>
      </c>
      <c r="AA21" s="6">
        <v>2767771</v>
      </c>
    </row>
    <row r="22" spans="1:27" ht="24.75" customHeight="1">
      <c r="A22" s="31" t="s">
        <v>49</v>
      </c>
      <c r="B22" s="32"/>
      <c r="C22" s="33">
        <f aca="true" t="shared" si="0" ref="C22:Y22">SUM(C5:C21)</f>
        <v>757804978</v>
      </c>
      <c r="D22" s="33">
        <f>SUM(D5:D21)</f>
        <v>0</v>
      </c>
      <c r="E22" s="34">
        <f t="shared" si="0"/>
        <v>837224639</v>
      </c>
      <c r="F22" s="35">
        <f t="shared" si="0"/>
        <v>837224639</v>
      </c>
      <c r="G22" s="35">
        <f t="shared" si="0"/>
        <v>99163450</v>
      </c>
      <c r="H22" s="35">
        <f t="shared" si="0"/>
        <v>20830016</v>
      </c>
      <c r="I22" s="35">
        <f t="shared" si="0"/>
        <v>99163450</v>
      </c>
      <c r="J22" s="35">
        <f t="shared" si="0"/>
        <v>219156916</v>
      </c>
      <c r="K22" s="35">
        <f t="shared" si="0"/>
        <v>50947372</v>
      </c>
      <c r="L22" s="35">
        <f t="shared" si="0"/>
        <v>52059791</v>
      </c>
      <c r="M22" s="35">
        <f t="shared" si="0"/>
        <v>86496635</v>
      </c>
      <c r="N22" s="35">
        <f t="shared" si="0"/>
        <v>189503798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408660714</v>
      </c>
      <c r="X22" s="35">
        <f t="shared" si="0"/>
        <v>419894497</v>
      </c>
      <c r="Y22" s="35">
        <f t="shared" si="0"/>
        <v>-11233783</v>
      </c>
      <c r="Z22" s="36">
        <f>+IF(X22&lt;&gt;0,+(Y22/X22)*100,0)</f>
        <v>-2.6753822877559648</v>
      </c>
      <c r="AA22" s="33">
        <f>SUM(AA5:AA21)</f>
        <v>837224639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319899845</v>
      </c>
      <c r="D25" s="6">
        <v>0</v>
      </c>
      <c r="E25" s="7">
        <v>337347483</v>
      </c>
      <c r="F25" s="8">
        <v>337347483</v>
      </c>
      <c r="G25" s="8">
        <v>27529303</v>
      </c>
      <c r="H25" s="8">
        <v>25989855</v>
      </c>
      <c r="I25" s="8">
        <v>27529303</v>
      </c>
      <c r="J25" s="8">
        <v>81048461</v>
      </c>
      <c r="K25" s="8">
        <v>27862437</v>
      </c>
      <c r="L25" s="8">
        <v>29204342</v>
      </c>
      <c r="M25" s="8">
        <v>25850649</v>
      </c>
      <c r="N25" s="8">
        <v>82917428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163965889</v>
      </c>
      <c r="X25" s="8">
        <v>168673740</v>
      </c>
      <c r="Y25" s="8">
        <v>-4707851</v>
      </c>
      <c r="Z25" s="2">
        <v>-2.79</v>
      </c>
      <c r="AA25" s="6">
        <v>337347483</v>
      </c>
    </row>
    <row r="26" spans="1:27" ht="13.5">
      <c r="A26" s="25" t="s">
        <v>52</v>
      </c>
      <c r="B26" s="24"/>
      <c r="C26" s="6">
        <v>19984455</v>
      </c>
      <c r="D26" s="6">
        <v>0</v>
      </c>
      <c r="E26" s="7">
        <v>25447547</v>
      </c>
      <c r="F26" s="8">
        <v>25447547</v>
      </c>
      <c r="G26" s="8">
        <v>1638046</v>
      </c>
      <c r="H26" s="8">
        <v>1659564</v>
      </c>
      <c r="I26" s="8">
        <v>1638046</v>
      </c>
      <c r="J26" s="8">
        <v>4935656</v>
      </c>
      <c r="K26" s="8">
        <v>1634141</v>
      </c>
      <c r="L26" s="8">
        <v>2394150</v>
      </c>
      <c r="M26" s="8">
        <v>1983512</v>
      </c>
      <c r="N26" s="8">
        <v>6011803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10947459</v>
      </c>
      <c r="X26" s="8">
        <v>12723774</v>
      </c>
      <c r="Y26" s="8">
        <v>-1776315</v>
      </c>
      <c r="Z26" s="2">
        <v>-13.96</v>
      </c>
      <c r="AA26" s="6">
        <v>25447547</v>
      </c>
    </row>
    <row r="27" spans="1:27" ht="13.5">
      <c r="A27" s="25" t="s">
        <v>53</v>
      </c>
      <c r="B27" s="24"/>
      <c r="C27" s="6">
        <v>3241387</v>
      </c>
      <c r="D27" s="6">
        <v>0</v>
      </c>
      <c r="E27" s="7">
        <v>681500</v>
      </c>
      <c r="F27" s="8">
        <v>681500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340752</v>
      </c>
      <c r="Y27" s="8">
        <v>-340752</v>
      </c>
      <c r="Z27" s="2">
        <v>-100</v>
      </c>
      <c r="AA27" s="6">
        <v>681500</v>
      </c>
    </row>
    <row r="28" spans="1:27" ht="13.5">
      <c r="A28" s="25" t="s">
        <v>54</v>
      </c>
      <c r="B28" s="24"/>
      <c r="C28" s="6">
        <v>57061258</v>
      </c>
      <c r="D28" s="6">
        <v>0</v>
      </c>
      <c r="E28" s="7">
        <v>70058000</v>
      </c>
      <c r="F28" s="8">
        <v>70058000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35029002</v>
      </c>
      <c r="Y28" s="8">
        <v>-35029002</v>
      </c>
      <c r="Z28" s="2">
        <v>-100</v>
      </c>
      <c r="AA28" s="6">
        <v>70058000</v>
      </c>
    </row>
    <row r="29" spans="1:27" ht="13.5">
      <c r="A29" s="25" t="s">
        <v>55</v>
      </c>
      <c r="B29" s="24"/>
      <c r="C29" s="6">
        <v>4252549</v>
      </c>
      <c r="D29" s="6">
        <v>0</v>
      </c>
      <c r="E29" s="7">
        <v>4373391</v>
      </c>
      <c r="F29" s="8">
        <v>4373391</v>
      </c>
      <c r="G29" s="8">
        <v>0</v>
      </c>
      <c r="H29" s="8">
        <v>0</v>
      </c>
      <c r="I29" s="8">
        <v>0</v>
      </c>
      <c r="J29" s="8">
        <v>0</v>
      </c>
      <c r="K29" s="8">
        <v>1874915</v>
      </c>
      <c r="L29" s="8">
        <v>0</v>
      </c>
      <c r="M29" s="8">
        <v>0</v>
      </c>
      <c r="N29" s="8">
        <v>1874915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1874915</v>
      </c>
      <c r="X29" s="8">
        <v>2186694</v>
      </c>
      <c r="Y29" s="8">
        <v>-311779</v>
      </c>
      <c r="Z29" s="2">
        <v>-14.26</v>
      </c>
      <c r="AA29" s="6">
        <v>4373391</v>
      </c>
    </row>
    <row r="30" spans="1:27" ht="13.5">
      <c r="A30" s="25" t="s">
        <v>56</v>
      </c>
      <c r="B30" s="24"/>
      <c r="C30" s="6">
        <v>83236332</v>
      </c>
      <c r="D30" s="6">
        <v>0</v>
      </c>
      <c r="E30" s="7">
        <v>86712296</v>
      </c>
      <c r="F30" s="8">
        <v>86712296</v>
      </c>
      <c r="G30" s="8">
        <v>9927312</v>
      </c>
      <c r="H30" s="8">
        <v>9737887</v>
      </c>
      <c r="I30" s="8">
        <v>9927312</v>
      </c>
      <c r="J30" s="8">
        <v>29592511</v>
      </c>
      <c r="K30" s="8">
        <v>6284462</v>
      </c>
      <c r="L30" s="8">
        <v>6409407</v>
      </c>
      <c r="M30" s="8">
        <v>0</v>
      </c>
      <c r="N30" s="8">
        <v>12693869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42286380</v>
      </c>
      <c r="X30" s="8">
        <v>43356150</v>
      </c>
      <c r="Y30" s="8">
        <v>-1069770</v>
      </c>
      <c r="Z30" s="2">
        <v>-2.47</v>
      </c>
      <c r="AA30" s="6">
        <v>86712296</v>
      </c>
    </row>
    <row r="31" spans="1:27" ht="13.5">
      <c r="A31" s="25" t="s">
        <v>57</v>
      </c>
      <c r="B31" s="24"/>
      <c r="C31" s="6">
        <v>41806239</v>
      </c>
      <c r="D31" s="6">
        <v>0</v>
      </c>
      <c r="E31" s="7">
        <v>50166559</v>
      </c>
      <c r="F31" s="8">
        <v>50166559</v>
      </c>
      <c r="G31" s="8">
        <v>0</v>
      </c>
      <c r="H31" s="8">
        <v>0</v>
      </c>
      <c r="I31" s="8">
        <v>0</v>
      </c>
      <c r="J31" s="8">
        <v>0</v>
      </c>
      <c r="K31" s="8">
        <v>2828720</v>
      </c>
      <c r="L31" s="8">
        <v>3441783</v>
      </c>
      <c r="M31" s="8">
        <v>4951227</v>
      </c>
      <c r="N31" s="8">
        <v>11221730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11221730</v>
      </c>
      <c r="X31" s="8">
        <v>25083282</v>
      </c>
      <c r="Y31" s="8">
        <v>-13861552</v>
      </c>
      <c r="Z31" s="2">
        <v>-55.26</v>
      </c>
      <c r="AA31" s="6">
        <v>50166559</v>
      </c>
    </row>
    <row r="32" spans="1:27" ht="13.5">
      <c r="A32" s="25" t="s">
        <v>58</v>
      </c>
      <c r="B32" s="24"/>
      <c r="C32" s="6">
        <v>39284672</v>
      </c>
      <c r="D32" s="6">
        <v>0</v>
      </c>
      <c r="E32" s="7">
        <v>38179310</v>
      </c>
      <c r="F32" s="8">
        <v>38179310</v>
      </c>
      <c r="G32" s="8">
        <v>1194564</v>
      </c>
      <c r="H32" s="8">
        <v>0</v>
      </c>
      <c r="I32" s="8">
        <v>1194564</v>
      </c>
      <c r="J32" s="8">
        <v>2389128</v>
      </c>
      <c r="K32" s="8">
        <v>2473064</v>
      </c>
      <c r="L32" s="8">
        <v>4210967</v>
      </c>
      <c r="M32" s="8">
        <v>0</v>
      </c>
      <c r="N32" s="8">
        <v>6684031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9073159</v>
      </c>
      <c r="X32" s="8">
        <v>19089654</v>
      </c>
      <c r="Y32" s="8">
        <v>-10016495</v>
      </c>
      <c r="Z32" s="2">
        <v>-52.47</v>
      </c>
      <c r="AA32" s="6">
        <v>38179310</v>
      </c>
    </row>
    <row r="33" spans="1:27" ht="13.5">
      <c r="A33" s="25" t="s">
        <v>59</v>
      </c>
      <c r="B33" s="24"/>
      <c r="C33" s="6">
        <v>4919872</v>
      </c>
      <c r="D33" s="6">
        <v>0</v>
      </c>
      <c r="E33" s="7">
        <v>10393100</v>
      </c>
      <c r="F33" s="8">
        <v>10393100</v>
      </c>
      <c r="G33" s="8">
        <v>141874</v>
      </c>
      <c r="H33" s="8">
        <v>26840</v>
      </c>
      <c r="I33" s="8">
        <v>141874</v>
      </c>
      <c r="J33" s="8">
        <v>310588</v>
      </c>
      <c r="K33" s="8">
        <v>446617</v>
      </c>
      <c r="L33" s="8">
        <v>614386</v>
      </c>
      <c r="M33" s="8">
        <v>634972</v>
      </c>
      <c r="N33" s="8">
        <v>1695975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2006563</v>
      </c>
      <c r="X33" s="8">
        <v>5196552</v>
      </c>
      <c r="Y33" s="8">
        <v>-3189989</v>
      </c>
      <c r="Z33" s="2">
        <v>-61.39</v>
      </c>
      <c r="AA33" s="6">
        <v>10393100</v>
      </c>
    </row>
    <row r="34" spans="1:27" ht="13.5">
      <c r="A34" s="25" t="s">
        <v>60</v>
      </c>
      <c r="B34" s="24"/>
      <c r="C34" s="6">
        <v>251549541</v>
      </c>
      <c r="D34" s="6">
        <v>0</v>
      </c>
      <c r="E34" s="7">
        <v>213034728</v>
      </c>
      <c r="F34" s="8">
        <v>213034728</v>
      </c>
      <c r="G34" s="8">
        <v>20624175</v>
      </c>
      <c r="H34" s="8">
        <v>9779005</v>
      </c>
      <c r="I34" s="8">
        <v>20624175</v>
      </c>
      <c r="J34" s="8">
        <v>51027355</v>
      </c>
      <c r="K34" s="8">
        <v>13882795</v>
      </c>
      <c r="L34" s="8">
        <v>13919985</v>
      </c>
      <c r="M34" s="8">
        <v>22445206</v>
      </c>
      <c r="N34" s="8">
        <v>50247986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101275341</v>
      </c>
      <c r="X34" s="8">
        <v>106517364</v>
      </c>
      <c r="Y34" s="8">
        <v>-5242023</v>
      </c>
      <c r="Z34" s="2">
        <v>-4.92</v>
      </c>
      <c r="AA34" s="6">
        <v>213034728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607657</v>
      </c>
      <c r="I35" s="8">
        <v>0</v>
      </c>
      <c r="J35" s="8">
        <v>607657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607657</v>
      </c>
      <c r="X35" s="8"/>
      <c r="Y35" s="8">
        <v>607657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825236150</v>
      </c>
      <c r="D36" s="33">
        <f>SUM(D25:D35)</f>
        <v>0</v>
      </c>
      <c r="E36" s="34">
        <f t="shared" si="1"/>
        <v>836393914</v>
      </c>
      <c r="F36" s="35">
        <f t="shared" si="1"/>
        <v>836393914</v>
      </c>
      <c r="G36" s="35">
        <f t="shared" si="1"/>
        <v>61055274</v>
      </c>
      <c r="H36" s="35">
        <f t="shared" si="1"/>
        <v>47800808</v>
      </c>
      <c r="I36" s="35">
        <f t="shared" si="1"/>
        <v>61055274</v>
      </c>
      <c r="J36" s="35">
        <f t="shared" si="1"/>
        <v>169911356</v>
      </c>
      <c r="K36" s="35">
        <f t="shared" si="1"/>
        <v>57287151</v>
      </c>
      <c r="L36" s="35">
        <f t="shared" si="1"/>
        <v>60195020</v>
      </c>
      <c r="M36" s="35">
        <f t="shared" si="1"/>
        <v>55865566</v>
      </c>
      <c r="N36" s="35">
        <f t="shared" si="1"/>
        <v>173347737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343259093</v>
      </c>
      <c r="X36" s="35">
        <f t="shared" si="1"/>
        <v>418196964</v>
      </c>
      <c r="Y36" s="35">
        <f t="shared" si="1"/>
        <v>-74937871</v>
      </c>
      <c r="Z36" s="36">
        <f>+IF(X36&lt;&gt;0,+(Y36/X36)*100,0)</f>
        <v>-17.919276668876055</v>
      </c>
      <c r="AA36" s="33">
        <f>SUM(AA25:AA35)</f>
        <v>836393914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-67431172</v>
      </c>
      <c r="D38" s="46">
        <f>+D22-D36</f>
        <v>0</v>
      </c>
      <c r="E38" s="47">
        <f t="shared" si="2"/>
        <v>830725</v>
      </c>
      <c r="F38" s="48">
        <f t="shared" si="2"/>
        <v>830725</v>
      </c>
      <c r="G38" s="48">
        <f t="shared" si="2"/>
        <v>38108176</v>
      </c>
      <c r="H38" s="48">
        <f t="shared" si="2"/>
        <v>-26970792</v>
      </c>
      <c r="I38" s="48">
        <f t="shared" si="2"/>
        <v>38108176</v>
      </c>
      <c r="J38" s="48">
        <f t="shared" si="2"/>
        <v>49245560</v>
      </c>
      <c r="K38" s="48">
        <f t="shared" si="2"/>
        <v>-6339779</v>
      </c>
      <c r="L38" s="48">
        <f t="shared" si="2"/>
        <v>-8135229</v>
      </c>
      <c r="M38" s="48">
        <f t="shared" si="2"/>
        <v>30631069</v>
      </c>
      <c r="N38" s="48">
        <f t="shared" si="2"/>
        <v>16156061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65401621</v>
      </c>
      <c r="X38" s="48">
        <f>IF(F22=F36,0,X22-X36)</f>
        <v>1697533</v>
      </c>
      <c r="Y38" s="48">
        <f t="shared" si="2"/>
        <v>63704088</v>
      </c>
      <c r="Z38" s="49">
        <f>+IF(X38&lt;&gt;0,+(Y38/X38)*100,0)</f>
        <v>3752.745189636961</v>
      </c>
      <c r="AA38" s="46">
        <f>+AA22-AA36</f>
        <v>830725</v>
      </c>
    </row>
    <row r="39" spans="1:27" ht="13.5">
      <c r="A39" s="23" t="s">
        <v>64</v>
      </c>
      <c r="B39" s="29"/>
      <c r="C39" s="6">
        <v>92396656</v>
      </c>
      <c r="D39" s="6">
        <v>0</v>
      </c>
      <c r="E39" s="7">
        <v>121837650</v>
      </c>
      <c r="F39" s="8">
        <v>121837650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60918828</v>
      </c>
      <c r="Y39" s="8">
        <v>-60918828</v>
      </c>
      <c r="Z39" s="2">
        <v>-100</v>
      </c>
      <c r="AA39" s="6">
        <v>121837650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24965484</v>
      </c>
      <c r="D42" s="55">
        <f>SUM(D38:D41)</f>
        <v>0</v>
      </c>
      <c r="E42" s="56">
        <f t="shared" si="3"/>
        <v>122668375</v>
      </c>
      <c r="F42" s="57">
        <f t="shared" si="3"/>
        <v>122668375</v>
      </c>
      <c r="G42" s="57">
        <f t="shared" si="3"/>
        <v>38108176</v>
      </c>
      <c r="H42" s="57">
        <f t="shared" si="3"/>
        <v>-26970792</v>
      </c>
      <c r="I42" s="57">
        <f t="shared" si="3"/>
        <v>38108176</v>
      </c>
      <c r="J42" s="57">
        <f t="shared" si="3"/>
        <v>49245560</v>
      </c>
      <c r="K42" s="57">
        <f t="shared" si="3"/>
        <v>-6339779</v>
      </c>
      <c r="L42" s="57">
        <f t="shared" si="3"/>
        <v>-8135229</v>
      </c>
      <c r="M42" s="57">
        <f t="shared" si="3"/>
        <v>30631069</v>
      </c>
      <c r="N42" s="57">
        <f t="shared" si="3"/>
        <v>16156061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65401621</v>
      </c>
      <c r="X42" s="57">
        <f t="shared" si="3"/>
        <v>62616361</v>
      </c>
      <c r="Y42" s="57">
        <f t="shared" si="3"/>
        <v>2785260</v>
      </c>
      <c r="Z42" s="58">
        <f>+IF(X42&lt;&gt;0,+(Y42/X42)*100,0)</f>
        <v>4.448134569813152</v>
      </c>
      <c r="AA42" s="55">
        <f>SUM(AA38:AA41)</f>
        <v>122668375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24965484</v>
      </c>
      <c r="D44" s="63">
        <f>+D42-D43</f>
        <v>0</v>
      </c>
      <c r="E44" s="64">
        <f t="shared" si="4"/>
        <v>122668375</v>
      </c>
      <c r="F44" s="65">
        <f t="shared" si="4"/>
        <v>122668375</v>
      </c>
      <c r="G44" s="65">
        <f t="shared" si="4"/>
        <v>38108176</v>
      </c>
      <c r="H44" s="65">
        <f t="shared" si="4"/>
        <v>-26970792</v>
      </c>
      <c r="I44" s="65">
        <f t="shared" si="4"/>
        <v>38108176</v>
      </c>
      <c r="J44" s="65">
        <f t="shared" si="4"/>
        <v>49245560</v>
      </c>
      <c r="K44" s="65">
        <f t="shared" si="4"/>
        <v>-6339779</v>
      </c>
      <c r="L44" s="65">
        <f t="shared" si="4"/>
        <v>-8135229</v>
      </c>
      <c r="M44" s="65">
        <f t="shared" si="4"/>
        <v>30631069</v>
      </c>
      <c r="N44" s="65">
        <f t="shared" si="4"/>
        <v>16156061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65401621</v>
      </c>
      <c r="X44" s="65">
        <f t="shared" si="4"/>
        <v>62616361</v>
      </c>
      <c r="Y44" s="65">
        <f t="shared" si="4"/>
        <v>2785260</v>
      </c>
      <c r="Z44" s="66">
        <f>+IF(X44&lt;&gt;0,+(Y44/X44)*100,0)</f>
        <v>4.448134569813152</v>
      </c>
      <c r="AA44" s="63">
        <f>+AA42-AA43</f>
        <v>122668375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24965484</v>
      </c>
      <c r="D46" s="55">
        <f>SUM(D44:D45)</f>
        <v>0</v>
      </c>
      <c r="E46" s="56">
        <f t="shared" si="5"/>
        <v>122668375</v>
      </c>
      <c r="F46" s="57">
        <f t="shared" si="5"/>
        <v>122668375</v>
      </c>
      <c r="G46" s="57">
        <f t="shared" si="5"/>
        <v>38108176</v>
      </c>
      <c r="H46" s="57">
        <f t="shared" si="5"/>
        <v>-26970792</v>
      </c>
      <c r="I46" s="57">
        <f t="shared" si="5"/>
        <v>38108176</v>
      </c>
      <c r="J46" s="57">
        <f t="shared" si="5"/>
        <v>49245560</v>
      </c>
      <c r="K46" s="57">
        <f t="shared" si="5"/>
        <v>-6339779</v>
      </c>
      <c r="L46" s="57">
        <f t="shared" si="5"/>
        <v>-8135229</v>
      </c>
      <c r="M46" s="57">
        <f t="shared" si="5"/>
        <v>30631069</v>
      </c>
      <c r="N46" s="57">
        <f t="shared" si="5"/>
        <v>16156061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65401621</v>
      </c>
      <c r="X46" s="57">
        <f t="shared" si="5"/>
        <v>62616361</v>
      </c>
      <c r="Y46" s="57">
        <f t="shared" si="5"/>
        <v>2785260</v>
      </c>
      <c r="Z46" s="58">
        <f>+IF(X46&lt;&gt;0,+(Y46/X46)*100,0)</f>
        <v>4.448134569813152</v>
      </c>
      <c r="AA46" s="55">
        <f>SUM(AA44:AA45)</f>
        <v>122668375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24965484</v>
      </c>
      <c r="D48" s="71">
        <f>SUM(D46:D47)</f>
        <v>0</v>
      </c>
      <c r="E48" s="72">
        <f t="shared" si="6"/>
        <v>122668375</v>
      </c>
      <c r="F48" s="73">
        <f t="shared" si="6"/>
        <v>122668375</v>
      </c>
      <c r="G48" s="73">
        <f t="shared" si="6"/>
        <v>38108176</v>
      </c>
      <c r="H48" s="74">
        <f t="shared" si="6"/>
        <v>-26970792</v>
      </c>
      <c r="I48" s="74">
        <f t="shared" si="6"/>
        <v>38108176</v>
      </c>
      <c r="J48" s="74">
        <f t="shared" si="6"/>
        <v>49245560</v>
      </c>
      <c r="K48" s="74">
        <f t="shared" si="6"/>
        <v>-6339779</v>
      </c>
      <c r="L48" s="74">
        <f t="shared" si="6"/>
        <v>-8135229</v>
      </c>
      <c r="M48" s="73">
        <f t="shared" si="6"/>
        <v>30631069</v>
      </c>
      <c r="N48" s="73">
        <f t="shared" si="6"/>
        <v>16156061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65401621</v>
      </c>
      <c r="X48" s="74">
        <f t="shared" si="6"/>
        <v>62616361</v>
      </c>
      <c r="Y48" s="74">
        <f t="shared" si="6"/>
        <v>2785260</v>
      </c>
      <c r="Z48" s="75">
        <f>+IF(X48&lt;&gt;0,+(Y48/X48)*100,0)</f>
        <v>4.448134569813152</v>
      </c>
      <c r="AA48" s="76">
        <f>SUM(AA46:AA47)</f>
        <v>122668375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208858378</v>
      </c>
      <c r="D8" s="6">
        <v>0</v>
      </c>
      <c r="E8" s="7">
        <v>361386637</v>
      </c>
      <c r="F8" s="8">
        <v>361386637</v>
      </c>
      <c r="G8" s="8">
        <v>16521475</v>
      </c>
      <c r="H8" s="8">
        <v>20318730</v>
      </c>
      <c r="I8" s="8">
        <v>25187613</v>
      </c>
      <c r="J8" s="8">
        <v>62027818</v>
      </c>
      <c r="K8" s="8">
        <v>27882524</v>
      </c>
      <c r="L8" s="8">
        <v>16076238</v>
      </c>
      <c r="M8" s="8">
        <v>18342830</v>
      </c>
      <c r="N8" s="8">
        <v>62301592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124329410</v>
      </c>
      <c r="X8" s="8">
        <v>213417054</v>
      </c>
      <c r="Y8" s="8">
        <v>-89087644</v>
      </c>
      <c r="Z8" s="2">
        <v>-41.74</v>
      </c>
      <c r="AA8" s="6">
        <v>361386637</v>
      </c>
    </row>
    <row r="9" spans="1:27" ht="13.5">
      <c r="A9" s="25" t="s">
        <v>36</v>
      </c>
      <c r="B9" s="24"/>
      <c r="C9" s="6">
        <v>107249508</v>
      </c>
      <c r="D9" s="6">
        <v>0</v>
      </c>
      <c r="E9" s="7">
        <v>112280817</v>
      </c>
      <c r="F9" s="8">
        <v>112280817</v>
      </c>
      <c r="G9" s="8">
        <v>8429906</v>
      </c>
      <c r="H9" s="8">
        <v>8776246</v>
      </c>
      <c r="I9" s="8">
        <v>9914978</v>
      </c>
      <c r="J9" s="8">
        <v>27121130</v>
      </c>
      <c r="K9" s="8">
        <v>8105565</v>
      </c>
      <c r="L9" s="8">
        <v>9688206</v>
      </c>
      <c r="M9" s="8">
        <v>9473794</v>
      </c>
      <c r="N9" s="8">
        <v>27267565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54388695</v>
      </c>
      <c r="X9" s="8">
        <v>56140410</v>
      </c>
      <c r="Y9" s="8">
        <v>-1751715</v>
      </c>
      <c r="Z9" s="2">
        <v>-3.12</v>
      </c>
      <c r="AA9" s="6">
        <v>112280817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1089006</v>
      </c>
      <c r="D12" s="6">
        <v>0</v>
      </c>
      <c r="E12" s="7">
        <v>1249170</v>
      </c>
      <c r="F12" s="8">
        <v>1249170</v>
      </c>
      <c r="G12" s="8">
        <v>54417</v>
      </c>
      <c r="H12" s="8">
        <v>224113</v>
      </c>
      <c r="I12" s="8">
        <v>44615</v>
      </c>
      <c r="J12" s="8">
        <v>323145</v>
      </c>
      <c r="K12" s="8">
        <v>336395</v>
      </c>
      <c r="L12" s="8">
        <v>45721</v>
      </c>
      <c r="M12" s="8">
        <v>5202</v>
      </c>
      <c r="N12" s="8">
        <v>387318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710463</v>
      </c>
      <c r="X12" s="8">
        <v>624588</v>
      </c>
      <c r="Y12" s="8">
        <v>85875</v>
      </c>
      <c r="Z12" s="2">
        <v>13.75</v>
      </c>
      <c r="AA12" s="6">
        <v>1249170</v>
      </c>
    </row>
    <row r="13" spans="1:27" ht="13.5">
      <c r="A13" s="23" t="s">
        <v>40</v>
      </c>
      <c r="B13" s="29"/>
      <c r="C13" s="6">
        <v>26608786</v>
      </c>
      <c r="D13" s="6">
        <v>0</v>
      </c>
      <c r="E13" s="7">
        <v>15568476</v>
      </c>
      <c r="F13" s="8">
        <v>15568476</v>
      </c>
      <c r="G13" s="8">
        <v>1042156</v>
      </c>
      <c r="H13" s="8">
        <v>2269941</v>
      </c>
      <c r="I13" s="8">
        <v>1556791</v>
      </c>
      <c r="J13" s="8">
        <v>4868888</v>
      </c>
      <c r="K13" s="8">
        <v>3934954</v>
      </c>
      <c r="L13" s="8">
        <v>1428630</v>
      </c>
      <c r="M13" s="8">
        <v>-2103061</v>
      </c>
      <c r="N13" s="8">
        <v>3260523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8129411</v>
      </c>
      <c r="X13" s="8">
        <v>7784238</v>
      </c>
      <c r="Y13" s="8">
        <v>345173</v>
      </c>
      <c r="Z13" s="2">
        <v>4.43</v>
      </c>
      <c r="AA13" s="6">
        <v>15568476</v>
      </c>
    </row>
    <row r="14" spans="1:27" ht="13.5">
      <c r="A14" s="23" t="s">
        <v>41</v>
      </c>
      <c r="B14" s="29"/>
      <c r="C14" s="6">
        <v>4019407</v>
      </c>
      <c r="D14" s="6">
        <v>0</v>
      </c>
      <c r="E14" s="7">
        <v>3801593</v>
      </c>
      <c r="F14" s="8">
        <v>3801593</v>
      </c>
      <c r="G14" s="8">
        <v>278118</v>
      </c>
      <c r="H14" s="8">
        <v>312102</v>
      </c>
      <c r="I14" s="8">
        <v>256861</v>
      </c>
      <c r="J14" s="8">
        <v>847081</v>
      </c>
      <c r="K14" s="8">
        <v>-13893</v>
      </c>
      <c r="L14" s="8">
        <v>-24519</v>
      </c>
      <c r="M14" s="8">
        <v>382685</v>
      </c>
      <c r="N14" s="8">
        <v>344273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1191354</v>
      </c>
      <c r="X14" s="8">
        <v>1900794</v>
      </c>
      <c r="Y14" s="8">
        <v>-709440</v>
      </c>
      <c r="Z14" s="2">
        <v>-37.32</v>
      </c>
      <c r="AA14" s="6">
        <v>3801593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382647609</v>
      </c>
      <c r="D19" s="6">
        <v>0</v>
      </c>
      <c r="E19" s="7">
        <v>408661587</v>
      </c>
      <c r="F19" s="8">
        <v>408661587</v>
      </c>
      <c r="G19" s="8">
        <v>162855249</v>
      </c>
      <c r="H19" s="8">
        <v>2334629</v>
      </c>
      <c r="I19" s="8">
        <v>7094315</v>
      </c>
      <c r="J19" s="8">
        <v>172284193</v>
      </c>
      <c r="K19" s="8">
        <v>9782273</v>
      </c>
      <c r="L19" s="8">
        <v>9164198</v>
      </c>
      <c r="M19" s="8">
        <v>147023035</v>
      </c>
      <c r="N19" s="8">
        <v>165969506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338253699</v>
      </c>
      <c r="X19" s="8"/>
      <c r="Y19" s="8">
        <v>338253699</v>
      </c>
      <c r="Z19" s="2">
        <v>0</v>
      </c>
      <c r="AA19" s="6">
        <v>408661587</v>
      </c>
    </row>
    <row r="20" spans="1:27" ht="13.5">
      <c r="A20" s="23" t="s">
        <v>47</v>
      </c>
      <c r="B20" s="29"/>
      <c r="C20" s="6">
        <v>16629673</v>
      </c>
      <c r="D20" s="6">
        <v>0</v>
      </c>
      <c r="E20" s="7">
        <v>11557958</v>
      </c>
      <c r="F20" s="26">
        <v>11557958</v>
      </c>
      <c r="G20" s="26">
        <v>381668</v>
      </c>
      <c r="H20" s="26">
        <v>385856</v>
      </c>
      <c r="I20" s="26">
        <v>391657</v>
      </c>
      <c r="J20" s="26">
        <v>1159181</v>
      </c>
      <c r="K20" s="26">
        <v>4267464</v>
      </c>
      <c r="L20" s="26">
        <v>4514066</v>
      </c>
      <c r="M20" s="26">
        <v>-3811202</v>
      </c>
      <c r="N20" s="26">
        <v>4970328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6129509</v>
      </c>
      <c r="X20" s="26">
        <v>5778978</v>
      </c>
      <c r="Y20" s="26">
        <v>350531</v>
      </c>
      <c r="Z20" s="27">
        <v>6.07</v>
      </c>
      <c r="AA20" s="28">
        <v>11557958</v>
      </c>
    </row>
    <row r="21" spans="1:27" ht="13.5">
      <c r="A21" s="23" t="s">
        <v>48</v>
      </c>
      <c r="B21" s="29"/>
      <c r="C21" s="6">
        <v>812941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747915308</v>
      </c>
      <c r="D22" s="33">
        <f>SUM(D5:D21)</f>
        <v>0</v>
      </c>
      <c r="E22" s="34">
        <f t="shared" si="0"/>
        <v>914506238</v>
      </c>
      <c r="F22" s="35">
        <f t="shared" si="0"/>
        <v>914506238</v>
      </c>
      <c r="G22" s="35">
        <f t="shared" si="0"/>
        <v>189562989</v>
      </c>
      <c r="H22" s="35">
        <f t="shared" si="0"/>
        <v>34621617</v>
      </c>
      <c r="I22" s="35">
        <f t="shared" si="0"/>
        <v>44446830</v>
      </c>
      <c r="J22" s="35">
        <f t="shared" si="0"/>
        <v>268631436</v>
      </c>
      <c r="K22" s="35">
        <f t="shared" si="0"/>
        <v>54295282</v>
      </c>
      <c r="L22" s="35">
        <f t="shared" si="0"/>
        <v>40892540</v>
      </c>
      <c r="M22" s="35">
        <f t="shared" si="0"/>
        <v>169313283</v>
      </c>
      <c r="N22" s="35">
        <f t="shared" si="0"/>
        <v>264501105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533132541</v>
      </c>
      <c r="X22" s="35">
        <f t="shared" si="0"/>
        <v>285646062</v>
      </c>
      <c r="Y22" s="35">
        <f t="shared" si="0"/>
        <v>247486479</v>
      </c>
      <c r="Z22" s="36">
        <f>+IF(X22&lt;&gt;0,+(Y22/X22)*100,0)</f>
        <v>86.64095603740549</v>
      </c>
      <c r="AA22" s="33">
        <f>SUM(AA5:AA21)</f>
        <v>914506238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302629306</v>
      </c>
      <c r="D25" s="6">
        <v>0</v>
      </c>
      <c r="E25" s="7">
        <v>332850325</v>
      </c>
      <c r="F25" s="8">
        <v>332850325</v>
      </c>
      <c r="G25" s="8">
        <v>25152910</v>
      </c>
      <c r="H25" s="8">
        <v>39488873</v>
      </c>
      <c r="I25" s="8">
        <v>24812729</v>
      </c>
      <c r="J25" s="8">
        <v>89454512</v>
      </c>
      <c r="K25" s="8">
        <v>24177429</v>
      </c>
      <c r="L25" s="8">
        <v>25292842</v>
      </c>
      <c r="M25" s="8">
        <v>24469707</v>
      </c>
      <c r="N25" s="8">
        <v>73939978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163394490</v>
      </c>
      <c r="X25" s="8">
        <v>166425132</v>
      </c>
      <c r="Y25" s="8">
        <v>-3030642</v>
      </c>
      <c r="Z25" s="2">
        <v>-1.82</v>
      </c>
      <c r="AA25" s="6">
        <v>332850325</v>
      </c>
    </row>
    <row r="26" spans="1:27" ht="13.5">
      <c r="A26" s="25" t="s">
        <v>52</v>
      </c>
      <c r="B26" s="24"/>
      <c r="C26" s="6">
        <v>9543737</v>
      </c>
      <c r="D26" s="6">
        <v>0</v>
      </c>
      <c r="E26" s="7">
        <v>11874441</v>
      </c>
      <c r="F26" s="8">
        <v>11874441</v>
      </c>
      <c r="G26" s="8">
        <v>755285</v>
      </c>
      <c r="H26" s="8">
        <v>272405</v>
      </c>
      <c r="I26" s="8">
        <v>1123098</v>
      </c>
      <c r="J26" s="8">
        <v>2150788</v>
      </c>
      <c r="K26" s="8">
        <v>691340</v>
      </c>
      <c r="L26" s="8">
        <v>862519</v>
      </c>
      <c r="M26" s="8">
        <v>768691</v>
      </c>
      <c r="N26" s="8">
        <v>2322550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4473338</v>
      </c>
      <c r="X26" s="8">
        <v>5937222</v>
      </c>
      <c r="Y26" s="8">
        <v>-1463884</v>
      </c>
      <c r="Z26" s="2">
        <v>-24.66</v>
      </c>
      <c r="AA26" s="6">
        <v>11874441</v>
      </c>
    </row>
    <row r="27" spans="1:27" ht="13.5">
      <c r="A27" s="25" t="s">
        <v>53</v>
      </c>
      <c r="B27" s="24"/>
      <c r="C27" s="6">
        <v>97093186</v>
      </c>
      <c r="D27" s="6">
        <v>0</v>
      </c>
      <c r="E27" s="7">
        <v>38158786</v>
      </c>
      <c r="F27" s="8">
        <v>38158786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19079394</v>
      </c>
      <c r="Y27" s="8">
        <v>-19079394</v>
      </c>
      <c r="Z27" s="2">
        <v>-100</v>
      </c>
      <c r="AA27" s="6">
        <v>38158786</v>
      </c>
    </row>
    <row r="28" spans="1:27" ht="13.5">
      <c r="A28" s="25" t="s">
        <v>54</v>
      </c>
      <c r="B28" s="24"/>
      <c r="C28" s="6">
        <v>195107992</v>
      </c>
      <c r="D28" s="6">
        <v>0</v>
      </c>
      <c r="E28" s="7">
        <v>123604339</v>
      </c>
      <c r="F28" s="8">
        <v>123604339</v>
      </c>
      <c r="G28" s="8">
        <v>14574289</v>
      </c>
      <c r="H28" s="8">
        <v>16659989</v>
      </c>
      <c r="I28" s="8">
        <v>15473736</v>
      </c>
      <c r="J28" s="8">
        <v>46708014</v>
      </c>
      <c r="K28" s="8">
        <v>15574203</v>
      </c>
      <c r="L28" s="8">
        <v>17120202</v>
      </c>
      <c r="M28" s="8">
        <v>19168012</v>
      </c>
      <c r="N28" s="8">
        <v>51862417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98570431</v>
      </c>
      <c r="X28" s="8">
        <v>61802172</v>
      </c>
      <c r="Y28" s="8">
        <v>36768259</v>
      </c>
      <c r="Z28" s="2">
        <v>59.49</v>
      </c>
      <c r="AA28" s="6">
        <v>123604339</v>
      </c>
    </row>
    <row r="29" spans="1:27" ht="13.5">
      <c r="A29" s="25" t="s">
        <v>55</v>
      </c>
      <c r="B29" s="24"/>
      <c r="C29" s="6">
        <v>13556114</v>
      </c>
      <c r="D29" s="6">
        <v>0</v>
      </c>
      <c r="E29" s="7">
        <v>15775660</v>
      </c>
      <c r="F29" s="8">
        <v>15775660</v>
      </c>
      <c r="G29" s="8">
        <v>101727</v>
      </c>
      <c r="H29" s="8">
        <v>583066</v>
      </c>
      <c r="I29" s="8">
        <v>2631761</v>
      </c>
      <c r="J29" s="8">
        <v>3316554</v>
      </c>
      <c r="K29" s="8">
        <v>-383433</v>
      </c>
      <c r="L29" s="8">
        <v>418810</v>
      </c>
      <c r="M29" s="8">
        <v>14965660</v>
      </c>
      <c r="N29" s="8">
        <v>15001037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18317591</v>
      </c>
      <c r="X29" s="8">
        <v>7887828</v>
      </c>
      <c r="Y29" s="8">
        <v>10429763</v>
      </c>
      <c r="Z29" s="2">
        <v>132.23</v>
      </c>
      <c r="AA29" s="6">
        <v>15775660</v>
      </c>
    </row>
    <row r="30" spans="1:27" ht="13.5">
      <c r="A30" s="25" t="s">
        <v>56</v>
      </c>
      <c r="B30" s="24"/>
      <c r="C30" s="6">
        <v>66091136</v>
      </c>
      <c r="D30" s="6">
        <v>0</v>
      </c>
      <c r="E30" s="7">
        <v>81468000</v>
      </c>
      <c r="F30" s="8">
        <v>81468000</v>
      </c>
      <c r="G30" s="8">
        <v>5410648</v>
      </c>
      <c r="H30" s="8">
        <v>6207620</v>
      </c>
      <c r="I30" s="8">
        <v>887131</v>
      </c>
      <c r="J30" s="8">
        <v>12505399</v>
      </c>
      <c r="K30" s="8">
        <v>6371093</v>
      </c>
      <c r="L30" s="8">
        <v>7348261</v>
      </c>
      <c r="M30" s="8">
        <v>5952080</v>
      </c>
      <c r="N30" s="8">
        <v>19671434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32176833</v>
      </c>
      <c r="X30" s="8">
        <v>40734000</v>
      </c>
      <c r="Y30" s="8">
        <v>-8557167</v>
      </c>
      <c r="Z30" s="2">
        <v>-21.01</v>
      </c>
      <c r="AA30" s="6">
        <v>81468000</v>
      </c>
    </row>
    <row r="31" spans="1:27" ht="13.5">
      <c r="A31" s="25" t="s">
        <v>57</v>
      </c>
      <c r="B31" s="24"/>
      <c r="C31" s="6">
        <v>13060045</v>
      </c>
      <c r="D31" s="6">
        <v>0</v>
      </c>
      <c r="E31" s="7">
        <v>8699528</v>
      </c>
      <c r="F31" s="8">
        <v>8699528</v>
      </c>
      <c r="G31" s="8">
        <v>58137</v>
      </c>
      <c r="H31" s="8">
        <v>497881</v>
      </c>
      <c r="I31" s="8">
        <v>232439</v>
      </c>
      <c r="J31" s="8">
        <v>788457</v>
      </c>
      <c r="K31" s="8">
        <v>426878</v>
      </c>
      <c r="L31" s="8">
        <v>1024222</v>
      </c>
      <c r="M31" s="8">
        <v>-232564</v>
      </c>
      <c r="N31" s="8">
        <v>1218536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2006993</v>
      </c>
      <c r="X31" s="8">
        <v>4349766</v>
      </c>
      <c r="Y31" s="8">
        <v>-2342773</v>
      </c>
      <c r="Z31" s="2">
        <v>-53.86</v>
      </c>
      <c r="AA31" s="6">
        <v>8699528</v>
      </c>
    </row>
    <row r="32" spans="1:27" ht="13.5">
      <c r="A32" s="25" t="s">
        <v>58</v>
      </c>
      <c r="B32" s="24"/>
      <c r="C32" s="6">
        <v>22808379</v>
      </c>
      <c r="D32" s="6">
        <v>0</v>
      </c>
      <c r="E32" s="7">
        <v>29683354</v>
      </c>
      <c r="F32" s="8">
        <v>29683354</v>
      </c>
      <c r="G32" s="8">
        <v>1297243</v>
      </c>
      <c r="H32" s="8">
        <v>1824592</v>
      </c>
      <c r="I32" s="8">
        <v>1861689</v>
      </c>
      <c r="J32" s="8">
        <v>4983524</v>
      </c>
      <c r="K32" s="8">
        <v>1963084</v>
      </c>
      <c r="L32" s="8">
        <v>2218097</v>
      </c>
      <c r="M32" s="8">
        <v>2294848</v>
      </c>
      <c r="N32" s="8">
        <v>6476029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11459553</v>
      </c>
      <c r="X32" s="8">
        <v>14841678</v>
      </c>
      <c r="Y32" s="8">
        <v>-3382125</v>
      </c>
      <c r="Z32" s="2">
        <v>-22.79</v>
      </c>
      <c r="AA32" s="6">
        <v>29683354</v>
      </c>
    </row>
    <row r="33" spans="1:27" ht="13.5">
      <c r="A33" s="25" t="s">
        <v>59</v>
      </c>
      <c r="B33" s="24"/>
      <c r="C33" s="6">
        <v>20327056</v>
      </c>
      <c r="D33" s="6">
        <v>0</v>
      </c>
      <c r="E33" s="7">
        <v>40027536</v>
      </c>
      <c r="F33" s="8">
        <v>40027536</v>
      </c>
      <c r="G33" s="8">
        <v>3875366</v>
      </c>
      <c r="H33" s="8">
        <v>2229016</v>
      </c>
      <c r="I33" s="8">
        <v>6898293</v>
      </c>
      <c r="J33" s="8">
        <v>13002675</v>
      </c>
      <c r="K33" s="8">
        <v>8386104</v>
      </c>
      <c r="L33" s="8">
        <v>7507841</v>
      </c>
      <c r="M33" s="8">
        <v>20479706</v>
      </c>
      <c r="N33" s="8">
        <v>36373651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49376326</v>
      </c>
      <c r="X33" s="8">
        <v>20013768</v>
      </c>
      <c r="Y33" s="8">
        <v>29362558</v>
      </c>
      <c r="Z33" s="2">
        <v>146.71</v>
      </c>
      <c r="AA33" s="6">
        <v>40027536</v>
      </c>
    </row>
    <row r="34" spans="1:27" ht="13.5">
      <c r="A34" s="25" t="s">
        <v>60</v>
      </c>
      <c r="B34" s="24"/>
      <c r="C34" s="6">
        <v>188732439</v>
      </c>
      <c r="D34" s="6">
        <v>0</v>
      </c>
      <c r="E34" s="7">
        <v>230121356</v>
      </c>
      <c r="F34" s="8">
        <v>230121356</v>
      </c>
      <c r="G34" s="8">
        <v>12933234</v>
      </c>
      <c r="H34" s="8">
        <v>19895609</v>
      </c>
      <c r="I34" s="8">
        <v>20349891</v>
      </c>
      <c r="J34" s="8">
        <v>53178734</v>
      </c>
      <c r="K34" s="8">
        <v>15624036</v>
      </c>
      <c r="L34" s="8">
        <v>-6730018</v>
      </c>
      <c r="M34" s="8">
        <v>38116444</v>
      </c>
      <c r="N34" s="8">
        <v>47010462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100189196</v>
      </c>
      <c r="X34" s="8">
        <v>115060680</v>
      </c>
      <c r="Y34" s="8">
        <v>-14871484</v>
      </c>
      <c r="Z34" s="2">
        <v>-12.92</v>
      </c>
      <c r="AA34" s="6">
        <v>230121356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928949390</v>
      </c>
      <c r="D36" s="33">
        <f>SUM(D25:D35)</f>
        <v>0</v>
      </c>
      <c r="E36" s="34">
        <f t="shared" si="1"/>
        <v>912263325</v>
      </c>
      <c r="F36" s="35">
        <f t="shared" si="1"/>
        <v>912263325</v>
      </c>
      <c r="G36" s="35">
        <f t="shared" si="1"/>
        <v>64158839</v>
      </c>
      <c r="H36" s="35">
        <f t="shared" si="1"/>
        <v>87659051</v>
      </c>
      <c r="I36" s="35">
        <f t="shared" si="1"/>
        <v>74270767</v>
      </c>
      <c r="J36" s="35">
        <f t="shared" si="1"/>
        <v>226088657</v>
      </c>
      <c r="K36" s="35">
        <f t="shared" si="1"/>
        <v>72830734</v>
      </c>
      <c r="L36" s="35">
        <f t="shared" si="1"/>
        <v>55062776</v>
      </c>
      <c r="M36" s="35">
        <f t="shared" si="1"/>
        <v>125982584</v>
      </c>
      <c r="N36" s="35">
        <f t="shared" si="1"/>
        <v>253876094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479964751</v>
      </c>
      <c r="X36" s="35">
        <f t="shared" si="1"/>
        <v>456131640</v>
      </c>
      <c r="Y36" s="35">
        <f t="shared" si="1"/>
        <v>23833111</v>
      </c>
      <c r="Z36" s="36">
        <f>+IF(X36&lt;&gt;0,+(Y36/X36)*100,0)</f>
        <v>5.225051040090093</v>
      </c>
      <c r="AA36" s="33">
        <f>SUM(AA25:AA35)</f>
        <v>912263325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-181034082</v>
      </c>
      <c r="D38" s="46">
        <f>+D22-D36</f>
        <v>0</v>
      </c>
      <c r="E38" s="47">
        <f t="shared" si="2"/>
        <v>2242913</v>
      </c>
      <c r="F38" s="48">
        <f t="shared" si="2"/>
        <v>2242913</v>
      </c>
      <c r="G38" s="48">
        <f t="shared" si="2"/>
        <v>125404150</v>
      </c>
      <c r="H38" s="48">
        <f t="shared" si="2"/>
        <v>-53037434</v>
      </c>
      <c r="I38" s="48">
        <f t="shared" si="2"/>
        <v>-29823937</v>
      </c>
      <c r="J38" s="48">
        <f t="shared" si="2"/>
        <v>42542779</v>
      </c>
      <c r="K38" s="48">
        <f t="shared" si="2"/>
        <v>-18535452</v>
      </c>
      <c r="L38" s="48">
        <f t="shared" si="2"/>
        <v>-14170236</v>
      </c>
      <c r="M38" s="48">
        <f t="shared" si="2"/>
        <v>43330699</v>
      </c>
      <c r="N38" s="48">
        <f t="shared" si="2"/>
        <v>10625011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53167790</v>
      </c>
      <c r="X38" s="48">
        <f>IF(F22=F36,0,X22-X36)</f>
        <v>-170485578</v>
      </c>
      <c r="Y38" s="48">
        <f t="shared" si="2"/>
        <v>223653368</v>
      </c>
      <c r="Z38" s="49">
        <f>+IF(X38&lt;&gt;0,+(Y38/X38)*100,0)</f>
        <v>-131.1860924681852</v>
      </c>
      <c r="AA38" s="46">
        <f>+AA22-AA36</f>
        <v>2242913</v>
      </c>
    </row>
    <row r="39" spans="1:27" ht="13.5">
      <c r="A39" s="23" t="s">
        <v>64</v>
      </c>
      <c r="B39" s="29"/>
      <c r="C39" s="6">
        <v>355695806</v>
      </c>
      <c r="D39" s="6">
        <v>0</v>
      </c>
      <c r="E39" s="7">
        <v>310862000</v>
      </c>
      <c r="F39" s="8">
        <v>310862000</v>
      </c>
      <c r="G39" s="8">
        <v>2708456</v>
      </c>
      <c r="H39" s="8">
        <v>28807509</v>
      </c>
      <c r="I39" s="8">
        <v>19995551</v>
      </c>
      <c r="J39" s="8">
        <v>51511516</v>
      </c>
      <c r="K39" s="8">
        <v>27197260</v>
      </c>
      <c r="L39" s="8">
        <v>15956176</v>
      </c>
      <c r="M39" s="8">
        <v>37675665</v>
      </c>
      <c r="N39" s="8">
        <v>80829101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132340617</v>
      </c>
      <c r="X39" s="8"/>
      <c r="Y39" s="8">
        <v>132340617</v>
      </c>
      <c r="Z39" s="2">
        <v>0</v>
      </c>
      <c r="AA39" s="6">
        <v>310862000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174661724</v>
      </c>
      <c r="D42" s="55">
        <f>SUM(D38:D41)</f>
        <v>0</v>
      </c>
      <c r="E42" s="56">
        <f t="shared" si="3"/>
        <v>313104913</v>
      </c>
      <c r="F42" s="57">
        <f t="shared" si="3"/>
        <v>313104913</v>
      </c>
      <c r="G42" s="57">
        <f t="shared" si="3"/>
        <v>128112606</v>
      </c>
      <c r="H42" s="57">
        <f t="shared" si="3"/>
        <v>-24229925</v>
      </c>
      <c r="I42" s="57">
        <f t="shared" si="3"/>
        <v>-9828386</v>
      </c>
      <c r="J42" s="57">
        <f t="shared" si="3"/>
        <v>94054295</v>
      </c>
      <c r="K42" s="57">
        <f t="shared" si="3"/>
        <v>8661808</v>
      </c>
      <c r="L42" s="57">
        <f t="shared" si="3"/>
        <v>1785940</v>
      </c>
      <c r="M42" s="57">
        <f t="shared" si="3"/>
        <v>81006364</v>
      </c>
      <c r="N42" s="57">
        <f t="shared" si="3"/>
        <v>91454112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185508407</v>
      </c>
      <c r="X42" s="57">
        <f t="shared" si="3"/>
        <v>-170485578</v>
      </c>
      <c r="Y42" s="57">
        <f t="shared" si="3"/>
        <v>355993985</v>
      </c>
      <c r="Z42" s="58">
        <f>+IF(X42&lt;&gt;0,+(Y42/X42)*100,0)</f>
        <v>-208.81178876021994</v>
      </c>
      <c r="AA42" s="55">
        <f>SUM(AA38:AA41)</f>
        <v>313104913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174661724</v>
      </c>
      <c r="D44" s="63">
        <f>+D42-D43</f>
        <v>0</v>
      </c>
      <c r="E44" s="64">
        <f t="shared" si="4"/>
        <v>313104913</v>
      </c>
      <c r="F44" s="65">
        <f t="shared" si="4"/>
        <v>313104913</v>
      </c>
      <c r="G44" s="65">
        <f t="shared" si="4"/>
        <v>128112606</v>
      </c>
      <c r="H44" s="65">
        <f t="shared" si="4"/>
        <v>-24229925</v>
      </c>
      <c r="I44" s="65">
        <f t="shared" si="4"/>
        <v>-9828386</v>
      </c>
      <c r="J44" s="65">
        <f t="shared" si="4"/>
        <v>94054295</v>
      </c>
      <c r="K44" s="65">
        <f t="shared" si="4"/>
        <v>8661808</v>
      </c>
      <c r="L44" s="65">
        <f t="shared" si="4"/>
        <v>1785940</v>
      </c>
      <c r="M44" s="65">
        <f t="shared" si="4"/>
        <v>81006364</v>
      </c>
      <c r="N44" s="65">
        <f t="shared" si="4"/>
        <v>91454112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185508407</v>
      </c>
      <c r="X44" s="65">
        <f t="shared" si="4"/>
        <v>-170485578</v>
      </c>
      <c r="Y44" s="65">
        <f t="shared" si="4"/>
        <v>355993985</v>
      </c>
      <c r="Z44" s="66">
        <f>+IF(X44&lt;&gt;0,+(Y44/X44)*100,0)</f>
        <v>-208.81178876021994</v>
      </c>
      <c r="AA44" s="63">
        <f>+AA42-AA43</f>
        <v>313104913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174661724</v>
      </c>
      <c r="D46" s="55">
        <f>SUM(D44:D45)</f>
        <v>0</v>
      </c>
      <c r="E46" s="56">
        <f t="shared" si="5"/>
        <v>313104913</v>
      </c>
      <c r="F46" s="57">
        <f t="shared" si="5"/>
        <v>313104913</v>
      </c>
      <c r="G46" s="57">
        <f t="shared" si="5"/>
        <v>128112606</v>
      </c>
      <c r="H46" s="57">
        <f t="shared" si="5"/>
        <v>-24229925</v>
      </c>
      <c r="I46" s="57">
        <f t="shared" si="5"/>
        <v>-9828386</v>
      </c>
      <c r="J46" s="57">
        <f t="shared" si="5"/>
        <v>94054295</v>
      </c>
      <c r="K46" s="57">
        <f t="shared" si="5"/>
        <v>8661808</v>
      </c>
      <c r="L46" s="57">
        <f t="shared" si="5"/>
        <v>1785940</v>
      </c>
      <c r="M46" s="57">
        <f t="shared" si="5"/>
        <v>81006364</v>
      </c>
      <c r="N46" s="57">
        <f t="shared" si="5"/>
        <v>91454112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185508407</v>
      </c>
      <c r="X46" s="57">
        <f t="shared" si="5"/>
        <v>-170485578</v>
      </c>
      <c r="Y46" s="57">
        <f t="shared" si="5"/>
        <v>355993985</v>
      </c>
      <c r="Z46" s="58">
        <f>+IF(X46&lt;&gt;0,+(Y46/X46)*100,0)</f>
        <v>-208.81178876021994</v>
      </c>
      <c r="AA46" s="55">
        <f>SUM(AA44:AA45)</f>
        <v>313104913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174661724</v>
      </c>
      <c r="D48" s="71">
        <f>SUM(D46:D47)</f>
        <v>0</v>
      </c>
      <c r="E48" s="72">
        <f t="shared" si="6"/>
        <v>313104913</v>
      </c>
      <c r="F48" s="73">
        <f t="shared" si="6"/>
        <v>313104913</v>
      </c>
      <c r="G48" s="73">
        <f t="shared" si="6"/>
        <v>128112606</v>
      </c>
      <c r="H48" s="74">
        <f t="shared" si="6"/>
        <v>-24229925</v>
      </c>
      <c r="I48" s="74">
        <f t="shared" si="6"/>
        <v>-9828386</v>
      </c>
      <c r="J48" s="74">
        <f t="shared" si="6"/>
        <v>94054295</v>
      </c>
      <c r="K48" s="74">
        <f t="shared" si="6"/>
        <v>8661808</v>
      </c>
      <c r="L48" s="74">
        <f t="shared" si="6"/>
        <v>1785940</v>
      </c>
      <c r="M48" s="73">
        <f t="shared" si="6"/>
        <v>81006364</v>
      </c>
      <c r="N48" s="73">
        <f t="shared" si="6"/>
        <v>91454112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185508407</v>
      </c>
      <c r="X48" s="74">
        <f t="shared" si="6"/>
        <v>-170485578</v>
      </c>
      <c r="Y48" s="74">
        <f t="shared" si="6"/>
        <v>355993985</v>
      </c>
      <c r="Z48" s="75">
        <f>+IF(X48&lt;&gt;0,+(Y48/X48)*100,0)</f>
        <v>-208.81178876021994</v>
      </c>
      <c r="AA48" s="76">
        <f>SUM(AA46:AA47)</f>
        <v>313104913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28000000</v>
      </c>
      <c r="F5" s="8">
        <v>28000000</v>
      </c>
      <c r="G5" s="8">
        <v>2353806</v>
      </c>
      <c r="H5" s="8">
        <v>2352821</v>
      </c>
      <c r="I5" s="8">
        <v>2348938</v>
      </c>
      <c r="J5" s="8">
        <v>7055565</v>
      </c>
      <c r="K5" s="8">
        <v>2340650</v>
      </c>
      <c r="L5" s="8">
        <v>2335878</v>
      </c>
      <c r="M5" s="8">
        <v>2335428</v>
      </c>
      <c r="N5" s="8">
        <v>7011956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14067521</v>
      </c>
      <c r="X5" s="8">
        <v>13998000</v>
      </c>
      <c r="Y5" s="8">
        <v>69521</v>
      </c>
      <c r="Z5" s="2">
        <v>0.5</v>
      </c>
      <c r="AA5" s="6">
        <v>28000000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1500000</v>
      </c>
      <c r="F6" s="8">
        <v>1500000</v>
      </c>
      <c r="G6" s="8">
        <v>83735</v>
      </c>
      <c r="H6" s="8">
        <v>84795</v>
      </c>
      <c r="I6" s="8">
        <v>86812</v>
      </c>
      <c r="J6" s="8">
        <v>255342</v>
      </c>
      <c r="K6" s="8">
        <v>113229</v>
      </c>
      <c r="L6" s="8">
        <v>126584</v>
      </c>
      <c r="M6" s="8">
        <v>143596</v>
      </c>
      <c r="N6" s="8">
        <v>383409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638751</v>
      </c>
      <c r="X6" s="8">
        <v>750000</v>
      </c>
      <c r="Y6" s="8">
        <v>-111249</v>
      </c>
      <c r="Z6" s="2">
        <v>-14.83</v>
      </c>
      <c r="AA6" s="6">
        <v>1500000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1850000</v>
      </c>
      <c r="F10" s="26">
        <v>1850000</v>
      </c>
      <c r="G10" s="26">
        <v>158937</v>
      </c>
      <c r="H10" s="26">
        <v>159046</v>
      </c>
      <c r="I10" s="26">
        <v>159359</v>
      </c>
      <c r="J10" s="26">
        <v>477342</v>
      </c>
      <c r="K10" s="26">
        <v>159700</v>
      </c>
      <c r="L10" s="26">
        <v>159810</v>
      </c>
      <c r="M10" s="26">
        <v>159700</v>
      </c>
      <c r="N10" s="26">
        <v>479210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956552</v>
      </c>
      <c r="X10" s="26">
        <v>930000</v>
      </c>
      <c r="Y10" s="26">
        <v>26552</v>
      </c>
      <c r="Z10" s="27">
        <v>2.86</v>
      </c>
      <c r="AA10" s="28">
        <v>1850000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500000</v>
      </c>
      <c r="F12" s="8">
        <v>500000</v>
      </c>
      <c r="G12" s="8">
        <v>42309</v>
      </c>
      <c r="H12" s="8">
        <v>48011</v>
      </c>
      <c r="I12" s="8">
        <v>40993</v>
      </c>
      <c r="J12" s="8">
        <v>131313</v>
      </c>
      <c r="K12" s="8">
        <v>50204</v>
      </c>
      <c r="L12" s="8">
        <v>51986</v>
      </c>
      <c r="M12" s="8">
        <v>27093</v>
      </c>
      <c r="N12" s="8">
        <v>129283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260596</v>
      </c>
      <c r="X12" s="8">
        <v>252000</v>
      </c>
      <c r="Y12" s="8">
        <v>8596</v>
      </c>
      <c r="Z12" s="2">
        <v>3.41</v>
      </c>
      <c r="AA12" s="6">
        <v>500000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1200000</v>
      </c>
      <c r="F13" s="8">
        <v>1200000</v>
      </c>
      <c r="G13" s="8">
        <v>0</v>
      </c>
      <c r="H13" s="8">
        <v>0</v>
      </c>
      <c r="I13" s="8">
        <v>310195</v>
      </c>
      <c r="J13" s="8">
        <v>310195</v>
      </c>
      <c r="K13" s="8">
        <v>0</v>
      </c>
      <c r="L13" s="8">
        <v>0</v>
      </c>
      <c r="M13" s="8">
        <v>310049</v>
      </c>
      <c r="N13" s="8">
        <v>310049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620244</v>
      </c>
      <c r="X13" s="8">
        <v>600000</v>
      </c>
      <c r="Y13" s="8">
        <v>20244</v>
      </c>
      <c r="Z13" s="2">
        <v>3.37</v>
      </c>
      <c r="AA13" s="6">
        <v>1200000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10000000</v>
      </c>
      <c r="F14" s="8">
        <v>10000000</v>
      </c>
      <c r="G14" s="8">
        <v>365383</v>
      </c>
      <c r="H14" s="8">
        <v>380888</v>
      </c>
      <c r="I14" s="8">
        <v>534428</v>
      </c>
      <c r="J14" s="8">
        <v>1280699</v>
      </c>
      <c r="K14" s="8">
        <v>569229</v>
      </c>
      <c r="L14" s="8">
        <v>568913</v>
      </c>
      <c r="M14" s="8">
        <v>602104</v>
      </c>
      <c r="N14" s="8">
        <v>1740246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3020945</v>
      </c>
      <c r="X14" s="8">
        <v>4998000</v>
      </c>
      <c r="Y14" s="8">
        <v>-1977055</v>
      </c>
      <c r="Z14" s="2">
        <v>-39.56</v>
      </c>
      <c r="AA14" s="6">
        <v>10000000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121000</v>
      </c>
      <c r="F16" s="8">
        <v>121000</v>
      </c>
      <c r="G16" s="8">
        <v>4226</v>
      </c>
      <c r="H16" s="8">
        <v>3844</v>
      </c>
      <c r="I16" s="8">
        <v>4762</v>
      </c>
      <c r="J16" s="8">
        <v>12832</v>
      </c>
      <c r="K16" s="8">
        <v>2091</v>
      </c>
      <c r="L16" s="8">
        <v>-129</v>
      </c>
      <c r="M16" s="8">
        <v>-1833</v>
      </c>
      <c r="N16" s="8">
        <v>129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12961</v>
      </c>
      <c r="X16" s="8">
        <v>60000</v>
      </c>
      <c r="Y16" s="8">
        <v>-47039</v>
      </c>
      <c r="Z16" s="2">
        <v>-78.4</v>
      </c>
      <c r="AA16" s="6">
        <v>121000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2450000</v>
      </c>
      <c r="F18" s="8">
        <v>2450000</v>
      </c>
      <c r="G18" s="8">
        <v>175308</v>
      </c>
      <c r="H18" s="8">
        <v>179519</v>
      </c>
      <c r="I18" s="8">
        <v>276181</v>
      </c>
      <c r="J18" s="8">
        <v>631008</v>
      </c>
      <c r="K18" s="8">
        <v>249835</v>
      </c>
      <c r="L18" s="8">
        <v>51710</v>
      </c>
      <c r="M18" s="8">
        <v>163313</v>
      </c>
      <c r="N18" s="8">
        <v>464858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1095866</v>
      </c>
      <c r="X18" s="8">
        <v>1224000</v>
      </c>
      <c r="Y18" s="8">
        <v>-128134</v>
      </c>
      <c r="Z18" s="2">
        <v>-10.47</v>
      </c>
      <c r="AA18" s="6">
        <v>2450000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92511000</v>
      </c>
      <c r="F19" s="8">
        <v>92511000</v>
      </c>
      <c r="G19" s="8">
        <v>34782000</v>
      </c>
      <c r="H19" s="8">
        <v>2153000</v>
      </c>
      <c r="I19" s="8">
        <v>1500000</v>
      </c>
      <c r="J19" s="8">
        <v>38435000</v>
      </c>
      <c r="K19" s="8">
        <v>2500000</v>
      </c>
      <c r="L19" s="8">
        <v>591000</v>
      </c>
      <c r="M19" s="8">
        <v>27826000</v>
      </c>
      <c r="N19" s="8">
        <v>30917000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69352000</v>
      </c>
      <c r="X19" s="8">
        <v>69378600</v>
      </c>
      <c r="Y19" s="8">
        <v>-26600</v>
      </c>
      <c r="Z19" s="2">
        <v>-0.04</v>
      </c>
      <c r="AA19" s="6">
        <v>92511000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315000</v>
      </c>
      <c r="F20" s="26">
        <v>315000</v>
      </c>
      <c r="G20" s="26">
        <v>1511220</v>
      </c>
      <c r="H20" s="26">
        <v>-27974</v>
      </c>
      <c r="I20" s="26">
        <v>-461166</v>
      </c>
      <c r="J20" s="26">
        <v>1022080</v>
      </c>
      <c r="K20" s="26">
        <v>-363654</v>
      </c>
      <c r="L20" s="26">
        <v>-900089</v>
      </c>
      <c r="M20" s="26">
        <v>32554</v>
      </c>
      <c r="N20" s="26">
        <v>-1231189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-209109</v>
      </c>
      <c r="X20" s="26">
        <v>156</v>
      </c>
      <c r="Y20" s="26">
        <v>-209265</v>
      </c>
      <c r="Z20" s="27">
        <v>-134144.23</v>
      </c>
      <c r="AA20" s="28">
        <v>315000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138447000</v>
      </c>
      <c r="F22" s="35">
        <f t="shared" si="0"/>
        <v>138447000</v>
      </c>
      <c r="G22" s="35">
        <f t="shared" si="0"/>
        <v>39476924</v>
      </c>
      <c r="H22" s="35">
        <f t="shared" si="0"/>
        <v>5333950</v>
      </c>
      <c r="I22" s="35">
        <f t="shared" si="0"/>
        <v>4800502</v>
      </c>
      <c r="J22" s="35">
        <f t="shared" si="0"/>
        <v>49611376</v>
      </c>
      <c r="K22" s="35">
        <f t="shared" si="0"/>
        <v>5621284</v>
      </c>
      <c r="L22" s="35">
        <f t="shared" si="0"/>
        <v>2985663</v>
      </c>
      <c r="M22" s="35">
        <f t="shared" si="0"/>
        <v>31598004</v>
      </c>
      <c r="N22" s="35">
        <f t="shared" si="0"/>
        <v>40204951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89816327</v>
      </c>
      <c r="X22" s="35">
        <f t="shared" si="0"/>
        <v>92190756</v>
      </c>
      <c r="Y22" s="35">
        <f t="shared" si="0"/>
        <v>-2374429</v>
      </c>
      <c r="Z22" s="36">
        <f>+IF(X22&lt;&gt;0,+(Y22/X22)*100,0)</f>
        <v>-2.575560829547813</v>
      </c>
      <c r="AA22" s="33">
        <f>SUM(AA5:AA21)</f>
        <v>138447000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57603000</v>
      </c>
      <c r="F25" s="8">
        <v>57603000</v>
      </c>
      <c r="G25" s="8">
        <v>4620843</v>
      </c>
      <c r="H25" s="8">
        <v>4439868</v>
      </c>
      <c r="I25" s="8">
        <v>4870994</v>
      </c>
      <c r="J25" s="8">
        <v>13931705</v>
      </c>
      <c r="K25" s="8">
        <v>4533418</v>
      </c>
      <c r="L25" s="8">
        <v>4704619</v>
      </c>
      <c r="M25" s="8">
        <v>7248139</v>
      </c>
      <c r="N25" s="8">
        <v>16486176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30417881</v>
      </c>
      <c r="X25" s="8">
        <v>28801500</v>
      </c>
      <c r="Y25" s="8">
        <v>1616381</v>
      </c>
      <c r="Z25" s="2">
        <v>5.61</v>
      </c>
      <c r="AA25" s="6">
        <v>57603000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8700000</v>
      </c>
      <c r="F26" s="8">
        <v>8700000</v>
      </c>
      <c r="G26" s="8">
        <v>674202</v>
      </c>
      <c r="H26" s="8">
        <v>671026</v>
      </c>
      <c r="I26" s="8">
        <v>695300</v>
      </c>
      <c r="J26" s="8">
        <v>2040528</v>
      </c>
      <c r="K26" s="8">
        <v>705863</v>
      </c>
      <c r="L26" s="8">
        <v>714644</v>
      </c>
      <c r="M26" s="8">
        <v>697730</v>
      </c>
      <c r="N26" s="8">
        <v>2118237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4158765</v>
      </c>
      <c r="X26" s="8">
        <v>4350000</v>
      </c>
      <c r="Y26" s="8">
        <v>-191235</v>
      </c>
      <c r="Z26" s="2">
        <v>-4.4</v>
      </c>
      <c r="AA26" s="6">
        <v>8700000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10000000</v>
      </c>
      <c r="F28" s="8">
        <v>10000000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5289601</v>
      </c>
      <c r="N28" s="8">
        <v>5289601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5289601</v>
      </c>
      <c r="X28" s="8">
        <v>4998000</v>
      </c>
      <c r="Y28" s="8">
        <v>291601</v>
      </c>
      <c r="Z28" s="2">
        <v>5.83</v>
      </c>
      <c r="AA28" s="6">
        <v>10000000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1800000</v>
      </c>
      <c r="F29" s="8">
        <v>1800000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900000</v>
      </c>
      <c r="Y29" s="8">
        <v>-900000</v>
      </c>
      <c r="Z29" s="2">
        <v>-100</v>
      </c>
      <c r="AA29" s="6">
        <v>1800000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31540000</v>
      </c>
      <c r="F32" s="8">
        <v>31540000</v>
      </c>
      <c r="G32" s="8">
        <v>2700420</v>
      </c>
      <c r="H32" s="8">
        <v>1143961</v>
      </c>
      <c r="I32" s="8">
        <v>2423956</v>
      </c>
      <c r="J32" s="8">
        <v>6268337</v>
      </c>
      <c r="K32" s="8">
        <v>2506131</v>
      </c>
      <c r="L32" s="8">
        <v>563135</v>
      </c>
      <c r="M32" s="8">
        <v>3412658</v>
      </c>
      <c r="N32" s="8">
        <v>6481924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12750261</v>
      </c>
      <c r="X32" s="8">
        <v>16770000</v>
      </c>
      <c r="Y32" s="8">
        <v>-4019739</v>
      </c>
      <c r="Z32" s="2">
        <v>-23.97</v>
      </c>
      <c r="AA32" s="6">
        <v>31540000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2000000</v>
      </c>
      <c r="F33" s="8">
        <v>2000000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996000</v>
      </c>
      <c r="Y33" s="8">
        <v>-996000</v>
      </c>
      <c r="Z33" s="2">
        <v>-100</v>
      </c>
      <c r="AA33" s="6">
        <v>2000000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24504000</v>
      </c>
      <c r="F34" s="8">
        <v>24504000</v>
      </c>
      <c r="G34" s="8">
        <v>1826927</v>
      </c>
      <c r="H34" s="8">
        <v>1160008</v>
      </c>
      <c r="I34" s="8">
        <v>2433224</v>
      </c>
      <c r="J34" s="8">
        <v>5420159</v>
      </c>
      <c r="K34" s="8">
        <v>1893051</v>
      </c>
      <c r="L34" s="8">
        <v>1334236</v>
      </c>
      <c r="M34" s="8">
        <v>2337692</v>
      </c>
      <c r="N34" s="8">
        <v>5564979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10985138</v>
      </c>
      <c r="X34" s="8">
        <v>12402000</v>
      </c>
      <c r="Y34" s="8">
        <v>-1416862</v>
      </c>
      <c r="Z34" s="2">
        <v>-11.42</v>
      </c>
      <c r="AA34" s="6">
        <v>24504000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136147000</v>
      </c>
      <c r="F36" s="35">
        <f t="shared" si="1"/>
        <v>136147000</v>
      </c>
      <c r="G36" s="35">
        <f t="shared" si="1"/>
        <v>9822392</v>
      </c>
      <c r="H36" s="35">
        <f t="shared" si="1"/>
        <v>7414863</v>
      </c>
      <c r="I36" s="35">
        <f t="shared" si="1"/>
        <v>10423474</v>
      </c>
      <c r="J36" s="35">
        <f t="shared" si="1"/>
        <v>27660729</v>
      </c>
      <c r="K36" s="35">
        <f t="shared" si="1"/>
        <v>9638463</v>
      </c>
      <c r="L36" s="35">
        <f t="shared" si="1"/>
        <v>7316634</v>
      </c>
      <c r="M36" s="35">
        <f t="shared" si="1"/>
        <v>18985820</v>
      </c>
      <c r="N36" s="35">
        <f t="shared" si="1"/>
        <v>35940917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63601646</v>
      </c>
      <c r="X36" s="35">
        <f t="shared" si="1"/>
        <v>69217500</v>
      </c>
      <c r="Y36" s="35">
        <f t="shared" si="1"/>
        <v>-5615854</v>
      </c>
      <c r="Z36" s="36">
        <f>+IF(X36&lt;&gt;0,+(Y36/X36)*100,0)</f>
        <v>-8.113344168743454</v>
      </c>
      <c r="AA36" s="33">
        <f>SUM(AA25:AA35)</f>
        <v>136147000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2300000</v>
      </c>
      <c r="F38" s="48">
        <f t="shared" si="2"/>
        <v>2300000</v>
      </c>
      <c r="G38" s="48">
        <f t="shared" si="2"/>
        <v>29654532</v>
      </c>
      <c r="H38" s="48">
        <f t="shared" si="2"/>
        <v>-2080913</v>
      </c>
      <c r="I38" s="48">
        <f t="shared" si="2"/>
        <v>-5622972</v>
      </c>
      <c r="J38" s="48">
        <f t="shared" si="2"/>
        <v>21950647</v>
      </c>
      <c r="K38" s="48">
        <f t="shared" si="2"/>
        <v>-4017179</v>
      </c>
      <c r="L38" s="48">
        <f t="shared" si="2"/>
        <v>-4330971</v>
      </c>
      <c r="M38" s="48">
        <f t="shared" si="2"/>
        <v>12612184</v>
      </c>
      <c r="N38" s="48">
        <f t="shared" si="2"/>
        <v>4264034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26214681</v>
      </c>
      <c r="X38" s="48">
        <f>IF(F22=F36,0,X22-X36)</f>
        <v>22973256</v>
      </c>
      <c r="Y38" s="48">
        <f t="shared" si="2"/>
        <v>3241425</v>
      </c>
      <c r="Z38" s="49">
        <f>+IF(X38&lt;&gt;0,+(Y38/X38)*100,0)</f>
        <v>14.109558523180171</v>
      </c>
      <c r="AA38" s="46">
        <f>+AA22-AA36</f>
        <v>2300000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26329000</v>
      </c>
      <c r="F39" s="8">
        <v>26329000</v>
      </c>
      <c r="G39" s="8">
        <v>14000000</v>
      </c>
      <c r="H39" s="8">
        <v>0</v>
      </c>
      <c r="I39" s="8">
        <v>0</v>
      </c>
      <c r="J39" s="8">
        <v>14000000</v>
      </c>
      <c r="K39" s="8">
        <v>0</v>
      </c>
      <c r="L39" s="8">
        <v>0</v>
      </c>
      <c r="M39" s="8">
        <v>12329000</v>
      </c>
      <c r="N39" s="8">
        <v>12329000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26329000</v>
      </c>
      <c r="X39" s="8">
        <v>18000000</v>
      </c>
      <c r="Y39" s="8">
        <v>8329000</v>
      </c>
      <c r="Z39" s="2">
        <v>46.27</v>
      </c>
      <c r="AA39" s="6">
        <v>26329000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28629000</v>
      </c>
      <c r="F42" s="57">
        <f t="shared" si="3"/>
        <v>28629000</v>
      </c>
      <c r="G42" s="57">
        <f t="shared" si="3"/>
        <v>43654532</v>
      </c>
      <c r="H42" s="57">
        <f t="shared" si="3"/>
        <v>-2080913</v>
      </c>
      <c r="I42" s="57">
        <f t="shared" si="3"/>
        <v>-5622972</v>
      </c>
      <c r="J42" s="57">
        <f t="shared" si="3"/>
        <v>35950647</v>
      </c>
      <c r="K42" s="57">
        <f t="shared" si="3"/>
        <v>-4017179</v>
      </c>
      <c r="L42" s="57">
        <f t="shared" si="3"/>
        <v>-4330971</v>
      </c>
      <c r="M42" s="57">
        <f t="shared" si="3"/>
        <v>24941184</v>
      </c>
      <c r="N42" s="57">
        <f t="shared" si="3"/>
        <v>16593034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52543681</v>
      </c>
      <c r="X42" s="57">
        <f t="shared" si="3"/>
        <v>40973256</v>
      </c>
      <c r="Y42" s="57">
        <f t="shared" si="3"/>
        <v>11570425</v>
      </c>
      <c r="Z42" s="58">
        <f>+IF(X42&lt;&gt;0,+(Y42/X42)*100,0)</f>
        <v>28.238968853244174</v>
      </c>
      <c r="AA42" s="55">
        <f>SUM(AA38:AA41)</f>
        <v>28629000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28629000</v>
      </c>
      <c r="F44" s="65">
        <f t="shared" si="4"/>
        <v>28629000</v>
      </c>
      <c r="G44" s="65">
        <f t="shared" si="4"/>
        <v>43654532</v>
      </c>
      <c r="H44" s="65">
        <f t="shared" si="4"/>
        <v>-2080913</v>
      </c>
      <c r="I44" s="65">
        <f t="shared" si="4"/>
        <v>-5622972</v>
      </c>
      <c r="J44" s="65">
        <f t="shared" si="4"/>
        <v>35950647</v>
      </c>
      <c r="K44" s="65">
        <f t="shared" si="4"/>
        <v>-4017179</v>
      </c>
      <c r="L44" s="65">
        <f t="shared" si="4"/>
        <v>-4330971</v>
      </c>
      <c r="M44" s="65">
        <f t="shared" si="4"/>
        <v>24941184</v>
      </c>
      <c r="N44" s="65">
        <f t="shared" si="4"/>
        <v>16593034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52543681</v>
      </c>
      <c r="X44" s="65">
        <f t="shared" si="4"/>
        <v>40973256</v>
      </c>
      <c r="Y44" s="65">
        <f t="shared" si="4"/>
        <v>11570425</v>
      </c>
      <c r="Z44" s="66">
        <f>+IF(X44&lt;&gt;0,+(Y44/X44)*100,0)</f>
        <v>28.238968853244174</v>
      </c>
      <c r="AA44" s="63">
        <f>+AA42-AA43</f>
        <v>28629000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28629000</v>
      </c>
      <c r="F46" s="57">
        <f t="shared" si="5"/>
        <v>28629000</v>
      </c>
      <c r="G46" s="57">
        <f t="shared" si="5"/>
        <v>43654532</v>
      </c>
      <c r="H46" s="57">
        <f t="shared" si="5"/>
        <v>-2080913</v>
      </c>
      <c r="I46" s="57">
        <f t="shared" si="5"/>
        <v>-5622972</v>
      </c>
      <c r="J46" s="57">
        <f t="shared" si="5"/>
        <v>35950647</v>
      </c>
      <c r="K46" s="57">
        <f t="shared" si="5"/>
        <v>-4017179</v>
      </c>
      <c r="L46" s="57">
        <f t="shared" si="5"/>
        <v>-4330971</v>
      </c>
      <c r="M46" s="57">
        <f t="shared" si="5"/>
        <v>24941184</v>
      </c>
      <c r="N46" s="57">
        <f t="shared" si="5"/>
        <v>16593034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52543681</v>
      </c>
      <c r="X46" s="57">
        <f t="shared" si="5"/>
        <v>40973256</v>
      </c>
      <c r="Y46" s="57">
        <f t="shared" si="5"/>
        <v>11570425</v>
      </c>
      <c r="Z46" s="58">
        <f>+IF(X46&lt;&gt;0,+(Y46/X46)*100,0)</f>
        <v>28.238968853244174</v>
      </c>
      <c r="AA46" s="55">
        <f>SUM(AA44:AA45)</f>
        <v>28629000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28629000</v>
      </c>
      <c r="F48" s="73">
        <f t="shared" si="6"/>
        <v>28629000</v>
      </c>
      <c r="G48" s="73">
        <f t="shared" si="6"/>
        <v>43654532</v>
      </c>
      <c r="H48" s="74">
        <f t="shared" si="6"/>
        <v>-2080913</v>
      </c>
      <c r="I48" s="74">
        <f t="shared" si="6"/>
        <v>-5622972</v>
      </c>
      <c r="J48" s="74">
        <f t="shared" si="6"/>
        <v>35950647</v>
      </c>
      <c r="K48" s="74">
        <f t="shared" si="6"/>
        <v>-4017179</v>
      </c>
      <c r="L48" s="74">
        <f t="shared" si="6"/>
        <v>-4330971</v>
      </c>
      <c r="M48" s="73">
        <f t="shared" si="6"/>
        <v>24941184</v>
      </c>
      <c r="N48" s="73">
        <f t="shared" si="6"/>
        <v>16593034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52543681</v>
      </c>
      <c r="X48" s="74">
        <f t="shared" si="6"/>
        <v>40973256</v>
      </c>
      <c r="Y48" s="74">
        <f t="shared" si="6"/>
        <v>11570425</v>
      </c>
      <c r="Z48" s="75">
        <f>+IF(X48&lt;&gt;0,+(Y48/X48)*100,0)</f>
        <v>28.238968853244174</v>
      </c>
      <c r="AA48" s="76">
        <f>SUM(AA46:AA47)</f>
        <v>28629000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154859936</v>
      </c>
      <c r="D5" s="6">
        <v>0</v>
      </c>
      <c r="E5" s="7">
        <v>176512298</v>
      </c>
      <c r="F5" s="8">
        <v>176512298</v>
      </c>
      <c r="G5" s="8">
        <v>13758928</v>
      </c>
      <c r="H5" s="8">
        <v>13989452</v>
      </c>
      <c r="I5" s="8">
        <v>13872322</v>
      </c>
      <c r="J5" s="8">
        <v>41620702</v>
      </c>
      <c r="K5" s="8">
        <v>14066207</v>
      </c>
      <c r="L5" s="8">
        <v>14996414</v>
      </c>
      <c r="M5" s="8">
        <v>14020680</v>
      </c>
      <c r="N5" s="8">
        <v>43083301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84704003</v>
      </c>
      <c r="X5" s="8">
        <v>90877496</v>
      </c>
      <c r="Y5" s="8">
        <v>-6173493</v>
      </c>
      <c r="Z5" s="2">
        <v>-6.79</v>
      </c>
      <c r="AA5" s="6">
        <v>176512298</v>
      </c>
    </row>
    <row r="6" spans="1:27" ht="13.5">
      <c r="A6" s="23" t="s">
        <v>33</v>
      </c>
      <c r="B6" s="24"/>
      <c r="C6" s="6">
        <v>7343344</v>
      </c>
      <c r="D6" s="6">
        <v>0</v>
      </c>
      <c r="E6" s="7">
        <v>6654680</v>
      </c>
      <c r="F6" s="8">
        <v>6654680</v>
      </c>
      <c r="G6" s="8">
        <v>441359</v>
      </c>
      <c r="H6" s="8">
        <v>471272</v>
      </c>
      <c r="I6" s="8">
        <v>398768</v>
      </c>
      <c r="J6" s="8">
        <v>1311399</v>
      </c>
      <c r="K6" s="8">
        <v>530142</v>
      </c>
      <c r="L6" s="8">
        <v>-93783</v>
      </c>
      <c r="M6" s="8">
        <v>536638</v>
      </c>
      <c r="N6" s="8">
        <v>972997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2284396</v>
      </c>
      <c r="X6" s="8">
        <v>2063690</v>
      </c>
      <c r="Y6" s="8">
        <v>220706</v>
      </c>
      <c r="Z6" s="2">
        <v>10.69</v>
      </c>
      <c r="AA6" s="6">
        <v>6654680</v>
      </c>
    </row>
    <row r="7" spans="1:27" ht="13.5">
      <c r="A7" s="25" t="s">
        <v>34</v>
      </c>
      <c r="B7" s="24"/>
      <c r="C7" s="6">
        <v>56672222</v>
      </c>
      <c r="D7" s="6">
        <v>0</v>
      </c>
      <c r="E7" s="7">
        <v>76884398</v>
      </c>
      <c r="F7" s="8">
        <v>76884398</v>
      </c>
      <c r="G7" s="8">
        <v>5324561</v>
      </c>
      <c r="H7" s="8">
        <v>5570079</v>
      </c>
      <c r="I7" s="8">
        <v>5609961</v>
      </c>
      <c r="J7" s="8">
        <v>16504601</v>
      </c>
      <c r="K7" s="8">
        <v>5242828</v>
      </c>
      <c r="L7" s="8">
        <v>5632640</v>
      </c>
      <c r="M7" s="8">
        <v>5082411</v>
      </c>
      <c r="N7" s="8">
        <v>15957879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32462480</v>
      </c>
      <c r="X7" s="8">
        <v>40616203</v>
      </c>
      <c r="Y7" s="8">
        <v>-8153723</v>
      </c>
      <c r="Z7" s="2">
        <v>-20.08</v>
      </c>
      <c r="AA7" s="6">
        <v>76884398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5815228</v>
      </c>
      <c r="D10" s="6">
        <v>0</v>
      </c>
      <c r="E10" s="7">
        <v>5512250</v>
      </c>
      <c r="F10" s="26">
        <v>5512250</v>
      </c>
      <c r="G10" s="26">
        <v>523092</v>
      </c>
      <c r="H10" s="26">
        <v>527896</v>
      </c>
      <c r="I10" s="26">
        <v>513728</v>
      </c>
      <c r="J10" s="26">
        <v>1564716</v>
      </c>
      <c r="K10" s="26">
        <v>526706</v>
      </c>
      <c r="L10" s="26">
        <v>524470</v>
      </c>
      <c r="M10" s="26">
        <v>523224</v>
      </c>
      <c r="N10" s="26">
        <v>1574400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3139116</v>
      </c>
      <c r="X10" s="26">
        <v>2920021</v>
      </c>
      <c r="Y10" s="26">
        <v>219095</v>
      </c>
      <c r="Z10" s="27">
        <v>7.5</v>
      </c>
      <c r="AA10" s="28">
        <v>5512250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700857</v>
      </c>
      <c r="D12" s="6">
        <v>0</v>
      </c>
      <c r="E12" s="7">
        <v>719375</v>
      </c>
      <c r="F12" s="8">
        <v>719375</v>
      </c>
      <c r="G12" s="8">
        <v>60010</v>
      </c>
      <c r="H12" s="8">
        <v>59399</v>
      </c>
      <c r="I12" s="8">
        <v>75397</v>
      </c>
      <c r="J12" s="8">
        <v>194806</v>
      </c>
      <c r="K12" s="8">
        <v>47124</v>
      </c>
      <c r="L12" s="8">
        <v>58092</v>
      </c>
      <c r="M12" s="8">
        <v>58092</v>
      </c>
      <c r="N12" s="8">
        <v>163308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358114</v>
      </c>
      <c r="X12" s="8">
        <v>328467</v>
      </c>
      <c r="Y12" s="8">
        <v>29647</v>
      </c>
      <c r="Z12" s="2">
        <v>9.03</v>
      </c>
      <c r="AA12" s="6">
        <v>719375</v>
      </c>
    </row>
    <row r="13" spans="1:27" ht="13.5">
      <c r="A13" s="23" t="s">
        <v>40</v>
      </c>
      <c r="B13" s="29"/>
      <c r="C13" s="6">
        <v>3633733</v>
      </c>
      <c r="D13" s="6">
        <v>0</v>
      </c>
      <c r="E13" s="7">
        <v>3724682</v>
      </c>
      <c r="F13" s="8">
        <v>3724682</v>
      </c>
      <c r="G13" s="8">
        <v>43638</v>
      </c>
      <c r="H13" s="8">
        <v>121105</v>
      </c>
      <c r="I13" s="8">
        <v>527553</v>
      </c>
      <c r="J13" s="8">
        <v>692296</v>
      </c>
      <c r="K13" s="8">
        <v>224761</v>
      </c>
      <c r="L13" s="8">
        <v>140280</v>
      </c>
      <c r="M13" s="8">
        <v>176023</v>
      </c>
      <c r="N13" s="8">
        <v>541064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1233360</v>
      </c>
      <c r="X13" s="8">
        <v>2534311</v>
      </c>
      <c r="Y13" s="8">
        <v>-1300951</v>
      </c>
      <c r="Z13" s="2">
        <v>-51.33</v>
      </c>
      <c r="AA13" s="6">
        <v>3724682</v>
      </c>
    </row>
    <row r="14" spans="1:27" ht="13.5">
      <c r="A14" s="23" t="s">
        <v>41</v>
      </c>
      <c r="B14" s="29"/>
      <c r="C14" s="6">
        <v>1714903</v>
      </c>
      <c r="D14" s="6">
        <v>0</v>
      </c>
      <c r="E14" s="7">
        <v>1959837</v>
      </c>
      <c r="F14" s="8">
        <v>1959837</v>
      </c>
      <c r="G14" s="8">
        <v>180826</v>
      </c>
      <c r="H14" s="8">
        <v>152702</v>
      </c>
      <c r="I14" s="8">
        <v>186733</v>
      </c>
      <c r="J14" s="8">
        <v>520261</v>
      </c>
      <c r="K14" s="8">
        <v>191297</v>
      </c>
      <c r="L14" s="8">
        <v>194804</v>
      </c>
      <c r="M14" s="8">
        <v>201368</v>
      </c>
      <c r="N14" s="8">
        <v>587469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1107730</v>
      </c>
      <c r="X14" s="8">
        <v>998289</v>
      </c>
      <c r="Y14" s="8">
        <v>109441</v>
      </c>
      <c r="Z14" s="2">
        <v>10.96</v>
      </c>
      <c r="AA14" s="6">
        <v>1959837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9100750</v>
      </c>
      <c r="D16" s="6">
        <v>0</v>
      </c>
      <c r="E16" s="7">
        <v>23915908</v>
      </c>
      <c r="F16" s="8">
        <v>23915908</v>
      </c>
      <c r="G16" s="8">
        <v>287725</v>
      </c>
      <c r="H16" s="8">
        <v>215275</v>
      </c>
      <c r="I16" s="8">
        <v>336788</v>
      </c>
      <c r="J16" s="8">
        <v>839788</v>
      </c>
      <c r="K16" s="8">
        <v>314743</v>
      </c>
      <c r="L16" s="8">
        <v>579172</v>
      </c>
      <c r="M16" s="8">
        <v>20820589</v>
      </c>
      <c r="N16" s="8">
        <v>21714504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22554292</v>
      </c>
      <c r="X16" s="8">
        <v>6986459</v>
      </c>
      <c r="Y16" s="8">
        <v>15567833</v>
      </c>
      <c r="Z16" s="2">
        <v>222.83</v>
      </c>
      <c r="AA16" s="6">
        <v>23915908</v>
      </c>
    </row>
    <row r="17" spans="1:27" ht="13.5">
      <c r="A17" s="23" t="s">
        <v>44</v>
      </c>
      <c r="B17" s="29"/>
      <c r="C17" s="6">
        <v>3206426</v>
      </c>
      <c r="D17" s="6">
        <v>0</v>
      </c>
      <c r="E17" s="7">
        <v>3439439</v>
      </c>
      <c r="F17" s="8">
        <v>3439439</v>
      </c>
      <c r="G17" s="8">
        <v>333539</v>
      </c>
      <c r="H17" s="8">
        <v>307173</v>
      </c>
      <c r="I17" s="8">
        <v>346713</v>
      </c>
      <c r="J17" s="8">
        <v>987425</v>
      </c>
      <c r="K17" s="8">
        <v>294237</v>
      </c>
      <c r="L17" s="8">
        <v>275082</v>
      </c>
      <c r="M17" s="8">
        <v>250021</v>
      </c>
      <c r="N17" s="8">
        <v>819340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1806765</v>
      </c>
      <c r="X17" s="8">
        <v>1527276</v>
      </c>
      <c r="Y17" s="8">
        <v>279489</v>
      </c>
      <c r="Z17" s="2">
        <v>18.3</v>
      </c>
      <c r="AA17" s="6">
        <v>3439439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51941308</v>
      </c>
      <c r="D19" s="6">
        <v>0</v>
      </c>
      <c r="E19" s="7">
        <v>61469000</v>
      </c>
      <c r="F19" s="8">
        <v>61469000</v>
      </c>
      <c r="G19" s="8">
        <v>20552170</v>
      </c>
      <c r="H19" s="8">
        <v>0</v>
      </c>
      <c r="I19" s="8">
        <v>0</v>
      </c>
      <c r="J19" s="8">
        <v>20552170</v>
      </c>
      <c r="K19" s="8">
        <v>59453</v>
      </c>
      <c r="L19" s="8">
        <v>-59623</v>
      </c>
      <c r="M19" s="8">
        <v>17132363</v>
      </c>
      <c r="N19" s="8">
        <v>17132193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37684363</v>
      </c>
      <c r="X19" s="8">
        <v>30751403</v>
      </c>
      <c r="Y19" s="8">
        <v>6932960</v>
      </c>
      <c r="Z19" s="2">
        <v>22.55</v>
      </c>
      <c r="AA19" s="6">
        <v>61469000</v>
      </c>
    </row>
    <row r="20" spans="1:27" ht="13.5">
      <c r="A20" s="23" t="s">
        <v>47</v>
      </c>
      <c r="B20" s="29"/>
      <c r="C20" s="6">
        <v>3703452</v>
      </c>
      <c r="D20" s="6">
        <v>0</v>
      </c>
      <c r="E20" s="7">
        <v>7371954</v>
      </c>
      <c r="F20" s="26">
        <v>7371954</v>
      </c>
      <c r="G20" s="26">
        <v>236885</v>
      </c>
      <c r="H20" s="26">
        <v>232072</v>
      </c>
      <c r="I20" s="26">
        <v>177266</v>
      </c>
      <c r="J20" s="26">
        <v>646223</v>
      </c>
      <c r="K20" s="26">
        <v>253975</v>
      </c>
      <c r="L20" s="26">
        <v>353244</v>
      </c>
      <c r="M20" s="26">
        <v>234722</v>
      </c>
      <c r="N20" s="26">
        <v>841941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1488164</v>
      </c>
      <c r="X20" s="26">
        <v>1785450</v>
      </c>
      <c r="Y20" s="26">
        <v>-297286</v>
      </c>
      <c r="Z20" s="27">
        <v>-16.65</v>
      </c>
      <c r="AA20" s="28">
        <v>7371954</v>
      </c>
    </row>
    <row r="21" spans="1:27" ht="13.5">
      <c r="A21" s="23" t="s">
        <v>48</v>
      </c>
      <c r="B21" s="29"/>
      <c r="C21" s="6">
        <v>34970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298727129</v>
      </c>
      <c r="D22" s="33">
        <f>SUM(D5:D21)</f>
        <v>0</v>
      </c>
      <c r="E22" s="34">
        <f t="shared" si="0"/>
        <v>368163821</v>
      </c>
      <c r="F22" s="35">
        <f t="shared" si="0"/>
        <v>368163821</v>
      </c>
      <c r="G22" s="35">
        <f t="shared" si="0"/>
        <v>41742733</v>
      </c>
      <c r="H22" s="35">
        <f t="shared" si="0"/>
        <v>21646425</v>
      </c>
      <c r="I22" s="35">
        <f t="shared" si="0"/>
        <v>22045229</v>
      </c>
      <c r="J22" s="35">
        <f t="shared" si="0"/>
        <v>85434387</v>
      </c>
      <c r="K22" s="35">
        <f t="shared" si="0"/>
        <v>21751473</v>
      </c>
      <c r="L22" s="35">
        <f t="shared" si="0"/>
        <v>22600792</v>
      </c>
      <c r="M22" s="35">
        <f t="shared" si="0"/>
        <v>59036131</v>
      </c>
      <c r="N22" s="35">
        <f t="shared" si="0"/>
        <v>103388396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188822783</v>
      </c>
      <c r="X22" s="35">
        <f t="shared" si="0"/>
        <v>181389065</v>
      </c>
      <c r="Y22" s="35">
        <f t="shared" si="0"/>
        <v>7433718</v>
      </c>
      <c r="Z22" s="36">
        <f>+IF(X22&lt;&gt;0,+(Y22/X22)*100,0)</f>
        <v>4.098217276769137</v>
      </c>
      <c r="AA22" s="33">
        <f>SUM(AA5:AA21)</f>
        <v>368163821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87436520</v>
      </c>
      <c r="D25" s="6">
        <v>0</v>
      </c>
      <c r="E25" s="7">
        <v>102239472</v>
      </c>
      <c r="F25" s="8">
        <v>102239472</v>
      </c>
      <c r="G25" s="8">
        <v>6892344</v>
      </c>
      <c r="H25" s="8">
        <v>6921937</v>
      </c>
      <c r="I25" s="8">
        <v>7063341</v>
      </c>
      <c r="J25" s="8">
        <v>20877622</v>
      </c>
      <c r="K25" s="8">
        <v>7034074</v>
      </c>
      <c r="L25" s="8">
        <v>6725890</v>
      </c>
      <c r="M25" s="8">
        <v>7262895</v>
      </c>
      <c r="N25" s="8">
        <v>21022859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41900481</v>
      </c>
      <c r="X25" s="8">
        <v>51045744</v>
      </c>
      <c r="Y25" s="8">
        <v>-9145263</v>
      </c>
      <c r="Z25" s="2">
        <v>-17.92</v>
      </c>
      <c r="AA25" s="6">
        <v>102239472</v>
      </c>
    </row>
    <row r="26" spans="1:27" ht="13.5">
      <c r="A26" s="25" t="s">
        <v>52</v>
      </c>
      <c r="B26" s="24"/>
      <c r="C26" s="6">
        <v>7236967</v>
      </c>
      <c r="D26" s="6">
        <v>0</v>
      </c>
      <c r="E26" s="7">
        <v>7446411</v>
      </c>
      <c r="F26" s="8">
        <v>7446411</v>
      </c>
      <c r="G26" s="8">
        <v>605305</v>
      </c>
      <c r="H26" s="8">
        <v>603756</v>
      </c>
      <c r="I26" s="8">
        <v>579501</v>
      </c>
      <c r="J26" s="8">
        <v>1788562</v>
      </c>
      <c r="K26" s="8">
        <v>576154</v>
      </c>
      <c r="L26" s="8">
        <v>576154</v>
      </c>
      <c r="M26" s="8">
        <v>576154</v>
      </c>
      <c r="N26" s="8">
        <v>1728462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3517024</v>
      </c>
      <c r="X26" s="8">
        <v>3881304</v>
      </c>
      <c r="Y26" s="8">
        <v>-364280</v>
      </c>
      <c r="Z26" s="2">
        <v>-9.39</v>
      </c>
      <c r="AA26" s="6">
        <v>7446411</v>
      </c>
    </row>
    <row r="27" spans="1:27" ht="13.5">
      <c r="A27" s="25" t="s">
        <v>53</v>
      </c>
      <c r="B27" s="24"/>
      <c r="C27" s="6">
        <v>25990564</v>
      </c>
      <c r="D27" s="6">
        <v>0</v>
      </c>
      <c r="E27" s="7">
        <v>22878444</v>
      </c>
      <c r="F27" s="8">
        <v>22878444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11427498</v>
      </c>
      <c r="N27" s="8">
        <v>11427498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11427498</v>
      </c>
      <c r="X27" s="8"/>
      <c r="Y27" s="8">
        <v>11427498</v>
      </c>
      <c r="Z27" s="2">
        <v>0</v>
      </c>
      <c r="AA27" s="6">
        <v>22878444</v>
      </c>
    </row>
    <row r="28" spans="1:27" ht="13.5">
      <c r="A28" s="25" t="s">
        <v>54</v>
      </c>
      <c r="B28" s="24"/>
      <c r="C28" s="6">
        <v>42804584</v>
      </c>
      <c r="D28" s="6">
        <v>0</v>
      </c>
      <c r="E28" s="7">
        <v>28973701</v>
      </c>
      <c r="F28" s="8">
        <v>28973701</v>
      </c>
      <c r="G28" s="8">
        <v>2414475</v>
      </c>
      <c r="H28" s="8">
        <v>2414475</v>
      </c>
      <c r="I28" s="8">
        <v>2414475</v>
      </c>
      <c r="J28" s="8">
        <v>7243425</v>
      </c>
      <c r="K28" s="8">
        <v>2414475</v>
      </c>
      <c r="L28" s="8">
        <v>2414475</v>
      </c>
      <c r="M28" s="8">
        <v>2414475</v>
      </c>
      <c r="N28" s="8">
        <v>7243425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14486850</v>
      </c>
      <c r="X28" s="8">
        <v>14486850</v>
      </c>
      <c r="Y28" s="8">
        <v>0</v>
      </c>
      <c r="Z28" s="2">
        <v>0</v>
      </c>
      <c r="AA28" s="6">
        <v>28973701</v>
      </c>
    </row>
    <row r="29" spans="1:27" ht="13.5">
      <c r="A29" s="25" t="s">
        <v>55</v>
      </c>
      <c r="B29" s="24"/>
      <c r="C29" s="6">
        <v>3441913</v>
      </c>
      <c r="D29" s="6">
        <v>0</v>
      </c>
      <c r="E29" s="7">
        <v>5127488</v>
      </c>
      <c r="F29" s="8">
        <v>5127488</v>
      </c>
      <c r="G29" s="8">
        <v>24</v>
      </c>
      <c r="H29" s="8">
        <v>2240</v>
      </c>
      <c r="I29" s="8">
        <v>724026</v>
      </c>
      <c r="J29" s="8">
        <v>726290</v>
      </c>
      <c r="K29" s="8">
        <v>0</v>
      </c>
      <c r="L29" s="8">
        <v>0</v>
      </c>
      <c r="M29" s="8">
        <v>380063</v>
      </c>
      <c r="N29" s="8">
        <v>380063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1106353</v>
      </c>
      <c r="X29" s="8">
        <v>2651090</v>
      </c>
      <c r="Y29" s="8">
        <v>-1544737</v>
      </c>
      <c r="Z29" s="2">
        <v>-58.27</v>
      </c>
      <c r="AA29" s="6">
        <v>5127488</v>
      </c>
    </row>
    <row r="30" spans="1:27" ht="13.5">
      <c r="A30" s="25" t="s">
        <v>56</v>
      </c>
      <c r="B30" s="24"/>
      <c r="C30" s="6">
        <v>83791886</v>
      </c>
      <c r="D30" s="6">
        <v>0</v>
      </c>
      <c r="E30" s="7">
        <v>95403777</v>
      </c>
      <c r="F30" s="8">
        <v>95403777</v>
      </c>
      <c r="G30" s="8">
        <v>12977180</v>
      </c>
      <c r="H30" s="8">
        <v>14028735</v>
      </c>
      <c r="I30" s="8">
        <v>9903458</v>
      </c>
      <c r="J30" s="8">
        <v>36909373</v>
      </c>
      <c r="K30" s="8">
        <v>7576924</v>
      </c>
      <c r="L30" s="8">
        <v>0</v>
      </c>
      <c r="M30" s="8">
        <v>13022317</v>
      </c>
      <c r="N30" s="8">
        <v>20599241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57508614</v>
      </c>
      <c r="X30" s="8">
        <v>52862658</v>
      </c>
      <c r="Y30" s="8">
        <v>4645956</v>
      </c>
      <c r="Z30" s="2">
        <v>8.79</v>
      </c>
      <c r="AA30" s="6">
        <v>95403777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13468960</v>
      </c>
      <c r="D32" s="6">
        <v>0</v>
      </c>
      <c r="E32" s="7">
        <v>13928753</v>
      </c>
      <c r="F32" s="8">
        <v>13928753</v>
      </c>
      <c r="G32" s="8">
        <v>796830</v>
      </c>
      <c r="H32" s="8">
        <v>738873</v>
      </c>
      <c r="I32" s="8">
        <v>569647</v>
      </c>
      <c r="J32" s="8">
        <v>2105350</v>
      </c>
      <c r="K32" s="8">
        <v>1327462</v>
      </c>
      <c r="L32" s="8">
        <v>1273277</v>
      </c>
      <c r="M32" s="8">
        <v>1977401</v>
      </c>
      <c r="N32" s="8">
        <v>4578140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6683490</v>
      </c>
      <c r="X32" s="8">
        <v>6964374</v>
      </c>
      <c r="Y32" s="8">
        <v>-280884</v>
      </c>
      <c r="Z32" s="2">
        <v>-4.03</v>
      </c>
      <c r="AA32" s="6">
        <v>13928753</v>
      </c>
    </row>
    <row r="33" spans="1:27" ht="13.5">
      <c r="A33" s="25" t="s">
        <v>59</v>
      </c>
      <c r="B33" s="24"/>
      <c r="C33" s="6">
        <v>8787772</v>
      </c>
      <c r="D33" s="6">
        <v>0</v>
      </c>
      <c r="E33" s="7">
        <v>3515936</v>
      </c>
      <c r="F33" s="8">
        <v>3515936</v>
      </c>
      <c r="G33" s="8">
        <v>218071</v>
      </c>
      <c r="H33" s="8">
        <v>125158</v>
      </c>
      <c r="I33" s="8">
        <v>301896</v>
      </c>
      <c r="J33" s="8">
        <v>645125</v>
      </c>
      <c r="K33" s="8">
        <v>0</v>
      </c>
      <c r="L33" s="8">
        <v>419587</v>
      </c>
      <c r="M33" s="8">
        <v>119619</v>
      </c>
      <c r="N33" s="8">
        <v>539206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1184331</v>
      </c>
      <c r="X33" s="8">
        <v>1757970</v>
      </c>
      <c r="Y33" s="8">
        <v>-573639</v>
      </c>
      <c r="Z33" s="2">
        <v>-32.63</v>
      </c>
      <c r="AA33" s="6">
        <v>3515936</v>
      </c>
    </row>
    <row r="34" spans="1:27" ht="13.5">
      <c r="A34" s="25" t="s">
        <v>60</v>
      </c>
      <c r="B34" s="24"/>
      <c r="C34" s="6">
        <v>67444956</v>
      </c>
      <c r="D34" s="6">
        <v>0</v>
      </c>
      <c r="E34" s="7">
        <v>88142459</v>
      </c>
      <c r="F34" s="8">
        <v>88142459</v>
      </c>
      <c r="G34" s="8">
        <v>7482866</v>
      </c>
      <c r="H34" s="8">
        <v>3831666</v>
      </c>
      <c r="I34" s="8">
        <v>6130092</v>
      </c>
      <c r="J34" s="8">
        <v>17444624</v>
      </c>
      <c r="K34" s="8">
        <v>6812412</v>
      </c>
      <c r="L34" s="8">
        <v>6912432</v>
      </c>
      <c r="M34" s="8">
        <v>4892466</v>
      </c>
      <c r="N34" s="8">
        <v>18617310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36061934</v>
      </c>
      <c r="X34" s="8">
        <v>40502368</v>
      </c>
      <c r="Y34" s="8">
        <v>-4440434</v>
      </c>
      <c r="Z34" s="2">
        <v>-10.96</v>
      </c>
      <c r="AA34" s="6">
        <v>88142459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340404122</v>
      </c>
      <c r="D36" s="33">
        <f>SUM(D25:D35)</f>
        <v>0</v>
      </c>
      <c r="E36" s="34">
        <f t="shared" si="1"/>
        <v>367656441</v>
      </c>
      <c r="F36" s="35">
        <f t="shared" si="1"/>
        <v>367656441</v>
      </c>
      <c r="G36" s="35">
        <f t="shared" si="1"/>
        <v>31387095</v>
      </c>
      <c r="H36" s="35">
        <f t="shared" si="1"/>
        <v>28666840</v>
      </c>
      <c r="I36" s="35">
        <f t="shared" si="1"/>
        <v>27686436</v>
      </c>
      <c r="J36" s="35">
        <f t="shared" si="1"/>
        <v>87740371</v>
      </c>
      <c r="K36" s="35">
        <f t="shared" si="1"/>
        <v>25741501</v>
      </c>
      <c r="L36" s="35">
        <f t="shared" si="1"/>
        <v>18321815</v>
      </c>
      <c r="M36" s="35">
        <f t="shared" si="1"/>
        <v>42072888</v>
      </c>
      <c r="N36" s="35">
        <f t="shared" si="1"/>
        <v>86136204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173876575</v>
      </c>
      <c r="X36" s="35">
        <f t="shared" si="1"/>
        <v>174152358</v>
      </c>
      <c r="Y36" s="35">
        <f t="shared" si="1"/>
        <v>-275783</v>
      </c>
      <c r="Z36" s="36">
        <f>+IF(X36&lt;&gt;0,+(Y36/X36)*100,0)</f>
        <v>-0.1583573160691858</v>
      </c>
      <c r="AA36" s="33">
        <f>SUM(AA25:AA35)</f>
        <v>367656441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-41676993</v>
      </c>
      <c r="D38" s="46">
        <f>+D22-D36</f>
        <v>0</v>
      </c>
      <c r="E38" s="47">
        <f t="shared" si="2"/>
        <v>507380</v>
      </c>
      <c r="F38" s="48">
        <f t="shared" si="2"/>
        <v>507380</v>
      </c>
      <c r="G38" s="48">
        <f t="shared" si="2"/>
        <v>10355638</v>
      </c>
      <c r="H38" s="48">
        <f t="shared" si="2"/>
        <v>-7020415</v>
      </c>
      <c r="I38" s="48">
        <f t="shared" si="2"/>
        <v>-5641207</v>
      </c>
      <c r="J38" s="48">
        <f t="shared" si="2"/>
        <v>-2305984</v>
      </c>
      <c r="K38" s="48">
        <f t="shared" si="2"/>
        <v>-3990028</v>
      </c>
      <c r="L38" s="48">
        <f t="shared" si="2"/>
        <v>4278977</v>
      </c>
      <c r="M38" s="48">
        <f t="shared" si="2"/>
        <v>16963243</v>
      </c>
      <c r="N38" s="48">
        <f t="shared" si="2"/>
        <v>17252192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14946208</v>
      </c>
      <c r="X38" s="48">
        <f>IF(F22=F36,0,X22-X36)</f>
        <v>7236707</v>
      </c>
      <c r="Y38" s="48">
        <f t="shared" si="2"/>
        <v>7709501</v>
      </c>
      <c r="Z38" s="49">
        <f>+IF(X38&lt;&gt;0,+(Y38/X38)*100,0)</f>
        <v>106.53327542485829</v>
      </c>
      <c r="AA38" s="46">
        <f>+AA22-AA36</f>
        <v>507380</v>
      </c>
    </row>
    <row r="39" spans="1:27" ht="13.5">
      <c r="A39" s="23" t="s">
        <v>64</v>
      </c>
      <c r="B39" s="29"/>
      <c r="C39" s="6">
        <v>19155189</v>
      </c>
      <c r="D39" s="6">
        <v>0</v>
      </c>
      <c r="E39" s="7">
        <v>21866000</v>
      </c>
      <c r="F39" s="8">
        <v>21866000</v>
      </c>
      <c r="G39" s="8">
        <v>6035548</v>
      </c>
      <c r="H39" s="8">
        <v>2015000</v>
      </c>
      <c r="I39" s="8">
        <v>0</v>
      </c>
      <c r="J39" s="8">
        <v>8050548</v>
      </c>
      <c r="K39" s="8">
        <v>0</v>
      </c>
      <c r="L39" s="8">
        <v>0</v>
      </c>
      <c r="M39" s="8">
        <v>8351414</v>
      </c>
      <c r="N39" s="8">
        <v>8351414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16401962</v>
      </c>
      <c r="X39" s="8">
        <v>14540000</v>
      </c>
      <c r="Y39" s="8">
        <v>1861962</v>
      </c>
      <c r="Z39" s="2">
        <v>12.81</v>
      </c>
      <c r="AA39" s="6">
        <v>21866000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-22521804</v>
      </c>
      <c r="D42" s="55">
        <f>SUM(D38:D41)</f>
        <v>0</v>
      </c>
      <c r="E42" s="56">
        <f t="shared" si="3"/>
        <v>22373380</v>
      </c>
      <c r="F42" s="57">
        <f t="shared" si="3"/>
        <v>22373380</v>
      </c>
      <c r="G42" s="57">
        <f t="shared" si="3"/>
        <v>16391186</v>
      </c>
      <c r="H42" s="57">
        <f t="shared" si="3"/>
        <v>-5005415</v>
      </c>
      <c r="I42" s="57">
        <f t="shared" si="3"/>
        <v>-5641207</v>
      </c>
      <c r="J42" s="57">
        <f t="shared" si="3"/>
        <v>5744564</v>
      </c>
      <c r="K42" s="57">
        <f t="shared" si="3"/>
        <v>-3990028</v>
      </c>
      <c r="L42" s="57">
        <f t="shared" si="3"/>
        <v>4278977</v>
      </c>
      <c r="M42" s="57">
        <f t="shared" si="3"/>
        <v>25314657</v>
      </c>
      <c r="N42" s="57">
        <f t="shared" si="3"/>
        <v>25603606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31348170</v>
      </c>
      <c r="X42" s="57">
        <f t="shared" si="3"/>
        <v>21776707</v>
      </c>
      <c r="Y42" s="57">
        <f t="shared" si="3"/>
        <v>9571463</v>
      </c>
      <c r="Z42" s="58">
        <f>+IF(X42&lt;&gt;0,+(Y42/X42)*100,0)</f>
        <v>43.95275649344045</v>
      </c>
      <c r="AA42" s="55">
        <f>SUM(AA38:AA41)</f>
        <v>22373380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-22521804</v>
      </c>
      <c r="D44" s="63">
        <f>+D42-D43</f>
        <v>0</v>
      </c>
      <c r="E44" s="64">
        <f t="shared" si="4"/>
        <v>22373380</v>
      </c>
      <c r="F44" s="65">
        <f t="shared" si="4"/>
        <v>22373380</v>
      </c>
      <c r="G44" s="65">
        <f t="shared" si="4"/>
        <v>16391186</v>
      </c>
      <c r="H44" s="65">
        <f t="shared" si="4"/>
        <v>-5005415</v>
      </c>
      <c r="I44" s="65">
        <f t="shared" si="4"/>
        <v>-5641207</v>
      </c>
      <c r="J44" s="65">
        <f t="shared" si="4"/>
        <v>5744564</v>
      </c>
      <c r="K44" s="65">
        <f t="shared" si="4"/>
        <v>-3990028</v>
      </c>
      <c r="L44" s="65">
        <f t="shared" si="4"/>
        <v>4278977</v>
      </c>
      <c r="M44" s="65">
        <f t="shared" si="4"/>
        <v>25314657</v>
      </c>
      <c r="N44" s="65">
        <f t="shared" si="4"/>
        <v>25603606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31348170</v>
      </c>
      <c r="X44" s="65">
        <f t="shared" si="4"/>
        <v>21776707</v>
      </c>
      <c r="Y44" s="65">
        <f t="shared" si="4"/>
        <v>9571463</v>
      </c>
      <c r="Z44" s="66">
        <f>+IF(X44&lt;&gt;0,+(Y44/X44)*100,0)</f>
        <v>43.95275649344045</v>
      </c>
      <c r="AA44" s="63">
        <f>+AA42-AA43</f>
        <v>22373380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-22521804</v>
      </c>
      <c r="D46" s="55">
        <f>SUM(D44:D45)</f>
        <v>0</v>
      </c>
      <c r="E46" s="56">
        <f t="shared" si="5"/>
        <v>22373380</v>
      </c>
      <c r="F46" s="57">
        <f t="shared" si="5"/>
        <v>22373380</v>
      </c>
      <c r="G46" s="57">
        <f t="shared" si="5"/>
        <v>16391186</v>
      </c>
      <c r="H46" s="57">
        <f t="shared" si="5"/>
        <v>-5005415</v>
      </c>
      <c r="I46" s="57">
        <f t="shared" si="5"/>
        <v>-5641207</v>
      </c>
      <c r="J46" s="57">
        <f t="shared" si="5"/>
        <v>5744564</v>
      </c>
      <c r="K46" s="57">
        <f t="shared" si="5"/>
        <v>-3990028</v>
      </c>
      <c r="L46" s="57">
        <f t="shared" si="5"/>
        <v>4278977</v>
      </c>
      <c r="M46" s="57">
        <f t="shared" si="5"/>
        <v>25314657</v>
      </c>
      <c r="N46" s="57">
        <f t="shared" si="5"/>
        <v>25603606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31348170</v>
      </c>
      <c r="X46" s="57">
        <f t="shared" si="5"/>
        <v>21776707</v>
      </c>
      <c r="Y46" s="57">
        <f t="shared" si="5"/>
        <v>9571463</v>
      </c>
      <c r="Z46" s="58">
        <f>+IF(X46&lt;&gt;0,+(Y46/X46)*100,0)</f>
        <v>43.95275649344045</v>
      </c>
      <c r="AA46" s="55">
        <f>SUM(AA44:AA45)</f>
        <v>22373380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-22521804</v>
      </c>
      <c r="D48" s="71">
        <f>SUM(D46:D47)</f>
        <v>0</v>
      </c>
      <c r="E48" s="72">
        <f t="shared" si="6"/>
        <v>22373380</v>
      </c>
      <c r="F48" s="73">
        <f t="shared" si="6"/>
        <v>22373380</v>
      </c>
      <c r="G48" s="73">
        <f t="shared" si="6"/>
        <v>16391186</v>
      </c>
      <c r="H48" s="74">
        <f t="shared" si="6"/>
        <v>-5005415</v>
      </c>
      <c r="I48" s="74">
        <f t="shared" si="6"/>
        <v>-5641207</v>
      </c>
      <c r="J48" s="74">
        <f t="shared" si="6"/>
        <v>5744564</v>
      </c>
      <c r="K48" s="74">
        <f t="shared" si="6"/>
        <v>-3990028</v>
      </c>
      <c r="L48" s="74">
        <f t="shared" si="6"/>
        <v>4278977</v>
      </c>
      <c r="M48" s="73">
        <f t="shared" si="6"/>
        <v>25314657</v>
      </c>
      <c r="N48" s="73">
        <f t="shared" si="6"/>
        <v>25603606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31348170</v>
      </c>
      <c r="X48" s="74">
        <f t="shared" si="6"/>
        <v>21776707</v>
      </c>
      <c r="Y48" s="74">
        <f t="shared" si="6"/>
        <v>9571463</v>
      </c>
      <c r="Z48" s="75">
        <f>+IF(X48&lt;&gt;0,+(Y48/X48)*100,0)</f>
        <v>43.95275649344045</v>
      </c>
      <c r="AA48" s="76">
        <f>SUM(AA46:AA47)</f>
        <v>22373380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2017-01-31T13:52:36Z</dcterms:created>
  <dcterms:modified xsi:type="dcterms:W3CDTF">2017-01-31T13:53:10Z</dcterms:modified>
  <cp:category/>
  <cp:version/>
  <cp:contentType/>
  <cp:contentStatus/>
</cp:coreProperties>
</file>