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Summary" sheetId="1" r:id="rId1"/>
    <sheet name="LIM331" sheetId="2" r:id="rId2"/>
    <sheet name="LIM332" sheetId="3" r:id="rId3"/>
    <sheet name="LIM333" sheetId="4" r:id="rId4"/>
    <sheet name="LIM334" sheetId="5" r:id="rId5"/>
    <sheet name="LIM335" sheetId="6" r:id="rId6"/>
    <sheet name="DC33" sheetId="7" r:id="rId7"/>
    <sheet name="LIM341" sheetId="8" r:id="rId8"/>
    <sheet name="LIM343" sheetId="9" r:id="rId9"/>
    <sheet name="LIM344" sheetId="10" r:id="rId10"/>
    <sheet name="LIM345" sheetId="11" r:id="rId11"/>
    <sheet name="DC34" sheetId="12" r:id="rId12"/>
    <sheet name="LIM351" sheetId="13" r:id="rId13"/>
    <sheet name="LIM353" sheetId="14" r:id="rId14"/>
    <sheet name="LIM354" sheetId="15" r:id="rId15"/>
    <sheet name="LIM355" sheetId="16" r:id="rId16"/>
    <sheet name="DC35" sheetId="17" r:id="rId17"/>
    <sheet name="LIM361" sheetId="18" r:id="rId18"/>
    <sheet name="LIM362" sheetId="19" r:id="rId19"/>
    <sheet name="LIM366" sheetId="20" r:id="rId20"/>
    <sheet name="LIM367" sheetId="21" r:id="rId21"/>
    <sheet name="LIM368" sheetId="22" r:id="rId22"/>
    <sheet name="DC36" sheetId="23" r:id="rId23"/>
    <sheet name="LIM471" sheetId="24" r:id="rId24"/>
    <sheet name="LIM472" sheetId="25" r:id="rId25"/>
    <sheet name="LIM473" sheetId="26" r:id="rId26"/>
    <sheet name="LIM476" sheetId="27" r:id="rId27"/>
    <sheet name="DC47" sheetId="28" r:id="rId28"/>
  </sheets>
  <definedNames>
    <definedName name="_xlnm.Print_Area" localSheetId="6">'DC33'!$A$1:$AA$57</definedName>
    <definedName name="_xlnm.Print_Area" localSheetId="11">'DC34'!$A$1:$AA$57</definedName>
    <definedName name="_xlnm.Print_Area" localSheetId="16">'DC35'!$A$1:$AA$57</definedName>
    <definedName name="_xlnm.Print_Area" localSheetId="22">'DC36'!$A$1:$AA$57</definedName>
    <definedName name="_xlnm.Print_Area" localSheetId="27">'DC47'!$A$1:$AA$57</definedName>
    <definedName name="_xlnm.Print_Area" localSheetId="1">'LIM331'!$A$1:$AA$57</definedName>
    <definedName name="_xlnm.Print_Area" localSheetId="2">'LIM332'!$A$1:$AA$57</definedName>
    <definedName name="_xlnm.Print_Area" localSheetId="3">'LIM333'!$A$1:$AA$57</definedName>
    <definedName name="_xlnm.Print_Area" localSheetId="4">'LIM334'!$A$1:$AA$57</definedName>
    <definedName name="_xlnm.Print_Area" localSheetId="5">'LIM335'!$A$1:$AA$57</definedName>
    <definedName name="_xlnm.Print_Area" localSheetId="7">'LIM341'!$A$1:$AA$57</definedName>
    <definedName name="_xlnm.Print_Area" localSheetId="8">'LIM343'!$A$1:$AA$57</definedName>
    <definedName name="_xlnm.Print_Area" localSheetId="9">'LIM344'!$A$1:$AA$57</definedName>
    <definedName name="_xlnm.Print_Area" localSheetId="10">'LIM345'!$A$1:$AA$57</definedName>
    <definedName name="_xlnm.Print_Area" localSheetId="12">'LIM351'!$A$1:$AA$57</definedName>
    <definedName name="_xlnm.Print_Area" localSheetId="13">'LIM353'!$A$1:$AA$57</definedName>
    <definedName name="_xlnm.Print_Area" localSheetId="14">'LIM354'!$A$1:$AA$57</definedName>
    <definedName name="_xlnm.Print_Area" localSheetId="15">'LIM355'!$A$1:$AA$57</definedName>
    <definedName name="_xlnm.Print_Area" localSheetId="17">'LIM361'!$A$1:$AA$57</definedName>
    <definedName name="_xlnm.Print_Area" localSheetId="18">'LIM362'!$A$1:$AA$57</definedName>
    <definedName name="_xlnm.Print_Area" localSheetId="19">'LIM366'!$A$1:$AA$57</definedName>
    <definedName name="_xlnm.Print_Area" localSheetId="20">'LIM367'!$A$1:$AA$57</definedName>
    <definedName name="_xlnm.Print_Area" localSheetId="21">'LIM368'!$A$1:$AA$57</definedName>
    <definedName name="_xlnm.Print_Area" localSheetId="23">'LIM471'!$A$1:$AA$57</definedName>
    <definedName name="_xlnm.Print_Area" localSheetId="24">'LIM472'!$A$1:$AA$57</definedName>
    <definedName name="_xlnm.Print_Area" localSheetId="25">'LIM473'!$A$1:$AA$57</definedName>
    <definedName name="_xlnm.Print_Area" localSheetId="26">'LIM476'!$A$1:$AA$57</definedName>
    <definedName name="_xlnm.Print_Area" localSheetId="0">'Summary'!$A$1:$AA$57</definedName>
  </definedNames>
  <calcPr calcMode="manual" fullCalcOnLoad="1"/>
</workbook>
</file>

<file path=xl/sharedStrings.xml><?xml version="1.0" encoding="utf-8"?>
<sst xmlns="http://schemas.openxmlformats.org/spreadsheetml/2006/main" count="2128" uniqueCount="102">
  <si>
    <t>Limpopo: Greater Giyani(LIM331) - Table C4 Quarterly Budget Statement - Financial Performance (rev and expend) ( All ) for 2nd Quarter ended 31 December 2016 (Figures Finalised as at 2017/01/30)</t>
  </si>
  <si>
    <t>Description</t>
  </si>
  <si>
    <t>2015/16</t>
  </si>
  <si>
    <t>2016/17</t>
  </si>
  <si>
    <t>Budget year 2016/17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</si>
  <si>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</si>
  <si>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</si>
  <si>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</si>
  <si>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</si>
  <si>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</si>
  <si>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</si>
  <si>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</si>
  <si>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</si>
  <si>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</si>
  <si>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</si>
  <si>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</si>
  <si>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</si>
  <si>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</si>
  <si>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</si>
  <si>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</si>
  <si>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</si>
  <si>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</si>
  <si>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</si>
  <si>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</si>
  <si>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</si>
  <si>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</si>
  <si>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</si>
  <si>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</si>
  <si>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</si>
  <si>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</si>
  <si>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</si>
  <si>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Revenue By Source</t>
  </si>
  <si>
    <t>Property rates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</si>
  <si>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</si>
  <si>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</si>
  <si>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</si>
  <si>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</si>
  <si>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</si>
  <si>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</si>
  <si>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</si>
  <si>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</si>
  <si>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</si>
  <si>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</si>
  <si>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</si>
  <si>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</si>
  <si>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</si>
  <si>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Transfers recognised - operational</t>
  </si>
  <si>
    <t>Other own revenue</t>
  </si>
  <si>
    <t>Gains on disposal of PPE</t>
  </si>
  <si>
    <t>Total Revenue (excl. capital transfers and contributions)</t>
  </si>
  <si>
    <t>Expenditure By Type</t>
  </si>
  <si>
    <t>Employee related costs</t>
  </si>
  <si>
    <t>Remuneration of councillors</t>
  </si>
  <si>
    <t>Debt impairment</t>
  </si>
  <si>
    <t>Depreciation and asset impairment</t>
  </si>
  <si>
    <t>Finance charges</t>
  </si>
  <si>
    <t>Bulk purchases</t>
  </si>
  <si>
    <t>Other Materials</t>
  </si>
  <si>
    <t>Contracted services</t>
  </si>
  <si>
    <t>Transfers and grants</t>
  </si>
  <si>
    <t>Other expenditure</t>
  </si>
  <si>
    <t>Loss on disposal of PPE</t>
  </si>
  <si>
    <t>Total Expenditure</t>
  </si>
  <si>
    <t>Surplus/(Deficit)</t>
  </si>
  <si>
    <t>Transfers recognised - capital</t>
  </si>
  <si>
    <t>Contributions recognised - capital</t>
  </si>
  <si>
    <t>Contributed assets</t>
  </si>
  <si>
    <t>Surplus/(Deficit) after capital transfers and contributions</t>
  </si>
  <si>
    <t>Taxation</t>
  </si>
  <si>
    <t>Surplus/(Deficit) after taxation</t>
  </si>
  <si>
    <t>Attributable to minorities</t>
  </si>
  <si>
    <t>Surplus/(Deficit) attributable to municipality</t>
  </si>
  <si>
    <t>Share of surplus/ (deficit) of associate</t>
  </si>
  <si>
    <t>Surplus/(Deficit) for the year</t>
  </si>
  <si>
    <t>Limpopo: Greater Letaba(LIM332) - Table C4 Quarterly Budget Statement - Financial Performance (rev and expend) ( All ) for 2nd Quarter ended 31 December 2016 (Figures Finalised as at 2017/01/30)</t>
  </si>
  <si>
    <t>Limpopo: Greater Tzaneen(LIM333) - Table C4 Quarterly Budget Statement - Financial Performance (rev and expend) ( All ) for 2nd Quarter ended 31 December 2016 (Figures Finalised as at 2017/01/30)</t>
  </si>
  <si>
    <t>Limpopo: Ba-Phalaborwa(LIM334) - Table C4 Quarterly Budget Statement - Financial Performance (rev and expend) ( All ) for 2nd Quarter ended 31 December 2016 (Figures Finalised as at 2017/01/30)</t>
  </si>
  <si>
    <t>Limpopo: Maruleng(LIM335) - Table C4 Quarterly Budget Statement - Financial Performance (rev and expend) ( All ) for 2nd Quarter ended 31 December 2016 (Figures Finalised as at 2017/01/30)</t>
  </si>
  <si>
    <t>Limpopo: Mopani(DC33) - Table C4 Quarterly Budget Statement - Financial Performance (rev and expend) ( All ) for 2nd Quarter ended 31 December 2016 (Figures Finalised as at 2017/01/30)</t>
  </si>
  <si>
    <t>Limpopo: Musina(LIM341) - Table C4 Quarterly Budget Statement - Financial Performance (rev and expend) ( All ) for 2nd Quarter ended 31 December 2016 (Figures Finalised as at 2017/01/30)</t>
  </si>
  <si>
    <t>Limpopo: Thulamela(LIM343) - Table C4 Quarterly Budget Statement - Financial Performance (rev and expend) ( All ) for 2nd Quarter ended 31 December 2016 (Figures Finalised as at 2017/01/30)</t>
  </si>
  <si>
    <t>Limpopo: Makhado(LIM344) - Table C4 Quarterly Budget Statement - Financial Performance (rev and expend) ( All ) for 2nd Quarter ended 31 December 2016 (Figures Finalised as at 2017/01/30)</t>
  </si>
  <si>
    <t>Limpopo: Makhado-Thulamela(LIM345) - Table C4 Quarterly Budget Statement - Financial Performance (rev and expend) ( All ) for 2nd Quarter ended 31 December 2016 (Figures Finalised as at 2017/01/30)</t>
  </si>
  <si>
    <t>Limpopo: Vhembe(DC34) - Table C4 Quarterly Budget Statement - Financial Performance (rev and expend) ( All ) for 2nd Quarter ended 31 December 2016 (Figures Finalised as at 2017/01/30)</t>
  </si>
  <si>
    <t>Limpopo: Blouberg(LIM351) - Table C4 Quarterly Budget Statement - Financial Performance (rev and expend) ( All ) for 2nd Quarter ended 31 December 2016 (Figures Finalised as at 2017/01/30)</t>
  </si>
  <si>
    <t>Limpopo: Molemole(LIM353) - Table C4 Quarterly Budget Statement - Financial Performance (rev and expend) ( All ) for 2nd Quarter ended 31 December 2016 (Figures Finalised as at 2017/01/30)</t>
  </si>
  <si>
    <t>Limpopo: Polokwane(LIM354) - Table C4 Quarterly Budget Statement - Financial Performance (rev and expend) ( All ) for 2nd Quarter ended 31 December 2016 (Figures Finalised as at 2017/01/30)</t>
  </si>
  <si>
    <t>Limpopo: Lepelle-Nkumpi(LIM355) - Table C4 Quarterly Budget Statement - Financial Performance (rev and expend) ( All ) for 2nd Quarter ended 31 December 2016 (Figures Finalised as at 2017/01/30)</t>
  </si>
  <si>
    <t>Limpopo: Capricorn(DC35) - Table C4 Quarterly Budget Statement - Financial Performance (rev and expend) ( All ) for 2nd Quarter ended 31 December 2016 (Figures Finalised as at 2017/01/30)</t>
  </si>
  <si>
    <t>Limpopo: Thabazimbi(LIM361) - Table C4 Quarterly Budget Statement - Financial Performance (rev and expend) ( All ) for 2nd Quarter ended 31 December 2016 (Figures Finalised as at 2017/01/30)</t>
  </si>
  <si>
    <t>Limpopo: Lephalale(LIM362) - Table C4 Quarterly Budget Statement - Financial Performance (rev and expend) ( All ) for 2nd Quarter ended 31 December 2016 (Figures Finalised as at 2017/01/30)</t>
  </si>
  <si>
    <t>Limpopo: Bela Bela(LIM366) - Table C4 Quarterly Budget Statement - Financial Performance (rev and expend) ( All ) for 2nd Quarter ended 31 December 2016 (Figures Finalised as at 2017/01/30)</t>
  </si>
  <si>
    <t>Limpopo: Mogalakwena(LIM367) - Table C4 Quarterly Budget Statement - Financial Performance (rev and expend) ( All ) for 2nd Quarter ended 31 December 2016 (Figures Finalised as at 2017/01/30)</t>
  </si>
  <si>
    <t>Limpopo: Modimolle-Mookgopong(LIM368) - Table C4 Quarterly Budget Statement - Financial Performance (rev and expend) ( All ) for 2nd Quarter ended 31 December 2016 (Figures Finalised as at 2017/01/30)</t>
  </si>
  <si>
    <t>Limpopo: Waterberg(DC36) - Table C4 Quarterly Budget Statement - Financial Performance (rev and expend) ( All ) for 2nd Quarter ended 31 December 2016 (Figures Finalised as at 2017/01/30)</t>
  </si>
  <si>
    <t>Limpopo: Ephraim Mogale(LIM471) - Table C4 Quarterly Budget Statement - Financial Performance (rev and expend) ( All ) for 2nd Quarter ended 31 December 2016 (Figures Finalised as at 2017/01/30)</t>
  </si>
  <si>
    <t>Limpopo: Elias Motsoaledi(LIM472) - Table C4 Quarterly Budget Statement - Financial Performance (rev and expend) ( All ) for 2nd Quarter ended 31 December 2016 (Figures Finalised as at 2017/01/30)</t>
  </si>
  <si>
    <t>Limpopo: Makhuduthamaga(LIM473) - Table C4 Quarterly Budget Statement - Financial Performance (rev and expend) ( All ) for 2nd Quarter ended 31 December 2016 (Figures Finalised as at 2017/01/30)</t>
  </si>
  <si>
    <t>Limpopo: Fetakgomo-Greater Tubatse(LIM476) - Table C4 Quarterly Budget Statement - Financial Performance (rev and expend) ( All ) for 2nd Quarter ended 31 December 2016 (Figures Finalised as at 2017/01/30)</t>
  </si>
  <si>
    <t>Limpopo: Sekhukhune(DC47) - Table C4 Quarterly Budget Statement - Financial Performance (rev and expend) ( All ) for 2nd Quarter ended 31 December 2016 (Figures Finalised as at 2017/01/30)</t>
  </si>
  <si>
    <t>Summary - Table C4 Quarterly Budget Statement - Financial Performance (rev and expend) ( All ) for 2nd Quarter ended 31 December 2016 (Figures Finalised as at 2017/01/30)</t>
  </si>
  <si>
    <t>Ref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</si>
</sst>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,;\(#,###,\)"/>
    <numFmt numFmtId="171" formatCode="_ * #,##0.00_ ;_ * \(#,##0.00\)_ ;_ * &quot;-&quot;??_ ;_ @_ "/>
    <numFmt numFmtId="172" formatCode="_(* #,##0,_);_(* \(#,##0,\);_(* &quot;–&quot;?_);_(@_)"/>
    <numFmt numFmtId="173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171" fontId="5" fillId="0" borderId="11" xfId="0" applyNumberFormat="1" applyFont="1" applyFill="1" applyBorder="1" applyAlignment="1" applyProtection="1">
      <alignment/>
      <protection/>
    </xf>
    <xf numFmtId="0" fontId="7" fillId="0" borderId="12" xfId="0" applyFont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7" fillId="0" borderId="0" xfId="0" applyFont="1" applyBorder="1" applyAlignment="1" applyProtection="1">
      <alignment horizontal="right"/>
      <protection/>
    </xf>
    <xf numFmtId="173" fontId="5" fillId="0" borderId="13" xfId="0" applyNumberFormat="1" applyFont="1" applyFill="1" applyBorder="1" applyAlignment="1" applyProtection="1">
      <alignment/>
      <protection/>
    </xf>
    <xf numFmtId="173" fontId="5" fillId="0" borderId="14" xfId="0" applyNumberFormat="1" applyFont="1" applyFill="1" applyBorder="1" applyAlignment="1" applyProtection="1">
      <alignment/>
      <protection/>
    </xf>
    <xf numFmtId="173" fontId="5" fillId="0" borderId="11" xfId="0" applyNumberFormat="1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173" fontId="3" fillId="0" borderId="23" xfId="0" applyNumberFormat="1" applyFont="1" applyBorder="1" applyAlignment="1" applyProtection="1">
      <alignment horizontal="center"/>
      <protection/>
    </xf>
    <xf numFmtId="173" fontId="3" fillId="0" borderId="15" xfId="0" applyNumberFormat="1" applyFont="1" applyBorder="1" applyAlignment="1" applyProtection="1">
      <alignment horizontal="center"/>
      <protection/>
    </xf>
    <xf numFmtId="173" fontId="3" fillId="0" borderId="10" xfId="0" applyNumberFormat="1" applyFont="1" applyBorder="1" applyAlignment="1" applyProtection="1">
      <alignment horizontal="center"/>
      <protection/>
    </xf>
    <xf numFmtId="171" fontId="3" fillId="0" borderId="10" xfId="0" applyNumberFormat="1" applyFont="1" applyBorder="1" applyAlignment="1" applyProtection="1">
      <alignment horizontal="center"/>
      <protection/>
    </xf>
    <xf numFmtId="0" fontId="5" fillId="0" borderId="12" xfId="0" applyNumberFormat="1" applyFont="1" applyBorder="1" applyAlignment="1" applyProtection="1">
      <alignment horizontal="left" indent="1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indent="1"/>
      <protection/>
    </xf>
    <xf numFmtId="173" fontId="5" fillId="0" borderId="11" xfId="0" applyNumberFormat="1" applyFont="1" applyBorder="1" applyAlignment="1" applyProtection="1">
      <alignment/>
      <protection/>
    </xf>
    <xf numFmtId="171" fontId="5" fillId="0" borderId="11" xfId="0" applyNumberFormat="1" applyFont="1" applyBorder="1" applyAlignment="1" applyProtection="1">
      <alignment/>
      <protection/>
    </xf>
    <xf numFmtId="173" fontId="5" fillId="0" borderId="13" xfId="0" applyNumberFormat="1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/>
      <protection/>
    </xf>
    <xf numFmtId="173" fontId="5" fillId="0" borderId="24" xfId="0" applyNumberFormat="1" applyFont="1" applyFill="1" applyBorder="1" applyAlignment="1" applyProtection="1">
      <alignment/>
      <protection/>
    </xf>
    <xf numFmtId="0" fontId="3" fillId="0" borderId="25" xfId="0" applyNumberFormat="1" applyFont="1" applyBorder="1" applyAlignment="1" applyProtection="1">
      <alignment horizontal="left" vertical="top" wrapText="1"/>
      <protection/>
    </xf>
    <xf numFmtId="0" fontId="5" fillId="0" borderId="26" xfId="0" applyFont="1" applyBorder="1" applyAlignment="1" applyProtection="1">
      <alignment horizontal="center" vertical="top"/>
      <protection/>
    </xf>
    <xf numFmtId="173" fontId="3" fillId="0" borderId="27" xfId="0" applyNumberFormat="1" applyFont="1" applyBorder="1" applyAlignment="1" applyProtection="1">
      <alignment vertical="top"/>
      <protection/>
    </xf>
    <xf numFmtId="173" fontId="3" fillId="0" borderId="28" xfId="0" applyNumberFormat="1" applyFont="1" applyBorder="1" applyAlignment="1" applyProtection="1">
      <alignment vertical="top"/>
      <protection/>
    </xf>
    <xf numFmtId="173" fontId="3" fillId="0" borderId="26" xfId="0" applyNumberFormat="1" applyFont="1" applyBorder="1" applyAlignment="1" applyProtection="1">
      <alignment vertical="top"/>
      <protection/>
    </xf>
    <xf numFmtId="171" fontId="3" fillId="0" borderId="26" xfId="0" applyNumberFormat="1" applyFont="1" applyBorder="1" applyAlignment="1" applyProtection="1">
      <alignment vertical="top"/>
      <protection/>
    </xf>
    <xf numFmtId="0" fontId="5" fillId="0" borderId="12" xfId="0" applyNumberFormat="1" applyFont="1" applyBorder="1" applyAlignment="1" applyProtection="1">
      <alignment/>
      <protection/>
    </xf>
    <xf numFmtId="173" fontId="5" fillId="0" borderId="14" xfId="0" applyNumberFormat="1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center"/>
      <protection/>
    </xf>
    <xf numFmtId="0" fontId="3" fillId="0" borderId="25" xfId="0" applyNumberFormat="1" applyFont="1" applyBorder="1" applyAlignment="1" applyProtection="1">
      <alignment vertical="top"/>
      <protection/>
    </xf>
    <xf numFmtId="173" fontId="3" fillId="0" borderId="29" xfId="0" applyNumberFormat="1" applyFont="1" applyBorder="1" applyAlignment="1" applyProtection="1">
      <alignment/>
      <protection/>
    </xf>
    <xf numFmtId="173" fontId="3" fillId="0" borderId="30" xfId="0" applyNumberFormat="1" applyFont="1" applyBorder="1" applyAlignment="1" applyProtection="1">
      <alignment/>
      <protection/>
    </xf>
    <xf numFmtId="173" fontId="3" fillId="0" borderId="31" xfId="0" applyNumberFormat="1" applyFont="1" applyBorder="1" applyAlignment="1" applyProtection="1">
      <alignment/>
      <protection/>
    </xf>
    <xf numFmtId="171" fontId="3" fillId="0" borderId="31" xfId="0" applyNumberFormat="1" applyFont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/>
      <protection/>
    </xf>
    <xf numFmtId="173" fontId="3" fillId="0" borderId="13" xfId="0" applyNumberFormat="1" applyFont="1" applyBorder="1" applyAlignment="1" applyProtection="1">
      <alignment/>
      <protection/>
    </xf>
    <xf numFmtId="173" fontId="3" fillId="0" borderId="14" xfId="0" applyNumberFormat="1" applyFont="1" applyBorder="1" applyAlignment="1" applyProtection="1">
      <alignment/>
      <protection/>
    </xf>
    <xf numFmtId="173" fontId="3" fillId="0" borderId="11" xfId="0" applyNumberFormat="1" applyFont="1" applyBorder="1" applyAlignment="1" applyProtection="1">
      <alignment/>
      <protection/>
    </xf>
    <xf numFmtId="171" fontId="3" fillId="0" borderId="11" xfId="0" applyNumberFormat="1" applyFont="1" applyBorder="1" applyAlignment="1" applyProtection="1">
      <alignment/>
      <protection/>
    </xf>
    <xf numFmtId="173" fontId="5" fillId="0" borderId="13" xfId="42" applyNumberFormat="1" applyFont="1" applyFill="1" applyBorder="1" applyAlignment="1" applyProtection="1">
      <alignment/>
      <protection/>
    </xf>
    <xf numFmtId="173" fontId="3" fillId="0" borderId="11" xfId="42" applyNumberFormat="1" applyFont="1" applyFill="1" applyBorder="1" applyAlignment="1" applyProtection="1">
      <alignment/>
      <protection/>
    </xf>
    <xf numFmtId="171" fontId="3" fillId="0" borderId="11" xfId="42" applyNumberFormat="1" applyFont="1" applyFill="1" applyBorder="1" applyAlignment="1" applyProtection="1">
      <alignment/>
      <protection/>
    </xf>
    <xf numFmtId="173" fontId="3" fillId="0" borderId="13" xfId="42" applyNumberFormat="1" applyFont="1" applyFill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 horizontal="left" wrapText="1"/>
      <protection/>
    </xf>
    <xf numFmtId="173" fontId="3" fillId="0" borderId="29" xfId="0" applyNumberFormat="1" applyFont="1" applyFill="1" applyBorder="1" applyAlignment="1" applyProtection="1">
      <alignment vertical="top"/>
      <protection/>
    </xf>
    <xf numFmtId="173" fontId="3" fillId="0" borderId="30" xfId="0" applyNumberFormat="1" applyFont="1" applyFill="1" applyBorder="1" applyAlignment="1" applyProtection="1">
      <alignment vertical="top"/>
      <protection/>
    </xf>
    <xf numFmtId="173" fontId="3" fillId="0" borderId="31" xfId="0" applyNumberFormat="1" applyFont="1" applyFill="1" applyBorder="1" applyAlignment="1" applyProtection="1">
      <alignment vertical="top"/>
      <protection/>
    </xf>
    <xf numFmtId="171" fontId="3" fillId="0" borderId="31" xfId="0" applyNumberFormat="1" applyFont="1" applyFill="1" applyBorder="1" applyAlignment="1" applyProtection="1">
      <alignment vertical="top"/>
      <protection/>
    </xf>
    <xf numFmtId="173" fontId="5" fillId="0" borderId="14" xfId="42" applyNumberFormat="1" applyFont="1" applyFill="1" applyBorder="1" applyAlignment="1" applyProtection="1">
      <alignment/>
      <protection/>
    </xf>
    <xf numFmtId="173" fontId="5" fillId="0" borderId="11" xfId="42" applyNumberFormat="1" applyFont="1" applyFill="1" applyBorder="1" applyAlignment="1" applyProtection="1">
      <alignment/>
      <protection/>
    </xf>
    <xf numFmtId="171" fontId="5" fillId="0" borderId="11" xfId="42" applyNumberFormat="1" applyFont="1" applyFill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 wrapText="1"/>
      <protection/>
    </xf>
    <xf numFmtId="173" fontId="3" fillId="0" borderId="29" xfId="0" applyNumberFormat="1" applyFont="1" applyFill="1" applyBorder="1" applyAlignment="1" applyProtection="1">
      <alignment/>
      <protection/>
    </xf>
    <xf numFmtId="173" fontId="3" fillId="0" borderId="30" xfId="0" applyNumberFormat="1" applyFont="1" applyFill="1" applyBorder="1" applyAlignment="1" applyProtection="1">
      <alignment/>
      <protection/>
    </xf>
    <xf numFmtId="173" fontId="3" fillId="0" borderId="31" xfId="0" applyNumberFormat="1" applyFont="1" applyFill="1" applyBorder="1" applyAlignment="1" applyProtection="1">
      <alignment/>
      <protection/>
    </xf>
    <xf numFmtId="171" fontId="3" fillId="0" borderId="31" xfId="0" applyNumberFormat="1" applyFont="1" applyFill="1" applyBorder="1" applyAlignment="1" applyProtection="1">
      <alignment/>
      <protection/>
    </xf>
    <xf numFmtId="173" fontId="5" fillId="0" borderId="24" xfId="42" applyNumberFormat="1" applyFont="1" applyFill="1" applyBorder="1" applyAlignment="1" applyProtection="1">
      <alignment/>
      <protection/>
    </xf>
    <xf numFmtId="0" fontId="5" fillId="0" borderId="12" xfId="0" applyNumberFormat="1" applyFont="1" applyBorder="1" applyAlignment="1" applyProtection="1">
      <alignment horizontal="left" wrapText="1" indent="1"/>
      <protection/>
    </xf>
    <xf numFmtId="0" fontId="3" fillId="0" borderId="20" xfId="0" applyNumberFormat="1" applyFont="1" applyBorder="1" applyAlignment="1" applyProtection="1">
      <alignment/>
      <protection/>
    </xf>
    <xf numFmtId="0" fontId="5" fillId="0" borderId="21" xfId="0" applyFont="1" applyBorder="1" applyAlignment="1" applyProtection="1">
      <alignment horizontal="center"/>
      <protection/>
    </xf>
    <xf numFmtId="173" fontId="3" fillId="0" borderId="22" xfId="0" applyNumberFormat="1" applyFont="1" applyFill="1" applyBorder="1" applyAlignment="1" applyProtection="1">
      <alignment/>
      <protection/>
    </xf>
    <xf numFmtId="173" fontId="3" fillId="0" borderId="20" xfId="0" applyNumberFormat="1" applyFont="1" applyBorder="1" applyAlignment="1" applyProtection="1">
      <alignment/>
      <protection/>
    </xf>
    <xf numFmtId="173" fontId="3" fillId="0" borderId="21" xfId="0" applyNumberFormat="1" applyFont="1" applyFill="1" applyBorder="1" applyAlignment="1" applyProtection="1">
      <alignment/>
      <protection/>
    </xf>
    <xf numFmtId="173" fontId="3" fillId="0" borderId="21" xfId="0" applyNumberFormat="1" applyFont="1" applyBorder="1" applyAlignment="1" applyProtection="1">
      <alignment/>
      <protection/>
    </xf>
    <xf numFmtId="171" fontId="3" fillId="0" borderId="21" xfId="0" applyNumberFormat="1" applyFont="1" applyBorder="1" applyAlignment="1" applyProtection="1">
      <alignment/>
      <protection/>
    </xf>
    <xf numFmtId="173" fontId="3" fillId="0" borderId="22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32" xfId="0" applyFont="1" applyBorder="1" applyAlignment="1" applyProtection="1">
      <alignment horizontal="left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100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101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640296136</v>
      </c>
      <c r="D5" s="6">
        <v>0</v>
      </c>
      <c r="E5" s="7">
        <v>1292378507</v>
      </c>
      <c r="F5" s="8">
        <v>1292378507</v>
      </c>
      <c r="G5" s="8">
        <v>99159951</v>
      </c>
      <c r="H5" s="8">
        <v>123119840</v>
      </c>
      <c r="I5" s="8">
        <v>97303593</v>
      </c>
      <c r="J5" s="8">
        <v>319583384</v>
      </c>
      <c r="K5" s="8">
        <v>96178927</v>
      </c>
      <c r="L5" s="8">
        <v>105980128</v>
      </c>
      <c r="M5" s="8">
        <v>104683485</v>
      </c>
      <c r="N5" s="8">
        <v>306842540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626425924</v>
      </c>
      <c r="X5" s="8">
        <v>625240832</v>
      </c>
      <c r="Y5" s="8">
        <v>1185092</v>
      </c>
      <c r="Z5" s="2">
        <v>0.19</v>
      </c>
      <c r="AA5" s="6">
        <v>1292378507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17769410</v>
      </c>
      <c r="F6" s="8">
        <v>17769410</v>
      </c>
      <c r="G6" s="8">
        <v>626699</v>
      </c>
      <c r="H6" s="8">
        <v>641843</v>
      </c>
      <c r="I6" s="8">
        <v>1815448</v>
      </c>
      <c r="J6" s="8">
        <v>3083990</v>
      </c>
      <c r="K6" s="8">
        <v>1820204</v>
      </c>
      <c r="L6" s="8">
        <v>3014409</v>
      </c>
      <c r="M6" s="8">
        <v>2096183</v>
      </c>
      <c r="N6" s="8">
        <v>6930796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10014786</v>
      </c>
      <c r="X6" s="8">
        <v>8171965</v>
      </c>
      <c r="Y6" s="8">
        <v>1842821</v>
      </c>
      <c r="Z6" s="2">
        <v>22.55</v>
      </c>
      <c r="AA6" s="6">
        <v>17769410</v>
      </c>
    </row>
    <row r="7" spans="1:27" ht="13.5">
      <c r="A7" s="25" t="s">
        <v>34</v>
      </c>
      <c r="B7" s="24"/>
      <c r="C7" s="6">
        <v>1153850093</v>
      </c>
      <c r="D7" s="6">
        <v>0</v>
      </c>
      <c r="E7" s="7">
        <v>2847957532</v>
      </c>
      <c r="F7" s="8">
        <v>2847957532</v>
      </c>
      <c r="G7" s="8">
        <v>197986624</v>
      </c>
      <c r="H7" s="8">
        <v>243503439</v>
      </c>
      <c r="I7" s="8">
        <v>197499574</v>
      </c>
      <c r="J7" s="8">
        <v>638989637</v>
      </c>
      <c r="K7" s="8">
        <v>229822917</v>
      </c>
      <c r="L7" s="8">
        <v>188649952</v>
      </c>
      <c r="M7" s="8">
        <v>193955164</v>
      </c>
      <c r="N7" s="8">
        <v>612428033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1251417670</v>
      </c>
      <c r="X7" s="8">
        <v>1410748878</v>
      </c>
      <c r="Y7" s="8">
        <v>-159331208</v>
      </c>
      <c r="Z7" s="2">
        <v>-11.29</v>
      </c>
      <c r="AA7" s="6">
        <v>2847957532</v>
      </c>
    </row>
    <row r="8" spans="1:27" ht="13.5">
      <c r="A8" s="25" t="s">
        <v>35</v>
      </c>
      <c r="B8" s="24"/>
      <c r="C8" s="6">
        <v>603315720</v>
      </c>
      <c r="D8" s="6">
        <v>0</v>
      </c>
      <c r="E8" s="7">
        <v>913359515</v>
      </c>
      <c r="F8" s="8">
        <v>913359515</v>
      </c>
      <c r="G8" s="8">
        <v>50445029</v>
      </c>
      <c r="H8" s="8">
        <v>56162258</v>
      </c>
      <c r="I8" s="8">
        <v>50327361</v>
      </c>
      <c r="J8" s="8">
        <v>156934648</v>
      </c>
      <c r="K8" s="8">
        <v>45900259</v>
      </c>
      <c r="L8" s="8">
        <v>43429370</v>
      </c>
      <c r="M8" s="8">
        <v>42299697</v>
      </c>
      <c r="N8" s="8">
        <v>131629326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288563974</v>
      </c>
      <c r="X8" s="8">
        <v>423722759</v>
      </c>
      <c r="Y8" s="8">
        <v>-135158785</v>
      </c>
      <c r="Z8" s="2">
        <v>-31.9</v>
      </c>
      <c r="AA8" s="6">
        <v>913359515</v>
      </c>
    </row>
    <row r="9" spans="1:27" ht="13.5">
      <c r="A9" s="25" t="s">
        <v>36</v>
      </c>
      <c r="B9" s="24"/>
      <c r="C9" s="6">
        <v>102919063</v>
      </c>
      <c r="D9" s="6">
        <v>0</v>
      </c>
      <c r="E9" s="7">
        <v>204110893</v>
      </c>
      <c r="F9" s="8">
        <v>204110893</v>
      </c>
      <c r="G9" s="8">
        <v>12203000</v>
      </c>
      <c r="H9" s="8">
        <v>14808454</v>
      </c>
      <c r="I9" s="8">
        <v>13348518</v>
      </c>
      <c r="J9" s="8">
        <v>40359972</v>
      </c>
      <c r="K9" s="8">
        <v>14513036</v>
      </c>
      <c r="L9" s="8">
        <v>11167009</v>
      </c>
      <c r="M9" s="8">
        <v>11734403</v>
      </c>
      <c r="N9" s="8">
        <v>37414448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77774420</v>
      </c>
      <c r="X9" s="8">
        <v>102378907</v>
      </c>
      <c r="Y9" s="8">
        <v>-24604487</v>
      </c>
      <c r="Z9" s="2">
        <v>-24.03</v>
      </c>
      <c r="AA9" s="6">
        <v>204110893</v>
      </c>
    </row>
    <row r="10" spans="1:27" ht="13.5">
      <c r="A10" s="25" t="s">
        <v>37</v>
      </c>
      <c r="B10" s="24"/>
      <c r="C10" s="6">
        <v>172401290</v>
      </c>
      <c r="D10" s="6">
        <v>0</v>
      </c>
      <c r="E10" s="7">
        <v>273130600</v>
      </c>
      <c r="F10" s="26">
        <v>273130600</v>
      </c>
      <c r="G10" s="26">
        <v>21148402</v>
      </c>
      <c r="H10" s="26">
        <v>22702052</v>
      </c>
      <c r="I10" s="26">
        <v>24289220</v>
      </c>
      <c r="J10" s="26">
        <v>68139674</v>
      </c>
      <c r="K10" s="26">
        <v>23712853</v>
      </c>
      <c r="L10" s="26">
        <v>24913583</v>
      </c>
      <c r="M10" s="26">
        <v>26787544</v>
      </c>
      <c r="N10" s="26">
        <v>75413980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143553654</v>
      </c>
      <c r="X10" s="26">
        <v>134060722</v>
      </c>
      <c r="Y10" s="26">
        <v>9492932</v>
      </c>
      <c r="Z10" s="27">
        <v>7.08</v>
      </c>
      <c r="AA10" s="28">
        <v>273130600</v>
      </c>
    </row>
    <row r="11" spans="1:27" ht="13.5">
      <c r="A11" s="25" t="s">
        <v>38</v>
      </c>
      <c r="B11" s="29"/>
      <c r="C11" s="6">
        <v>2257243</v>
      </c>
      <c r="D11" s="6">
        <v>0</v>
      </c>
      <c r="E11" s="7">
        <v>51088466</v>
      </c>
      <c r="F11" s="8">
        <v>51088466</v>
      </c>
      <c r="G11" s="8">
        <v>20929962</v>
      </c>
      <c r="H11" s="8">
        <v>817614</v>
      </c>
      <c r="I11" s="8">
        <v>7768350</v>
      </c>
      <c r="J11" s="8">
        <v>29515926</v>
      </c>
      <c r="K11" s="8">
        <v>621765</v>
      </c>
      <c r="L11" s="8">
        <v>20380614</v>
      </c>
      <c r="M11" s="8">
        <v>651795</v>
      </c>
      <c r="N11" s="8">
        <v>21654174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51170100</v>
      </c>
      <c r="X11" s="8">
        <v>21553938</v>
      </c>
      <c r="Y11" s="8">
        <v>29616162</v>
      </c>
      <c r="Z11" s="2">
        <v>137.4</v>
      </c>
      <c r="AA11" s="6">
        <v>51088466</v>
      </c>
    </row>
    <row r="12" spans="1:27" ht="13.5">
      <c r="A12" s="25" t="s">
        <v>39</v>
      </c>
      <c r="B12" s="29"/>
      <c r="C12" s="6">
        <v>17496991</v>
      </c>
      <c r="D12" s="6">
        <v>0</v>
      </c>
      <c r="E12" s="7">
        <v>29330700</v>
      </c>
      <c r="F12" s="8">
        <v>29330700</v>
      </c>
      <c r="G12" s="8">
        <v>2106695</v>
      </c>
      <c r="H12" s="8">
        <v>1950293</v>
      </c>
      <c r="I12" s="8">
        <v>1823656</v>
      </c>
      <c r="J12" s="8">
        <v>5880644</v>
      </c>
      <c r="K12" s="8">
        <v>3393351</v>
      </c>
      <c r="L12" s="8">
        <v>3366978</v>
      </c>
      <c r="M12" s="8">
        <v>1657706</v>
      </c>
      <c r="N12" s="8">
        <v>8418035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14298679</v>
      </c>
      <c r="X12" s="8">
        <v>13584637</v>
      </c>
      <c r="Y12" s="8">
        <v>714042</v>
      </c>
      <c r="Z12" s="2">
        <v>5.26</v>
      </c>
      <c r="AA12" s="6">
        <v>29330700</v>
      </c>
    </row>
    <row r="13" spans="1:27" ht="13.5">
      <c r="A13" s="23" t="s">
        <v>40</v>
      </c>
      <c r="B13" s="29"/>
      <c r="C13" s="6">
        <v>169784728</v>
      </c>
      <c r="D13" s="6">
        <v>0</v>
      </c>
      <c r="E13" s="7">
        <v>248187407</v>
      </c>
      <c r="F13" s="8">
        <v>248187407</v>
      </c>
      <c r="G13" s="8">
        <v>11988505</v>
      </c>
      <c r="H13" s="8">
        <v>19718940</v>
      </c>
      <c r="I13" s="8">
        <v>15103709</v>
      </c>
      <c r="J13" s="8">
        <v>46811154</v>
      </c>
      <c r="K13" s="8">
        <v>17316288</v>
      </c>
      <c r="L13" s="8">
        <v>9299446</v>
      </c>
      <c r="M13" s="8">
        <v>19049000</v>
      </c>
      <c r="N13" s="8">
        <v>45664734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92475888</v>
      </c>
      <c r="X13" s="8">
        <v>111086855</v>
      </c>
      <c r="Y13" s="8">
        <v>-18610967</v>
      </c>
      <c r="Z13" s="2">
        <v>-16.75</v>
      </c>
      <c r="AA13" s="6">
        <v>248187407</v>
      </c>
    </row>
    <row r="14" spans="1:27" ht="13.5">
      <c r="A14" s="23" t="s">
        <v>41</v>
      </c>
      <c r="B14" s="29"/>
      <c r="C14" s="6">
        <v>187859660</v>
      </c>
      <c r="D14" s="6">
        <v>0</v>
      </c>
      <c r="E14" s="7">
        <v>302697629</v>
      </c>
      <c r="F14" s="8">
        <v>302697629</v>
      </c>
      <c r="G14" s="8">
        <v>21641403</v>
      </c>
      <c r="H14" s="8">
        <v>22148387</v>
      </c>
      <c r="I14" s="8">
        <v>22334205</v>
      </c>
      <c r="J14" s="8">
        <v>66123995</v>
      </c>
      <c r="K14" s="8">
        <v>19700842</v>
      </c>
      <c r="L14" s="8">
        <v>24101889</v>
      </c>
      <c r="M14" s="8">
        <v>23751506</v>
      </c>
      <c r="N14" s="8">
        <v>67554237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133678232</v>
      </c>
      <c r="X14" s="8">
        <v>137182920</v>
      </c>
      <c r="Y14" s="8">
        <v>-3504688</v>
      </c>
      <c r="Z14" s="2">
        <v>-2.55</v>
      </c>
      <c r="AA14" s="6">
        <v>302697629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61438</v>
      </c>
      <c r="H15" s="8">
        <v>64510</v>
      </c>
      <c r="I15" s="8">
        <v>0</v>
      </c>
      <c r="J15" s="8">
        <v>125948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125948</v>
      </c>
      <c r="X15" s="8"/>
      <c r="Y15" s="8">
        <v>125948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59535625</v>
      </c>
      <c r="D16" s="6">
        <v>0</v>
      </c>
      <c r="E16" s="7">
        <v>76121401</v>
      </c>
      <c r="F16" s="8">
        <v>76121401</v>
      </c>
      <c r="G16" s="8">
        <v>887650</v>
      </c>
      <c r="H16" s="8">
        <v>1277846</v>
      </c>
      <c r="I16" s="8">
        <v>1165021</v>
      </c>
      <c r="J16" s="8">
        <v>3330517</v>
      </c>
      <c r="K16" s="8">
        <v>2790714</v>
      </c>
      <c r="L16" s="8">
        <v>1402022</v>
      </c>
      <c r="M16" s="8">
        <v>8907455</v>
      </c>
      <c r="N16" s="8">
        <v>13100191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16430708</v>
      </c>
      <c r="X16" s="8">
        <v>39864059</v>
      </c>
      <c r="Y16" s="8">
        <v>-23433351</v>
      </c>
      <c r="Z16" s="2">
        <v>-58.78</v>
      </c>
      <c r="AA16" s="6">
        <v>76121401</v>
      </c>
    </row>
    <row r="17" spans="1:27" ht="13.5">
      <c r="A17" s="23" t="s">
        <v>44</v>
      </c>
      <c r="B17" s="29"/>
      <c r="C17" s="6">
        <v>49270604</v>
      </c>
      <c r="D17" s="6">
        <v>0</v>
      </c>
      <c r="E17" s="7">
        <v>114061390</v>
      </c>
      <c r="F17" s="8">
        <v>114061390</v>
      </c>
      <c r="G17" s="8">
        <v>7763206</v>
      </c>
      <c r="H17" s="8">
        <v>10058915</v>
      </c>
      <c r="I17" s="8">
        <v>4632480</v>
      </c>
      <c r="J17" s="8">
        <v>22454601</v>
      </c>
      <c r="K17" s="8">
        <v>7963153</v>
      </c>
      <c r="L17" s="8">
        <v>6507639</v>
      </c>
      <c r="M17" s="8">
        <v>4405610</v>
      </c>
      <c r="N17" s="8">
        <v>18876402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41331003</v>
      </c>
      <c r="X17" s="8">
        <v>54551975</v>
      </c>
      <c r="Y17" s="8">
        <v>-13220972</v>
      </c>
      <c r="Z17" s="2">
        <v>-24.24</v>
      </c>
      <c r="AA17" s="6">
        <v>114061390</v>
      </c>
    </row>
    <row r="18" spans="1:27" ht="13.5">
      <c r="A18" s="25" t="s">
        <v>45</v>
      </c>
      <c r="B18" s="24"/>
      <c r="C18" s="6">
        <v>90039715</v>
      </c>
      <c r="D18" s="6">
        <v>0</v>
      </c>
      <c r="E18" s="7">
        <v>139527836</v>
      </c>
      <c r="F18" s="8">
        <v>139527836</v>
      </c>
      <c r="G18" s="8">
        <v>9674654</v>
      </c>
      <c r="H18" s="8">
        <v>12788912</v>
      </c>
      <c r="I18" s="8">
        <v>15290496</v>
      </c>
      <c r="J18" s="8">
        <v>37754062</v>
      </c>
      <c r="K18" s="8">
        <v>12497313</v>
      </c>
      <c r="L18" s="8">
        <v>12377208</v>
      </c>
      <c r="M18" s="8">
        <v>52034105</v>
      </c>
      <c r="N18" s="8">
        <v>76908626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114662688</v>
      </c>
      <c r="X18" s="8">
        <v>65686757</v>
      </c>
      <c r="Y18" s="8">
        <v>48975931</v>
      </c>
      <c r="Z18" s="2">
        <v>74.56</v>
      </c>
      <c r="AA18" s="6">
        <v>139527836</v>
      </c>
    </row>
    <row r="19" spans="1:27" ht="13.5">
      <c r="A19" s="23" t="s">
        <v>46</v>
      </c>
      <c r="B19" s="29"/>
      <c r="C19" s="6">
        <v>4855229170</v>
      </c>
      <c r="D19" s="6">
        <v>0</v>
      </c>
      <c r="E19" s="7">
        <v>7933439841</v>
      </c>
      <c r="F19" s="8">
        <v>7932239841</v>
      </c>
      <c r="G19" s="8">
        <v>1691657229</v>
      </c>
      <c r="H19" s="8">
        <v>759361480</v>
      </c>
      <c r="I19" s="8">
        <v>266628725</v>
      </c>
      <c r="J19" s="8">
        <v>2717647434</v>
      </c>
      <c r="K19" s="8">
        <v>158694217</v>
      </c>
      <c r="L19" s="8">
        <v>133017612</v>
      </c>
      <c r="M19" s="8">
        <v>1530623385</v>
      </c>
      <c r="N19" s="8">
        <v>1822335214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4539982648</v>
      </c>
      <c r="X19" s="8">
        <v>4957721956</v>
      </c>
      <c r="Y19" s="8">
        <v>-417739308</v>
      </c>
      <c r="Z19" s="2">
        <v>-8.43</v>
      </c>
      <c r="AA19" s="6">
        <v>7932239841</v>
      </c>
    </row>
    <row r="20" spans="1:27" ht="13.5">
      <c r="A20" s="23" t="s">
        <v>47</v>
      </c>
      <c r="B20" s="29"/>
      <c r="C20" s="6">
        <v>345226916</v>
      </c>
      <c r="D20" s="6">
        <v>0</v>
      </c>
      <c r="E20" s="7">
        <v>421263274</v>
      </c>
      <c r="F20" s="26">
        <v>422463274</v>
      </c>
      <c r="G20" s="26">
        <v>10867316</v>
      </c>
      <c r="H20" s="26">
        <v>1630180</v>
      </c>
      <c r="I20" s="26">
        <v>11033476</v>
      </c>
      <c r="J20" s="26">
        <v>23530972</v>
      </c>
      <c r="K20" s="26">
        <v>28397254</v>
      </c>
      <c r="L20" s="26">
        <v>9093929</v>
      </c>
      <c r="M20" s="26">
        <v>16830987</v>
      </c>
      <c r="N20" s="26">
        <v>54322170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77853142</v>
      </c>
      <c r="X20" s="26">
        <v>155448276</v>
      </c>
      <c r="Y20" s="26">
        <v>-77595134</v>
      </c>
      <c r="Z20" s="27">
        <v>-49.92</v>
      </c>
      <c r="AA20" s="28">
        <v>422463274</v>
      </c>
    </row>
    <row r="21" spans="1:27" ht="13.5">
      <c r="A21" s="23" t="s">
        <v>48</v>
      </c>
      <c r="B21" s="29"/>
      <c r="C21" s="6">
        <v>1717892</v>
      </c>
      <c r="D21" s="6">
        <v>0</v>
      </c>
      <c r="E21" s="7">
        <v>96734650</v>
      </c>
      <c r="F21" s="8">
        <v>96734650</v>
      </c>
      <c r="G21" s="8">
        <v>2995491</v>
      </c>
      <c r="H21" s="8">
        <v>2997298</v>
      </c>
      <c r="I21" s="30">
        <v>2323547</v>
      </c>
      <c r="J21" s="8">
        <v>8316336</v>
      </c>
      <c r="K21" s="8">
        <v>2076567</v>
      </c>
      <c r="L21" s="8">
        <v>0</v>
      </c>
      <c r="M21" s="8">
        <v>1081051</v>
      </c>
      <c r="N21" s="8">
        <v>3157618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11473954</v>
      </c>
      <c r="X21" s="8">
        <v>28049998</v>
      </c>
      <c r="Y21" s="8">
        <v>-16576044</v>
      </c>
      <c r="Z21" s="2">
        <v>-59.09</v>
      </c>
      <c r="AA21" s="6">
        <v>96734650</v>
      </c>
    </row>
    <row r="22" spans="1:27" ht="24.75" customHeight="1">
      <c r="A22" s="31" t="s">
        <v>49</v>
      </c>
      <c r="B22" s="32"/>
      <c r="C22" s="33">
        <f aca="true" t="shared" si="0" ref="C22:Y22">SUM(C5:C21)</f>
        <v>8451200846</v>
      </c>
      <c r="D22" s="33">
        <f>SUM(D5:D21)</f>
        <v>0</v>
      </c>
      <c r="E22" s="34">
        <f t="shared" si="0"/>
        <v>14961159051</v>
      </c>
      <c r="F22" s="35">
        <f t="shared" si="0"/>
        <v>14961159051</v>
      </c>
      <c r="G22" s="35">
        <f t="shared" si="0"/>
        <v>2162143254</v>
      </c>
      <c r="H22" s="35">
        <f t="shared" si="0"/>
        <v>1293752261</v>
      </c>
      <c r="I22" s="35">
        <f t="shared" si="0"/>
        <v>732687379</v>
      </c>
      <c r="J22" s="35">
        <f t="shared" si="0"/>
        <v>4188582894</v>
      </c>
      <c r="K22" s="35">
        <f t="shared" si="0"/>
        <v>665399660</v>
      </c>
      <c r="L22" s="35">
        <f t="shared" si="0"/>
        <v>596701788</v>
      </c>
      <c r="M22" s="35">
        <f t="shared" si="0"/>
        <v>2040549076</v>
      </c>
      <c r="N22" s="35">
        <f t="shared" si="0"/>
        <v>3302650524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7491233418</v>
      </c>
      <c r="X22" s="35">
        <f t="shared" si="0"/>
        <v>8289055434</v>
      </c>
      <c r="Y22" s="35">
        <f t="shared" si="0"/>
        <v>-797822016</v>
      </c>
      <c r="Z22" s="36">
        <f>+IF(X22&lt;&gt;0,+(Y22/X22)*100,0)</f>
        <v>-9.625005193323936</v>
      </c>
      <c r="AA22" s="33">
        <f>SUM(AA5:AA21)</f>
        <v>14961159051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2621086190</v>
      </c>
      <c r="D25" s="6">
        <v>0</v>
      </c>
      <c r="E25" s="7">
        <v>5002181338</v>
      </c>
      <c r="F25" s="8">
        <v>5006219944</v>
      </c>
      <c r="G25" s="8">
        <v>328332959</v>
      </c>
      <c r="H25" s="8">
        <v>357388275</v>
      </c>
      <c r="I25" s="8">
        <v>371874970</v>
      </c>
      <c r="J25" s="8">
        <v>1057596204</v>
      </c>
      <c r="K25" s="8">
        <v>373124113</v>
      </c>
      <c r="L25" s="8">
        <v>339187140</v>
      </c>
      <c r="M25" s="8">
        <v>378280904</v>
      </c>
      <c r="N25" s="8">
        <v>1090592157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2148188361</v>
      </c>
      <c r="X25" s="8">
        <v>2474624930</v>
      </c>
      <c r="Y25" s="8">
        <v>-326436569</v>
      </c>
      <c r="Z25" s="2">
        <v>-13.19</v>
      </c>
      <c r="AA25" s="6">
        <v>5006219944</v>
      </c>
    </row>
    <row r="26" spans="1:27" ht="13.5">
      <c r="A26" s="25" t="s">
        <v>52</v>
      </c>
      <c r="B26" s="24"/>
      <c r="C26" s="6">
        <v>226578423</v>
      </c>
      <c r="D26" s="6">
        <v>0</v>
      </c>
      <c r="E26" s="7">
        <v>448930461</v>
      </c>
      <c r="F26" s="8">
        <v>448930461</v>
      </c>
      <c r="G26" s="8">
        <v>28880089</v>
      </c>
      <c r="H26" s="8">
        <v>27837438</v>
      </c>
      <c r="I26" s="8">
        <v>34335954</v>
      </c>
      <c r="J26" s="8">
        <v>91053481</v>
      </c>
      <c r="K26" s="8">
        <v>32229881</v>
      </c>
      <c r="L26" s="8">
        <v>29326672</v>
      </c>
      <c r="M26" s="8">
        <v>35712986</v>
      </c>
      <c r="N26" s="8">
        <v>97269539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188323020</v>
      </c>
      <c r="X26" s="8">
        <v>213669282</v>
      </c>
      <c r="Y26" s="8">
        <v>-25346262</v>
      </c>
      <c r="Z26" s="2">
        <v>-11.86</v>
      </c>
      <c r="AA26" s="6">
        <v>448930461</v>
      </c>
    </row>
    <row r="27" spans="1:27" ht="13.5">
      <c r="A27" s="25" t="s">
        <v>53</v>
      </c>
      <c r="B27" s="24"/>
      <c r="C27" s="6">
        <v>594910707</v>
      </c>
      <c r="D27" s="6">
        <v>0</v>
      </c>
      <c r="E27" s="7">
        <v>554159004</v>
      </c>
      <c r="F27" s="8">
        <v>554159004</v>
      </c>
      <c r="G27" s="8">
        <v>4220303</v>
      </c>
      <c r="H27" s="8">
        <v>4198101</v>
      </c>
      <c r="I27" s="8">
        <v>4201177</v>
      </c>
      <c r="J27" s="8">
        <v>12619581</v>
      </c>
      <c r="K27" s="8">
        <v>4422633</v>
      </c>
      <c r="L27" s="8">
        <v>4215777</v>
      </c>
      <c r="M27" s="8">
        <v>4326871</v>
      </c>
      <c r="N27" s="8">
        <v>12965281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25584862</v>
      </c>
      <c r="X27" s="8">
        <v>191159951</v>
      </c>
      <c r="Y27" s="8">
        <v>-165575089</v>
      </c>
      <c r="Z27" s="2">
        <v>-86.62</v>
      </c>
      <c r="AA27" s="6">
        <v>554159004</v>
      </c>
    </row>
    <row r="28" spans="1:27" ht="13.5">
      <c r="A28" s="25" t="s">
        <v>54</v>
      </c>
      <c r="B28" s="24"/>
      <c r="C28" s="6">
        <v>1647432668</v>
      </c>
      <c r="D28" s="6">
        <v>0</v>
      </c>
      <c r="E28" s="7">
        <v>1566232158</v>
      </c>
      <c r="F28" s="8">
        <v>1566594558</v>
      </c>
      <c r="G28" s="8">
        <v>27647961</v>
      </c>
      <c r="H28" s="8">
        <v>21940014</v>
      </c>
      <c r="I28" s="8">
        <v>52055084</v>
      </c>
      <c r="J28" s="8">
        <v>101643059</v>
      </c>
      <c r="K28" s="8">
        <v>34916229</v>
      </c>
      <c r="L28" s="8">
        <v>47076749</v>
      </c>
      <c r="M28" s="8">
        <v>44142389</v>
      </c>
      <c r="N28" s="8">
        <v>126135367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227778426</v>
      </c>
      <c r="X28" s="8">
        <v>716189523</v>
      </c>
      <c r="Y28" s="8">
        <v>-488411097</v>
      </c>
      <c r="Z28" s="2">
        <v>-68.2</v>
      </c>
      <c r="AA28" s="6">
        <v>1566594558</v>
      </c>
    </row>
    <row r="29" spans="1:27" ht="13.5">
      <c r="A29" s="25" t="s">
        <v>55</v>
      </c>
      <c r="B29" s="24"/>
      <c r="C29" s="6">
        <v>40094316</v>
      </c>
      <c r="D29" s="6">
        <v>0</v>
      </c>
      <c r="E29" s="7">
        <v>98606548</v>
      </c>
      <c r="F29" s="8">
        <v>98606548</v>
      </c>
      <c r="G29" s="8">
        <v>472014</v>
      </c>
      <c r="H29" s="8">
        <v>1247257</v>
      </c>
      <c r="I29" s="8">
        <v>3516360</v>
      </c>
      <c r="J29" s="8">
        <v>5235631</v>
      </c>
      <c r="K29" s="8">
        <v>4341486</v>
      </c>
      <c r="L29" s="8">
        <v>3686395</v>
      </c>
      <c r="M29" s="8">
        <v>16804000</v>
      </c>
      <c r="N29" s="8">
        <v>24831881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30067512</v>
      </c>
      <c r="X29" s="8">
        <v>46674069</v>
      </c>
      <c r="Y29" s="8">
        <v>-16606557</v>
      </c>
      <c r="Z29" s="2">
        <v>-35.58</v>
      </c>
      <c r="AA29" s="6">
        <v>98606548</v>
      </c>
    </row>
    <row r="30" spans="1:27" ht="13.5">
      <c r="A30" s="25" t="s">
        <v>56</v>
      </c>
      <c r="B30" s="24"/>
      <c r="C30" s="6">
        <v>1463500696</v>
      </c>
      <c r="D30" s="6">
        <v>0</v>
      </c>
      <c r="E30" s="7">
        <v>2762425470</v>
      </c>
      <c r="F30" s="8">
        <v>2762425470</v>
      </c>
      <c r="G30" s="8">
        <v>135304685</v>
      </c>
      <c r="H30" s="8">
        <v>246194773</v>
      </c>
      <c r="I30" s="8">
        <v>198405638</v>
      </c>
      <c r="J30" s="8">
        <v>579905096</v>
      </c>
      <c r="K30" s="8">
        <v>193603588</v>
      </c>
      <c r="L30" s="8">
        <v>151550481</v>
      </c>
      <c r="M30" s="8">
        <v>221200836</v>
      </c>
      <c r="N30" s="8">
        <v>566354905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1146260001</v>
      </c>
      <c r="X30" s="8">
        <v>1370734519</v>
      </c>
      <c r="Y30" s="8">
        <v>-224474518</v>
      </c>
      <c r="Z30" s="2">
        <v>-16.38</v>
      </c>
      <c r="AA30" s="6">
        <v>2762425470</v>
      </c>
    </row>
    <row r="31" spans="1:27" ht="13.5">
      <c r="A31" s="25" t="s">
        <v>57</v>
      </c>
      <c r="B31" s="24"/>
      <c r="C31" s="6">
        <v>334385302</v>
      </c>
      <c r="D31" s="6">
        <v>0</v>
      </c>
      <c r="E31" s="7">
        <v>564815540</v>
      </c>
      <c r="F31" s="8">
        <v>564815540</v>
      </c>
      <c r="G31" s="8">
        <v>19174344</v>
      </c>
      <c r="H31" s="8">
        <v>55684537</v>
      </c>
      <c r="I31" s="8">
        <v>55710882</v>
      </c>
      <c r="J31" s="8">
        <v>130569763</v>
      </c>
      <c r="K31" s="8">
        <v>77725236</v>
      </c>
      <c r="L31" s="8">
        <v>44797654</v>
      </c>
      <c r="M31" s="8">
        <v>62086650</v>
      </c>
      <c r="N31" s="8">
        <v>184609540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315179303</v>
      </c>
      <c r="X31" s="8">
        <v>254479876</v>
      </c>
      <c r="Y31" s="8">
        <v>60699427</v>
      </c>
      <c r="Z31" s="2">
        <v>23.85</v>
      </c>
      <c r="AA31" s="6">
        <v>564815540</v>
      </c>
    </row>
    <row r="32" spans="1:27" ht="13.5">
      <c r="A32" s="25" t="s">
        <v>58</v>
      </c>
      <c r="B32" s="24"/>
      <c r="C32" s="6">
        <v>246426393</v>
      </c>
      <c r="D32" s="6">
        <v>0</v>
      </c>
      <c r="E32" s="7">
        <v>996442642</v>
      </c>
      <c r="F32" s="8">
        <v>996435742</v>
      </c>
      <c r="G32" s="8">
        <v>24753549</v>
      </c>
      <c r="H32" s="8">
        <v>53598071</v>
      </c>
      <c r="I32" s="8">
        <v>68886636</v>
      </c>
      <c r="J32" s="8">
        <v>147238256</v>
      </c>
      <c r="K32" s="8">
        <v>56653439</v>
      </c>
      <c r="L32" s="8">
        <v>49044030</v>
      </c>
      <c r="M32" s="8">
        <v>90194013</v>
      </c>
      <c r="N32" s="8">
        <v>195891482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343129738</v>
      </c>
      <c r="X32" s="8">
        <v>390078261</v>
      </c>
      <c r="Y32" s="8">
        <v>-46948523</v>
      </c>
      <c r="Z32" s="2">
        <v>-12.04</v>
      </c>
      <c r="AA32" s="6">
        <v>996435742</v>
      </c>
    </row>
    <row r="33" spans="1:27" ht="13.5">
      <c r="A33" s="25" t="s">
        <v>59</v>
      </c>
      <c r="B33" s="24"/>
      <c r="C33" s="6">
        <v>33736839</v>
      </c>
      <c r="D33" s="6">
        <v>0</v>
      </c>
      <c r="E33" s="7">
        <v>116253755</v>
      </c>
      <c r="F33" s="8">
        <v>116253755</v>
      </c>
      <c r="G33" s="8">
        <v>2983977</v>
      </c>
      <c r="H33" s="8">
        <v>8685868</v>
      </c>
      <c r="I33" s="8">
        <v>20579597</v>
      </c>
      <c r="J33" s="8">
        <v>32249442</v>
      </c>
      <c r="K33" s="8">
        <v>12343070</v>
      </c>
      <c r="L33" s="8">
        <v>12468685</v>
      </c>
      <c r="M33" s="8">
        <v>5169601</v>
      </c>
      <c r="N33" s="8">
        <v>29981356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62230798</v>
      </c>
      <c r="X33" s="8">
        <v>61738486</v>
      </c>
      <c r="Y33" s="8">
        <v>492312</v>
      </c>
      <c r="Z33" s="2">
        <v>0.8</v>
      </c>
      <c r="AA33" s="6">
        <v>116253755</v>
      </c>
    </row>
    <row r="34" spans="1:27" ht="13.5">
      <c r="A34" s="25" t="s">
        <v>60</v>
      </c>
      <c r="B34" s="24"/>
      <c r="C34" s="6">
        <v>1626430325</v>
      </c>
      <c r="D34" s="6">
        <v>0</v>
      </c>
      <c r="E34" s="7">
        <v>2751718767</v>
      </c>
      <c r="F34" s="8">
        <v>2747303335</v>
      </c>
      <c r="G34" s="8">
        <v>110819707</v>
      </c>
      <c r="H34" s="8">
        <v>208313371</v>
      </c>
      <c r="I34" s="8">
        <v>190655209</v>
      </c>
      <c r="J34" s="8">
        <v>509788287</v>
      </c>
      <c r="K34" s="8">
        <v>250084537</v>
      </c>
      <c r="L34" s="8">
        <v>203159001</v>
      </c>
      <c r="M34" s="8">
        <v>227506140</v>
      </c>
      <c r="N34" s="8">
        <v>680749678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1190537965</v>
      </c>
      <c r="X34" s="8">
        <v>1418652384</v>
      </c>
      <c r="Y34" s="8">
        <v>-228114419</v>
      </c>
      <c r="Z34" s="2">
        <v>-16.08</v>
      </c>
      <c r="AA34" s="6">
        <v>2747303335</v>
      </c>
    </row>
    <row r="35" spans="1:27" ht="13.5">
      <c r="A35" s="23" t="s">
        <v>61</v>
      </c>
      <c r="B35" s="29"/>
      <c r="C35" s="6">
        <v>111025480</v>
      </c>
      <c r="D35" s="6">
        <v>0</v>
      </c>
      <c r="E35" s="7">
        <v>328374</v>
      </c>
      <c r="F35" s="8">
        <v>349674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55649</v>
      </c>
      <c r="M35" s="8">
        <v>8762</v>
      </c>
      <c r="N35" s="8">
        <v>64411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64411</v>
      </c>
      <c r="X35" s="8">
        <v>171558</v>
      </c>
      <c r="Y35" s="8">
        <v>-107147</v>
      </c>
      <c r="Z35" s="2">
        <v>-62.46</v>
      </c>
      <c r="AA35" s="6">
        <v>349674</v>
      </c>
    </row>
    <row r="36" spans="1:27" ht="12.75">
      <c r="A36" s="40" t="s">
        <v>62</v>
      </c>
      <c r="B36" s="32"/>
      <c r="C36" s="33">
        <f aca="true" t="shared" si="1" ref="C36:Y36">SUM(C25:C35)</f>
        <v>8945607339</v>
      </c>
      <c r="D36" s="33">
        <f>SUM(D25:D35)</f>
        <v>0</v>
      </c>
      <c r="E36" s="34">
        <f t="shared" si="1"/>
        <v>14862094057</v>
      </c>
      <c r="F36" s="35">
        <f t="shared" si="1"/>
        <v>14862094031</v>
      </c>
      <c r="G36" s="35">
        <f t="shared" si="1"/>
        <v>682589588</v>
      </c>
      <c r="H36" s="35">
        <f t="shared" si="1"/>
        <v>985087705</v>
      </c>
      <c r="I36" s="35">
        <f t="shared" si="1"/>
        <v>1000221507</v>
      </c>
      <c r="J36" s="35">
        <f t="shared" si="1"/>
        <v>2667898800</v>
      </c>
      <c r="K36" s="35">
        <f t="shared" si="1"/>
        <v>1039444212</v>
      </c>
      <c r="L36" s="35">
        <f t="shared" si="1"/>
        <v>884568233</v>
      </c>
      <c r="M36" s="35">
        <f t="shared" si="1"/>
        <v>1085433152</v>
      </c>
      <c r="N36" s="35">
        <f t="shared" si="1"/>
        <v>3009445597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5677344397</v>
      </c>
      <c r="X36" s="35">
        <f t="shared" si="1"/>
        <v>7138172839</v>
      </c>
      <c r="Y36" s="35">
        <f t="shared" si="1"/>
        <v>-1460828442</v>
      </c>
      <c r="Z36" s="36">
        <f>+IF(X36&lt;&gt;0,+(Y36/X36)*100,0)</f>
        <v>-20.46501919957223</v>
      </c>
      <c r="AA36" s="33">
        <f>SUM(AA25:AA35)</f>
        <v>14862094031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-494406493</v>
      </c>
      <c r="D38" s="46">
        <f>+D22-D36</f>
        <v>0</v>
      </c>
      <c r="E38" s="47">
        <f t="shared" si="2"/>
        <v>99064994</v>
      </c>
      <c r="F38" s="48">
        <f t="shared" si="2"/>
        <v>99065020</v>
      </c>
      <c r="G38" s="48">
        <f t="shared" si="2"/>
        <v>1479553666</v>
      </c>
      <c r="H38" s="48">
        <f t="shared" si="2"/>
        <v>308664556</v>
      </c>
      <c r="I38" s="48">
        <f t="shared" si="2"/>
        <v>-267534128</v>
      </c>
      <c r="J38" s="48">
        <f t="shared" si="2"/>
        <v>1520684094</v>
      </c>
      <c r="K38" s="48">
        <f t="shared" si="2"/>
        <v>-374044552</v>
      </c>
      <c r="L38" s="48">
        <f t="shared" si="2"/>
        <v>-287866445</v>
      </c>
      <c r="M38" s="48">
        <f t="shared" si="2"/>
        <v>955115924</v>
      </c>
      <c r="N38" s="48">
        <f t="shared" si="2"/>
        <v>293204927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1813889021</v>
      </c>
      <c r="X38" s="48">
        <f>IF(F22=F36,0,X22-X36)</f>
        <v>1150882595</v>
      </c>
      <c r="Y38" s="48">
        <f t="shared" si="2"/>
        <v>663006426</v>
      </c>
      <c r="Z38" s="49">
        <f>+IF(X38&lt;&gt;0,+(Y38/X38)*100,0)</f>
        <v>57.608519659644344</v>
      </c>
      <c r="AA38" s="46">
        <f>+AA22-AA36</f>
        <v>99065020</v>
      </c>
    </row>
    <row r="39" spans="1:27" ht="13.5">
      <c r="A39" s="23" t="s">
        <v>64</v>
      </c>
      <c r="B39" s="29"/>
      <c r="C39" s="6">
        <v>1732262067</v>
      </c>
      <c r="D39" s="6">
        <v>0</v>
      </c>
      <c r="E39" s="7">
        <v>4437467610</v>
      </c>
      <c r="F39" s="8">
        <v>4437467610</v>
      </c>
      <c r="G39" s="8">
        <v>141551923</v>
      </c>
      <c r="H39" s="8">
        <v>93202498</v>
      </c>
      <c r="I39" s="8">
        <v>131356699</v>
      </c>
      <c r="J39" s="8">
        <v>366111120</v>
      </c>
      <c r="K39" s="8">
        <v>220869609</v>
      </c>
      <c r="L39" s="8">
        <v>104283263</v>
      </c>
      <c r="M39" s="8">
        <v>302656472</v>
      </c>
      <c r="N39" s="8">
        <v>627809344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993920464</v>
      </c>
      <c r="X39" s="8">
        <v>2742877382</v>
      </c>
      <c r="Y39" s="8">
        <v>-1748956918</v>
      </c>
      <c r="Z39" s="2">
        <v>-63.76</v>
      </c>
      <c r="AA39" s="6">
        <v>4437467610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182488659</v>
      </c>
      <c r="F41" s="8">
        <v>182488659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1154626</v>
      </c>
      <c r="M41" s="8">
        <v>1154626</v>
      </c>
      <c r="N41" s="51">
        <v>2309252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2309252</v>
      </c>
      <c r="X41" s="8">
        <v>88640000</v>
      </c>
      <c r="Y41" s="51">
        <v>-86330748</v>
      </c>
      <c r="Z41" s="52">
        <v>-97.39</v>
      </c>
      <c r="AA41" s="53">
        <v>182488659</v>
      </c>
    </row>
    <row r="42" spans="1:27" ht="24.75" customHeight="1">
      <c r="A42" s="54" t="s">
        <v>67</v>
      </c>
      <c r="B42" s="29"/>
      <c r="C42" s="55">
        <f aca="true" t="shared" si="3" ref="C42:Y42">SUM(C38:C41)</f>
        <v>1237855574</v>
      </c>
      <c r="D42" s="55">
        <f>SUM(D38:D41)</f>
        <v>0</v>
      </c>
      <c r="E42" s="56">
        <f t="shared" si="3"/>
        <v>4719021263</v>
      </c>
      <c r="F42" s="57">
        <f t="shared" si="3"/>
        <v>4719021289</v>
      </c>
      <c r="G42" s="57">
        <f t="shared" si="3"/>
        <v>1621105589</v>
      </c>
      <c r="H42" s="57">
        <f t="shared" si="3"/>
        <v>401867054</v>
      </c>
      <c r="I42" s="57">
        <f t="shared" si="3"/>
        <v>-136177429</v>
      </c>
      <c r="J42" s="57">
        <f t="shared" si="3"/>
        <v>1886795214</v>
      </c>
      <c r="K42" s="57">
        <f t="shared" si="3"/>
        <v>-153174943</v>
      </c>
      <c r="L42" s="57">
        <f t="shared" si="3"/>
        <v>-182428556</v>
      </c>
      <c r="M42" s="57">
        <f t="shared" si="3"/>
        <v>1258927022</v>
      </c>
      <c r="N42" s="57">
        <f t="shared" si="3"/>
        <v>923323523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2810118737</v>
      </c>
      <c r="X42" s="57">
        <f t="shared" si="3"/>
        <v>3982399977</v>
      </c>
      <c r="Y42" s="57">
        <f t="shared" si="3"/>
        <v>-1172281240</v>
      </c>
      <c r="Z42" s="58">
        <f>+IF(X42&lt;&gt;0,+(Y42/X42)*100,0)</f>
        <v>-29.436551998051602</v>
      </c>
      <c r="AA42" s="55">
        <f>SUM(AA38:AA41)</f>
        <v>4719021289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1237855574</v>
      </c>
      <c r="D44" s="63">
        <f>+D42-D43</f>
        <v>0</v>
      </c>
      <c r="E44" s="64">
        <f t="shared" si="4"/>
        <v>4719021263</v>
      </c>
      <c r="F44" s="65">
        <f t="shared" si="4"/>
        <v>4719021289</v>
      </c>
      <c r="G44" s="65">
        <f t="shared" si="4"/>
        <v>1621105589</v>
      </c>
      <c r="H44" s="65">
        <f t="shared" si="4"/>
        <v>401867054</v>
      </c>
      <c r="I44" s="65">
        <f t="shared" si="4"/>
        <v>-136177429</v>
      </c>
      <c r="J44" s="65">
        <f t="shared" si="4"/>
        <v>1886795214</v>
      </c>
      <c r="K44" s="65">
        <f t="shared" si="4"/>
        <v>-153174943</v>
      </c>
      <c r="L44" s="65">
        <f t="shared" si="4"/>
        <v>-182428556</v>
      </c>
      <c r="M44" s="65">
        <f t="shared" si="4"/>
        <v>1258927022</v>
      </c>
      <c r="N44" s="65">
        <f t="shared" si="4"/>
        <v>923323523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2810118737</v>
      </c>
      <c r="X44" s="65">
        <f t="shared" si="4"/>
        <v>3982399977</v>
      </c>
      <c r="Y44" s="65">
        <f t="shared" si="4"/>
        <v>-1172281240</v>
      </c>
      <c r="Z44" s="66">
        <f>+IF(X44&lt;&gt;0,+(Y44/X44)*100,0)</f>
        <v>-29.436551998051602</v>
      </c>
      <c r="AA44" s="63">
        <f>+AA42-AA43</f>
        <v>4719021289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1237855574</v>
      </c>
      <c r="D46" s="55">
        <f>SUM(D44:D45)</f>
        <v>0</v>
      </c>
      <c r="E46" s="56">
        <f t="shared" si="5"/>
        <v>4719021263</v>
      </c>
      <c r="F46" s="57">
        <f t="shared" si="5"/>
        <v>4719021289</v>
      </c>
      <c r="G46" s="57">
        <f t="shared" si="5"/>
        <v>1621105589</v>
      </c>
      <c r="H46" s="57">
        <f t="shared" si="5"/>
        <v>401867054</v>
      </c>
      <c r="I46" s="57">
        <f t="shared" si="5"/>
        <v>-136177429</v>
      </c>
      <c r="J46" s="57">
        <f t="shared" si="5"/>
        <v>1886795214</v>
      </c>
      <c r="K46" s="57">
        <f t="shared" si="5"/>
        <v>-153174943</v>
      </c>
      <c r="L46" s="57">
        <f t="shared" si="5"/>
        <v>-182428556</v>
      </c>
      <c r="M46" s="57">
        <f t="shared" si="5"/>
        <v>1258927022</v>
      </c>
      <c r="N46" s="57">
        <f t="shared" si="5"/>
        <v>923323523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2810118737</v>
      </c>
      <c r="X46" s="57">
        <f t="shared" si="5"/>
        <v>3982399977</v>
      </c>
      <c r="Y46" s="57">
        <f t="shared" si="5"/>
        <v>-1172281240</v>
      </c>
      <c r="Z46" s="58">
        <f>+IF(X46&lt;&gt;0,+(Y46/X46)*100,0)</f>
        <v>-29.436551998051602</v>
      </c>
      <c r="AA46" s="55">
        <f>SUM(AA44:AA45)</f>
        <v>4719021289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-1731325</v>
      </c>
      <c r="I47" s="30">
        <v>-2817370</v>
      </c>
      <c r="J47" s="8">
        <v>-4548695</v>
      </c>
      <c r="K47" s="8">
        <v>-506337</v>
      </c>
      <c r="L47" s="8">
        <v>0</v>
      </c>
      <c r="M47" s="60">
        <v>0</v>
      </c>
      <c r="N47" s="8">
        <v>-506337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-5055032</v>
      </c>
      <c r="X47" s="8"/>
      <c r="Y47" s="8">
        <v>-5055032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1237855574</v>
      </c>
      <c r="D48" s="71">
        <f>SUM(D46:D47)</f>
        <v>0</v>
      </c>
      <c r="E48" s="72">
        <f t="shared" si="6"/>
        <v>4719021263</v>
      </c>
      <c r="F48" s="73">
        <f t="shared" si="6"/>
        <v>4719021289</v>
      </c>
      <c r="G48" s="73">
        <f t="shared" si="6"/>
        <v>1621105589</v>
      </c>
      <c r="H48" s="74">
        <f t="shared" si="6"/>
        <v>400135729</v>
      </c>
      <c r="I48" s="74">
        <f t="shared" si="6"/>
        <v>-138994799</v>
      </c>
      <c r="J48" s="74">
        <f t="shared" si="6"/>
        <v>1882246519</v>
      </c>
      <c r="K48" s="74">
        <f t="shared" si="6"/>
        <v>-153681280</v>
      </c>
      <c r="L48" s="74">
        <f t="shared" si="6"/>
        <v>-182428556</v>
      </c>
      <c r="M48" s="73">
        <f t="shared" si="6"/>
        <v>1258927022</v>
      </c>
      <c r="N48" s="73">
        <f t="shared" si="6"/>
        <v>922817186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2805063705</v>
      </c>
      <c r="X48" s="74">
        <f t="shared" si="6"/>
        <v>3982399977</v>
      </c>
      <c r="Y48" s="74">
        <f t="shared" si="6"/>
        <v>-1177336272</v>
      </c>
      <c r="Z48" s="75">
        <f>+IF(X48&lt;&gt;0,+(Y48/X48)*100,0)</f>
        <v>-29.563486309752957</v>
      </c>
      <c r="AA48" s="76">
        <f>SUM(AA46:AA47)</f>
        <v>4719021289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101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52992000</v>
      </c>
      <c r="F5" s="8">
        <v>52992000</v>
      </c>
      <c r="G5" s="8">
        <v>5371821</v>
      </c>
      <c r="H5" s="8">
        <v>4773576</v>
      </c>
      <c r="I5" s="8">
        <v>4759000</v>
      </c>
      <c r="J5" s="8">
        <v>14904397</v>
      </c>
      <c r="K5" s="8">
        <v>5164727</v>
      </c>
      <c r="L5" s="8">
        <v>4907389</v>
      </c>
      <c r="M5" s="8">
        <v>4737785</v>
      </c>
      <c r="N5" s="8">
        <v>14809901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29714298</v>
      </c>
      <c r="X5" s="8">
        <v>24167536</v>
      </c>
      <c r="Y5" s="8">
        <v>5546762</v>
      </c>
      <c r="Z5" s="2">
        <v>22.95</v>
      </c>
      <c r="AA5" s="6">
        <v>52992000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306218250</v>
      </c>
      <c r="F7" s="8">
        <v>306218250</v>
      </c>
      <c r="G7" s="8">
        <v>0</v>
      </c>
      <c r="H7" s="8">
        <v>25106040</v>
      </c>
      <c r="I7" s="8">
        <v>21901000</v>
      </c>
      <c r="J7" s="8">
        <v>47007040</v>
      </c>
      <c r="K7" s="8">
        <v>22984876</v>
      </c>
      <c r="L7" s="8">
        <v>23095616</v>
      </c>
      <c r="M7" s="8">
        <v>18912320</v>
      </c>
      <c r="N7" s="8">
        <v>64992812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111999852</v>
      </c>
      <c r="X7" s="8">
        <v>141081626</v>
      </c>
      <c r="Y7" s="8">
        <v>-29081774</v>
      </c>
      <c r="Z7" s="2">
        <v>-20.61</v>
      </c>
      <c r="AA7" s="6">
        <v>306218250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8344000</v>
      </c>
      <c r="F10" s="26">
        <v>8344000</v>
      </c>
      <c r="G10" s="26">
        <v>762766</v>
      </c>
      <c r="H10" s="26">
        <v>762766</v>
      </c>
      <c r="I10" s="26">
        <v>1619000</v>
      </c>
      <c r="J10" s="26">
        <v>3144532</v>
      </c>
      <c r="K10" s="26">
        <v>663060</v>
      </c>
      <c r="L10" s="26">
        <v>668367</v>
      </c>
      <c r="M10" s="26">
        <v>668240</v>
      </c>
      <c r="N10" s="26">
        <v>1999667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5144199</v>
      </c>
      <c r="X10" s="26">
        <v>3782676</v>
      </c>
      <c r="Y10" s="26">
        <v>1361523</v>
      </c>
      <c r="Z10" s="27">
        <v>35.99</v>
      </c>
      <c r="AA10" s="28">
        <v>8344000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19811000</v>
      </c>
      <c r="H11" s="8">
        <v>0</v>
      </c>
      <c r="I11" s="8">
        <v>0</v>
      </c>
      <c r="J11" s="8">
        <v>19811000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19811000</v>
      </c>
      <c r="X11" s="8"/>
      <c r="Y11" s="8">
        <v>19811000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478634</v>
      </c>
      <c r="F12" s="8">
        <v>478634</v>
      </c>
      <c r="G12" s="8">
        <v>39022</v>
      </c>
      <c r="H12" s="8">
        <v>39931</v>
      </c>
      <c r="I12" s="8">
        <v>45000</v>
      </c>
      <c r="J12" s="8">
        <v>123953</v>
      </c>
      <c r="K12" s="8">
        <v>23078</v>
      </c>
      <c r="L12" s="8">
        <v>41099</v>
      </c>
      <c r="M12" s="8">
        <v>21448</v>
      </c>
      <c r="N12" s="8">
        <v>85625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209578</v>
      </c>
      <c r="X12" s="8">
        <v>207816</v>
      </c>
      <c r="Y12" s="8">
        <v>1762</v>
      </c>
      <c r="Z12" s="2">
        <v>0.85</v>
      </c>
      <c r="AA12" s="6">
        <v>478634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4034810</v>
      </c>
      <c r="F13" s="8">
        <v>4034810</v>
      </c>
      <c r="G13" s="8">
        <v>0</v>
      </c>
      <c r="H13" s="8">
        <v>0</v>
      </c>
      <c r="I13" s="8">
        <v>1324000</v>
      </c>
      <c r="J13" s="8">
        <v>1324000</v>
      </c>
      <c r="K13" s="8">
        <v>143236</v>
      </c>
      <c r="L13" s="8">
        <v>213962</v>
      </c>
      <c r="M13" s="8">
        <v>225631</v>
      </c>
      <c r="N13" s="8">
        <v>582829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1906829</v>
      </c>
      <c r="X13" s="8">
        <v>1347566</v>
      </c>
      <c r="Y13" s="8">
        <v>559263</v>
      </c>
      <c r="Z13" s="2">
        <v>41.5</v>
      </c>
      <c r="AA13" s="6">
        <v>4034810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12900732</v>
      </c>
      <c r="F14" s="8">
        <v>12900732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1083308</v>
      </c>
      <c r="N14" s="8">
        <v>1083308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1083308</v>
      </c>
      <c r="X14" s="8">
        <v>2589000</v>
      </c>
      <c r="Y14" s="8">
        <v>-1505692</v>
      </c>
      <c r="Z14" s="2">
        <v>-58.16</v>
      </c>
      <c r="AA14" s="6">
        <v>12900732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1777397</v>
      </c>
      <c r="F16" s="8">
        <v>1777397</v>
      </c>
      <c r="G16" s="8">
        <v>88439</v>
      </c>
      <c r="H16" s="8">
        <v>66582</v>
      </c>
      <c r="I16" s="8">
        <v>82000</v>
      </c>
      <c r="J16" s="8">
        <v>237021</v>
      </c>
      <c r="K16" s="8">
        <v>96638</v>
      </c>
      <c r="L16" s="8">
        <v>84774</v>
      </c>
      <c r="M16" s="8">
        <v>68527</v>
      </c>
      <c r="N16" s="8">
        <v>249939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486960</v>
      </c>
      <c r="X16" s="8">
        <v>6693865</v>
      </c>
      <c r="Y16" s="8">
        <v>-6206905</v>
      </c>
      <c r="Z16" s="2">
        <v>-92.73</v>
      </c>
      <c r="AA16" s="6">
        <v>1777397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12158168</v>
      </c>
      <c r="F17" s="8">
        <v>12158168</v>
      </c>
      <c r="G17" s="8">
        <v>580942</v>
      </c>
      <c r="H17" s="8">
        <v>1041119</v>
      </c>
      <c r="I17" s="8">
        <v>1392000</v>
      </c>
      <c r="J17" s="8">
        <v>3014061</v>
      </c>
      <c r="K17" s="8">
        <v>666060</v>
      </c>
      <c r="L17" s="8">
        <v>427535</v>
      </c>
      <c r="M17" s="8">
        <v>516729</v>
      </c>
      <c r="N17" s="8">
        <v>1610324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4624385</v>
      </c>
      <c r="X17" s="8">
        <v>5452101</v>
      </c>
      <c r="Y17" s="8">
        <v>-827716</v>
      </c>
      <c r="Z17" s="2">
        <v>-15.18</v>
      </c>
      <c r="AA17" s="6">
        <v>12158168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0</v>
      </c>
      <c r="D19" s="6">
        <v>0</v>
      </c>
      <c r="E19" s="7">
        <v>291230000</v>
      </c>
      <c r="F19" s="8">
        <v>291230000</v>
      </c>
      <c r="G19" s="8">
        <v>60617000</v>
      </c>
      <c r="H19" s="8">
        <v>68996000</v>
      </c>
      <c r="I19" s="8">
        <v>291000</v>
      </c>
      <c r="J19" s="8">
        <v>129904000</v>
      </c>
      <c r="K19" s="8">
        <v>1554200</v>
      </c>
      <c r="L19" s="8">
        <v>131480</v>
      </c>
      <c r="M19" s="8">
        <v>91864280</v>
      </c>
      <c r="N19" s="8">
        <v>93549960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223453960</v>
      </c>
      <c r="X19" s="8">
        <v>218422500</v>
      </c>
      <c r="Y19" s="8">
        <v>5031460</v>
      </c>
      <c r="Z19" s="2">
        <v>2.3</v>
      </c>
      <c r="AA19" s="6">
        <v>291230000</v>
      </c>
    </row>
    <row r="20" spans="1:27" ht="13.5">
      <c r="A20" s="23" t="s">
        <v>47</v>
      </c>
      <c r="B20" s="29"/>
      <c r="C20" s="6">
        <v>0</v>
      </c>
      <c r="D20" s="6">
        <v>0</v>
      </c>
      <c r="E20" s="7">
        <v>6133000</v>
      </c>
      <c r="F20" s="26">
        <v>6133000</v>
      </c>
      <c r="G20" s="26">
        <v>657011</v>
      </c>
      <c r="H20" s="26">
        <v>1104530</v>
      </c>
      <c r="I20" s="26">
        <v>323000</v>
      </c>
      <c r="J20" s="26">
        <v>2084541</v>
      </c>
      <c r="K20" s="26">
        <v>0</v>
      </c>
      <c r="L20" s="26">
        <v>2218483</v>
      </c>
      <c r="M20" s="26">
        <v>5548307</v>
      </c>
      <c r="N20" s="26">
        <v>7766790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9851331</v>
      </c>
      <c r="X20" s="26">
        <v>2490685</v>
      </c>
      <c r="Y20" s="26">
        <v>7360646</v>
      </c>
      <c r="Z20" s="27">
        <v>295.53</v>
      </c>
      <c r="AA20" s="28">
        <v>6133000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0</v>
      </c>
      <c r="D22" s="33">
        <f>SUM(D5:D21)</f>
        <v>0</v>
      </c>
      <c r="E22" s="34">
        <f t="shared" si="0"/>
        <v>696266991</v>
      </c>
      <c r="F22" s="35">
        <f t="shared" si="0"/>
        <v>696266991</v>
      </c>
      <c r="G22" s="35">
        <f t="shared" si="0"/>
        <v>87928001</v>
      </c>
      <c r="H22" s="35">
        <f t="shared" si="0"/>
        <v>101890544</v>
      </c>
      <c r="I22" s="35">
        <f t="shared" si="0"/>
        <v>31736000</v>
      </c>
      <c r="J22" s="35">
        <f t="shared" si="0"/>
        <v>221554545</v>
      </c>
      <c r="K22" s="35">
        <f t="shared" si="0"/>
        <v>31295875</v>
      </c>
      <c r="L22" s="35">
        <f t="shared" si="0"/>
        <v>31788705</v>
      </c>
      <c r="M22" s="35">
        <f t="shared" si="0"/>
        <v>123646575</v>
      </c>
      <c r="N22" s="35">
        <f t="shared" si="0"/>
        <v>186731155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408285700</v>
      </c>
      <c r="X22" s="35">
        <f t="shared" si="0"/>
        <v>406235371</v>
      </c>
      <c r="Y22" s="35">
        <f t="shared" si="0"/>
        <v>2050329</v>
      </c>
      <c r="Z22" s="36">
        <f>+IF(X22&lt;&gt;0,+(Y22/X22)*100,0)</f>
        <v>0.5047145439238476</v>
      </c>
      <c r="AA22" s="33">
        <f>SUM(AA5:AA21)</f>
        <v>696266991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0</v>
      </c>
      <c r="D25" s="6">
        <v>0</v>
      </c>
      <c r="E25" s="7">
        <v>262055273</v>
      </c>
      <c r="F25" s="8">
        <v>262055273</v>
      </c>
      <c r="G25" s="8">
        <v>17560399</v>
      </c>
      <c r="H25" s="8">
        <v>18942448</v>
      </c>
      <c r="I25" s="8">
        <v>19019448</v>
      </c>
      <c r="J25" s="8">
        <v>55522295</v>
      </c>
      <c r="K25" s="8">
        <v>18782437</v>
      </c>
      <c r="L25" s="8">
        <v>19120108</v>
      </c>
      <c r="M25" s="8">
        <v>29282354</v>
      </c>
      <c r="N25" s="8">
        <v>67184899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122707194</v>
      </c>
      <c r="X25" s="8">
        <v>144272935</v>
      </c>
      <c r="Y25" s="8">
        <v>-21565741</v>
      </c>
      <c r="Z25" s="2">
        <v>-14.95</v>
      </c>
      <c r="AA25" s="6">
        <v>262055273</v>
      </c>
    </row>
    <row r="26" spans="1:27" ht="13.5">
      <c r="A26" s="25" t="s">
        <v>52</v>
      </c>
      <c r="B26" s="24"/>
      <c r="C26" s="6">
        <v>0</v>
      </c>
      <c r="D26" s="6">
        <v>0</v>
      </c>
      <c r="E26" s="7">
        <v>26721985</v>
      </c>
      <c r="F26" s="8">
        <v>26721985</v>
      </c>
      <c r="G26" s="8">
        <v>1880555</v>
      </c>
      <c r="H26" s="8">
        <v>2053570</v>
      </c>
      <c r="I26" s="8">
        <v>1936000</v>
      </c>
      <c r="J26" s="8">
        <v>5870125</v>
      </c>
      <c r="K26" s="8">
        <v>1994623</v>
      </c>
      <c r="L26" s="8">
        <v>1846536</v>
      </c>
      <c r="M26" s="8">
        <v>1870206</v>
      </c>
      <c r="N26" s="8">
        <v>5711365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11581490</v>
      </c>
      <c r="X26" s="8">
        <v>10720447</v>
      </c>
      <c r="Y26" s="8">
        <v>861043</v>
      </c>
      <c r="Z26" s="2">
        <v>8.03</v>
      </c>
      <c r="AA26" s="6">
        <v>26721985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10000000</v>
      </c>
      <c r="F27" s="8">
        <v>10000000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4248929</v>
      </c>
      <c r="Y27" s="8">
        <v>-4248929</v>
      </c>
      <c r="Z27" s="2">
        <v>-100</v>
      </c>
      <c r="AA27" s="6">
        <v>10000000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125678000</v>
      </c>
      <c r="F28" s="8">
        <v>125678000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53819762</v>
      </c>
      <c r="Y28" s="8">
        <v>-53819762</v>
      </c>
      <c r="Z28" s="2">
        <v>-100</v>
      </c>
      <c r="AA28" s="6">
        <v>125678000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7527000</v>
      </c>
      <c r="F29" s="8">
        <v>7527000</v>
      </c>
      <c r="G29" s="8">
        <v>0</v>
      </c>
      <c r="H29" s="8">
        <v>0</v>
      </c>
      <c r="I29" s="8">
        <v>129000</v>
      </c>
      <c r="J29" s="8">
        <v>129000</v>
      </c>
      <c r="K29" s="8">
        <v>375584</v>
      </c>
      <c r="L29" s="8">
        <v>172278</v>
      </c>
      <c r="M29" s="8">
        <v>3277</v>
      </c>
      <c r="N29" s="8">
        <v>551139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680139</v>
      </c>
      <c r="X29" s="8">
        <v>3902330</v>
      </c>
      <c r="Y29" s="8">
        <v>-3222191</v>
      </c>
      <c r="Z29" s="2">
        <v>-82.57</v>
      </c>
      <c r="AA29" s="6">
        <v>7527000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245142352</v>
      </c>
      <c r="F30" s="8">
        <v>245142352</v>
      </c>
      <c r="G30" s="8">
        <v>905</v>
      </c>
      <c r="H30" s="8">
        <v>11369506</v>
      </c>
      <c r="I30" s="8">
        <v>17701000</v>
      </c>
      <c r="J30" s="8">
        <v>29071411</v>
      </c>
      <c r="K30" s="8">
        <v>12018275</v>
      </c>
      <c r="L30" s="8">
        <v>8874379</v>
      </c>
      <c r="M30" s="8">
        <v>3297812</v>
      </c>
      <c r="N30" s="8">
        <v>24190466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53261877</v>
      </c>
      <c r="X30" s="8">
        <v>108263781</v>
      </c>
      <c r="Y30" s="8">
        <v>-55001904</v>
      </c>
      <c r="Z30" s="2">
        <v>-50.8</v>
      </c>
      <c r="AA30" s="6">
        <v>245142352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18797844</v>
      </c>
      <c r="F32" s="8">
        <v>18797844</v>
      </c>
      <c r="G32" s="8">
        <v>0</v>
      </c>
      <c r="H32" s="8">
        <v>0</v>
      </c>
      <c r="I32" s="8">
        <v>3179000</v>
      </c>
      <c r="J32" s="8">
        <v>3179000</v>
      </c>
      <c r="K32" s="8">
        <v>635517</v>
      </c>
      <c r="L32" s="8">
        <v>1372531</v>
      </c>
      <c r="M32" s="8">
        <v>1584799</v>
      </c>
      <c r="N32" s="8">
        <v>3592847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6771847</v>
      </c>
      <c r="X32" s="8">
        <v>8857725</v>
      </c>
      <c r="Y32" s="8">
        <v>-2085878</v>
      </c>
      <c r="Z32" s="2">
        <v>-23.55</v>
      </c>
      <c r="AA32" s="6">
        <v>18797844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103132</v>
      </c>
      <c r="H33" s="8">
        <v>0</v>
      </c>
      <c r="I33" s="8">
        <v>0</v>
      </c>
      <c r="J33" s="8">
        <v>103132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103132</v>
      </c>
      <c r="X33" s="8"/>
      <c r="Y33" s="8">
        <v>103132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0</v>
      </c>
      <c r="D34" s="6">
        <v>0</v>
      </c>
      <c r="E34" s="7">
        <v>150328000</v>
      </c>
      <c r="F34" s="8">
        <v>150328000</v>
      </c>
      <c r="G34" s="8">
        <v>14170009</v>
      </c>
      <c r="H34" s="8">
        <v>16740494</v>
      </c>
      <c r="I34" s="8">
        <v>22056000</v>
      </c>
      <c r="J34" s="8">
        <v>52966503</v>
      </c>
      <c r="K34" s="8">
        <v>18001495</v>
      </c>
      <c r="L34" s="8">
        <v>16836449</v>
      </c>
      <c r="M34" s="8">
        <v>14938352</v>
      </c>
      <c r="N34" s="8">
        <v>49776296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102742799</v>
      </c>
      <c r="X34" s="8">
        <v>81169877</v>
      </c>
      <c r="Y34" s="8">
        <v>21572922</v>
      </c>
      <c r="Z34" s="2">
        <v>26.58</v>
      </c>
      <c r="AA34" s="6">
        <v>150328000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0</v>
      </c>
      <c r="D36" s="33">
        <f>SUM(D25:D35)</f>
        <v>0</v>
      </c>
      <c r="E36" s="34">
        <f t="shared" si="1"/>
        <v>846250454</v>
      </c>
      <c r="F36" s="35">
        <f t="shared" si="1"/>
        <v>846250454</v>
      </c>
      <c r="G36" s="35">
        <f t="shared" si="1"/>
        <v>33715000</v>
      </c>
      <c r="H36" s="35">
        <f t="shared" si="1"/>
        <v>49106018</v>
      </c>
      <c r="I36" s="35">
        <f t="shared" si="1"/>
        <v>64020448</v>
      </c>
      <c r="J36" s="35">
        <f t="shared" si="1"/>
        <v>146841466</v>
      </c>
      <c r="K36" s="35">
        <f t="shared" si="1"/>
        <v>51807931</v>
      </c>
      <c r="L36" s="35">
        <f t="shared" si="1"/>
        <v>48222281</v>
      </c>
      <c r="M36" s="35">
        <f t="shared" si="1"/>
        <v>50976800</v>
      </c>
      <c r="N36" s="35">
        <f t="shared" si="1"/>
        <v>151007012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297848478</v>
      </c>
      <c r="X36" s="35">
        <f t="shared" si="1"/>
        <v>415255786</v>
      </c>
      <c r="Y36" s="35">
        <f t="shared" si="1"/>
        <v>-117407308</v>
      </c>
      <c r="Z36" s="36">
        <f>+IF(X36&lt;&gt;0,+(Y36/X36)*100,0)</f>
        <v>-28.273491172980307</v>
      </c>
      <c r="AA36" s="33">
        <f>SUM(AA25:AA35)</f>
        <v>846250454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0</v>
      </c>
      <c r="D38" s="46">
        <f>+D22-D36</f>
        <v>0</v>
      </c>
      <c r="E38" s="47">
        <f t="shared" si="2"/>
        <v>-149983463</v>
      </c>
      <c r="F38" s="48">
        <f t="shared" si="2"/>
        <v>-149983463</v>
      </c>
      <c r="G38" s="48">
        <f t="shared" si="2"/>
        <v>54213001</v>
      </c>
      <c r="H38" s="48">
        <f t="shared" si="2"/>
        <v>52784526</v>
      </c>
      <c r="I38" s="48">
        <f t="shared" si="2"/>
        <v>-32284448</v>
      </c>
      <c r="J38" s="48">
        <f t="shared" si="2"/>
        <v>74713079</v>
      </c>
      <c r="K38" s="48">
        <f t="shared" si="2"/>
        <v>-20512056</v>
      </c>
      <c r="L38" s="48">
        <f t="shared" si="2"/>
        <v>-16433576</v>
      </c>
      <c r="M38" s="48">
        <f t="shared" si="2"/>
        <v>72669775</v>
      </c>
      <c r="N38" s="48">
        <f t="shared" si="2"/>
        <v>35724143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110437222</v>
      </c>
      <c r="X38" s="48">
        <f>IF(F22=F36,0,X22-X36)</f>
        <v>-9020415</v>
      </c>
      <c r="Y38" s="48">
        <f t="shared" si="2"/>
        <v>119457637</v>
      </c>
      <c r="Z38" s="49">
        <f>+IF(X38&lt;&gt;0,+(Y38/X38)*100,0)</f>
        <v>-1324.3031168743346</v>
      </c>
      <c r="AA38" s="46">
        <f>+AA22-AA36</f>
        <v>-149983463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101346000</v>
      </c>
      <c r="F39" s="8">
        <v>101346000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3785189</v>
      </c>
      <c r="M39" s="8">
        <v>7881745</v>
      </c>
      <c r="N39" s="8">
        <v>11666934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11666934</v>
      </c>
      <c r="X39" s="8">
        <v>72035280</v>
      </c>
      <c r="Y39" s="8">
        <v>-60368346</v>
      </c>
      <c r="Z39" s="2">
        <v>-83.8</v>
      </c>
      <c r="AA39" s="6">
        <v>101346000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58000000</v>
      </c>
      <c r="F41" s="8">
        <v>58000000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>
        <v>50000000</v>
      </c>
      <c r="Y41" s="51">
        <v>-50000000</v>
      </c>
      <c r="Z41" s="52">
        <v>-100</v>
      </c>
      <c r="AA41" s="53">
        <v>58000000</v>
      </c>
    </row>
    <row r="42" spans="1:27" ht="24.75" customHeight="1">
      <c r="A42" s="54" t="s">
        <v>67</v>
      </c>
      <c r="B42" s="29"/>
      <c r="C42" s="55">
        <f aca="true" t="shared" si="3" ref="C42:Y42">SUM(C38:C41)</f>
        <v>0</v>
      </c>
      <c r="D42" s="55">
        <f>SUM(D38:D41)</f>
        <v>0</v>
      </c>
      <c r="E42" s="56">
        <f t="shared" si="3"/>
        <v>9362537</v>
      </c>
      <c r="F42" s="57">
        <f t="shared" si="3"/>
        <v>9362537</v>
      </c>
      <c r="G42" s="57">
        <f t="shared" si="3"/>
        <v>54213001</v>
      </c>
      <c r="H42" s="57">
        <f t="shared" si="3"/>
        <v>52784526</v>
      </c>
      <c r="I42" s="57">
        <f t="shared" si="3"/>
        <v>-32284448</v>
      </c>
      <c r="J42" s="57">
        <f t="shared" si="3"/>
        <v>74713079</v>
      </c>
      <c r="K42" s="57">
        <f t="shared" si="3"/>
        <v>-20512056</v>
      </c>
      <c r="L42" s="57">
        <f t="shared" si="3"/>
        <v>-12648387</v>
      </c>
      <c r="M42" s="57">
        <f t="shared" si="3"/>
        <v>80551520</v>
      </c>
      <c r="N42" s="57">
        <f t="shared" si="3"/>
        <v>47391077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122104156</v>
      </c>
      <c r="X42" s="57">
        <f t="shared" si="3"/>
        <v>113014865</v>
      </c>
      <c r="Y42" s="57">
        <f t="shared" si="3"/>
        <v>9089291</v>
      </c>
      <c r="Z42" s="58">
        <f>+IF(X42&lt;&gt;0,+(Y42/X42)*100,0)</f>
        <v>8.042562365579077</v>
      </c>
      <c r="AA42" s="55">
        <f>SUM(AA38:AA41)</f>
        <v>9362537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0</v>
      </c>
      <c r="D44" s="63">
        <f>+D42-D43</f>
        <v>0</v>
      </c>
      <c r="E44" s="64">
        <f t="shared" si="4"/>
        <v>9362537</v>
      </c>
      <c r="F44" s="65">
        <f t="shared" si="4"/>
        <v>9362537</v>
      </c>
      <c r="G44" s="65">
        <f t="shared" si="4"/>
        <v>54213001</v>
      </c>
      <c r="H44" s="65">
        <f t="shared" si="4"/>
        <v>52784526</v>
      </c>
      <c r="I44" s="65">
        <f t="shared" si="4"/>
        <v>-32284448</v>
      </c>
      <c r="J44" s="65">
        <f t="shared" si="4"/>
        <v>74713079</v>
      </c>
      <c r="K44" s="65">
        <f t="shared" si="4"/>
        <v>-20512056</v>
      </c>
      <c r="L44" s="65">
        <f t="shared" si="4"/>
        <v>-12648387</v>
      </c>
      <c r="M44" s="65">
        <f t="shared" si="4"/>
        <v>80551520</v>
      </c>
      <c r="N44" s="65">
        <f t="shared" si="4"/>
        <v>47391077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122104156</v>
      </c>
      <c r="X44" s="65">
        <f t="shared" si="4"/>
        <v>113014865</v>
      </c>
      <c r="Y44" s="65">
        <f t="shared" si="4"/>
        <v>9089291</v>
      </c>
      <c r="Z44" s="66">
        <f>+IF(X44&lt;&gt;0,+(Y44/X44)*100,0)</f>
        <v>8.042562365579077</v>
      </c>
      <c r="AA44" s="63">
        <f>+AA42-AA43</f>
        <v>9362537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0</v>
      </c>
      <c r="D46" s="55">
        <f>SUM(D44:D45)</f>
        <v>0</v>
      </c>
      <c r="E46" s="56">
        <f t="shared" si="5"/>
        <v>9362537</v>
      </c>
      <c r="F46" s="57">
        <f t="shared" si="5"/>
        <v>9362537</v>
      </c>
      <c r="G46" s="57">
        <f t="shared" si="5"/>
        <v>54213001</v>
      </c>
      <c r="H46" s="57">
        <f t="shared" si="5"/>
        <v>52784526</v>
      </c>
      <c r="I46" s="57">
        <f t="shared" si="5"/>
        <v>-32284448</v>
      </c>
      <c r="J46" s="57">
        <f t="shared" si="5"/>
        <v>74713079</v>
      </c>
      <c r="K46" s="57">
        <f t="shared" si="5"/>
        <v>-20512056</v>
      </c>
      <c r="L46" s="57">
        <f t="shared" si="5"/>
        <v>-12648387</v>
      </c>
      <c r="M46" s="57">
        <f t="shared" si="5"/>
        <v>80551520</v>
      </c>
      <c r="N46" s="57">
        <f t="shared" si="5"/>
        <v>47391077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122104156</v>
      </c>
      <c r="X46" s="57">
        <f t="shared" si="5"/>
        <v>113014865</v>
      </c>
      <c r="Y46" s="57">
        <f t="shared" si="5"/>
        <v>9089291</v>
      </c>
      <c r="Z46" s="58">
        <f>+IF(X46&lt;&gt;0,+(Y46/X46)*100,0)</f>
        <v>8.042562365579077</v>
      </c>
      <c r="AA46" s="55">
        <f>SUM(AA44:AA45)</f>
        <v>9362537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0</v>
      </c>
      <c r="D48" s="71">
        <f>SUM(D46:D47)</f>
        <v>0</v>
      </c>
      <c r="E48" s="72">
        <f t="shared" si="6"/>
        <v>9362537</v>
      </c>
      <c r="F48" s="73">
        <f t="shared" si="6"/>
        <v>9362537</v>
      </c>
      <c r="G48" s="73">
        <f t="shared" si="6"/>
        <v>54213001</v>
      </c>
      <c r="H48" s="74">
        <f t="shared" si="6"/>
        <v>52784526</v>
      </c>
      <c r="I48" s="74">
        <f t="shared" si="6"/>
        <v>-32284448</v>
      </c>
      <c r="J48" s="74">
        <f t="shared" si="6"/>
        <v>74713079</v>
      </c>
      <c r="K48" s="74">
        <f t="shared" si="6"/>
        <v>-20512056</v>
      </c>
      <c r="L48" s="74">
        <f t="shared" si="6"/>
        <v>-12648387</v>
      </c>
      <c r="M48" s="73">
        <f t="shared" si="6"/>
        <v>80551520</v>
      </c>
      <c r="N48" s="73">
        <f t="shared" si="6"/>
        <v>47391077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122104156</v>
      </c>
      <c r="X48" s="74">
        <f t="shared" si="6"/>
        <v>113014865</v>
      </c>
      <c r="Y48" s="74">
        <f t="shared" si="6"/>
        <v>9089291</v>
      </c>
      <c r="Z48" s="75">
        <f>+IF(X48&lt;&gt;0,+(Y48/X48)*100,0)</f>
        <v>8.042562365579077</v>
      </c>
      <c r="AA48" s="76">
        <f>SUM(AA46:AA47)</f>
        <v>9362537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101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18000000</v>
      </c>
      <c r="F5" s="8">
        <v>18000000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7200000</v>
      </c>
      <c r="Y5" s="8">
        <v>-7200000</v>
      </c>
      <c r="Z5" s="2">
        <v>-100</v>
      </c>
      <c r="AA5" s="6">
        <v>18000000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1500000</v>
      </c>
      <c r="F6" s="8">
        <v>1500000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600000</v>
      </c>
      <c r="Y6" s="8">
        <v>-600000</v>
      </c>
      <c r="Z6" s="2">
        <v>-100</v>
      </c>
      <c r="AA6" s="6">
        <v>1500000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2850000</v>
      </c>
      <c r="F10" s="26">
        <v>2850000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1140000</v>
      </c>
      <c r="Y10" s="26">
        <v>-1140000</v>
      </c>
      <c r="Z10" s="27">
        <v>-100</v>
      </c>
      <c r="AA10" s="28">
        <v>2850000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2250000</v>
      </c>
      <c r="F12" s="8">
        <v>2250000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900000</v>
      </c>
      <c r="Y12" s="8">
        <v>-900000</v>
      </c>
      <c r="Z12" s="2">
        <v>-100</v>
      </c>
      <c r="AA12" s="6">
        <v>2250000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300000</v>
      </c>
      <c r="F13" s="8">
        <v>300000</v>
      </c>
      <c r="G13" s="8">
        <v>0</v>
      </c>
      <c r="H13" s="8">
        <v>0</v>
      </c>
      <c r="I13" s="8">
        <v>0</v>
      </c>
      <c r="J13" s="8">
        <v>0</v>
      </c>
      <c r="K13" s="8">
        <v>284691</v>
      </c>
      <c r="L13" s="8">
        <v>374830</v>
      </c>
      <c r="M13" s="8">
        <v>441128</v>
      </c>
      <c r="N13" s="8">
        <v>1100649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1100649</v>
      </c>
      <c r="X13" s="8">
        <v>120000</v>
      </c>
      <c r="Y13" s="8">
        <v>980649</v>
      </c>
      <c r="Z13" s="2">
        <v>817.21</v>
      </c>
      <c r="AA13" s="6">
        <v>300000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900000</v>
      </c>
      <c r="F14" s="8">
        <v>900000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360000</v>
      </c>
      <c r="Y14" s="8">
        <v>-360000</v>
      </c>
      <c r="Z14" s="2">
        <v>-100</v>
      </c>
      <c r="AA14" s="6">
        <v>900000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4000000</v>
      </c>
      <c r="F16" s="8">
        <v>4000000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1600000</v>
      </c>
      <c r="Y16" s="8">
        <v>-1600000</v>
      </c>
      <c r="Z16" s="2">
        <v>-100</v>
      </c>
      <c r="AA16" s="6">
        <v>4000000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3500000</v>
      </c>
      <c r="F17" s="8">
        <v>3500000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1400000</v>
      </c>
      <c r="Y17" s="8">
        <v>-1400000</v>
      </c>
      <c r="Z17" s="2">
        <v>-100</v>
      </c>
      <c r="AA17" s="6">
        <v>3500000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0</v>
      </c>
      <c r="D19" s="6">
        <v>0</v>
      </c>
      <c r="E19" s="7">
        <v>226232000</v>
      </c>
      <c r="F19" s="8">
        <v>226232000</v>
      </c>
      <c r="G19" s="8">
        <v>0</v>
      </c>
      <c r="H19" s="8">
        <v>61812000</v>
      </c>
      <c r="I19" s="8">
        <v>2809713</v>
      </c>
      <c r="J19" s="8">
        <v>64621713</v>
      </c>
      <c r="K19" s="8">
        <v>0</v>
      </c>
      <c r="L19" s="8">
        <v>0</v>
      </c>
      <c r="M19" s="8">
        <v>88235000</v>
      </c>
      <c r="N19" s="8">
        <v>88235000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152856713</v>
      </c>
      <c r="X19" s="8">
        <v>155916000</v>
      </c>
      <c r="Y19" s="8">
        <v>-3059287</v>
      </c>
      <c r="Z19" s="2">
        <v>-1.96</v>
      </c>
      <c r="AA19" s="6">
        <v>226232000</v>
      </c>
    </row>
    <row r="20" spans="1:27" ht="13.5">
      <c r="A20" s="23" t="s">
        <v>47</v>
      </c>
      <c r="B20" s="29"/>
      <c r="C20" s="6">
        <v>0</v>
      </c>
      <c r="D20" s="6">
        <v>0</v>
      </c>
      <c r="E20" s="7">
        <v>7635000</v>
      </c>
      <c r="F20" s="26">
        <v>7635000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12416000</v>
      </c>
      <c r="Y20" s="26">
        <v>-12416000</v>
      </c>
      <c r="Z20" s="27">
        <v>-100</v>
      </c>
      <c r="AA20" s="28">
        <v>7635000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0</v>
      </c>
      <c r="D22" s="33">
        <f>SUM(D5:D21)</f>
        <v>0</v>
      </c>
      <c r="E22" s="34">
        <f t="shared" si="0"/>
        <v>267167000</v>
      </c>
      <c r="F22" s="35">
        <f t="shared" si="0"/>
        <v>267167000</v>
      </c>
      <c r="G22" s="35">
        <f t="shared" si="0"/>
        <v>0</v>
      </c>
      <c r="H22" s="35">
        <f t="shared" si="0"/>
        <v>61812000</v>
      </c>
      <c r="I22" s="35">
        <f t="shared" si="0"/>
        <v>2809713</v>
      </c>
      <c r="J22" s="35">
        <f t="shared" si="0"/>
        <v>64621713</v>
      </c>
      <c r="K22" s="35">
        <f t="shared" si="0"/>
        <v>284691</v>
      </c>
      <c r="L22" s="35">
        <f t="shared" si="0"/>
        <v>374830</v>
      </c>
      <c r="M22" s="35">
        <f t="shared" si="0"/>
        <v>88676128</v>
      </c>
      <c r="N22" s="35">
        <f t="shared" si="0"/>
        <v>89335649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153957362</v>
      </c>
      <c r="X22" s="35">
        <f t="shared" si="0"/>
        <v>181652000</v>
      </c>
      <c r="Y22" s="35">
        <f t="shared" si="0"/>
        <v>-27694638</v>
      </c>
      <c r="Z22" s="36">
        <f>+IF(X22&lt;&gt;0,+(Y22/X22)*100,0)</f>
        <v>-15.245985730958095</v>
      </c>
      <c r="AA22" s="33">
        <f>SUM(AA5:AA21)</f>
        <v>267167000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0</v>
      </c>
      <c r="D25" s="6">
        <v>0</v>
      </c>
      <c r="E25" s="7">
        <v>109091282</v>
      </c>
      <c r="F25" s="8">
        <v>109091282</v>
      </c>
      <c r="G25" s="8">
        <v>0</v>
      </c>
      <c r="H25" s="8">
        <v>0</v>
      </c>
      <c r="I25" s="8">
        <v>25439</v>
      </c>
      <c r="J25" s="8">
        <v>25439</v>
      </c>
      <c r="K25" s="8">
        <v>117193</v>
      </c>
      <c r="L25" s="8">
        <v>1412846</v>
      </c>
      <c r="M25" s="8">
        <v>2312585</v>
      </c>
      <c r="N25" s="8">
        <v>3842624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3868063</v>
      </c>
      <c r="X25" s="8">
        <v>43636400</v>
      </c>
      <c r="Y25" s="8">
        <v>-39768337</v>
      </c>
      <c r="Z25" s="2">
        <v>-91.14</v>
      </c>
      <c r="AA25" s="6">
        <v>109091282</v>
      </c>
    </row>
    <row r="26" spans="1:27" ht="13.5">
      <c r="A26" s="25" t="s">
        <v>52</v>
      </c>
      <c r="B26" s="24"/>
      <c r="C26" s="6">
        <v>0</v>
      </c>
      <c r="D26" s="6">
        <v>0</v>
      </c>
      <c r="E26" s="7">
        <v>31049000</v>
      </c>
      <c r="F26" s="8">
        <v>31049000</v>
      </c>
      <c r="G26" s="8">
        <v>0</v>
      </c>
      <c r="H26" s="8">
        <v>0</v>
      </c>
      <c r="I26" s="8">
        <v>2128576</v>
      </c>
      <c r="J26" s="8">
        <v>2128576</v>
      </c>
      <c r="K26" s="8">
        <v>1269028</v>
      </c>
      <c r="L26" s="8">
        <v>1294878</v>
      </c>
      <c r="M26" s="8">
        <v>4001672</v>
      </c>
      <c r="N26" s="8">
        <v>6565578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8694154</v>
      </c>
      <c r="X26" s="8">
        <v>14113180</v>
      </c>
      <c r="Y26" s="8">
        <v>-5419026</v>
      </c>
      <c r="Z26" s="2">
        <v>-38.4</v>
      </c>
      <c r="AA26" s="6">
        <v>31049000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12436533</v>
      </c>
      <c r="F27" s="8">
        <v>12436533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4146000</v>
      </c>
      <c r="Y27" s="8">
        <v>-4146000</v>
      </c>
      <c r="Z27" s="2">
        <v>-100</v>
      </c>
      <c r="AA27" s="6">
        <v>12436533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23000000</v>
      </c>
      <c r="F28" s="8">
        <v>23000000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7665000</v>
      </c>
      <c r="Y28" s="8">
        <v>-7665000</v>
      </c>
      <c r="Z28" s="2">
        <v>-100</v>
      </c>
      <c r="AA28" s="6">
        <v>23000000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396000</v>
      </c>
      <c r="F29" s="8">
        <v>396000</v>
      </c>
      <c r="G29" s="8">
        <v>0</v>
      </c>
      <c r="H29" s="8">
        <v>0</v>
      </c>
      <c r="I29" s="8">
        <v>15</v>
      </c>
      <c r="J29" s="8">
        <v>15</v>
      </c>
      <c r="K29" s="8">
        <v>1597</v>
      </c>
      <c r="L29" s="8">
        <v>1371</v>
      </c>
      <c r="M29" s="8">
        <v>1371</v>
      </c>
      <c r="N29" s="8">
        <v>4339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4354</v>
      </c>
      <c r="X29" s="8">
        <v>158400</v>
      </c>
      <c r="Y29" s="8">
        <v>-154046</v>
      </c>
      <c r="Z29" s="2">
        <v>-97.25</v>
      </c>
      <c r="AA29" s="6">
        <v>396000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4730957</v>
      </c>
      <c r="F31" s="8">
        <v>4730957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1892400</v>
      </c>
      <c r="Y31" s="8">
        <v>-1892400</v>
      </c>
      <c r="Z31" s="2">
        <v>-100</v>
      </c>
      <c r="AA31" s="6">
        <v>4730957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23000000</v>
      </c>
      <c r="F32" s="8">
        <v>23000000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9200000</v>
      </c>
      <c r="Y32" s="8">
        <v>-9200000</v>
      </c>
      <c r="Z32" s="2">
        <v>-100</v>
      </c>
      <c r="AA32" s="6">
        <v>23000000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8000000</v>
      </c>
      <c r="F33" s="8">
        <v>8000000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3200000</v>
      </c>
      <c r="Y33" s="8">
        <v>-3200000</v>
      </c>
      <c r="Z33" s="2">
        <v>-100</v>
      </c>
      <c r="AA33" s="6">
        <v>8000000</v>
      </c>
    </row>
    <row r="34" spans="1:27" ht="13.5">
      <c r="A34" s="25" t="s">
        <v>60</v>
      </c>
      <c r="B34" s="24"/>
      <c r="C34" s="6">
        <v>0</v>
      </c>
      <c r="D34" s="6">
        <v>0</v>
      </c>
      <c r="E34" s="7">
        <v>41259938</v>
      </c>
      <c r="F34" s="8">
        <v>41259938</v>
      </c>
      <c r="G34" s="8">
        <v>0</v>
      </c>
      <c r="H34" s="8">
        <v>0</v>
      </c>
      <c r="I34" s="8">
        <v>655710</v>
      </c>
      <c r="J34" s="8">
        <v>655710</v>
      </c>
      <c r="K34" s="8">
        <v>405230</v>
      </c>
      <c r="L34" s="8">
        <v>308781</v>
      </c>
      <c r="M34" s="8">
        <v>878507</v>
      </c>
      <c r="N34" s="8">
        <v>1592518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2248228</v>
      </c>
      <c r="X34" s="8">
        <v>23926800</v>
      </c>
      <c r="Y34" s="8">
        <v>-21678572</v>
      </c>
      <c r="Z34" s="2">
        <v>-90.6</v>
      </c>
      <c r="AA34" s="6">
        <v>41259938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0</v>
      </c>
      <c r="D36" s="33">
        <f>SUM(D25:D35)</f>
        <v>0</v>
      </c>
      <c r="E36" s="34">
        <f t="shared" si="1"/>
        <v>252963710</v>
      </c>
      <c r="F36" s="35">
        <f t="shared" si="1"/>
        <v>252963710</v>
      </c>
      <c r="G36" s="35">
        <f t="shared" si="1"/>
        <v>0</v>
      </c>
      <c r="H36" s="35">
        <f t="shared" si="1"/>
        <v>0</v>
      </c>
      <c r="I36" s="35">
        <f t="shared" si="1"/>
        <v>2809740</v>
      </c>
      <c r="J36" s="35">
        <f t="shared" si="1"/>
        <v>2809740</v>
      </c>
      <c r="K36" s="35">
        <f t="shared" si="1"/>
        <v>1793048</v>
      </c>
      <c r="L36" s="35">
        <f t="shared" si="1"/>
        <v>3017876</v>
      </c>
      <c r="M36" s="35">
        <f t="shared" si="1"/>
        <v>7194135</v>
      </c>
      <c r="N36" s="35">
        <f t="shared" si="1"/>
        <v>12005059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14814799</v>
      </c>
      <c r="X36" s="35">
        <f t="shared" si="1"/>
        <v>107938180</v>
      </c>
      <c r="Y36" s="35">
        <f t="shared" si="1"/>
        <v>-93123381</v>
      </c>
      <c r="Z36" s="36">
        <f>+IF(X36&lt;&gt;0,+(Y36/X36)*100,0)</f>
        <v>-86.27473707635241</v>
      </c>
      <c r="AA36" s="33">
        <f>SUM(AA25:AA35)</f>
        <v>252963710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0</v>
      </c>
      <c r="D38" s="46">
        <f>+D22-D36</f>
        <v>0</v>
      </c>
      <c r="E38" s="47">
        <f t="shared" si="2"/>
        <v>14203290</v>
      </c>
      <c r="F38" s="48">
        <f t="shared" si="2"/>
        <v>14203290</v>
      </c>
      <c r="G38" s="48">
        <f t="shared" si="2"/>
        <v>0</v>
      </c>
      <c r="H38" s="48">
        <f t="shared" si="2"/>
        <v>61812000</v>
      </c>
      <c r="I38" s="48">
        <f t="shared" si="2"/>
        <v>-27</v>
      </c>
      <c r="J38" s="48">
        <f t="shared" si="2"/>
        <v>61811973</v>
      </c>
      <c r="K38" s="48">
        <f t="shared" si="2"/>
        <v>-1508357</v>
      </c>
      <c r="L38" s="48">
        <f t="shared" si="2"/>
        <v>-2643046</v>
      </c>
      <c r="M38" s="48">
        <f t="shared" si="2"/>
        <v>81481993</v>
      </c>
      <c r="N38" s="48">
        <f t="shared" si="2"/>
        <v>77330590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139142563</v>
      </c>
      <c r="X38" s="48">
        <f>IF(F22=F36,0,X22-X36)</f>
        <v>73713820</v>
      </c>
      <c r="Y38" s="48">
        <f t="shared" si="2"/>
        <v>65428743</v>
      </c>
      <c r="Z38" s="49">
        <f>+IF(X38&lt;&gt;0,+(Y38/X38)*100,0)</f>
        <v>88.76048344801558</v>
      </c>
      <c r="AA38" s="46">
        <f>+AA22-AA36</f>
        <v>14203290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93137000</v>
      </c>
      <c r="F39" s="8">
        <v>93137000</v>
      </c>
      <c r="G39" s="8">
        <v>0</v>
      </c>
      <c r="H39" s="8">
        <v>0</v>
      </c>
      <c r="I39" s="8">
        <v>0</v>
      </c>
      <c r="J39" s="8">
        <v>0</v>
      </c>
      <c r="K39" s="8">
        <v>9205610</v>
      </c>
      <c r="L39" s="8">
        <v>7402602</v>
      </c>
      <c r="M39" s="8">
        <v>52826000</v>
      </c>
      <c r="N39" s="8">
        <v>69434212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69434212</v>
      </c>
      <c r="X39" s="8">
        <v>57586000</v>
      </c>
      <c r="Y39" s="8">
        <v>11848212</v>
      </c>
      <c r="Z39" s="2">
        <v>20.57</v>
      </c>
      <c r="AA39" s="6">
        <v>93137000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1154626</v>
      </c>
      <c r="M41" s="8">
        <v>1154626</v>
      </c>
      <c r="N41" s="51">
        <v>2309252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2309252</v>
      </c>
      <c r="X41" s="8"/>
      <c r="Y41" s="51">
        <v>2309252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0</v>
      </c>
      <c r="D42" s="55">
        <f>SUM(D38:D41)</f>
        <v>0</v>
      </c>
      <c r="E42" s="56">
        <f t="shared" si="3"/>
        <v>107340290</v>
      </c>
      <c r="F42" s="57">
        <f t="shared" si="3"/>
        <v>107340290</v>
      </c>
      <c r="G42" s="57">
        <f t="shared" si="3"/>
        <v>0</v>
      </c>
      <c r="H42" s="57">
        <f t="shared" si="3"/>
        <v>61812000</v>
      </c>
      <c r="I42" s="57">
        <f t="shared" si="3"/>
        <v>-27</v>
      </c>
      <c r="J42" s="57">
        <f t="shared" si="3"/>
        <v>61811973</v>
      </c>
      <c r="K42" s="57">
        <f t="shared" si="3"/>
        <v>7697253</v>
      </c>
      <c r="L42" s="57">
        <f t="shared" si="3"/>
        <v>5914182</v>
      </c>
      <c r="M42" s="57">
        <f t="shared" si="3"/>
        <v>135462619</v>
      </c>
      <c r="N42" s="57">
        <f t="shared" si="3"/>
        <v>149074054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210886027</v>
      </c>
      <c r="X42" s="57">
        <f t="shared" si="3"/>
        <v>131299820</v>
      </c>
      <c r="Y42" s="57">
        <f t="shared" si="3"/>
        <v>79586207</v>
      </c>
      <c r="Z42" s="58">
        <f>+IF(X42&lt;&gt;0,+(Y42/X42)*100,0)</f>
        <v>60.61410213662136</v>
      </c>
      <c r="AA42" s="55">
        <f>SUM(AA38:AA41)</f>
        <v>107340290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0</v>
      </c>
      <c r="D44" s="63">
        <f>+D42-D43</f>
        <v>0</v>
      </c>
      <c r="E44" s="64">
        <f t="shared" si="4"/>
        <v>107340290</v>
      </c>
      <c r="F44" s="65">
        <f t="shared" si="4"/>
        <v>107340290</v>
      </c>
      <c r="G44" s="65">
        <f t="shared" si="4"/>
        <v>0</v>
      </c>
      <c r="H44" s="65">
        <f t="shared" si="4"/>
        <v>61812000</v>
      </c>
      <c r="I44" s="65">
        <f t="shared" si="4"/>
        <v>-27</v>
      </c>
      <c r="J44" s="65">
        <f t="shared" si="4"/>
        <v>61811973</v>
      </c>
      <c r="K44" s="65">
        <f t="shared" si="4"/>
        <v>7697253</v>
      </c>
      <c r="L44" s="65">
        <f t="shared" si="4"/>
        <v>5914182</v>
      </c>
      <c r="M44" s="65">
        <f t="shared" si="4"/>
        <v>135462619</v>
      </c>
      <c r="N44" s="65">
        <f t="shared" si="4"/>
        <v>149074054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210886027</v>
      </c>
      <c r="X44" s="65">
        <f t="shared" si="4"/>
        <v>131299820</v>
      </c>
      <c r="Y44" s="65">
        <f t="shared" si="4"/>
        <v>79586207</v>
      </c>
      <c r="Z44" s="66">
        <f>+IF(X44&lt;&gt;0,+(Y44/X44)*100,0)</f>
        <v>60.61410213662136</v>
      </c>
      <c r="AA44" s="63">
        <f>+AA42-AA43</f>
        <v>107340290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0</v>
      </c>
      <c r="D46" s="55">
        <f>SUM(D44:D45)</f>
        <v>0</v>
      </c>
      <c r="E46" s="56">
        <f t="shared" si="5"/>
        <v>107340290</v>
      </c>
      <c r="F46" s="57">
        <f t="shared" si="5"/>
        <v>107340290</v>
      </c>
      <c r="G46" s="57">
        <f t="shared" si="5"/>
        <v>0</v>
      </c>
      <c r="H46" s="57">
        <f t="shared" si="5"/>
        <v>61812000</v>
      </c>
      <c r="I46" s="57">
        <f t="shared" si="5"/>
        <v>-27</v>
      </c>
      <c r="J46" s="57">
        <f t="shared" si="5"/>
        <v>61811973</v>
      </c>
      <c r="K46" s="57">
        <f t="shared" si="5"/>
        <v>7697253</v>
      </c>
      <c r="L46" s="57">
        <f t="shared" si="5"/>
        <v>5914182</v>
      </c>
      <c r="M46" s="57">
        <f t="shared" si="5"/>
        <v>135462619</v>
      </c>
      <c r="N46" s="57">
        <f t="shared" si="5"/>
        <v>149074054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210886027</v>
      </c>
      <c r="X46" s="57">
        <f t="shared" si="5"/>
        <v>131299820</v>
      </c>
      <c r="Y46" s="57">
        <f t="shared" si="5"/>
        <v>79586207</v>
      </c>
      <c r="Z46" s="58">
        <f>+IF(X46&lt;&gt;0,+(Y46/X46)*100,0)</f>
        <v>60.61410213662136</v>
      </c>
      <c r="AA46" s="55">
        <f>SUM(AA44:AA45)</f>
        <v>107340290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0</v>
      </c>
      <c r="D48" s="71">
        <f>SUM(D46:D47)</f>
        <v>0</v>
      </c>
      <c r="E48" s="72">
        <f t="shared" si="6"/>
        <v>107340290</v>
      </c>
      <c r="F48" s="73">
        <f t="shared" si="6"/>
        <v>107340290</v>
      </c>
      <c r="G48" s="73">
        <f t="shared" si="6"/>
        <v>0</v>
      </c>
      <c r="H48" s="74">
        <f t="shared" si="6"/>
        <v>61812000</v>
      </c>
      <c r="I48" s="74">
        <f t="shared" si="6"/>
        <v>-27</v>
      </c>
      <c r="J48" s="74">
        <f t="shared" si="6"/>
        <v>61811973</v>
      </c>
      <c r="K48" s="74">
        <f t="shared" si="6"/>
        <v>7697253</v>
      </c>
      <c r="L48" s="74">
        <f t="shared" si="6"/>
        <v>5914182</v>
      </c>
      <c r="M48" s="73">
        <f t="shared" si="6"/>
        <v>135462619</v>
      </c>
      <c r="N48" s="73">
        <f t="shared" si="6"/>
        <v>149074054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210886027</v>
      </c>
      <c r="X48" s="74">
        <f t="shared" si="6"/>
        <v>131299820</v>
      </c>
      <c r="Y48" s="74">
        <f t="shared" si="6"/>
        <v>79586207</v>
      </c>
      <c r="Z48" s="75">
        <f>+IF(X48&lt;&gt;0,+(Y48/X48)*100,0)</f>
        <v>60.61410213662136</v>
      </c>
      <c r="AA48" s="76">
        <f>SUM(AA46:AA47)</f>
        <v>107340290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101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91578005</v>
      </c>
      <c r="D8" s="6">
        <v>0</v>
      </c>
      <c r="E8" s="7">
        <v>92749234</v>
      </c>
      <c r="F8" s="8">
        <v>92749234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2840991</v>
      </c>
      <c r="N8" s="8">
        <v>2840991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2840991</v>
      </c>
      <c r="X8" s="8">
        <v>31914261</v>
      </c>
      <c r="Y8" s="8">
        <v>-29073270</v>
      </c>
      <c r="Z8" s="2">
        <v>-91.1</v>
      </c>
      <c r="AA8" s="6">
        <v>92749234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/>
      <c r="Y10" s="26">
        <v>0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182586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36806</v>
      </c>
      <c r="D12" s="6">
        <v>0</v>
      </c>
      <c r="E12" s="7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/>
      <c r="Y12" s="8">
        <v>0</v>
      </c>
      <c r="Z12" s="2">
        <v>0</v>
      </c>
      <c r="AA12" s="6">
        <v>0</v>
      </c>
    </row>
    <row r="13" spans="1:27" ht="13.5">
      <c r="A13" s="23" t="s">
        <v>40</v>
      </c>
      <c r="B13" s="29"/>
      <c r="C13" s="6">
        <v>38305670</v>
      </c>
      <c r="D13" s="6">
        <v>0</v>
      </c>
      <c r="E13" s="7">
        <v>15760740</v>
      </c>
      <c r="F13" s="8">
        <v>15760740</v>
      </c>
      <c r="G13" s="8">
        <v>1521949</v>
      </c>
      <c r="H13" s="8">
        <v>3681180</v>
      </c>
      <c r="I13" s="8">
        <v>0</v>
      </c>
      <c r="J13" s="8">
        <v>5203129</v>
      </c>
      <c r="K13" s="8">
        <v>0</v>
      </c>
      <c r="L13" s="8">
        <v>0</v>
      </c>
      <c r="M13" s="8">
        <v>3093409</v>
      </c>
      <c r="N13" s="8">
        <v>3093409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8296538</v>
      </c>
      <c r="X13" s="8">
        <v>5436783</v>
      </c>
      <c r="Y13" s="8">
        <v>2859755</v>
      </c>
      <c r="Z13" s="2">
        <v>52.6</v>
      </c>
      <c r="AA13" s="6">
        <v>15760740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986782564</v>
      </c>
      <c r="D19" s="6">
        <v>0</v>
      </c>
      <c r="E19" s="7">
        <v>751753000</v>
      </c>
      <c r="F19" s="8">
        <v>751753000</v>
      </c>
      <c r="G19" s="8">
        <v>0</v>
      </c>
      <c r="H19" s="8">
        <v>147301680</v>
      </c>
      <c r="I19" s="8">
        <v>53045959</v>
      </c>
      <c r="J19" s="8">
        <v>200347639</v>
      </c>
      <c r="K19" s="8">
        <v>69911902</v>
      </c>
      <c r="L19" s="8">
        <v>47071553</v>
      </c>
      <c r="M19" s="8">
        <v>39041958</v>
      </c>
      <c r="N19" s="8">
        <v>156025413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356373052</v>
      </c>
      <c r="X19" s="8">
        <v>488806900</v>
      </c>
      <c r="Y19" s="8">
        <v>-132433848</v>
      </c>
      <c r="Z19" s="2">
        <v>-27.09</v>
      </c>
      <c r="AA19" s="6">
        <v>751753000</v>
      </c>
    </row>
    <row r="20" spans="1:27" ht="13.5">
      <c r="A20" s="23" t="s">
        <v>47</v>
      </c>
      <c r="B20" s="29"/>
      <c r="C20" s="6">
        <v>3366241</v>
      </c>
      <c r="D20" s="6">
        <v>0</v>
      </c>
      <c r="E20" s="7">
        <v>799867</v>
      </c>
      <c r="F20" s="26">
        <v>799867</v>
      </c>
      <c r="G20" s="26">
        <v>44422</v>
      </c>
      <c r="H20" s="26">
        <v>-6864774</v>
      </c>
      <c r="I20" s="26">
        <v>0</v>
      </c>
      <c r="J20" s="26">
        <v>-6820352</v>
      </c>
      <c r="K20" s="26">
        <v>0</v>
      </c>
      <c r="L20" s="26">
        <v>888512</v>
      </c>
      <c r="M20" s="26">
        <v>38911</v>
      </c>
      <c r="N20" s="26">
        <v>927423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-5892929</v>
      </c>
      <c r="X20" s="26">
        <v>439742</v>
      </c>
      <c r="Y20" s="26">
        <v>-6332671</v>
      </c>
      <c r="Z20" s="27">
        <v>-1440.09</v>
      </c>
      <c r="AA20" s="28">
        <v>799867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1120251872</v>
      </c>
      <c r="D22" s="33">
        <f>SUM(D5:D21)</f>
        <v>0</v>
      </c>
      <c r="E22" s="34">
        <f t="shared" si="0"/>
        <v>861062841</v>
      </c>
      <c r="F22" s="35">
        <f t="shared" si="0"/>
        <v>861062841</v>
      </c>
      <c r="G22" s="35">
        <f t="shared" si="0"/>
        <v>1566371</v>
      </c>
      <c r="H22" s="35">
        <f t="shared" si="0"/>
        <v>144118086</v>
      </c>
      <c r="I22" s="35">
        <f t="shared" si="0"/>
        <v>53045959</v>
      </c>
      <c r="J22" s="35">
        <f t="shared" si="0"/>
        <v>198730416</v>
      </c>
      <c r="K22" s="35">
        <f t="shared" si="0"/>
        <v>69911902</v>
      </c>
      <c r="L22" s="35">
        <f t="shared" si="0"/>
        <v>47960065</v>
      </c>
      <c r="M22" s="35">
        <f t="shared" si="0"/>
        <v>45015269</v>
      </c>
      <c r="N22" s="35">
        <f t="shared" si="0"/>
        <v>162887236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361617652</v>
      </c>
      <c r="X22" s="35">
        <f t="shared" si="0"/>
        <v>526597686</v>
      </c>
      <c r="Y22" s="35">
        <f t="shared" si="0"/>
        <v>-164980034</v>
      </c>
      <c r="Z22" s="36">
        <f>+IF(X22&lt;&gt;0,+(Y22/X22)*100,0)</f>
        <v>-31.329426312746843</v>
      </c>
      <c r="AA22" s="33">
        <f>SUM(AA5:AA21)</f>
        <v>861062841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411083709</v>
      </c>
      <c r="D25" s="6">
        <v>0</v>
      </c>
      <c r="E25" s="7">
        <v>465117173</v>
      </c>
      <c r="F25" s="8">
        <v>465117173</v>
      </c>
      <c r="G25" s="8">
        <v>34557233</v>
      </c>
      <c r="H25" s="8">
        <v>37460631</v>
      </c>
      <c r="I25" s="8">
        <v>35147940</v>
      </c>
      <c r="J25" s="8">
        <v>107165804</v>
      </c>
      <c r="K25" s="8">
        <v>51707101</v>
      </c>
      <c r="L25" s="8">
        <v>38264000</v>
      </c>
      <c r="M25" s="8">
        <v>36697259</v>
      </c>
      <c r="N25" s="8">
        <v>126668360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233834164</v>
      </c>
      <c r="X25" s="8">
        <v>258123908</v>
      </c>
      <c r="Y25" s="8">
        <v>-24289744</v>
      </c>
      <c r="Z25" s="2">
        <v>-9.41</v>
      </c>
      <c r="AA25" s="6">
        <v>465117173</v>
      </c>
    </row>
    <row r="26" spans="1:27" ht="13.5">
      <c r="A26" s="25" t="s">
        <v>52</v>
      </c>
      <c r="B26" s="24"/>
      <c r="C26" s="6">
        <v>11400362</v>
      </c>
      <c r="D26" s="6">
        <v>0</v>
      </c>
      <c r="E26" s="7">
        <v>10313397</v>
      </c>
      <c r="F26" s="8">
        <v>10313397</v>
      </c>
      <c r="G26" s="8">
        <v>983561</v>
      </c>
      <c r="H26" s="8">
        <v>568532</v>
      </c>
      <c r="I26" s="8">
        <v>0</v>
      </c>
      <c r="J26" s="8">
        <v>1552093</v>
      </c>
      <c r="K26" s="8">
        <v>635910</v>
      </c>
      <c r="L26" s="8">
        <v>0</v>
      </c>
      <c r="M26" s="8">
        <v>987553</v>
      </c>
      <c r="N26" s="8">
        <v>1623463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3175556</v>
      </c>
      <c r="X26" s="8">
        <v>5723544</v>
      </c>
      <c r="Y26" s="8">
        <v>-2547988</v>
      </c>
      <c r="Z26" s="2">
        <v>-44.52</v>
      </c>
      <c r="AA26" s="6">
        <v>10313397</v>
      </c>
    </row>
    <row r="27" spans="1:27" ht="13.5">
      <c r="A27" s="25" t="s">
        <v>53</v>
      </c>
      <c r="B27" s="24"/>
      <c r="C27" s="6">
        <v>99472643</v>
      </c>
      <c r="D27" s="6">
        <v>0</v>
      </c>
      <c r="E27" s="7">
        <v>35813000</v>
      </c>
      <c r="F27" s="8">
        <v>35813000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35813000</v>
      </c>
    </row>
    <row r="28" spans="1:27" ht="13.5">
      <c r="A28" s="25" t="s">
        <v>54</v>
      </c>
      <c r="B28" s="24"/>
      <c r="C28" s="6">
        <v>114791653</v>
      </c>
      <c r="D28" s="6">
        <v>0</v>
      </c>
      <c r="E28" s="7">
        <v>31770468</v>
      </c>
      <c r="F28" s="8">
        <v>31770468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12745910</v>
      </c>
      <c r="Y28" s="8">
        <v>-12745910</v>
      </c>
      <c r="Z28" s="2">
        <v>-100</v>
      </c>
      <c r="AA28" s="6">
        <v>31770468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248496</v>
      </c>
      <c r="I29" s="8">
        <v>0</v>
      </c>
      <c r="J29" s="8">
        <v>248496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248496</v>
      </c>
      <c r="X29" s="8">
        <v>169000</v>
      </c>
      <c r="Y29" s="8">
        <v>79496</v>
      </c>
      <c r="Z29" s="2">
        <v>47.04</v>
      </c>
      <c r="AA29" s="6">
        <v>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11500000</v>
      </c>
      <c r="F30" s="8">
        <v>11500000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7561969</v>
      </c>
      <c r="Y30" s="8">
        <v>-7561969</v>
      </c>
      <c r="Z30" s="2">
        <v>-100</v>
      </c>
      <c r="AA30" s="6">
        <v>11500000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23405110</v>
      </c>
      <c r="F31" s="8">
        <v>23405110</v>
      </c>
      <c r="G31" s="8">
        <v>0</v>
      </c>
      <c r="H31" s="8">
        <v>0</v>
      </c>
      <c r="I31" s="8">
        <v>4146638</v>
      </c>
      <c r="J31" s="8">
        <v>4146638</v>
      </c>
      <c r="K31" s="8">
        <v>2601243</v>
      </c>
      <c r="L31" s="8">
        <v>1893440</v>
      </c>
      <c r="M31" s="8">
        <v>1533662</v>
      </c>
      <c r="N31" s="8">
        <v>6028345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10174983</v>
      </c>
      <c r="X31" s="8">
        <v>11420734</v>
      </c>
      <c r="Y31" s="8">
        <v>-1245751</v>
      </c>
      <c r="Z31" s="2">
        <v>-10.91</v>
      </c>
      <c r="AA31" s="6">
        <v>23405110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19454309</v>
      </c>
      <c r="F32" s="8">
        <v>19454309</v>
      </c>
      <c r="G32" s="8">
        <v>0</v>
      </c>
      <c r="H32" s="8">
        <v>0</v>
      </c>
      <c r="I32" s="8">
        <v>1970639</v>
      </c>
      <c r="J32" s="8">
        <v>1970639</v>
      </c>
      <c r="K32" s="8">
        <v>376742</v>
      </c>
      <c r="L32" s="8">
        <v>332823</v>
      </c>
      <c r="M32" s="8">
        <v>1960068</v>
      </c>
      <c r="N32" s="8">
        <v>2669633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4640272</v>
      </c>
      <c r="X32" s="8">
        <v>10611270</v>
      </c>
      <c r="Y32" s="8">
        <v>-5970998</v>
      </c>
      <c r="Z32" s="2">
        <v>-56.27</v>
      </c>
      <c r="AA32" s="6">
        <v>19454309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4353124</v>
      </c>
      <c r="F33" s="8">
        <v>4353124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4656229</v>
      </c>
      <c r="M33" s="8">
        <v>0</v>
      </c>
      <c r="N33" s="8">
        <v>4656229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4656229</v>
      </c>
      <c r="X33" s="8">
        <v>2975544</v>
      </c>
      <c r="Y33" s="8">
        <v>1680685</v>
      </c>
      <c r="Z33" s="2">
        <v>56.48</v>
      </c>
      <c r="AA33" s="6">
        <v>4353124</v>
      </c>
    </row>
    <row r="34" spans="1:27" ht="13.5">
      <c r="A34" s="25" t="s">
        <v>60</v>
      </c>
      <c r="B34" s="24"/>
      <c r="C34" s="6">
        <v>306821368</v>
      </c>
      <c r="D34" s="6">
        <v>0</v>
      </c>
      <c r="E34" s="7">
        <v>157235752</v>
      </c>
      <c r="F34" s="8">
        <v>157235752</v>
      </c>
      <c r="G34" s="8">
        <v>2038487</v>
      </c>
      <c r="H34" s="8">
        <v>14879862</v>
      </c>
      <c r="I34" s="8">
        <v>11780741</v>
      </c>
      <c r="J34" s="8">
        <v>28699090</v>
      </c>
      <c r="K34" s="8">
        <v>14590905</v>
      </c>
      <c r="L34" s="8">
        <v>2813573</v>
      </c>
      <c r="M34" s="8">
        <v>3836726</v>
      </c>
      <c r="N34" s="8">
        <v>21241204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49940294</v>
      </c>
      <c r="X34" s="8">
        <v>85745194</v>
      </c>
      <c r="Y34" s="8">
        <v>-35804900</v>
      </c>
      <c r="Z34" s="2">
        <v>-41.76</v>
      </c>
      <c r="AA34" s="6">
        <v>157235752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5</v>
      </c>
      <c r="Y35" s="8">
        <v>-5</v>
      </c>
      <c r="Z35" s="2">
        <v>-100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943569735</v>
      </c>
      <c r="D36" s="33">
        <f>SUM(D25:D35)</f>
        <v>0</v>
      </c>
      <c r="E36" s="34">
        <f t="shared" si="1"/>
        <v>758962333</v>
      </c>
      <c r="F36" s="35">
        <f t="shared" si="1"/>
        <v>758962333</v>
      </c>
      <c r="G36" s="35">
        <f t="shared" si="1"/>
        <v>37579281</v>
      </c>
      <c r="H36" s="35">
        <f t="shared" si="1"/>
        <v>53157521</v>
      </c>
      <c r="I36" s="35">
        <f t="shared" si="1"/>
        <v>53045958</v>
      </c>
      <c r="J36" s="35">
        <f t="shared" si="1"/>
        <v>143782760</v>
      </c>
      <c r="K36" s="35">
        <f t="shared" si="1"/>
        <v>69911901</v>
      </c>
      <c r="L36" s="35">
        <f t="shared" si="1"/>
        <v>47960065</v>
      </c>
      <c r="M36" s="35">
        <f t="shared" si="1"/>
        <v>45015268</v>
      </c>
      <c r="N36" s="35">
        <f t="shared" si="1"/>
        <v>162887234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306669994</v>
      </c>
      <c r="X36" s="35">
        <f t="shared" si="1"/>
        <v>395077078</v>
      </c>
      <c r="Y36" s="35">
        <f t="shared" si="1"/>
        <v>-88407084</v>
      </c>
      <c r="Z36" s="36">
        <f>+IF(X36&lt;&gt;0,+(Y36/X36)*100,0)</f>
        <v>-22.377173701785857</v>
      </c>
      <c r="AA36" s="33">
        <f>SUM(AA25:AA35)</f>
        <v>758962333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176682137</v>
      </c>
      <c r="D38" s="46">
        <f>+D22-D36</f>
        <v>0</v>
      </c>
      <c r="E38" s="47">
        <f t="shared" si="2"/>
        <v>102100508</v>
      </c>
      <c r="F38" s="48">
        <f t="shared" si="2"/>
        <v>102100508</v>
      </c>
      <c r="G38" s="48">
        <f t="shared" si="2"/>
        <v>-36012910</v>
      </c>
      <c r="H38" s="48">
        <f t="shared" si="2"/>
        <v>90960565</v>
      </c>
      <c r="I38" s="48">
        <f t="shared" si="2"/>
        <v>1</v>
      </c>
      <c r="J38" s="48">
        <f t="shared" si="2"/>
        <v>54947656</v>
      </c>
      <c r="K38" s="48">
        <f t="shared" si="2"/>
        <v>1</v>
      </c>
      <c r="L38" s="48">
        <f t="shared" si="2"/>
        <v>0</v>
      </c>
      <c r="M38" s="48">
        <f t="shared" si="2"/>
        <v>1</v>
      </c>
      <c r="N38" s="48">
        <f t="shared" si="2"/>
        <v>2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54947658</v>
      </c>
      <c r="X38" s="48">
        <f>IF(F22=F36,0,X22-X36)</f>
        <v>131520608</v>
      </c>
      <c r="Y38" s="48">
        <f t="shared" si="2"/>
        <v>-76572950</v>
      </c>
      <c r="Z38" s="49">
        <f>+IF(X38&lt;&gt;0,+(Y38/X38)*100,0)</f>
        <v>-58.22125609394993</v>
      </c>
      <c r="AA38" s="46">
        <f>+AA22-AA36</f>
        <v>102100508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678880000</v>
      </c>
      <c r="F39" s="8">
        <v>678880000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349353500</v>
      </c>
      <c r="Y39" s="8">
        <v>-349353500</v>
      </c>
      <c r="Z39" s="2">
        <v>-100</v>
      </c>
      <c r="AA39" s="6">
        <v>678880000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176682137</v>
      </c>
      <c r="D42" s="55">
        <f>SUM(D38:D41)</f>
        <v>0</v>
      </c>
      <c r="E42" s="56">
        <f t="shared" si="3"/>
        <v>780980508</v>
      </c>
      <c r="F42" s="57">
        <f t="shared" si="3"/>
        <v>780980508</v>
      </c>
      <c r="G42" s="57">
        <f t="shared" si="3"/>
        <v>-36012910</v>
      </c>
      <c r="H42" s="57">
        <f t="shared" si="3"/>
        <v>90960565</v>
      </c>
      <c r="I42" s="57">
        <f t="shared" si="3"/>
        <v>1</v>
      </c>
      <c r="J42" s="57">
        <f t="shared" si="3"/>
        <v>54947656</v>
      </c>
      <c r="K42" s="57">
        <f t="shared" si="3"/>
        <v>1</v>
      </c>
      <c r="L42" s="57">
        <f t="shared" si="3"/>
        <v>0</v>
      </c>
      <c r="M42" s="57">
        <f t="shared" si="3"/>
        <v>1</v>
      </c>
      <c r="N42" s="57">
        <f t="shared" si="3"/>
        <v>2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54947658</v>
      </c>
      <c r="X42" s="57">
        <f t="shared" si="3"/>
        <v>480874108</v>
      </c>
      <c r="Y42" s="57">
        <f t="shared" si="3"/>
        <v>-425926450</v>
      </c>
      <c r="Z42" s="58">
        <f>+IF(X42&lt;&gt;0,+(Y42/X42)*100,0)</f>
        <v>-88.5733797919517</v>
      </c>
      <c r="AA42" s="55">
        <f>SUM(AA38:AA41)</f>
        <v>780980508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176682137</v>
      </c>
      <c r="D44" s="63">
        <f>+D42-D43</f>
        <v>0</v>
      </c>
      <c r="E44" s="64">
        <f t="shared" si="4"/>
        <v>780980508</v>
      </c>
      <c r="F44" s="65">
        <f t="shared" si="4"/>
        <v>780980508</v>
      </c>
      <c r="G44" s="65">
        <f t="shared" si="4"/>
        <v>-36012910</v>
      </c>
      <c r="H44" s="65">
        <f t="shared" si="4"/>
        <v>90960565</v>
      </c>
      <c r="I44" s="65">
        <f t="shared" si="4"/>
        <v>1</v>
      </c>
      <c r="J44" s="65">
        <f t="shared" si="4"/>
        <v>54947656</v>
      </c>
      <c r="K44" s="65">
        <f t="shared" si="4"/>
        <v>1</v>
      </c>
      <c r="L44" s="65">
        <f t="shared" si="4"/>
        <v>0</v>
      </c>
      <c r="M44" s="65">
        <f t="shared" si="4"/>
        <v>1</v>
      </c>
      <c r="N44" s="65">
        <f t="shared" si="4"/>
        <v>2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54947658</v>
      </c>
      <c r="X44" s="65">
        <f t="shared" si="4"/>
        <v>480874108</v>
      </c>
      <c r="Y44" s="65">
        <f t="shared" si="4"/>
        <v>-425926450</v>
      </c>
      <c r="Z44" s="66">
        <f>+IF(X44&lt;&gt;0,+(Y44/X44)*100,0)</f>
        <v>-88.5733797919517</v>
      </c>
      <c r="AA44" s="63">
        <f>+AA42-AA43</f>
        <v>780980508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176682137</v>
      </c>
      <c r="D46" s="55">
        <f>SUM(D44:D45)</f>
        <v>0</v>
      </c>
      <c r="E46" s="56">
        <f t="shared" si="5"/>
        <v>780980508</v>
      </c>
      <c r="F46" s="57">
        <f t="shared" si="5"/>
        <v>780980508</v>
      </c>
      <c r="G46" s="57">
        <f t="shared" si="5"/>
        <v>-36012910</v>
      </c>
      <c r="H46" s="57">
        <f t="shared" si="5"/>
        <v>90960565</v>
      </c>
      <c r="I46" s="57">
        <f t="shared" si="5"/>
        <v>1</v>
      </c>
      <c r="J46" s="57">
        <f t="shared" si="5"/>
        <v>54947656</v>
      </c>
      <c r="K46" s="57">
        <f t="shared" si="5"/>
        <v>1</v>
      </c>
      <c r="L46" s="57">
        <f t="shared" si="5"/>
        <v>0</v>
      </c>
      <c r="M46" s="57">
        <f t="shared" si="5"/>
        <v>1</v>
      </c>
      <c r="N46" s="57">
        <f t="shared" si="5"/>
        <v>2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54947658</v>
      </c>
      <c r="X46" s="57">
        <f t="shared" si="5"/>
        <v>480874108</v>
      </c>
      <c r="Y46" s="57">
        <f t="shared" si="5"/>
        <v>-425926450</v>
      </c>
      <c r="Z46" s="58">
        <f>+IF(X46&lt;&gt;0,+(Y46/X46)*100,0)</f>
        <v>-88.5733797919517</v>
      </c>
      <c r="AA46" s="55">
        <f>SUM(AA44:AA45)</f>
        <v>780980508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176682137</v>
      </c>
      <c r="D48" s="71">
        <f>SUM(D46:D47)</f>
        <v>0</v>
      </c>
      <c r="E48" s="72">
        <f t="shared" si="6"/>
        <v>780980508</v>
      </c>
      <c r="F48" s="73">
        <f t="shared" si="6"/>
        <v>780980508</v>
      </c>
      <c r="G48" s="73">
        <f t="shared" si="6"/>
        <v>-36012910</v>
      </c>
      <c r="H48" s="74">
        <f t="shared" si="6"/>
        <v>90960565</v>
      </c>
      <c r="I48" s="74">
        <f t="shared" si="6"/>
        <v>1</v>
      </c>
      <c r="J48" s="74">
        <f t="shared" si="6"/>
        <v>54947656</v>
      </c>
      <c r="K48" s="74">
        <f t="shared" si="6"/>
        <v>1</v>
      </c>
      <c r="L48" s="74">
        <f t="shared" si="6"/>
        <v>0</v>
      </c>
      <c r="M48" s="73">
        <f t="shared" si="6"/>
        <v>1</v>
      </c>
      <c r="N48" s="73">
        <f t="shared" si="6"/>
        <v>2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54947658</v>
      </c>
      <c r="X48" s="74">
        <f t="shared" si="6"/>
        <v>480874108</v>
      </c>
      <c r="Y48" s="74">
        <f t="shared" si="6"/>
        <v>-425926450</v>
      </c>
      <c r="Z48" s="75">
        <f>+IF(X48&lt;&gt;0,+(Y48/X48)*100,0)</f>
        <v>-88.5733797919517</v>
      </c>
      <c r="AA48" s="76">
        <f>SUM(AA46:AA47)</f>
        <v>780980508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101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20289091</v>
      </c>
      <c r="D5" s="6">
        <v>0</v>
      </c>
      <c r="E5" s="7">
        <v>21917620</v>
      </c>
      <c r="F5" s="8">
        <v>21917620</v>
      </c>
      <c r="G5" s="8">
        <v>4686020</v>
      </c>
      <c r="H5" s="8">
        <v>16966905</v>
      </c>
      <c r="I5" s="8">
        <v>280327</v>
      </c>
      <c r="J5" s="8">
        <v>21933252</v>
      </c>
      <c r="K5" s="8">
        <v>281261</v>
      </c>
      <c r="L5" s="8">
        <v>281047</v>
      </c>
      <c r="M5" s="8">
        <v>281047</v>
      </c>
      <c r="N5" s="8">
        <v>843355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22776607</v>
      </c>
      <c r="X5" s="8">
        <v>16338136</v>
      </c>
      <c r="Y5" s="8">
        <v>6438471</v>
      </c>
      <c r="Z5" s="2">
        <v>39.41</v>
      </c>
      <c r="AA5" s="6">
        <v>21917620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16793004</v>
      </c>
      <c r="D7" s="6">
        <v>0</v>
      </c>
      <c r="E7" s="7">
        <v>26000000</v>
      </c>
      <c r="F7" s="8">
        <v>26000000</v>
      </c>
      <c r="G7" s="8">
        <v>1071909</v>
      </c>
      <c r="H7" s="8">
        <v>1433066</v>
      </c>
      <c r="I7" s="8">
        <v>1277664</v>
      </c>
      <c r="J7" s="8">
        <v>3782639</v>
      </c>
      <c r="K7" s="8">
        <v>1409556</v>
      </c>
      <c r="L7" s="8">
        <v>1265850</v>
      </c>
      <c r="M7" s="8">
        <v>1566301</v>
      </c>
      <c r="N7" s="8">
        <v>4241707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8024346</v>
      </c>
      <c r="X7" s="8">
        <v>13685792</v>
      </c>
      <c r="Y7" s="8">
        <v>-5661446</v>
      </c>
      <c r="Z7" s="2">
        <v>-41.37</v>
      </c>
      <c r="AA7" s="6">
        <v>26000000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418364</v>
      </c>
      <c r="D10" s="6">
        <v>0</v>
      </c>
      <c r="E10" s="7">
        <v>424000</v>
      </c>
      <c r="F10" s="26">
        <v>424000</v>
      </c>
      <c r="G10" s="26">
        <v>30591</v>
      </c>
      <c r="H10" s="26">
        <v>33879</v>
      </c>
      <c r="I10" s="26">
        <v>32235</v>
      </c>
      <c r="J10" s="26">
        <v>96705</v>
      </c>
      <c r="K10" s="26">
        <v>32346</v>
      </c>
      <c r="L10" s="26">
        <v>32346</v>
      </c>
      <c r="M10" s="26">
        <v>32009</v>
      </c>
      <c r="N10" s="26">
        <v>96701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193406</v>
      </c>
      <c r="X10" s="26">
        <v>215720</v>
      </c>
      <c r="Y10" s="26">
        <v>-22314</v>
      </c>
      <c r="Z10" s="27">
        <v>-10.34</v>
      </c>
      <c r="AA10" s="28">
        <v>424000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1091288</v>
      </c>
      <c r="D12" s="6">
        <v>0</v>
      </c>
      <c r="E12" s="7">
        <v>445200</v>
      </c>
      <c r="F12" s="8">
        <v>445200</v>
      </c>
      <c r="G12" s="8">
        <v>24079</v>
      </c>
      <c r="H12" s="8">
        <v>32050</v>
      </c>
      <c r="I12" s="8">
        <v>28100</v>
      </c>
      <c r="J12" s="8">
        <v>84229</v>
      </c>
      <c r="K12" s="8">
        <v>24273</v>
      </c>
      <c r="L12" s="8">
        <v>30035</v>
      </c>
      <c r="M12" s="8">
        <v>26253</v>
      </c>
      <c r="N12" s="8">
        <v>80561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164790</v>
      </c>
      <c r="X12" s="8">
        <v>210720</v>
      </c>
      <c r="Y12" s="8">
        <v>-45930</v>
      </c>
      <c r="Z12" s="2">
        <v>-21.8</v>
      </c>
      <c r="AA12" s="6">
        <v>445200</v>
      </c>
    </row>
    <row r="13" spans="1:27" ht="13.5">
      <c r="A13" s="23" t="s">
        <v>40</v>
      </c>
      <c r="B13" s="29"/>
      <c r="C13" s="6">
        <v>1502913</v>
      </c>
      <c r="D13" s="6">
        <v>0</v>
      </c>
      <c r="E13" s="7">
        <v>1158428</v>
      </c>
      <c r="F13" s="8">
        <v>1158428</v>
      </c>
      <c r="G13" s="8">
        <v>56462</v>
      </c>
      <c r="H13" s="8">
        <v>84591</v>
      </c>
      <c r="I13" s="8">
        <v>115729</v>
      </c>
      <c r="J13" s="8">
        <v>256782</v>
      </c>
      <c r="K13" s="8">
        <v>124811</v>
      </c>
      <c r="L13" s="8">
        <v>155103</v>
      </c>
      <c r="M13" s="8">
        <v>182945</v>
      </c>
      <c r="N13" s="8">
        <v>462859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719641</v>
      </c>
      <c r="X13" s="8">
        <v>389632</v>
      </c>
      <c r="Y13" s="8">
        <v>330009</v>
      </c>
      <c r="Z13" s="2">
        <v>84.7</v>
      </c>
      <c r="AA13" s="6">
        <v>1158428</v>
      </c>
    </row>
    <row r="14" spans="1:27" ht="13.5">
      <c r="A14" s="23" t="s">
        <v>41</v>
      </c>
      <c r="B14" s="29"/>
      <c r="C14" s="6">
        <v>305630</v>
      </c>
      <c r="D14" s="6">
        <v>0</v>
      </c>
      <c r="E14" s="7">
        <v>557755</v>
      </c>
      <c r="F14" s="8">
        <v>557755</v>
      </c>
      <c r="G14" s="8">
        <v>31556</v>
      </c>
      <c r="H14" s="8">
        <v>8514</v>
      </c>
      <c r="I14" s="8">
        <v>50681</v>
      </c>
      <c r="J14" s="8">
        <v>90751</v>
      </c>
      <c r="K14" s="8">
        <v>61125</v>
      </c>
      <c r="L14" s="8">
        <v>62897</v>
      </c>
      <c r="M14" s="8">
        <v>0</v>
      </c>
      <c r="N14" s="8">
        <v>124022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214773</v>
      </c>
      <c r="X14" s="8">
        <v>271126</v>
      </c>
      <c r="Y14" s="8">
        <v>-56353</v>
      </c>
      <c r="Z14" s="2">
        <v>-20.78</v>
      </c>
      <c r="AA14" s="6">
        <v>557755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1167250</v>
      </c>
      <c r="D16" s="6">
        <v>0</v>
      </c>
      <c r="E16" s="7">
        <v>1660000</v>
      </c>
      <c r="F16" s="8">
        <v>1660000</v>
      </c>
      <c r="G16" s="8">
        <v>46055</v>
      </c>
      <c r="H16" s="8">
        <v>49479</v>
      </c>
      <c r="I16" s="8">
        <v>40320</v>
      </c>
      <c r="J16" s="8">
        <v>135854</v>
      </c>
      <c r="K16" s="8">
        <v>16350</v>
      </c>
      <c r="L16" s="8">
        <v>46166</v>
      </c>
      <c r="M16" s="8">
        <v>28549</v>
      </c>
      <c r="N16" s="8">
        <v>91065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226919</v>
      </c>
      <c r="X16" s="8">
        <v>685384</v>
      </c>
      <c r="Y16" s="8">
        <v>-458465</v>
      </c>
      <c r="Z16" s="2">
        <v>-66.89</v>
      </c>
      <c r="AA16" s="6">
        <v>1660000</v>
      </c>
    </row>
    <row r="17" spans="1:27" ht="13.5">
      <c r="A17" s="23" t="s">
        <v>44</v>
      </c>
      <c r="B17" s="29"/>
      <c r="C17" s="6">
        <v>3162199</v>
      </c>
      <c r="D17" s="6">
        <v>0</v>
      </c>
      <c r="E17" s="7">
        <v>4211240</v>
      </c>
      <c r="F17" s="8">
        <v>4211240</v>
      </c>
      <c r="G17" s="8">
        <v>265425</v>
      </c>
      <c r="H17" s="8">
        <v>232585</v>
      </c>
      <c r="I17" s="8">
        <v>281772</v>
      </c>
      <c r="J17" s="8">
        <v>779782</v>
      </c>
      <c r="K17" s="8">
        <v>200011</v>
      </c>
      <c r="L17" s="8">
        <v>250975</v>
      </c>
      <c r="M17" s="8">
        <v>263897</v>
      </c>
      <c r="N17" s="8">
        <v>714883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1494665</v>
      </c>
      <c r="X17" s="8">
        <v>2161772</v>
      </c>
      <c r="Y17" s="8">
        <v>-667107</v>
      </c>
      <c r="Z17" s="2">
        <v>-30.86</v>
      </c>
      <c r="AA17" s="6">
        <v>4211240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300000</v>
      </c>
      <c r="F18" s="8">
        <v>300000</v>
      </c>
      <c r="G18" s="8">
        <v>151979</v>
      </c>
      <c r="H18" s="8">
        <v>154880</v>
      </c>
      <c r="I18" s="8">
        <v>165297</v>
      </c>
      <c r="J18" s="8">
        <v>472156</v>
      </c>
      <c r="K18" s="8">
        <v>177604</v>
      </c>
      <c r="L18" s="8">
        <v>169304</v>
      </c>
      <c r="M18" s="8">
        <v>138883</v>
      </c>
      <c r="N18" s="8">
        <v>485791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957947</v>
      </c>
      <c r="X18" s="8"/>
      <c r="Y18" s="8">
        <v>957947</v>
      </c>
      <c r="Z18" s="2">
        <v>0</v>
      </c>
      <c r="AA18" s="6">
        <v>300000</v>
      </c>
    </row>
    <row r="19" spans="1:27" ht="13.5">
      <c r="A19" s="23" t="s">
        <v>46</v>
      </c>
      <c r="B19" s="29"/>
      <c r="C19" s="6">
        <v>152320425</v>
      </c>
      <c r="D19" s="6">
        <v>0</v>
      </c>
      <c r="E19" s="7">
        <v>160669000</v>
      </c>
      <c r="F19" s="8">
        <v>160669000</v>
      </c>
      <c r="G19" s="8">
        <v>25982000</v>
      </c>
      <c r="H19" s="8">
        <v>41228000</v>
      </c>
      <c r="I19" s="8">
        <v>452000</v>
      </c>
      <c r="J19" s="8">
        <v>67662000</v>
      </c>
      <c r="K19" s="8">
        <v>0</v>
      </c>
      <c r="L19" s="8">
        <v>813000</v>
      </c>
      <c r="M19" s="8">
        <v>54479000</v>
      </c>
      <c r="N19" s="8">
        <v>55292000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122954000</v>
      </c>
      <c r="X19" s="8">
        <v>114951000</v>
      </c>
      <c r="Y19" s="8">
        <v>8003000</v>
      </c>
      <c r="Z19" s="2">
        <v>6.96</v>
      </c>
      <c r="AA19" s="6">
        <v>160669000</v>
      </c>
    </row>
    <row r="20" spans="1:27" ht="13.5">
      <c r="A20" s="23" t="s">
        <v>47</v>
      </c>
      <c r="B20" s="29"/>
      <c r="C20" s="6">
        <v>5635014</v>
      </c>
      <c r="D20" s="6">
        <v>0</v>
      </c>
      <c r="E20" s="7">
        <v>5571370</v>
      </c>
      <c r="F20" s="26">
        <v>5571370</v>
      </c>
      <c r="G20" s="26">
        <v>235482</v>
      </c>
      <c r="H20" s="26">
        <v>134143</v>
      </c>
      <c r="I20" s="26">
        <v>296168</v>
      </c>
      <c r="J20" s="26">
        <v>665793</v>
      </c>
      <c r="K20" s="26">
        <v>299657</v>
      </c>
      <c r="L20" s="26">
        <v>156984</v>
      </c>
      <c r="M20" s="26">
        <v>88739</v>
      </c>
      <c r="N20" s="26">
        <v>545380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1211173</v>
      </c>
      <c r="X20" s="26">
        <v>2576844</v>
      </c>
      <c r="Y20" s="26">
        <v>-1365671</v>
      </c>
      <c r="Z20" s="27">
        <v>-53</v>
      </c>
      <c r="AA20" s="28">
        <v>5571370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553541</v>
      </c>
      <c r="H21" s="8">
        <v>0</v>
      </c>
      <c r="I21" s="30">
        <v>0</v>
      </c>
      <c r="J21" s="8">
        <v>553541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553541</v>
      </c>
      <c r="X21" s="8"/>
      <c r="Y21" s="8">
        <v>553541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202685178</v>
      </c>
      <c r="D22" s="33">
        <f>SUM(D5:D21)</f>
        <v>0</v>
      </c>
      <c r="E22" s="34">
        <f t="shared" si="0"/>
        <v>222914613</v>
      </c>
      <c r="F22" s="35">
        <f t="shared" si="0"/>
        <v>222914613</v>
      </c>
      <c r="G22" s="35">
        <f t="shared" si="0"/>
        <v>33135099</v>
      </c>
      <c r="H22" s="35">
        <f t="shared" si="0"/>
        <v>60358092</v>
      </c>
      <c r="I22" s="35">
        <f t="shared" si="0"/>
        <v>3020293</v>
      </c>
      <c r="J22" s="35">
        <f t="shared" si="0"/>
        <v>96513484</v>
      </c>
      <c r="K22" s="35">
        <f t="shared" si="0"/>
        <v>2626994</v>
      </c>
      <c r="L22" s="35">
        <f t="shared" si="0"/>
        <v>3263707</v>
      </c>
      <c r="M22" s="35">
        <f t="shared" si="0"/>
        <v>57087623</v>
      </c>
      <c r="N22" s="35">
        <f t="shared" si="0"/>
        <v>62978324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159491808</v>
      </c>
      <c r="X22" s="35">
        <f t="shared" si="0"/>
        <v>151486126</v>
      </c>
      <c r="Y22" s="35">
        <f t="shared" si="0"/>
        <v>8005682</v>
      </c>
      <c r="Z22" s="36">
        <f>+IF(X22&lt;&gt;0,+(Y22/X22)*100,0)</f>
        <v>5.284762513499091</v>
      </c>
      <c r="AA22" s="33">
        <f>SUM(AA5:AA21)</f>
        <v>222914613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77510563</v>
      </c>
      <c r="D25" s="6">
        <v>0</v>
      </c>
      <c r="E25" s="7">
        <v>94375263</v>
      </c>
      <c r="F25" s="8">
        <v>94375263</v>
      </c>
      <c r="G25" s="8">
        <v>6314315</v>
      </c>
      <c r="H25" s="8">
        <v>7351466</v>
      </c>
      <c r="I25" s="8">
        <v>7230576</v>
      </c>
      <c r="J25" s="8">
        <v>20896357</v>
      </c>
      <c r="K25" s="8">
        <v>6678084</v>
      </c>
      <c r="L25" s="8">
        <v>6973754</v>
      </c>
      <c r="M25" s="8">
        <v>7011007</v>
      </c>
      <c r="N25" s="8">
        <v>20662845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41559202</v>
      </c>
      <c r="X25" s="8">
        <v>47150978</v>
      </c>
      <c r="Y25" s="8">
        <v>-5591776</v>
      </c>
      <c r="Z25" s="2">
        <v>-11.86</v>
      </c>
      <c r="AA25" s="6">
        <v>94375263</v>
      </c>
    </row>
    <row r="26" spans="1:27" ht="13.5">
      <c r="A26" s="25" t="s">
        <v>52</v>
      </c>
      <c r="B26" s="24"/>
      <c r="C26" s="6">
        <v>12906297</v>
      </c>
      <c r="D26" s="6">
        <v>0</v>
      </c>
      <c r="E26" s="7">
        <v>14246958</v>
      </c>
      <c r="F26" s="8">
        <v>14246958</v>
      </c>
      <c r="G26" s="8">
        <v>993618</v>
      </c>
      <c r="H26" s="8">
        <v>1090391</v>
      </c>
      <c r="I26" s="8">
        <v>1090081</v>
      </c>
      <c r="J26" s="8">
        <v>3174090</v>
      </c>
      <c r="K26" s="8">
        <v>1089827</v>
      </c>
      <c r="L26" s="8">
        <v>1101694</v>
      </c>
      <c r="M26" s="8">
        <v>1094757</v>
      </c>
      <c r="N26" s="8">
        <v>3286278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6460368</v>
      </c>
      <c r="X26" s="8">
        <v>6839938</v>
      </c>
      <c r="Y26" s="8">
        <v>-379570</v>
      </c>
      <c r="Z26" s="2">
        <v>-5.55</v>
      </c>
      <c r="AA26" s="6">
        <v>14246958</v>
      </c>
    </row>
    <row r="27" spans="1:27" ht="13.5">
      <c r="A27" s="25" t="s">
        <v>53</v>
      </c>
      <c r="B27" s="24"/>
      <c r="C27" s="6">
        <v>10003592</v>
      </c>
      <c r="D27" s="6">
        <v>0</v>
      </c>
      <c r="E27" s="7">
        <v>6617368</v>
      </c>
      <c r="F27" s="8">
        <v>6617368</v>
      </c>
      <c r="G27" s="8">
        <v>0</v>
      </c>
      <c r="H27" s="8">
        <v>0</v>
      </c>
      <c r="I27" s="8">
        <v>0</v>
      </c>
      <c r="J27" s="8">
        <v>0</v>
      </c>
      <c r="K27" s="8">
        <v>107776</v>
      </c>
      <c r="L27" s="8">
        <v>0</v>
      </c>
      <c r="M27" s="8">
        <v>0</v>
      </c>
      <c r="N27" s="8">
        <v>107776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107776</v>
      </c>
      <c r="X27" s="8"/>
      <c r="Y27" s="8">
        <v>107776</v>
      </c>
      <c r="Z27" s="2">
        <v>0</v>
      </c>
      <c r="AA27" s="6">
        <v>6617368</v>
      </c>
    </row>
    <row r="28" spans="1:27" ht="13.5">
      <c r="A28" s="25" t="s">
        <v>54</v>
      </c>
      <c r="B28" s="24"/>
      <c r="C28" s="6">
        <v>30936233</v>
      </c>
      <c r="D28" s="6">
        <v>0</v>
      </c>
      <c r="E28" s="7">
        <v>48675251</v>
      </c>
      <c r="F28" s="8">
        <v>48675251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48675251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3.5">
      <c r="A30" s="25" t="s">
        <v>56</v>
      </c>
      <c r="B30" s="24"/>
      <c r="C30" s="6">
        <v>23268195</v>
      </c>
      <c r="D30" s="6">
        <v>0</v>
      </c>
      <c r="E30" s="7">
        <v>24000000</v>
      </c>
      <c r="F30" s="8">
        <v>24000000</v>
      </c>
      <c r="G30" s="8">
        <v>35756</v>
      </c>
      <c r="H30" s="8">
        <v>2468664</v>
      </c>
      <c r="I30" s="8">
        <v>2503818</v>
      </c>
      <c r="J30" s="8">
        <v>5008238</v>
      </c>
      <c r="K30" s="8">
        <v>1860429</v>
      </c>
      <c r="L30" s="8">
        <v>1980545</v>
      </c>
      <c r="M30" s="8">
        <v>1789663</v>
      </c>
      <c r="N30" s="8">
        <v>5630637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10638875</v>
      </c>
      <c r="X30" s="8">
        <v>11426470</v>
      </c>
      <c r="Y30" s="8">
        <v>-787595</v>
      </c>
      <c r="Z30" s="2">
        <v>-6.89</v>
      </c>
      <c r="AA30" s="6">
        <v>24000000</v>
      </c>
    </row>
    <row r="31" spans="1:27" ht="13.5">
      <c r="A31" s="25" t="s">
        <v>57</v>
      </c>
      <c r="B31" s="24"/>
      <c r="C31" s="6">
        <v>4803592</v>
      </c>
      <c r="D31" s="6">
        <v>0</v>
      </c>
      <c r="E31" s="7">
        <v>4560929</v>
      </c>
      <c r="F31" s="8">
        <v>4560929</v>
      </c>
      <c r="G31" s="8">
        <v>240108</v>
      </c>
      <c r="H31" s="8">
        <v>69477</v>
      </c>
      <c r="I31" s="8">
        <v>242917</v>
      </c>
      <c r="J31" s="8">
        <v>552502</v>
      </c>
      <c r="K31" s="8">
        <v>231848</v>
      </c>
      <c r="L31" s="8">
        <v>230122</v>
      </c>
      <c r="M31" s="8">
        <v>890361</v>
      </c>
      <c r="N31" s="8">
        <v>1352331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1904833</v>
      </c>
      <c r="X31" s="8">
        <v>2118222</v>
      </c>
      <c r="Y31" s="8">
        <v>-213389</v>
      </c>
      <c r="Z31" s="2">
        <v>-10.07</v>
      </c>
      <c r="AA31" s="6">
        <v>4560929</v>
      </c>
    </row>
    <row r="32" spans="1:27" ht="13.5">
      <c r="A32" s="25" t="s">
        <v>58</v>
      </c>
      <c r="B32" s="24"/>
      <c r="C32" s="6">
        <v>3582391</v>
      </c>
      <c r="D32" s="6">
        <v>0</v>
      </c>
      <c r="E32" s="7">
        <v>4240000</v>
      </c>
      <c r="F32" s="8">
        <v>4240000</v>
      </c>
      <c r="G32" s="8">
        <v>374286</v>
      </c>
      <c r="H32" s="8">
        <v>0</v>
      </c>
      <c r="I32" s="8">
        <v>746819</v>
      </c>
      <c r="J32" s="8">
        <v>1121105</v>
      </c>
      <c r="K32" s="8">
        <v>349786</v>
      </c>
      <c r="L32" s="8">
        <v>24500</v>
      </c>
      <c r="M32" s="8">
        <v>748573</v>
      </c>
      <c r="N32" s="8">
        <v>1122859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2243964</v>
      </c>
      <c r="X32" s="8">
        <v>2118222</v>
      </c>
      <c r="Y32" s="8">
        <v>125742</v>
      </c>
      <c r="Z32" s="2">
        <v>5.94</v>
      </c>
      <c r="AA32" s="6">
        <v>4240000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52370358</v>
      </c>
      <c r="D34" s="6">
        <v>0</v>
      </c>
      <c r="E34" s="7">
        <v>50926295</v>
      </c>
      <c r="F34" s="8">
        <v>50926295</v>
      </c>
      <c r="G34" s="8">
        <v>1885838</v>
      </c>
      <c r="H34" s="8">
        <v>4333131</v>
      </c>
      <c r="I34" s="8">
        <v>4574589</v>
      </c>
      <c r="J34" s="8">
        <v>10793558</v>
      </c>
      <c r="K34" s="8">
        <v>4288478</v>
      </c>
      <c r="L34" s="8">
        <v>4316396</v>
      </c>
      <c r="M34" s="8">
        <v>9269512</v>
      </c>
      <c r="N34" s="8">
        <v>17874386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28667944</v>
      </c>
      <c r="X34" s="8">
        <v>25945812</v>
      </c>
      <c r="Y34" s="8">
        <v>2722132</v>
      </c>
      <c r="Z34" s="2">
        <v>10.49</v>
      </c>
      <c r="AA34" s="6">
        <v>50926295</v>
      </c>
    </row>
    <row r="35" spans="1:27" ht="13.5">
      <c r="A35" s="23" t="s">
        <v>61</v>
      </c>
      <c r="B35" s="29"/>
      <c r="C35" s="6">
        <v>143198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215524419</v>
      </c>
      <c r="D36" s="33">
        <f>SUM(D25:D35)</f>
        <v>0</v>
      </c>
      <c r="E36" s="34">
        <f t="shared" si="1"/>
        <v>247642064</v>
      </c>
      <c r="F36" s="35">
        <f t="shared" si="1"/>
        <v>247642064</v>
      </c>
      <c r="G36" s="35">
        <f t="shared" si="1"/>
        <v>9843921</v>
      </c>
      <c r="H36" s="35">
        <f t="shared" si="1"/>
        <v>15313129</v>
      </c>
      <c r="I36" s="35">
        <f t="shared" si="1"/>
        <v>16388800</v>
      </c>
      <c r="J36" s="35">
        <f t="shared" si="1"/>
        <v>41545850</v>
      </c>
      <c r="K36" s="35">
        <f t="shared" si="1"/>
        <v>14606228</v>
      </c>
      <c r="L36" s="35">
        <f t="shared" si="1"/>
        <v>14627011</v>
      </c>
      <c r="M36" s="35">
        <f t="shared" si="1"/>
        <v>20803873</v>
      </c>
      <c r="N36" s="35">
        <f t="shared" si="1"/>
        <v>50037112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91582962</v>
      </c>
      <c r="X36" s="35">
        <f t="shared" si="1"/>
        <v>95599642</v>
      </c>
      <c r="Y36" s="35">
        <f t="shared" si="1"/>
        <v>-4016680</v>
      </c>
      <c r="Z36" s="36">
        <f>+IF(X36&lt;&gt;0,+(Y36/X36)*100,0)</f>
        <v>-4.201563851044546</v>
      </c>
      <c r="AA36" s="33">
        <f>SUM(AA25:AA35)</f>
        <v>247642064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-12839241</v>
      </c>
      <c r="D38" s="46">
        <f>+D22-D36</f>
        <v>0</v>
      </c>
      <c r="E38" s="47">
        <f t="shared" si="2"/>
        <v>-24727451</v>
      </c>
      <c r="F38" s="48">
        <f t="shared" si="2"/>
        <v>-24727451</v>
      </c>
      <c r="G38" s="48">
        <f t="shared" si="2"/>
        <v>23291178</v>
      </c>
      <c r="H38" s="48">
        <f t="shared" si="2"/>
        <v>45044963</v>
      </c>
      <c r="I38" s="48">
        <f t="shared" si="2"/>
        <v>-13368507</v>
      </c>
      <c r="J38" s="48">
        <f t="shared" si="2"/>
        <v>54967634</v>
      </c>
      <c r="K38" s="48">
        <f t="shared" si="2"/>
        <v>-11979234</v>
      </c>
      <c r="L38" s="48">
        <f t="shared" si="2"/>
        <v>-11363304</v>
      </c>
      <c r="M38" s="48">
        <f t="shared" si="2"/>
        <v>36283750</v>
      </c>
      <c r="N38" s="48">
        <f t="shared" si="2"/>
        <v>12941212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67908846</v>
      </c>
      <c r="X38" s="48">
        <f>IF(F22=F36,0,X22-X36)</f>
        <v>55886484</v>
      </c>
      <c r="Y38" s="48">
        <f t="shared" si="2"/>
        <v>12022362</v>
      </c>
      <c r="Z38" s="49">
        <f>+IF(X38&lt;&gt;0,+(Y38/X38)*100,0)</f>
        <v>21.512110155292646</v>
      </c>
      <c r="AA38" s="46">
        <f>+AA22-AA36</f>
        <v>-24727451</v>
      </c>
    </row>
    <row r="39" spans="1:27" ht="13.5">
      <c r="A39" s="23" t="s">
        <v>64</v>
      </c>
      <c r="B39" s="29"/>
      <c r="C39" s="6">
        <v>51961753</v>
      </c>
      <c r="D39" s="6">
        <v>0</v>
      </c>
      <c r="E39" s="7">
        <v>53381000</v>
      </c>
      <c r="F39" s="8">
        <v>53381000</v>
      </c>
      <c r="G39" s="8">
        <v>0</v>
      </c>
      <c r="H39" s="8">
        <v>0</v>
      </c>
      <c r="I39" s="8">
        <v>4930000</v>
      </c>
      <c r="J39" s="8">
        <v>4930000</v>
      </c>
      <c r="K39" s="8">
        <v>27005000</v>
      </c>
      <c r="L39" s="8">
        <v>0</v>
      </c>
      <c r="M39" s="8">
        <v>13736000</v>
      </c>
      <c r="N39" s="8">
        <v>40741000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45671000</v>
      </c>
      <c r="X39" s="8">
        <v>41257000</v>
      </c>
      <c r="Y39" s="8">
        <v>4414000</v>
      </c>
      <c r="Z39" s="2">
        <v>10.7</v>
      </c>
      <c r="AA39" s="6">
        <v>53381000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39122512</v>
      </c>
      <c r="D42" s="55">
        <f>SUM(D38:D41)</f>
        <v>0</v>
      </c>
      <c r="E42" s="56">
        <f t="shared" si="3"/>
        <v>28653549</v>
      </c>
      <c r="F42" s="57">
        <f t="shared" si="3"/>
        <v>28653549</v>
      </c>
      <c r="G42" s="57">
        <f t="shared" si="3"/>
        <v>23291178</v>
      </c>
      <c r="H42" s="57">
        <f t="shared" si="3"/>
        <v>45044963</v>
      </c>
      <c r="I42" s="57">
        <f t="shared" si="3"/>
        <v>-8438507</v>
      </c>
      <c r="J42" s="57">
        <f t="shared" si="3"/>
        <v>59897634</v>
      </c>
      <c r="K42" s="57">
        <f t="shared" si="3"/>
        <v>15025766</v>
      </c>
      <c r="L42" s="57">
        <f t="shared" si="3"/>
        <v>-11363304</v>
      </c>
      <c r="M42" s="57">
        <f t="shared" si="3"/>
        <v>50019750</v>
      </c>
      <c r="N42" s="57">
        <f t="shared" si="3"/>
        <v>53682212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113579846</v>
      </c>
      <c r="X42" s="57">
        <f t="shared" si="3"/>
        <v>97143484</v>
      </c>
      <c r="Y42" s="57">
        <f t="shared" si="3"/>
        <v>16436362</v>
      </c>
      <c r="Z42" s="58">
        <f>+IF(X42&lt;&gt;0,+(Y42/X42)*100,0)</f>
        <v>16.91967523009572</v>
      </c>
      <c r="AA42" s="55">
        <f>SUM(AA38:AA41)</f>
        <v>28653549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39122512</v>
      </c>
      <c r="D44" s="63">
        <f>+D42-D43</f>
        <v>0</v>
      </c>
      <c r="E44" s="64">
        <f t="shared" si="4"/>
        <v>28653549</v>
      </c>
      <c r="F44" s="65">
        <f t="shared" si="4"/>
        <v>28653549</v>
      </c>
      <c r="G44" s="65">
        <f t="shared" si="4"/>
        <v>23291178</v>
      </c>
      <c r="H44" s="65">
        <f t="shared" si="4"/>
        <v>45044963</v>
      </c>
      <c r="I44" s="65">
        <f t="shared" si="4"/>
        <v>-8438507</v>
      </c>
      <c r="J44" s="65">
        <f t="shared" si="4"/>
        <v>59897634</v>
      </c>
      <c r="K44" s="65">
        <f t="shared" si="4"/>
        <v>15025766</v>
      </c>
      <c r="L44" s="65">
        <f t="shared" si="4"/>
        <v>-11363304</v>
      </c>
      <c r="M44" s="65">
        <f t="shared" si="4"/>
        <v>50019750</v>
      </c>
      <c r="N44" s="65">
        <f t="shared" si="4"/>
        <v>53682212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113579846</v>
      </c>
      <c r="X44" s="65">
        <f t="shared" si="4"/>
        <v>97143484</v>
      </c>
      <c r="Y44" s="65">
        <f t="shared" si="4"/>
        <v>16436362</v>
      </c>
      <c r="Z44" s="66">
        <f>+IF(X44&lt;&gt;0,+(Y44/X44)*100,0)</f>
        <v>16.91967523009572</v>
      </c>
      <c r="AA44" s="63">
        <f>+AA42-AA43</f>
        <v>28653549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39122512</v>
      </c>
      <c r="D46" s="55">
        <f>SUM(D44:D45)</f>
        <v>0</v>
      </c>
      <c r="E46" s="56">
        <f t="shared" si="5"/>
        <v>28653549</v>
      </c>
      <c r="F46" s="57">
        <f t="shared" si="5"/>
        <v>28653549</v>
      </c>
      <c r="G46" s="57">
        <f t="shared" si="5"/>
        <v>23291178</v>
      </c>
      <c r="H46" s="57">
        <f t="shared" si="5"/>
        <v>45044963</v>
      </c>
      <c r="I46" s="57">
        <f t="shared" si="5"/>
        <v>-8438507</v>
      </c>
      <c r="J46" s="57">
        <f t="shared" si="5"/>
        <v>59897634</v>
      </c>
      <c r="K46" s="57">
        <f t="shared" si="5"/>
        <v>15025766</v>
      </c>
      <c r="L46" s="57">
        <f t="shared" si="5"/>
        <v>-11363304</v>
      </c>
      <c r="M46" s="57">
        <f t="shared" si="5"/>
        <v>50019750</v>
      </c>
      <c r="N46" s="57">
        <f t="shared" si="5"/>
        <v>53682212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113579846</v>
      </c>
      <c r="X46" s="57">
        <f t="shared" si="5"/>
        <v>97143484</v>
      </c>
      <c r="Y46" s="57">
        <f t="shared" si="5"/>
        <v>16436362</v>
      </c>
      <c r="Z46" s="58">
        <f>+IF(X46&lt;&gt;0,+(Y46/X46)*100,0)</f>
        <v>16.91967523009572</v>
      </c>
      <c r="AA46" s="55">
        <f>SUM(AA44:AA45)</f>
        <v>28653549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39122512</v>
      </c>
      <c r="D48" s="71">
        <f>SUM(D46:D47)</f>
        <v>0</v>
      </c>
      <c r="E48" s="72">
        <f t="shared" si="6"/>
        <v>28653549</v>
      </c>
      <c r="F48" s="73">
        <f t="shared" si="6"/>
        <v>28653549</v>
      </c>
      <c r="G48" s="73">
        <f t="shared" si="6"/>
        <v>23291178</v>
      </c>
      <c r="H48" s="74">
        <f t="shared" si="6"/>
        <v>45044963</v>
      </c>
      <c r="I48" s="74">
        <f t="shared" si="6"/>
        <v>-8438507</v>
      </c>
      <c r="J48" s="74">
        <f t="shared" si="6"/>
        <v>59897634</v>
      </c>
      <c r="K48" s="74">
        <f t="shared" si="6"/>
        <v>15025766</v>
      </c>
      <c r="L48" s="74">
        <f t="shared" si="6"/>
        <v>-11363304</v>
      </c>
      <c r="M48" s="73">
        <f t="shared" si="6"/>
        <v>50019750</v>
      </c>
      <c r="N48" s="73">
        <f t="shared" si="6"/>
        <v>53682212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113579846</v>
      </c>
      <c r="X48" s="74">
        <f t="shared" si="6"/>
        <v>97143484</v>
      </c>
      <c r="Y48" s="74">
        <f t="shared" si="6"/>
        <v>16436362</v>
      </c>
      <c r="Z48" s="75">
        <f>+IF(X48&lt;&gt;0,+(Y48/X48)*100,0)</f>
        <v>16.91967523009572</v>
      </c>
      <c r="AA48" s="76">
        <f>SUM(AA46:AA47)</f>
        <v>28653549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101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10850493</v>
      </c>
      <c r="D5" s="6">
        <v>0</v>
      </c>
      <c r="E5" s="7">
        <v>12383208</v>
      </c>
      <c r="F5" s="8">
        <v>12383208</v>
      </c>
      <c r="G5" s="8">
        <v>904208</v>
      </c>
      <c r="H5" s="8">
        <v>964323</v>
      </c>
      <c r="I5" s="8">
        <v>1024437</v>
      </c>
      <c r="J5" s="8">
        <v>2892968</v>
      </c>
      <c r="K5" s="8">
        <v>915983</v>
      </c>
      <c r="L5" s="8">
        <v>1012663</v>
      </c>
      <c r="M5" s="8">
        <v>964323</v>
      </c>
      <c r="N5" s="8">
        <v>2892969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5785937</v>
      </c>
      <c r="X5" s="8">
        <v>5572444</v>
      </c>
      <c r="Y5" s="8">
        <v>213493</v>
      </c>
      <c r="Z5" s="2">
        <v>3.83</v>
      </c>
      <c r="AA5" s="6">
        <v>12383208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6090468</v>
      </c>
      <c r="D7" s="6">
        <v>0</v>
      </c>
      <c r="E7" s="7">
        <v>10321541</v>
      </c>
      <c r="F7" s="8">
        <v>10321541</v>
      </c>
      <c r="G7" s="8">
        <v>230825</v>
      </c>
      <c r="H7" s="8">
        <v>896791</v>
      </c>
      <c r="I7" s="8">
        <v>609069</v>
      </c>
      <c r="J7" s="8">
        <v>1736685</v>
      </c>
      <c r="K7" s="8">
        <v>440547</v>
      </c>
      <c r="L7" s="8">
        <v>514546</v>
      </c>
      <c r="M7" s="8">
        <v>554971</v>
      </c>
      <c r="N7" s="8">
        <v>1510064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3246749</v>
      </c>
      <c r="X7" s="8">
        <v>4644693</v>
      </c>
      <c r="Y7" s="8">
        <v>-1397944</v>
      </c>
      <c r="Z7" s="2">
        <v>-30.1</v>
      </c>
      <c r="AA7" s="6">
        <v>10321541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/>
      <c r="Y10" s="26">
        <v>0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1551721</v>
      </c>
      <c r="D11" s="6">
        <v>0</v>
      </c>
      <c r="E11" s="7">
        <v>1635481</v>
      </c>
      <c r="F11" s="8">
        <v>1635481</v>
      </c>
      <c r="G11" s="8">
        <v>129545</v>
      </c>
      <c r="H11" s="8">
        <v>143092</v>
      </c>
      <c r="I11" s="8">
        <v>144893</v>
      </c>
      <c r="J11" s="8">
        <v>417530</v>
      </c>
      <c r="K11" s="8">
        <v>124220</v>
      </c>
      <c r="L11" s="8">
        <v>275172</v>
      </c>
      <c r="M11" s="8">
        <v>151700</v>
      </c>
      <c r="N11" s="8">
        <v>551092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968622</v>
      </c>
      <c r="X11" s="8">
        <v>735966</v>
      </c>
      <c r="Y11" s="8">
        <v>232656</v>
      </c>
      <c r="Z11" s="2">
        <v>31.61</v>
      </c>
      <c r="AA11" s="6">
        <v>1635481</v>
      </c>
    </row>
    <row r="12" spans="1:27" ht="13.5">
      <c r="A12" s="25" t="s">
        <v>39</v>
      </c>
      <c r="B12" s="29"/>
      <c r="C12" s="6">
        <v>295195</v>
      </c>
      <c r="D12" s="6">
        <v>0</v>
      </c>
      <c r="E12" s="7">
        <v>305784</v>
      </c>
      <c r="F12" s="8">
        <v>305784</v>
      </c>
      <c r="G12" s="8">
        <v>22836</v>
      </c>
      <c r="H12" s="8">
        <v>7535</v>
      </c>
      <c r="I12" s="8">
        <v>35696</v>
      </c>
      <c r="J12" s="8">
        <v>66067</v>
      </c>
      <c r="K12" s="8">
        <v>6489</v>
      </c>
      <c r="L12" s="8">
        <v>3152</v>
      </c>
      <c r="M12" s="8">
        <v>67515</v>
      </c>
      <c r="N12" s="8">
        <v>77156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143223</v>
      </c>
      <c r="X12" s="8">
        <v>137603</v>
      </c>
      <c r="Y12" s="8">
        <v>5620</v>
      </c>
      <c r="Z12" s="2">
        <v>4.08</v>
      </c>
      <c r="AA12" s="6">
        <v>305784</v>
      </c>
    </row>
    <row r="13" spans="1:27" ht="13.5">
      <c r="A13" s="23" t="s">
        <v>40</v>
      </c>
      <c r="B13" s="29"/>
      <c r="C13" s="6">
        <v>2100559</v>
      </c>
      <c r="D13" s="6">
        <v>0</v>
      </c>
      <c r="E13" s="7">
        <v>2345200</v>
      </c>
      <c r="F13" s="8">
        <v>2345200</v>
      </c>
      <c r="G13" s="8">
        <v>131158</v>
      </c>
      <c r="H13" s="8">
        <v>140626</v>
      </c>
      <c r="I13" s="8">
        <v>147945</v>
      </c>
      <c r="J13" s="8">
        <v>419729</v>
      </c>
      <c r="K13" s="8">
        <v>243338</v>
      </c>
      <c r="L13" s="8">
        <v>179176</v>
      </c>
      <c r="M13" s="8">
        <v>145182</v>
      </c>
      <c r="N13" s="8">
        <v>567696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987425</v>
      </c>
      <c r="X13" s="8">
        <v>1055340</v>
      </c>
      <c r="Y13" s="8">
        <v>-67915</v>
      </c>
      <c r="Z13" s="2">
        <v>-6.44</v>
      </c>
      <c r="AA13" s="6">
        <v>2345200</v>
      </c>
    </row>
    <row r="14" spans="1:27" ht="13.5">
      <c r="A14" s="23" t="s">
        <v>41</v>
      </c>
      <c r="B14" s="29"/>
      <c r="C14" s="6">
        <v>2554030</v>
      </c>
      <c r="D14" s="6">
        <v>0</v>
      </c>
      <c r="E14" s="7">
        <v>4871328</v>
      </c>
      <c r="F14" s="8">
        <v>4871328</v>
      </c>
      <c r="G14" s="8">
        <v>125581</v>
      </c>
      <c r="H14" s="8">
        <v>253368</v>
      </c>
      <c r="I14" s="8">
        <v>5631</v>
      </c>
      <c r="J14" s="8">
        <v>384580</v>
      </c>
      <c r="K14" s="8">
        <v>74308</v>
      </c>
      <c r="L14" s="8">
        <v>169263</v>
      </c>
      <c r="M14" s="8">
        <v>126211</v>
      </c>
      <c r="N14" s="8">
        <v>369782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754362</v>
      </c>
      <c r="X14" s="8">
        <v>2192097</v>
      </c>
      <c r="Y14" s="8">
        <v>-1437735</v>
      </c>
      <c r="Z14" s="2">
        <v>-65.59</v>
      </c>
      <c r="AA14" s="6">
        <v>4871328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1017128</v>
      </c>
      <c r="F16" s="8">
        <v>1017128</v>
      </c>
      <c r="G16" s="8">
        <v>5000</v>
      </c>
      <c r="H16" s="8">
        <v>9800</v>
      </c>
      <c r="I16" s="8">
        <v>19300</v>
      </c>
      <c r="J16" s="8">
        <v>34100</v>
      </c>
      <c r="K16" s="8">
        <v>15000</v>
      </c>
      <c r="L16" s="8">
        <v>0</v>
      </c>
      <c r="M16" s="8">
        <v>0</v>
      </c>
      <c r="N16" s="8">
        <v>15000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49100</v>
      </c>
      <c r="X16" s="8">
        <v>457708</v>
      </c>
      <c r="Y16" s="8">
        <v>-408608</v>
      </c>
      <c r="Z16" s="2">
        <v>-89.27</v>
      </c>
      <c r="AA16" s="6">
        <v>1017128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5971854</v>
      </c>
      <c r="F17" s="8">
        <v>5971854</v>
      </c>
      <c r="G17" s="8">
        <v>0</v>
      </c>
      <c r="H17" s="8">
        <v>375559</v>
      </c>
      <c r="I17" s="8">
        <v>598424</v>
      </c>
      <c r="J17" s="8">
        <v>973983</v>
      </c>
      <c r="K17" s="8">
        <v>246403</v>
      </c>
      <c r="L17" s="8">
        <v>0</v>
      </c>
      <c r="M17" s="8">
        <v>0</v>
      </c>
      <c r="N17" s="8">
        <v>246403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1220386</v>
      </c>
      <c r="X17" s="8">
        <v>2687334</v>
      </c>
      <c r="Y17" s="8">
        <v>-1466948</v>
      </c>
      <c r="Z17" s="2">
        <v>-54.59</v>
      </c>
      <c r="AA17" s="6">
        <v>5971854</v>
      </c>
    </row>
    <row r="18" spans="1:27" ht="13.5">
      <c r="A18" s="25" t="s">
        <v>45</v>
      </c>
      <c r="B18" s="24"/>
      <c r="C18" s="6">
        <v>2188588</v>
      </c>
      <c r="D18" s="6">
        <v>0</v>
      </c>
      <c r="E18" s="7">
        <v>2220320</v>
      </c>
      <c r="F18" s="8">
        <v>2220320</v>
      </c>
      <c r="G18" s="8">
        <v>188695</v>
      </c>
      <c r="H18" s="8">
        <v>406461</v>
      </c>
      <c r="I18" s="8">
        <v>47388</v>
      </c>
      <c r="J18" s="8">
        <v>642544</v>
      </c>
      <c r="K18" s="8">
        <v>145084</v>
      </c>
      <c r="L18" s="8">
        <v>289697</v>
      </c>
      <c r="M18" s="8">
        <v>195356</v>
      </c>
      <c r="N18" s="8">
        <v>630137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1272681</v>
      </c>
      <c r="X18" s="8">
        <v>999144</v>
      </c>
      <c r="Y18" s="8">
        <v>273537</v>
      </c>
      <c r="Z18" s="2">
        <v>27.38</v>
      </c>
      <c r="AA18" s="6">
        <v>2220320</v>
      </c>
    </row>
    <row r="19" spans="1:27" ht="13.5">
      <c r="A19" s="23" t="s">
        <v>46</v>
      </c>
      <c r="B19" s="29"/>
      <c r="C19" s="6">
        <v>109080659</v>
      </c>
      <c r="D19" s="6">
        <v>0</v>
      </c>
      <c r="E19" s="7">
        <v>130441000</v>
      </c>
      <c r="F19" s="8">
        <v>130441000</v>
      </c>
      <c r="G19" s="8">
        <v>21459000</v>
      </c>
      <c r="H19" s="8">
        <v>0</v>
      </c>
      <c r="I19" s="8">
        <v>27513709</v>
      </c>
      <c r="J19" s="8">
        <v>48972709</v>
      </c>
      <c r="K19" s="8">
        <v>105000</v>
      </c>
      <c r="L19" s="8">
        <v>0</v>
      </c>
      <c r="M19" s="8">
        <v>39563661</v>
      </c>
      <c r="N19" s="8">
        <v>39668661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88641370</v>
      </c>
      <c r="X19" s="8">
        <v>95454000</v>
      </c>
      <c r="Y19" s="8">
        <v>-6812630</v>
      </c>
      <c r="Z19" s="2">
        <v>-7.14</v>
      </c>
      <c r="AA19" s="6">
        <v>130441000</v>
      </c>
    </row>
    <row r="20" spans="1:27" ht="13.5">
      <c r="A20" s="23" t="s">
        <v>47</v>
      </c>
      <c r="B20" s="29"/>
      <c r="C20" s="6">
        <v>6267136</v>
      </c>
      <c r="D20" s="6">
        <v>0</v>
      </c>
      <c r="E20" s="7">
        <v>11295233</v>
      </c>
      <c r="F20" s="26">
        <v>11295233</v>
      </c>
      <c r="G20" s="26">
        <v>243013</v>
      </c>
      <c r="H20" s="26">
        <v>26527</v>
      </c>
      <c r="I20" s="26">
        <v>30169</v>
      </c>
      <c r="J20" s="26">
        <v>299709</v>
      </c>
      <c r="K20" s="26">
        <v>11958210</v>
      </c>
      <c r="L20" s="26">
        <v>51147</v>
      </c>
      <c r="M20" s="26">
        <v>724259</v>
      </c>
      <c r="N20" s="26">
        <v>12733616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13033325</v>
      </c>
      <c r="X20" s="26">
        <v>5082855</v>
      </c>
      <c r="Y20" s="26">
        <v>7950470</v>
      </c>
      <c r="Z20" s="27">
        <v>156.42</v>
      </c>
      <c r="AA20" s="28">
        <v>11295233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140978849</v>
      </c>
      <c r="D22" s="33">
        <f>SUM(D5:D21)</f>
        <v>0</v>
      </c>
      <c r="E22" s="34">
        <f t="shared" si="0"/>
        <v>182808077</v>
      </c>
      <c r="F22" s="35">
        <f t="shared" si="0"/>
        <v>182808077</v>
      </c>
      <c r="G22" s="35">
        <f t="shared" si="0"/>
        <v>23439861</v>
      </c>
      <c r="H22" s="35">
        <f t="shared" si="0"/>
        <v>3224082</v>
      </c>
      <c r="I22" s="35">
        <f t="shared" si="0"/>
        <v>30176661</v>
      </c>
      <c r="J22" s="35">
        <f t="shared" si="0"/>
        <v>56840604</v>
      </c>
      <c r="K22" s="35">
        <f t="shared" si="0"/>
        <v>14274582</v>
      </c>
      <c r="L22" s="35">
        <f t="shared" si="0"/>
        <v>2494816</v>
      </c>
      <c r="M22" s="35">
        <f t="shared" si="0"/>
        <v>42493178</v>
      </c>
      <c r="N22" s="35">
        <f t="shared" si="0"/>
        <v>59262576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116103180</v>
      </c>
      <c r="X22" s="35">
        <f t="shared" si="0"/>
        <v>119019184</v>
      </c>
      <c r="Y22" s="35">
        <f t="shared" si="0"/>
        <v>-2916004</v>
      </c>
      <c r="Z22" s="36">
        <f>+IF(X22&lt;&gt;0,+(Y22/X22)*100,0)</f>
        <v>-2.450028560101706</v>
      </c>
      <c r="AA22" s="33">
        <f>SUM(AA5:AA21)</f>
        <v>182808077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62193852</v>
      </c>
      <c r="D25" s="6">
        <v>0</v>
      </c>
      <c r="E25" s="7">
        <v>72455290</v>
      </c>
      <c r="F25" s="8">
        <v>72455290</v>
      </c>
      <c r="G25" s="8">
        <v>5152616</v>
      </c>
      <c r="H25" s="8">
        <v>5582442</v>
      </c>
      <c r="I25" s="8">
        <v>5432535</v>
      </c>
      <c r="J25" s="8">
        <v>16167593</v>
      </c>
      <c r="K25" s="8">
        <v>5581737</v>
      </c>
      <c r="L25" s="8">
        <v>5381006</v>
      </c>
      <c r="M25" s="8">
        <v>5753021</v>
      </c>
      <c r="N25" s="8">
        <v>16715764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32883357</v>
      </c>
      <c r="X25" s="8">
        <v>32604594</v>
      </c>
      <c r="Y25" s="8">
        <v>278763</v>
      </c>
      <c r="Z25" s="2">
        <v>0.85</v>
      </c>
      <c r="AA25" s="6">
        <v>72455290</v>
      </c>
    </row>
    <row r="26" spans="1:27" ht="13.5">
      <c r="A26" s="25" t="s">
        <v>52</v>
      </c>
      <c r="B26" s="24"/>
      <c r="C26" s="6">
        <v>8659340</v>
      </c>
      <c r="D26" s="6">
        <v>0</v>
      </c>
      <c r="E26" s="7">
        <v>10861205</v>
      </c>
      <c r="F26" s="8">
        <v>10861205</v>
      </c>
      <c r="G26" s="8">
        <v>707050</v>
      </c>
      <c r="H26" s="8">
        <v>747042</v>
      </c>
      <c r="I26" s="8">
        <v>814191</v>
      </c>
      <c r="J26" s="8">
        <v>2268283</v>
      </c>
      <c r="K26" s="8">
        <v>952151</v>
      </c>
      <c r="L26" s="8">
        <v>883171</v>
      </c>
      <c r="M26" s="8">
        <v>883171</v>
      </c>
      <c r="N26" s="8">
        <v>2718493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4986776</v>
      </c>
      <c r="X26" s="8">
        <v>4887540</v>
      </c>
      <c r="Y26" s="8">
        <v>99236</v>
      </c>
      <c r="Z26" s="2">
        <v>2.03</v>
      </c>
      <c r="AA26" s="6">
        <v>10861205</v>
      </c>
    </row>
    <row r="27" spans="1:27" ht="13.5">
      <c r="A27" s="25" t="s">
        <v>53</v>
      </c>
      <c r="B27" s="24"/>
      <c r="C27" s="6">
        <v>10198833</v>
      </c>
      <c r="D27" s="6">
        <v>0</v>
      </c>
      <c r="E27" s="7">
        <v>2300000</v>
      </c>
      <c r="F27" s="8">
        <v>2300000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1035000</v>
      </c>
      <c r="Y27" s="8">
        <v>-1035000</v>
      </c>
      <c r="Z27" s="2">
        <v>-100</v>
      </c>
      <c r="AA27" s="6">
        <v>2300000</v>
      </c>
    </row>
    <row r="28" spans="1:27" ht="13.5">
      <c r="A28" s="25" t="s">
        <v>54</v>
      </c>
      <c r="B28" s="24"/>
      <c r="C28" s="6">
        <v>7579433</v>
      </c>
      <c r="D28" s="6">
        <v>0</v>
      </c>
      <c r="E28" s="7">
        <v>8480000</v>
      </c>
      <c r="F28" s="8">
        <v>8480000</v>
      </c>
      <c r="G28" s="8">
        <v>768962</v>
      </c>
      <c r="H28" s="8">
        <v>758579</v>
      </c>
      <c r="I28" s="8">
        <v>749528</v>
      </c>
      <c r="J28" s="8">
        <v>2277069</v>
      </c>
      <c r="K28" s="8">
        <v>733333</v>
      </c>
      <c r="L28" s="8">
        <v>707915</v>
      </c>
      <c r="M28" s="8">
        <v>770111</v>
      </c>
      <c r="N28" s="8">
        <v>2211359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4488428</v>
      </c>
      <c r="X28" s="8">
        <v>3816000</v>
      </c>
      <c r="Y28" s="8">
        <v>672428</v>
      </c>
      <c r="Z28" s="2">
        <v>17.62</v>
      </c>
      <c r="AA28" s="6">
        <v>8480000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22500</v>
      </c>
      <c r="Y29" s="8">
        <v>-22500</v>
      </c>
      <c r="Z29" s="2">
        <v>-100</v>
      </c>
      <c r="AA29" s="6">
        <v>0</v>
      </c>
    </row>
    <row r="30" spans="1:27" ht="13.5">
      <c r="A30" s="25" t="s">
        <v>56</v>
      </c>
      <c r="B30" s="24"/>
      <c r="C30" s="6">
        <v>8299046</v>
      </c>
      <c r="D30" s="6">
        <v>0</v>
      </c>
      <c r="E30" s="7">
        <v>9299000</v>
      </c>
      <c r="F30" s="8">
        <v>9299000</v>
      </c>
      <c r="G30" s="8">
        <v>728695</v>
      </c>
      <c r="H30" s="8">
        <v>751709</v>
      </c>
      <c r="I30" s="8">
        <v>684329</v>
      </c>
      <c r="J30" s="8">
        <v>2164733</v>
      </c>
      <c r="K30" s="8">
        <v>847742</v>
      </c>
      <c r="L30" s="8">
        <v>633346</v>
      </c>
      <c r="M30" s="8">
        <v>563302</v>
      </c>
      <c r="N30" s="8">
        <v>2044390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4209123</v>
      </c>
      <c r="X30" s="8">
        <v>4184550</v>
      </c>
      <c r="Y30" s="8">
        <v>24573</v>
      </c>
      <c r="Z30" s="2">
        <v>0.59</v>
      </c>
      <c r="AA30" s="6">
        <v>9299000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2901362</v>
      </c>
      <c r="D32" s="6">
        <v>0</v>
      </c>
      <c r="E32" s="7">
        <v>3506327</v>
      </c>
      <c r="F32" s="8">
        <v>3506327</v>
      </c>
      <c r="G32" s="8">
        <v>252699</v>
      </c>
      <c r="H32" s="8">
        <v>0</v>
      </c>
      <c r="I32" s="8">
        <v>252699</v>
      </c>
      <c r="J32" s="8">
        <v>505398</v>
      </c>
      <c r="K32" s="8">
        <v>252699</v>
      </c>
      <c r="L32" s="8">
        <v>0</v>
      </c>
      <c r="M32" s="8">
        <v>0</v>
      </c>
      <c r="N32" s="8">
        <v>252699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758097</v>
      </c>
      <c r="X32" s="8">
        <v>1577847</v>
      </c>
      <c r="Y32" s="8">
        <v>-819750</v>
      </c>
      <c r="Z32" s="2">
        <v>-51.95</v>
      </c>
      <c r="AA32" s="6">
        <v>3506327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34954375</v>
      </c>
      <c r="D34" s="6">
        <v>0</v>
      </c>
      <c r="E34" s="7">
        <v>49013398</v>
      </c>
      <c r="F34" s="8">
        <v>49013398</v>
      </c>
      <c r="G34" s="8">
        <v>2454487</v>
      </c>
      <c r="H34" s="8">
        <v>2044116</v>
      </c>
      <c r="I34" s="8">
        <v>3877156</v>
      </c>
      <c r="J34" s="8">
        <v>8375759</v>
      </c>
      <c r="K34" s="8">
        <v>2234778</v>
      </c>
      <c r="L34" s="8">
        <v>4183604</v>
      </c>
      <c r="M34" s="8">
        <v>5428810</v>
      </c>
      <c r="N34" s="8">
        <v>11847192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20222951</v>
      </c>
      <c r="X34" s="8">
        <v>22033815</v>
      </c>
      <c r="Y34" s="8">
        <v>-1810864</v>
      </c>
      <c r="Z34" s="2">
        <v>-8.22</v>
      </c>
      <c r="AA34" s="6">
        <v>49013398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134786241</v>
      </c>
      <c r="D36" s="33">
        <f>SUM(D25:D35)</f>
        <v>0</v>
      </c>
      <c r="E36" s="34">
        <f t="shared" si="1"/>
        <v>155915220</v>
      </c>
      <c r="F36" s="35">
        <f t="shared" si="1"/>
        <v>155915220</v>
      </c>
      <c r="G36" s="35">
        <f t="shared" si="1"/>
        <v>10064509</v>
      </c>
      <c r="H36" s="35">
        <f t="shared" si="1"/>
        <v>9883888</v>
      </c>
      <c r="I36" s="35">
        <f t="shared" si="1"/>
        <v>11810438</v>
      </c>
      <c r="J36" s="35">
        <f t="shared" si="1"/>
        <v>31758835</v>
      </c>
      <c r="K36" s="35">
        <f t="shared" si="1"/>
        <v>10602440</v>
      </c>
      <c r="L36" s="35">
        <f t="shared" si="1"/>
        <v>11789042</v>
      </c>
      <c r="M36" s="35">
        <f t="shared" si="1"/>
        <v>13398415</v>
      </c>
      <c r="N36" s="35">
        <f t="shared" si="1"/>
        <v>35789897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67548732</v>
      </c>
      <c r="X36" s="35">
        <f t="shared" si="1"/>
        <v>70161846</v>
      </c>
      <c r="Y36" s="35">
        <f t="shared" si="1"/>
        <v>-2613114</v>
      </c>
      <c r="Z36" s="36">
        <f>+IF(X36&lt;&gt;0,+(Y36/X36)*100,0)</f>
        <v>-3.7244088475095136</v>
      </c>
      <c r="AA36" s="33">
        <f>SUM(AA25:AA35)</f>
        <v>155915220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6192608</v>
      </c>
      <c r="D38" s="46">
        <f>+D22-D36</f>
        <v>0</v>
      </c>
      <c r="E38" s="47">
        <f t="shared" si="2"/>
        <v>26892857</v>
      </c>
      <c r="F38" s="48">
        <f t="shared" si="2"/>
        <v>26892857</v>
      </c>
      <c r="G38" s="48">
        <f t="shared" si="2"/>
        <v>13375352</v>
      </c>
      <c r="H38" s="48">
        <f t="shared" si="2"/>
        <v>-6659806</v>
      </c>
      <c r="I38" s="48">
        <f t="shared" si="2"/>
        <v>18366223</v>
      </c>
      <c r="J38" s="48">
        <f t="shared" si="2"/>
        <v>25081769</v>
      </c>
      <c r="K38" s="48">
        <f t="shared" si="2"/>
        <v>3672142</v>
      </c>
      <c r="L38" s="48">
        <f t="shared" si="2"/>
        <v>-9294226</v>
      </c>
      <c r="M38" s="48">
        <f t="shared" si="2"/>
        <v>29094763</v>
      </c>
      <c r="N38" s="48">
        <f t="shared" si="2"/>
        <v>23472679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48554448</v>
      </c>
      <c r="X38" s="48">
        <f>IF(F22=F36,0,X22-X36)</f>
        <v>48857338</v>
      </c>
      <c r="Y38" s="48">
        <f t="shared" si="2"/>
        <v>-302890</v>
      </c>
      <c r="Z38" s="49">
        <f>+IF(X38&lt;&gt;0,+(Y38/X38)*100,0)</f>
        <v>-0.6199478162318217</v>
      </c>
      <c r="AA38" s="46">
        <f>+AA22-AA36</f>
        <v>26892857</v>
      </c>
    </row>
    <row r="39" spans="1:27" ht="13.5">
      <c r="A39" s="23" t="s">
        <v>64</v>
      </c>
      <c r="B39" s="29"/>
      <c r="C39" s="6">
        <v>31641896</v>
      </c>
      <c r="D39" s="6">
        <v>0</v>
      </c>
      <c r="E39" s="7">
        <v>44024000</v>
      </c>
      <c r="F39" s="8">
        <v>44024000</v>
      </c>
      <c r="G39" s="8">
        <v>0</v>
      </c>
      <c r="H39" s="8">
        <v>0</v>
      </c>
      <c r="I39" s="8">
        <v>409323</v>
      </c>
      <c r="J39" s="8">
        <v>409323</v>
      </c>
      <c r="K39" s="8">
        <v>0</v>
      </c>
      <c r="L39" s="8">
        <v>0</v>
      </c>
      <c r="M39" s="8">
        <v>17953491</v>
      </c>
      <c r="N39" s="8">
        <v>17953491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18362814</v>
      </c>
      <c r="X39" s="8">
        <v>31360000</v>
      </c>
      <c r="Y39" s="8">
        <v>-12997186</v>
      </c>
      <c r="Z39" s="2">
        <v>-41.45</v>
      </c>
      <c r="AA39" s="6">
        <v>44024000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37834504</v>
      </c>
      <c r="D42" s="55">
        <f>SUM(D38:D41)</f>
        <v>0</v>
      </c>
      <c r="E42" s="56">
        <f t="shared" si="3"/>
        <v>70916857</v>
      </c>
      <c r="F42" s="57">
        <f t="shared" si="3"/>
        <v>70916857</v>
      </c>
      <c r="G42" s="57">
        <f t="shared" si="3"/>
        <v>13375352</v>
      </c>
      <c r="H42" s="57">
        <f t="shared" si="3"/>
        <v>-6659806</v>
      </c>
      <c r="I42" s="57">
        <f t="shared" si="3"/>
        <v>18775546</v>
      </c>
      <c r="J42" s="57">
        <f t="shared" si="3"/>
        <v>25491092</v>
      </c>
      <c r="K42" s="57">
        <f t="shared" si="3"/>
        <v>3672142</v>
      </c>
      <c r="L42" s="57">
        <f t="shared" si="3"/>
        <v>-9294226</v>
      </c>
      <c r="M42" s="57">
        <f t="shared" si="3"/>
        <v>47048254</v>
      </c>
      <c r="N42" s="57">
        <f t="shared" si="3"/>
        <v>41426170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66917262</v>
      </c>
      <c r="X42" s="57">
        <f t="shared" si="3"/>
        <v>80217338</v>
      </c>
      <c r="Y42" s="57">
        <f t="shared" si="3"/>
        <v>-13300076</v>
      </c>
      <c r="Z42" s="58">
        <f>+IF(X42&lt;&gt;0,+(Y42/X42)*100,0)</f>
        <v>-16.580051559427215</v>
      </c>
      <c r="AA42" s="55">
        <f>SUM(AA38:AA41)</f>
        <v>70916857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37834504</v>
      </c>
      <c r="D44" s="63">
        <f>+D42-D43</f>
        <v>0</v>
      </c>
      <c r="E44" s="64">
        <f t="shared" si="4"/>
        <v>70916857</v>
      </c>
      <c r="F44" s="65">
        <f t="shared" si="4"/>
        <v>70916857</v>
      </c>
      <c r="G44" s="65">
        <f t="shared" si="4"/>
        <v>13375352</v>
      </c>
      <c r="H44" s="65">
        <f t="shared" si="4"/>
        <v>-6659806</v>
      </c>
      <c r="I44" s="65">
        <f t="shared" si="4"/>
        <v>18775546</v>
      </c>
      <c r="J44" s="65">
        <f t="shared" si="4"/>
        <v>25491092</v>
      </c>
      <c r="K44" s="65">
        <f t="shared" si="4"/>
        <v>3672142</v>
      </c>
      <c r="L44" s="65">
        <f t="shared" si="4"/>
        <v>-9294226</v>
      </c>
      <c r="M44" s="65">
        <f t="shared" si="4"/>
        <v>47048254</v>
      </c>
      <c r="N44" s="65">
        <f t="shared" si="4"/>
        <v>41426170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66917262</v>
      </c>
      <c r="X44" s="65">
        <f t="shared" si="4"/>
        <v>80217338</v>
      </c>
      <c r="Y44" s="65">
        <f t="shared" si="4"/>
        <v>-13300076</v>
      </c>
      <c r="Z44" s="66">
        <f>+IF(X44&lt;&gt;0,+(Y44/X44)*100,0)</f>
        <v>-16.580051559427215</v>
      </c>
      <c r="AA44" s="63">
        <f>+AA42-AA43</f>
        <v>70916857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37834504</v>
      </c>
      <c r="D46" s="55">
        <f>SUM(D44:D45)</f>
        <v>0</v>
      </c>
      <c r="E46" s="56">
        <f t="shared" si="5"/>
        <v>70916857</v>
      </c>
      <c r="F46" s="57">
        <f t="shared" si="5"/>
        <v>70916857</v>
      </c>
      <c r="G46" s="57">
        <f t="shared" si="5"/>
        <v>13375352</v>
      </c>
      <c r="H46" s="57">
        <f t="shared" si="5"/>
        <v>-6659806</v>
      </c>
      <c r="I46" s="57">
        <f t="shared" si="5"/>
        <v>18775546</v>
      </c>
      <c r="J46" s="57">
        <f t="shared" si="5"/>
        <v>25491092</v>
      </c>
      <c r="K46" s="57">
        <f t="shared" si="5"/>
        <v>3672142</v>
      </c>
      <c r="L46" s="57">
        <f t="shared" si="5"/>
        <v>-9294226</v>
      </c>
      <c r="M46" s="57">
        <f t="shared" si="5"/>
        <v>47048254</v>
      </c>
      <c r="N46" s="57">
        <f t="shared" si="5"/>
        <v>41426170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66917262</v>
      </c>
      <c r="X46" s="57">
        <f t="shared" si="5"/>
        <v>80217338</v>
      </c>
      <c r="Y46" s="57">
        <f t="shared" si="5"/>
        <v>-13300076</v>
      </c>
      <c r="Z46" s="58">
        <f>+IF(X46&lt;&gt;0,+(Y46/X46)*100,0)</f>
        <v>-16.580051559427215</v>
      </c>
      <c r="AA46" s="55">
        <f>SUM(AA44:AA45)</f>
        <v>70916857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37834504</v>
      </c>
      <c r="D48" s="71">
        <f>SUM(D46:D47)</f>
        <v>0</v>
      </c>
      <c r="E48" s="72">
        <f t="shared" si="6"/>
        <v>70916857</v>
      </c>
      <c r="F48" s="73">
        <f t="shared" si="6"/>
        <v>70916857</v>
      </c>
      <c r="G48" s="73">
        <f t="shared" si="6"/>
        <v>13375352</v>
      </c>
      <c r="H48" s="74">
        <f t="shared" si="6"/>
        <v>-6659806</v>
      </c>
      <c r="I48" s="74">
        <f t="shared" si="6"/>
        <v>18775546</v>
      </c>
      <c r="J48" s="74">
        <f t="shared" si="6"/>
        <v>25491092</v>
      </c>
      <c r="K48" s="74">
        <f t="shared" si="6"/>
        <v>3672142</v>
      </c>
      <c r="L48" s="74">
        <f t="shared" si="6"/>
        <v>-9294226</v>
      </c>
      <c r="M48" s="73">
        <f t="shared" si="6"/>
        <v>47048254</v>
      </c>
      <c r="N48" s="73">
        <f t="shared" si="6"/>
        <v>41426170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66917262</v>
      </c>
      <c r="X48" s="74">
        <f t="shared" si="6"/>
        <v>80217338</v>
      </c>
      <c r="Y48" s="74">
        <f t="shared" si="6"/>
        <v>-13300076</v>
      </c>
      <c r="Z48" s="75">
        <f>+IF(X48&lt;&gt;0,+(Y48/X48)*100,0)</f>
        <v>-16.580051559427215</v>
      </c>
      <c r="AA48" s="76">
        <f>SUM(AA46:AA47)</f>
        <v>70916857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101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281023721</v>
      </c>
      <c r="D5" s="6">
        <v>0</v>
      </c>
      <c r="E5" s="7">
        <v>357780000</v>
      </c>
      <c r="F5" s="8">
        <v>357780000</v>
      </c>
      <c r="G5" s="8">
        <v>24650298</v>
      </c>
      <c r="H5" s="8">
        <v>29569170</v>
      </c>
      <c r="I5" s="8">
        <v>25963339</v>
      </c>
      <c r="J5" s="8">
        <v>80182807</v>
      </c>
      <c r="K5" s="8">
        <v>25914330</v>
      </c>
      <c r="L5" s="8">
        <v>51804897</v>
      </c>
      <c r="M5" s="8">
        <v>29926869</v>
      </c>
      <c r="N5" s="8">
        <v>107646096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187828903</v>
      </c>
      <c r="X5" s="8">
        <v>164265085</v>
      </c>
      <c r="Y5" s="8">
        <v>23563818</v>
      </c>
      <c r="Z5" s="2">
        <v>14.34</v>
      </c>
      <c r="AA5" s="6">
        <v>357780000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764663908</v>
      </c>
      <c r="D7" s="6">
        <v>0</v>
      </c>
      <c r="E7" s="7">
        <v>917263000</v>
      </c>
      <c r="F7" s="8">
        <v>917263000</v>
      </c>
      <c r="G7" s="8">
        <v>75647473</v>
      </c>
      <c r="H7" s="8">
        <v>74752421</v>
      </c>
      <c r="I7" s="8">
        <v>75458818</v>
      </c>
      <c r="J7" s="8">
        <v>225858712</v>
      </c>
      <c r="K7" s="8">
        <v>67609265</v>
      </c>
      <c r="L7" s="8">
        <v>72640906</v>
      </c>
      <c r="M7" s="8">
        <v>68589173</v>
      </c>
      <c r="N7" s="8">
        <v>208839344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434698056</v>
      </c>
      <c r="X7" s="8">
        <v>446814184</v>
      </c>
      <c r="Y7" s="8">
        <v>-12116128</v>
      </c>
      <c r="Z7" s="2">
        <v>-2.71</v>
      </c>
      <c r="AA7" s="6">
        <v>917263000</v>
      </c>
    </row>
    <row r="8" spans="1:27" ht="13.5">
      <c r="A8" s="25" t="s">
        <v>35</v>
      </c>
      <c r="B8" s="24"/>
      <c r="C8" s="6">
        <v>210326831</v>
      </c>
      <c r="D8" s="6">
        <v>0</v>
      </c>
      <c r="E8" s="7">
        <v>284895000</v>
      </c>
      <c r="F8" s="8">
        <v>284895000</v>
      </c>
      <c r="G8" s="8">
        <v>23975645</v>
      </c>
      <c r="H8" s="8">
        <v>27339792</v>
      </c>
      <c r="I8" s="8">
        <v>28892382</v>
      </c>
      <c r="J8" s="8">
        <v>80207819</v>
      </c>
      <c r="K8" s="8">
        <v>24826266</v>
      </c>
      <c r="L8" s="8">
        <v>29542978</v>
      </c>
      <c r="M8" s="8">
        <v>24993229</v>
      </c>
      <c r="N8" s="8">
        <v>79362473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159570292</v>
      </c>
      <c r="X8" s="8">
        <v>138382298</v>
      </c>
      <c r="Y8" s="8">
        <v>21187994</v>
      </c>
      <c r="Z8" s="2">
        <v>15.31</v>
      </c>
      <c r="AA8" s="6">
        <v>284895000</v>
      </c>
    </row>
    <row r="9" spans="1:27" ht="13.5">
      <c r="A9" s="25" t="s">
        <v>36</v>
      </c>
      <c r="B9" s="24"/>
      <c r="C9" s="6">
        <v>47636629</v>
      </c>
      <c r="D9" s="6">
        <v>0</v>
      </c>
      <c r="E9" s="7">
        <v>60858000</v>
      </c>
      <c r="F9" s="8">
        <v>60858000</v>
      </c>
      <c r="G9" s="8">
        <v>4184427</v>
      </c>
      <c r="H9" s="8">
        <v>5018387</v>
      </c>
      <c r="I9" s="8">
        <v>4250334</v>
      </c>
      <c r="J9" s="8">
        <v>13453148</v>
      </c>
      <c r="K9" s="8">
        <v>6372132</v>
      </c>
      <c r="L9" s="8">
        <v>9739316</v>
      </c>
      <c r="M9" s="8">
        <v>4958058</v>
      </c>
      <c r="N9" s="8">
        <v>21069506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34522654</v>
      </c>
      <c r="X9" s="8">
        <v>30152508</v>
      </c>
      <c r="Y9" s="8">
        <v>4370146</v>
      </c>
      <c r="Z9" s="2">
        <v>14.49</v>
      </c>
      <c r="AA9" s="6">
        <v>60858000</v>
      </c>
    </row>
    <row r="10" spans="1:27" ht="13.5">
      <c r="A10" s="25" t="s">
        <v>37</v>
      </c>
      <c r="B10" s="24"/>
      <c r="C10" s="6">
        <v>64253431</v>
      </c>
      <c r="D10" s="6">
        <v>0</v>
      </c>
      <c r="E10" s="7">
        <v>69588000</v>
      </c>
      <c r="F10" s="26">
        <v>69588000</v>
      </c>
      <c r="G10" s="26">
        <v>5097040</v>
      </c>
      <c r="H10" s="26">
        <v>5191782</v>
      </c>
      <c r="I10" s="26">
        <v>7365089</v>
      </c>
      <c r="J10" s="26">
        <v>17653911</v>
      </c>
      <c r="K10" s="26">
        <v>5857631</v>
      </c>
      <c r="L10" s="26">
        <v>12128489</v>
      </c>
      <c r="M10" s="26">
        <v>6127400</v>
      </c>
      <c r="N10" s="26">
        <v>24113520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41767431</v>
      </c>
      <c r="X10" s="26">
        <v>34385758</v>
      </c>
      <c r="Y10" s="26">
        <v>7381673</v>
      </c>
      <c r="Z10" s="27">
        <v>21.47</v>
      </c>
      <c r="AA10" s="28">
        <v>69588000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12342192</v>
      </c>
      <c r="D12" s="6">
        <v>0</v>
      </c>
      <c r="E12" s="7">
        <v>13499999</v>
      </c>
      <c r="F12" s="8">
        <v>13499999</v>
      </c>
      <c r="G12" s="8">
        <v>835323</v>
      </c>
      <c r="H12" s="8">
        <v>984108</v>
      </c>
      <c r="I12" s="8">
        <v>1023900</v>
      </c>
      <c r="J12" s="8">
        <v>2843331</v>
      </c>
      <c r="K12" s="8">
        <v>2585894</v>
      </c>
      <c r="L12" s="8">
        <v>2680950</v>
      </c>
      <c r="M12" s="8">
        <v>846643</v>
      </c>
      <c r="N12" s="8">
        <v>6113487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8956818</v>
      </c>
      <c r="X12" s="8">
        <v>6806547</v>
      </c>
      <c r="Y12" s="8">
        <v>2150271</v>
      </c>
      <c r="Z12" s="2">
        <v>31.59</v>
      </c>
      <c r="AA12" s="6">
        <v>13499999</v>
      </c>
    </row>
    <row r="13" spans="1:27" ht="13.5">
      <c r="A13" s="23" t="s">
        <v>40</v>
      </c>
      <c r="B13" s="29"/>
      <c r="C13" s="6">
        <v>27592762</v>
      </c>
      <c r="D13" s="6">
        <v>0</v>
      </c>
      <c r="E13" s="7">
        <v>40000000</v>
      </c>
      <c r="F13" s="8">
        <v>40000000</v>
      </c>
      <c r="G13" s="8">
        <v>887944</v>
      </c>
      <c r="H13" s="8">
        <v>537570</v>
      </c>
      <c r="I13" s="8">
        <v>630950</v>
      </c>
      <c r="J13" s="8">
        <v>2056464</v>
      </c>
      <c r="K13" s="8">
        <v>1482517</v>
      </c>
      <c r="L13" s="8">
        <v>1181799</v>
      </c>
      <c r="M13" s="8">
        <v>1787271</v>
      </c>
      <c r="N13" s="8">
        <v>4451587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6508051</v>
      </c>
      <c r="X13" s="8">
        <v>13745434</v>
      </c>
      <c r="Y13" s="8">
        <v>-7237383</v>
      </c>
      <c r="Z13" s="2">
        <v>-52.65</v>
      </c>
      <c r="AA13" s="6">
        <v>40000000</v>
      </c>
    </row>
    <row r="14" spans="1:27" ht="13.5">
      <c r="A14" s="23" t="s">
        <v>41</v>
      </c>
      <c r="B14" s="29"/>
      <c r="C14" s="6">
        <v>54307169</v>
      </c>
      <c r="D14" s="6">
        <v>0</v>
      </c>
      <c r="E14" s="7">
        <v>59400000</v>
      </c>
      <c r="F14" s="8">
        <v>59400000</v>
      </c>
      <c r="G14" s="8">
        <v>5213803</v>
      </c>
      <c r="H14" s="8">
        <v>5140075</v>
      </c>
      <c r="I14" s="8">
        <v>5280133</v>
      </c>
      <c r="J14" s="8">
        <v>15634011</v>
      </c>
      <c r="K14" s="8">
        <v>5424816</v>
      </c>
      <c r="L14" s="8">
        <v>11508005</v>
      </c>
      <c r="M14" s="8">
        <v>5607191</v>
      </c>
      <c r="N14" s="8">
        <v>22540012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38174023</v>
      </c>
      <c r="X14" s="8">
        <v>25140830</v>
      </c>
      <c r="Y14" s="8">
        <v>13033193</v>
      </c>
      <c r="Z14" s="2">
        <v>51.84</v>
      </c>
      <c r="AA14" s="6">
        <v>59400000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33049072</v>
      </c>
      <c r="D16" s="6">
        <v>0</v>
      </c>
      <c r="E16" s="7">
        <v>12000000</v>
      </c>
      <c r="F16" s="8">
        <v>12000000</v>
      </c>
      <c r="G16" s="8">
        <v>289335</v>
      </c>
      <c r="H16" s="8">
        <v>383731</v>
      </c>
      <c r="I16" s="8">
        <v>348915</v>
      </c>
      <c r="J16" s="8">
        <v>1021981</v>
      </c>
      <c r="K16" s="8">
        <v>670648</v>
      </c>
      <c r="L16" s="8">
        <v>462661</v>
      </c>
      <c r="M16" s="8">
        <v>582571</v>
      </c>
      <c r="N16" s="8">
        <v>1715880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2737861</v>
      </c>
      <c r="X16" s="8">
        <v>6482770</v>
      </c>
      <c r="Y16" s="8">
        <v>-3744909</v>
      </c>
      <c r="Z16" s="2">
        <v>-57.77</v>
      </c>
      <c r="AA16" s="6">
        <v>12000000</v>
      </c>
    </row>
    <row r="17" spans="1:27" ht="13.5">
      <c r="A17" s="23" t="s">
        <v>44</v>
      </c>
      <c r="B17" s="29"/>
      <c r="C17" s="6">
        <v>8100962</v>
      </c>
      <c r="D17" s="6">
        <v>0</v>
      </c>
      <c r="E17" s="7">
        <v>12500999</v>
      </c>
      <c r="F17" s="8">
        <v>12500999</v>
      </c>
      <c r="G17" s="8">
        <v>357730</v>
      </c>
      <c r="H17" s="8">
        <v>984751</v>
      </c>
      <c r="I17" s="8">
        <v>637281</v>
      </c>
      <c r="J17" s="8">
        <v>1979762</v>
      </c>
      <c r="K17" s="8">
        <v>1067768</v>
      </c>
      <c r="L17" s="8">
        <v>771582</v>
      </c>
      <c r="M17" s="8">
        <v>793078</v>
      </c>
      <c r="N17" s="8">
        <v>2632428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4612190</v>
      </c>
      <c r="X17" s="8">
        <v>5095530</v>
      </c>
      <c r="Y17" s="8">
        <v>-483340</v>
      </c>
      <c r="Z17" s="2">
        <v>-9.49</v>
      </c>
      <c r="AA17" s="6">
        <v>12500999</v>
      </c>
    </row>
    <row r="18" spans="1:27" ht="13.5">
      <c r="A18" s="25" t="s">
        <v>45</v>
      </c>
      <c r="B18" s="24"/>
      <c r="C18" s="6">
        <v>15931818</v>
      </c>
      <c r="D18" s="6">
        <v>0</v>
      </c>
      <c r="E18" s="7">
        <v>18800000</v>
      </c>
      <c r="F18" s="8">
        <v>18800000</v>
      </c>
      <c r="G18" s="8">
        <v>27993</v>
      </c>
      <c r="H18" s="8">
        <v>136270</v>
      </c>
      <c r="I18" s="8">
        <v>91161</v>
      </c>
      <c r="J18" s="8">
        <v>255424</v>
      </c>
      <c r="K18" s="8">
        <v>99217</v>
      </c>
      <c r="L18" s="8">
        <v>81618</v>
      </c>
      <c r="M18" s="8">
        <v>80466</v>
      </c>
      <c r="N18" s="8">
        <v>261301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516725</v>
      </c>
      <c r="X18" s="8">
        <v>8837142</v>
      </c>
      <c r="Y18" s="8">
        <v>-8320417</v>
      </c>
      <c r="Z18" s="2">
        <v>-94.15</v>
      </c>
      <c r="AA18" s="6">
        <v>18800000</v>
      </c>
    </row>
    <row r="19" spans="1:27" ht="13.5">
      <c r="A19" s="23" t="s">
        <v>46</v>
      </c>
      <c r="B19" s="29"/>
      <c r="C19" s="6">
        <v>616432887</v>
      </c>
      <c r="D19" s="6">
        <v>0</v>
      </c>
      <c r="E19" s="7">
        <v>864900000</v>
      </c>
      <c r="F19" s="8">
        <v>864900000</v>
      </c>
      <c r="G19" s="8">
        <v>56309500</v>
      </c>
      <c r="H19" s="8">
        <v>119091789</v>
      </c>
      <c r="I19" s="8">
        <v>64177060</v>
      </c>
      <c r="J19" s="8">
        <v>239578349</v>
      </c>
      <c r="K19" s="8">
        <v>67474981</v>
      </c>
      <c r="L19" s="8">
        <v>0</v>
      </c>
      <c r="M19" s="8">
        <v>132656743</v>
      </c>
      <c r="N19" s="8">
        <v>200131724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439710073</v>
      </c>
      <c r="X19" s="8">
        <v>420900000</v>
      </c>
      <c r="Y19" s="8">
        <v>18810073</v>
      </c>
      <c r="Z19" s="2">
        <v>4.47</v>
      </c>
      <c r="AA19" s="6">
        <v>864900000</v>
      </c>
    </row>
    <row r="20" spans="1:27" ht="13.5">
      <c r="A20" s="23" t="s">
        <v>47</v>
      </c>
      <c r="B20" s="29"/>
      <c r="C20" s="6">
        <v>123415886</v>
      </c>
      <c r="D20" s="6">
        <v>0</v>
      </c>
      <c r="E20" s="7">
        <v>68839999</v>
      </c>
      <c r="F20" s="26">
        <v>68839999</v>
      </c>
      <c r="G20" s="26">
        <v>1290931</v>
      </c>
      <c r="H20" s="26">
        <v>1517204</v>
      </c>
      <c r="I20" s="26">
        <v>1343192</v>
      </c>
      <c r="J20" s="26">
        <v>4151327</v>
      </c>
      <c r="K20" s="26">
        <v>10466813</v>
      </c>
      <c r="L20" s="26">
        <v>3530314</v>
      </c>
      <c r="M20" s="26">
        <v>4050853</v>
      </c>
      <c r="N20" s="26">
        <v>18047980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22199307</v>
      </c>
      <c r="X20" s="26">
        <v>24053834</v>
      </c>
      <c r="Y20" s="26">
        <v>-1854527</v>
      </c>
      <c r="Z20" s="27">
        <v>-7.71</v>
      </c>
      <c r="AA20" s="28">
        <v>68839999</v>
      </c>
    </row>
    <row r="21" spans="1:27" ht="13.5">
      <c r="A21" s="23" t="s">
        <v>48</v>
      </c>
      <c r="B21" s="29"/>
      <c r="C21" s="6">
        <v>577997</v>
      </c>
      <c r="D21" s="6">
        <v>0</v>
      </c>
      <c r="E21" s="7">
        <v>38000000</v>
      </c>
      <c r="F21" s="8">
        <v>38000000</v>
      </c>
      <c r="G21" s="8">
        <v>0</v>
      </c>
      <c r="H21" s="8">
        <v>-579574</v>
      </c>
      <c r="I21" s="30">
        <v>7944</v>
      </c>
      <c r="J21" s="8">
        <v>-571630</v>
      </c>
      <c r="K21" s="8">
        <v>-45270</v>
      </c>
      <c r="L21" s="8">
        <v>0</v>
      </c>
      <c r="M21" s="8">
        <v>0</v>
      </c>
      <c r="N21" s="8">
        <v>-45270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-616900</v>
      </c>
      <c r="X21" s="8"/>
      <c r="Y21" s="8">
        <v>-616900</v>
      </c>
      <c r="Z21" s="2">
        <v>0</v>
      </c>
      <c r="AA21" s="6">
        <v>38000000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2259655265</v>
      </c>
      <c r="D22" s="33">
        <f>SUM(D5:D21)</f>
        <v>0</v>
      </c>
      <c r="E22" s="34">
        <f t="shared" si="0"/>
        <v>2818324997</v>
      </c>
      <c r="F22" s="35">
        <f t="shared" si="0"/>
        <v>2818324997</v>
      </c>
      <c r="G22" s="35">
        <f t="shared" si="0"/>
        <v>198767442</v>
      </c>
      <c r="H22" s="35">
        <f t="shared" si="0"/>
        <v>270067476</v>
      </c>
      <c r="I22" s="35">
        <f t="shared" si="0"/>
        <v>215470498</v>
      </c>
      <c r="J22" s="35">
        <f t="shared" si="0"/>
        <v>684305416</v>
      </c>
      <c r="K22" s="35">
        <f t="shared" si="0"/>
        <v>219807008</v>
      </c>
      <c r="L22" s="35">
        <f t="shared" si="0"/>
        <v>196073515</v>
      </c>
      <c r="M22" s="35">
        <f t="shared" si="0"/>
        <v>280999545</v>
      </c>
      <c r="N22" s="35">
        <f t="shared" si="0"/>
        <v>696880068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1381185484</v>
      </c>
      <c r="X22" s="35">
        <f t="shared" si="0"/>
        <v>1325061920</v>
      </c>
      <c r="Y22" s="35">
        <f t="shared" si="0"/>
        <v>56123564</v>
      </c>
      <c r="Z22" s="36">
        <f>+IF(X22&lt;&gt;0,+(Y22/X22)*100,0)</f>
        <v>4.235542743542128</v>
      </c>
      <c r="AA22" s="33">
        <f>SUM(AA5:AA21)</f>
        <v>2818324997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598398760</v>
      </c>
      <c r="D25" s="6">
        <v>0</v>
      </c>
      <c r="E25" s="7">
        <v>644064000</v>
      </c>
      <c r="F25" s="8">
        <v>644064000</v>
      </c>
      <c r="G25" s="8">
        <v>49129532</v>
      </c>
      <c r="H25" s="8">
        <v>53126270</v>
      </c>
      <c r="I25" s="8">
        <v>53166538</v>
      </c>
      <c r="J25" s="8">
        <v>155422340</v>
      </c>
      <c r="K25" s="8">
        <v>51340851</v>
      </c>
      <c r="L25" s="8">
        <v>51610783</v>
      </c>
      <c r="M25" s="8">
        <v>52061560</v>
      </c>
      <c r="N25" s="8">
        <v>155013194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310435534</v>
      </c>
      <c r="X25" s="8">
        <v>284278144</v>
      </c>
      <c r="Y25" s="8">
        <v>26157390</v>
      </c>
      <c r="Z25" s="2">
        <v>9.2</v>
      </c>
      <c r="AA25" s="6">
        <v>644064000</v>
      </c>
    </row>
    <row r="26" spans="1:27" ht="13.5">
      <c r="A26" s="25" t="s">
        <v>52</v>
      </c>
      <c r="B26" s="24"/>
      <c r="C26" s="6">
        <v>27155223</v>
      </c>
      <c r="D26" s="6">
        <v>0</v>
      </c>
      <c r="E26" s="7">
        <v>35326000</v>
      </c>
      <c r="F26" s="8">
        <v>35326000</v>
      </c>
      <c r="G26" s="8">
        <v>2274997</v>
      </c>
      <c r="H26" s="8">
        <v>2592268</v>
      </c>
      <c r="I26" s="8">
        <v>2665841</v>
      </c>
      <c r="J26" s="8">
        <v>7533106</v>
      </c>
      <c r="K26" s="8">
        <v>2593990</v>
      </c>
      <c r="L26" s="8">
        <v>2686296</v>
      </c>
      <c r="M26" s="8">
        <v>2657268</v>
      </c>
      <c r="N26" s="8">
        <v>7937554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15470660</v>
      </c>
      <c r="X26" s="8">
        <v>15309598</v>
      </c>
      <c r="Y26" s="8">
        <v>161062</v>
      </c>
      <c r="Z26" s="2">
        <v>1.05</v>
      </c>
      <c r="AA26" s="6">
        <v>35326000</v>
      </c>
    </row>
    <row r="27" spans="1:27" ht="13.5">
      <c r="A27" s="25" t="s">
        <v>53</v>
      </c>
      <c r="B27" s="24"/>
      <c r="C27" s="6">
        <v>192987885</v>
      </c>
      <c r="D27" s="6">
        <v>0</v>
      </c>
      <c r="E27" s="7">
        <v>50000000</v>
      </c>
      <c r="F27" s="8">
        <v>50000000</v>
      </c>
      <c r="G27" s="8">
        <v>4166667</v>
      </c>
      <c r="H27" s="8">
        <v>4166667</v>
      </c>
      <c r="I27" s="8">
        <v>4166667</v>
      </c>
      <c r="J27" s="8">
        <v>12500001</v>
      </c>
      <c r="K27" s="8">
        <v>4166667</v>
      </c>
      <c r="L27" s="8">
        <v>4166667</v>
      </c>
      <c r="M27" s="8">
        <v>4166667</v>
      </c>
      <c r="N27" s="8">
        <v>12500001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25000002</v>
      </c>
      <c r="X27" s="8">
        <v>25000002</v>
      </c>
      <c r="Y27" s="8">
        <v>0</v>
      </c>
      <c r="Z27" s="2">
        <v>0</v>
      </c>
      <c r="AA27" s="6">
        <v>50000000</v>
      </c>
    </row>
    <row r="28" spans="1:27" ht="13.5">
      <c r="A28" s="25" t="s">
        <v>54</v>
      </c>
      <c r="B28" s="24"/>
      <c r="C28" s="6">
        <v>477163893</v>
      </c>
      <c r="D28" s="6">
        <v>0</v>
      </c>
      <c r="E28" s="7">
        <v>180000001</v>
      </c>
      <c r="F28" s="8">
        <v>180000001</v>
      </c>
      <c r="G28" s="8">
        <v>15007560</v>
      </c>
      <c r="H28" s="8">
        <v>14999999</v>
      </c>
      <c r="I28" s="8">
        <v>15000000</v>
      </c>
      <c r="J28" s="8">
        <v>45007559</v>
      </c>
      <c r="K28" s="8">
        <v>15000000</v>
      </c>
      <c r="L28" s="8">
        <v>15000000</v>
      </c>
      <c r="M28" s="8">
        <v>15000000</v>
      </c>
      <c r="N28" s="8">
        <v>45000000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90007559</v>
      </c>
      <c r="X28" s="8">
        <v>90000000</v>
      </c>
      <c r="Y28" s="8">
        <v>7559</v>
      </c>
      <c r="Z28" s="2">
        <v>0.01</v>
      </c>
      <c r="AA28" s="6">
        <v>180000001</v>
      </c>
    </row>
    <row r="29" spans="1:27" ht="13.5">
      <c r="A29" s="25" t="s">
        <v>55</v>
      </c>
      <c r="B29" s="24"/>
      <c r="C29" s="6">
        <v>34578938</v>
      </c>
      <c r="D29" s="6">
        <v>0</v>
      </c>
      <c r="E29" s="7">
        <v>40000000</v>
      </c>
      <c r="F29" s="8">
        <v>40000000</v>
      </c>
      <c r="G29" s="8">
        <v>0</v>
      </c>
      <c r="H29" s="8">
        <v>527671</v>
      </c>
      <c r="I29" s="8">
        <v>0</v>
      </c>
      <c r="J29" s="8">
        <v>527671</v>
      </c>
      <c r="K29" s="8">
        <v>273428</v>
      </c>
      <c r="L29" s="8">
        <v>0</v>
      </c>
      <c r="M29" s="8">
        <v>10536113</v>
      </c>
      <c r="N29" s="8">
        <v>10809541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11337212</v>
      </c>
      <c r="X29" s="8">
        <v>17012000</v>
      </c>
      <c r="Y29" s="8">
        <v>-5674788</v>
      </c>
      <c r="Z29" s="2">
        <v>-33.36</v>
      </c>
      <c r="AA29" s="6">
        <v>40000000</v>
      </c>
    </row>
    <row r="30" spans="1:27" ht="13.5">
      <c r="A30" s="25" t="s">
        <v>56</v>
      </c>
      <c r="B30" s="24"/>
      <c r="C30" s="6">
        <v>748278150</v>
      </c>
      <c r="D30" s="6">
        <v>0</v>
      </c>
      <c r="E30" s="7">
        <v>839635000</v>
      </c>
      <c r="F30" s="8">
        <v>839635000</v>
      </c>
      <c r="G30" s="8">
        <v>75528123</v>
      </c>
      <c r="H30" s="8">
        <v>79200336</v>
      </c>
      <c r="I30" s="8">
        <v>65246569</v>
      </c>
      <c r="J30" s="8">
        <v>219975028</v>
      </c>
      <c r="K30" s="8">
        <v>57593191</v>
      </c>
      <c r="L30" s="8">
        <v>59664317</v>
      </c>
      <c r="M30" s="8">
        <v>56063964</v>
      </c>
      <c r="N30" s="8">
        <v>173321472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393296500</v>
      </c>
      <c r="X30" s="8">
        <v>438737678</v>
      </c>
      <c r="Y30" s="8">
        <v>-45441178</v>
      </c>
      <c r="Z30" s="2">
        <v>-10.36</v>
      </c>
      <c r="AA30" s="6">
        <v>839635000</v>
      </c>
    </row>
    <row r="31" spans="1:27" ht="13.5">
      <c r="A31" s="25" t="s">
        <v>57</v>
      </c>
      <c r="B31" s="24"/>
      <c r="C31" s="6">
        <v>199521473</v>
      </c>
      <c r="D31" s="6">
        <v>0</v>
      </c>
      <c r="E31" s="7">
        <v>203208998</v>
      </c>
      <c r="F31" s="8">
        <v>203208998</v>
      </c>
      <c r="G31" s="8">
        <v>7531947</v>
      </c>
      <c r="H31" s="8">
        <v>20286829</v>
      </c>
      <c r="I31" s="8">
        <v>23845350</v>
      </c>
      <c r="J31" s="8">
        <v>51664126</v>
      </c>
      <c r="K31" s="8">
        <v>24791700</v>
      </c>
      <c r="L31" s="8">
        <v>27371208</v>
      </c>
      <c r="M31" s="8">
        <v>21004346</v>
      </c>
      <c r="N31" s="8">
        <v>73167254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124831380</v>
      </c>
      <c r="X31" s="8">
        <v>90948835</v>
      </c>
      <c r="Y31" s="8">
        <v>33882545</v>
      </c>
      <c r="Z31" s="2">
        <v>37.25</v>
      </c>
      <c r="AA31" s="6">
        <v>203208998</v>
      </c>
    </row>
    <row r="32" spans="1:27" ht="13.5">
      <c r="A32" s="25" t="s">
        <v>58</v>
      </c>
      <c r="B32" s="24"/>
      <c r="C32" s="6">
        <v>68927685</v>
      </c>
      <c r="D32" s="6">
        <v>0</v>
      </c>
      <c r="E32" s="7">
        <v>193255000</v>
      </c>
      <c r="F32" s="8">
        <v>193255000</v>
      </c>
      <c r="G32" s="8">
        <v>4660507</v>
      </c>
      <c r="H32" s="8">
        <v>8317364</v>
      </c>
      <c r="I32" s="8">
        <v>12899210</v>
      </c>
      <c r="J32" s="8">
        <v>25877081</v>
      </c>
      <c r="K32" s="8">
        <v>10396412</v>
      </c>
      <c r="L32" s="8">
        <v>17467814</v>
      </c>
      <c r="M32" s="8">
        <v>21666794</v>
      </c>
      <c r="N32" s="8">
        <v>49531020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75408101</v>
      </c>
      <c r="X32" s="8">
        <v>109698764</v>
      </c>
      <c r="Y32" s="8">
        <v>-34290663</v>
      </c>
      <c r="Z32" s="2">
        <v>-31.26</v>
      </c>
      <c r="AA32" s="6">
        <v>193255000</v>
      </c>
    </row>
    <row r="33" spans="1:27" ht="13.5">
      <c r="A33" s="25" t="s">
        <v>59</v>
      </c>
      <c r="B33" s="24"/>
      <c r="C33" s="6">
        <v>17180000</v>
      </c>
      <c r="D33" s="6">
        <v>0</v>
      </c>
      <c r="E33" s="7">
        <v>11500000</v>
      </c>
      <c r="F33" s="8">
        <v>11500000</v>
      </c>
      <c r="G33" s="8">
        <v>1040000</v>
      </c>
      <c r="H33" s="8">
        <v>2040000</v>
      </c>
      <c r="I33" s="8">
        <v>3540000</v>
      </c>
      <c r="J33" s="8">
        <v>6620000</v>
      </c>
      <c r="K33" s="8">
        <v>3000000</v>
      </c>
      <c r="L33" s="8">
        <v>1600000</v>
      </c>
      <c r="M33" s="8">
        <v>520000</v>
      </c>
      <c r="N33" s="8">
        <v>5120000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11740000</v>
      </c>
      <c r="X33" s="8">
        <v>7580200</v>
      </c>
      <c r="Y33" s="8">
        <v>4159800</v>
      </c>
      <c r="Z33" s="2">
        <v>54.88</v>
      </c>
      <c r="AA33" s="6">
        <v>11500000</v>
      </c>
    </row>
    <row r="34" spans="1:27" ht="13.5">
      <c r="A34" s="25" t="s">
        <v>60</v>
      </c>
      <c r="B34" s="24"/>
      <c r="C34" s="6">
        <v>461161179</v>
      </c>
      <c r="D34" s="6">
        <v>0</v>
      </c>
      <c r="E34" s="7">
        <v>381567001</v>
      </c>
      <c r="F34" s="8">
        <v>381567001</v>
      </c>
      <c r="G34" s="8">
        <v>8365392</v>
      </c>
      <c r="H34" s="8">
        <v>41626291</v>
      </c>
      <c r="I34" s="8">
        <v>24442711</v>
      </c>
      <c r="J34" s="8">
        <v>74434394</v>
      </c>
      <c r="K34" s="8">
        <v>35256327</v>
      </c>
      <c r="L34" s="8">
        <v>41787689</v>
      </c>
      <c r="M34" s="8">
        <v>31792119</v>
      </c>
      <c r="N34" s="8">
        <v>108836135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183270529</v>
      </c>
      <c r="X34" s="8">
        <v>193122627</v>
      </c>
      <c r="Y34" s="8">
        <v>-9852098</v>
      </c>
      <c r="Z34" s="2">
        <v>-5.1</v>
      </c>
      <c r="AA34" s="6">
        <v>381567001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2825353186</v>
      </c>
      <c r="D36" s="33">
        <f>SUM(D25:D35)</f>
        <v>0</v>
      </c>
      <c r="E36" s="34">
        <f t="shared" si="1"/>
        <v>2578556000</v>
      </c>
      <c r="F36" s="35">
        <f t="shared" si="1"/>
        <v>2578556000</v>
      </c>
      <c r="G36" s="35">
        <f t="shared" si="1"/>
        <v>167704725</v>
      </c>
      <c r="H36" s="35">
        <f t="shared" si="1"/>
        <v>226883695</v>
      </c>
      <c r="I36" s="35">
        <f t="shared" si="1"/>
        <v>204972886</v>
      </c>
      <c r="J36" s="35">
        <f t="shared" si="1"/>
        <v>599561306</v>
      </c>
      <c r="K36" s="35">
        <f t="shared" si="1"/>
        <v>204412566</v>
      </c>
      <c r="L36" s="35">
        <f t="shared" si="1"/>
        <v>221354774</v>
      </c>
      <c r="M36" s="35">
        <f t="shared" si="1"/>
        <v>215468831</v>
      </c>
      <c r="N36" s="35">
        <f t="shared" si="1"/>
        <v>641236171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1240797477</v>
      </c>
      <c r="X36" s="35">
        <f t="shared" si="1"/>
        <v>1271687848</v>
      </c>
      <c r="Y36" s="35">
        <f t="shared" si="1"/>
        <v>-30890371</v>
      </c>
      <c r="Z36" s="36">
        <f>+IF(X36&lt;&gt;0,+(Y36/X36)*100,0)</f>
        <v>-2.42908438958363</v>
      </c>
      <c r="AA36" s="33">
        <f>SUM(AA25:AA35)</f>
        <v>2578556000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-565697921</v>
      </c>
      <c r="D38" s="46">
        <f>+D22-D36</f>
        <v>0</v>
      </c>
      <c r="E38" s="47">
        <f t="shared" si="2"/>
        <v>239768997</v>
      </c>
      <c r="F38" s="48">
        <f t="shared" si="2"/>
        <v>239768997</v>
      </c>
      <c r="G38" s="48">
        <f t="shared" si="2"/>
        <v>31062717</v>
      </c>
      <c r="H38" s="48">
        <f t="shared" si="2"/>
        <v>43183781</v>
      </c>
      <c r="I38" s="48">
        <f t="shared" si="2"/>
        <v>10497612</v>
      </c>
      <c r="J38" s="48">
        <f t="shared" si="2"/>
        <v>84744110</v>
      </c>
      <c r="K38" s="48">
        <f t="shared" si="2"/>
        <v>15394442</v>
      </c>
      <c r="L38" s="48">
        <f t="shared" si="2"/>
        <v>-25281259</v>
      </c>
      <c r="M38" s="48">
        <f t="shared" si="2"/>
        <v>65530714</v>
      </c>
      <c r="N38" s="48">
        <f t="shared" si="2"/>
        <v>55643897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140388007</v>
      </c>
      <c r="X38" s="48">
        <f>IF(F22=F36,0,X22-X36)</f>
        <v>53374072</v>
      </c>
      <c r="Y38" s="48">
        <f t="shared" si="2"/>
        <v>87013935</v>
      </c>
      <c r="Z38" s="49">
        <f>+IF(X38&lt;&gt;0,+(Y38/X38)*100,0)</f>
        <v>163.02660025639415</v>
      </c>
      <c r="AA38" s="46">
        <f>+AA22-AA36</f>
        <v>239768997</v>
      </c>
    </row>
    <row r="39" spans="1:27" ht="13.5">
      <c r="A39" s="23" t="s">
        <v>64</v>
      </c>
      <c r="B39" s="29"/>
      <c r="C39" s="6">
        <v>473584799</v>
      </c>
      <c r="D39" s="6">
        <v>0</v>
      </c>
      <c r="E39" s="7">
        <v>622026000</v>
      </c>
      <c r="F39" s="8">
        <v>622026000</v>
      </c>
      <c r="G39" s="8">
        <v>0</v>
      </c>
      <c r="H39" s="8">
        <v>14267201</v>
      </c>
      <c r="I39" s="8">
        <v>23934185</v>
      </c>
      <c r="J39" s="8">
        <v>38201386</v>
      </c>
      <c r="K39" s="8">
        <v>50264111</v>
      </c>
      <c r="L39" s="8">
        <v>0</v>
      </c>
      <c r="M39" s="8">
        <v>52716547</v>
      </c>
      <c r="N39" s="8">
        <v>102980658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141182044</v>
      </c>
      <c r="X39" s="8">
        <v>437344269</v>
      </c>
      <c r="Y39" s="8">
        <v>-296162225</v>
      </c>
      <c r="Z39" s="2">
        <v>-67.72</v>
      </c>
      <c r="AA39" s="6">
        <v>622026000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-92113122</v>
      </c>
      <c r="D42" s="55">
        <f>SUM(D38:D41)</f>
        <v>0</v>
      </c>
      <c r="E42" s="56">
        <f t="shared" si="3"/>
        <v>861794997</v>
      </c>
      <c r="F42" s="57">
        <f t="shared" si="3"/>
        <v>861794997</v>
      </c>
      <c r="G42" s="57">
        <f t="shared" si="3"/>
        <v>31062717</v>
      </c>
      <c r="H42" s="57">
        <f t="shared" si="3"/>
        <v>57450982</v>
      </c>
      <c r="I42" s="57">
        <f t="shared" si="3"/>
        <v>34431797</v>
      </c>
      <c r="J42" s="57">
        <f t="shared" si="3"/>
        <v>122945496</v>
      </c>
      <c r="K42" s="57">
        <f t="shared" si="3"/>
        <v>65658553</v>
      </c>
      <c r="L42" s="57">
        <f t="shared" si="3"/>
        <v>-25281259</v>
      </c>
      <c r="M42" s="57">
        <f t="shared" si="3"/>
        <v>118247261</v>
      </c>
      <c r="N42" s="57">
        <f t="shared" si="3"/>
        <v>158624555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281570051</v>
      </c>
      <c r="X42" s="57">
        <f t="shared" si="3"/>
        <v>490718341</v>
      </c>
      <c r="Y42" s="57">
        <f t="shared" si="3"/>
        <v>-209148290</v>
      </c>
      <c r="Z42" s="58">
        <f>+IF(X42&lt;&gt;0,+(Y42/X42)*100,0)</f>
        <v>-42.62084224807892</v>
      </c>
      <c r="AA42" s="55">
        <f>SUM(AA38:AA41)</f>
        <v>861794997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-92113122</v>
      </c>
      <c r="D44" s="63">
        <f>+D42-D43</f>
        <v>0</v>
      </c>
      <c r="E44" s="64">
        <f t="shared" si="4"/>
        <v>861794997</v>
      </c>
      <c r="F44" s="65">
        <f t="shared" si="4"/>
        <v>861794997</v>
      </c>
      <c r="G44" s="65">
        <f t="shared" si="4"/>
        <v>31062717</v>
      </c>
      <c r="H44" s="65">
        <f t="shared" si="4"/>
        <v>57450982</v>
      </c>
      <c r="I44" s="65">
        <f t="shared" si="4"/>
        <v>34431797</v>
      </c>
      <c r="J44" s="65">
        <f t="shared" si="4"/>
        <v>122945496</v>
      </c>
      <c r="K44" s="65">
        <f t="shared" si="4"/>
        <v>65658553</v>
      </c>
      <c r="L44" s="65">
        <f t="shared" si="4"/>
        <v>-25281259</v>
      </c>
      <c r="M44" s="65">
        <f t="shared" si="4"/>
        <v>118247261</v>
      </c>
      <c r="N44" s="65">
        <f t="shared" si="4"/>
        <v>158624555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281570051</v>
      </c>
      <c r="X44" s="65">
        <f t="shared" si="4"/>
        <v>490718341</v>
      </c>
      <c r="Y44" s="65">
        <f t="shared" si="4"/>
        <v>-209148290</v>
      </c>
      <c r="Z44" s="66">
        <f>+IF(X44&lt;&gt;0,+(Y44/X44)*100,0)</f>
        <v>-42.62084224807892</v>
      </c>
      <c r="AA44" s="63">
        <f>+AA42-AA43</f>
        <v>861794997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-92113122</v>
      </c>
      <c r="D46" s="55">
        <f>SUM(D44:D45)</f>
        <v>0</v>
      </c>
      <c r="E46" s="56">
        <f t="shared" si="5"/>
        <v>861794997</v>
      </c>
      <c r="F46" s="57">
        <f t="shared" si="5"/>
        <v>861794997</v>
      </c>
      <c r="G46" s="57">
        <f t="shared" si="5"/>
        <v>31062717</v>
      </c>
      <c r="H46" s="57">
        <f t="shared" si="5"/>
        <v>57450982</v>
      </c>
      <c r="I46" s="57">
        <f t="shared" si="5"/>
        <v>34431797</v>
      </c>
      <c r="J46" s="57">
        <f t="shared" si="5"/>
        <v>122945496</v>
      </c>
      <c r="K46" s="57">
        <f t="shared" si="5"/>
        <v>65658553</v>
      </c>
      <c r="L46" s="57">
        <f t="shared" si="5"/>
        <v>-25281259</v>
      </c>
      <c r="M46" s="57">
        <f t="shared" si="5"/>
        <v>118247261</v>
      </c>
      <c r="N46" s="57">
        <f t="shared" si="5"/>
        <v>158624555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281570051</v>
      </c>
      <c r="X46" s="57">
        <f t="shared" si="5"/>
        <v>490718341</v>
      </c>
      <c r="Y46" s="57">
        <f t="shared" si="5"/>
        <v>-209148290</v>
      </c>
      <c r="Z46" s="58">
        <f>+IF(X46&lt;&gt;0,+(Y46/X46)*100,0)</f>
        <v>-42.62084224807892</v>
      </c>
      <c r="AA46" s="55">
        <f>SUM(AA44:AA45)</f>
        <v>861794997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-92113122</v>
      </c>
      <c r="D48" s="71">
        <f>SUM(D46:D47)</f>
        <v>0</v>
      </c>
      <c r="E48" s="72">
        <f t="shared" si="6"/>
        <v>861794997</v>
      </c>
      <c r="F48" s="73">
        <f t="shared" si="6"/>
        <v>861794997</v>
      </c>
      <c r="G48" s="73">
        <f t="shared" si="6"/>
        <v>31062717</v>
      </c>
      <c r="H48" s="74">
        <f t="shared" si="6"/>
        <v>57450982</v>
      </c>
      <c r="I48" s="74">
        <f t="shared" si="6"/>
        <v>34431797</v>
      </c>
      <c r="J48" s="74">
        <f t="shared" si="6"/>
        <v>122945496</v>
      </c>
      <c r="K48" s="74">
        <f t="shared" si="6"/>
        <v>65658553</v>
      </c>
      <c r="L48" s="74">
        <f t="shared" si="6"/>
        <v>-25281259</v>
      </c>
      <c r="M48" s="73">
        <f t="shared" si="6"/>
        <v>118247261</v>
      </c>
      <c r="N48" s="73">
        <f t="shared" si="6"/>
        <v>158624555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281570051</v>
      </c>
      <c r="X48" s="74">
        <f t="shared" si="6"/>
        <v>490718341</v>
      </c>
      <c r="Y48" s="74">
        <f t="shared" si="6"/>
        <v>-209148290</v>
      </c>
      <c r="Z48" s="75">
        <f>+IF(X48&lt;&gt;0,+(Y48/X48)*100,0)</f>
        <v>-42.62084224807892</v>
      </c>
      <c r="AA48" s="76">
        <f>SUM(AA46:AA47)</f>
        <v>861794997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101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17049718</v>
      </c>
      <c r="D5" s="6">
        <v>0</v>
      </c>
      <c r="E5" s="7">
        <v>21359920</v>
      </c>
      <c r="F5" s="8">
        <v>21359920</v>
      </c>
      <c r="G5" s="8">
        <v>1910104</v>
      </c>
      <c r="H5" s="8">
        <v>1910104</v>
      </c>
      <c r="I5" s="8">
        <v>1910569</v>
      </c>
      <c r="J5" s="8">
        <v>5730777</v>
      </c>
      <c r="K5" s="8">
        <v>1905961</v>
      </c>
      <c r="L5" s="8">
        <v>1922145</v>
      </c>
      <c r="M5" s="8">
        <v>1921388</v>
      </c>
      <c r="N5" s="8">
        <v>5749494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11480271</v>
      </c>
      <c r="X5" s="8">
        <v>9398365</v>
      </c>
      <c r="Y5" s="8">
        <v>2081906</v>
      </c>
      <c r="Z5" s="2">
        <v>22.15</v>
      </c>
      <c r="AA5" s="6">
        <v>21359920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5919089</v>
      </c>
      <c r="D10" s="6">
        <v>0</v>
      </c>
      <c r="E10" s="7">
        <v>6537117</v>
      </c>
      <c r="F10" s="26">
        <v>6537117</v>
      </c>
      <c r="G10" s="26">
        <v>542397</v>
      </c>
      <c r="H10" s="26">
        <v>531046</v>
      </c>
      <c r="I10" s="26">
        <v>479267</v>
      </c>
      <c r="J10" s="26">
        <v>1552710</v>
      </c>
      <c r="K10" s="26">
        <v>657176</v>
      </c>
      <c r="L10" s="26">
        <v>421967</v>
      </c>
      <c r="M10" s="26">
        <v>597375</v>
      </c>
      <c r="N10" s="26">
        <v>1676518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3229228</v>
      </c>
      <c r="X10" s="26">
        <v>2876331</v>
      </c>
      <c r="Y10" s="26">
        <v>352897</v>
      </c>
      <c r="Z10" s="27">
        <v>12.27</v>
      </c>
      <c r="AA10" s="28">
        <v>6537117</v>
      </c>
    </row>
    <row r="11" spans="1:27" ht="13.5">
      <c r="A11" s="25" t="s">
        <v>38</v>
      </c>
      <c r="B11" s="29"/>
      <c r="C11" s="6">
        <v>270827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257753</v>
      </c>
      <c r="D12" s="6">
        <v>0</v>
      </c>
      <c r="E12" s="7">
        <v>604223</v>
      </c>
      <c r="F12" s="8">
        <v>604223</v>
      </c>
      <c r="G12" s="8">
        <v>70805</v>
      </c>
      <c r="H12" s="8">
        <v>78078</v>
      </c>
      <c r="I12" s="8">
        <v>85840</v>
      </c>
      <c r="J12" s="8">
        <v>234723</v>
      </c>
      <c r="K12" s="8">
        <v>101974</v>
      </c>
      <c r="L12" s="8">
        <v>63659</v>
      </c>
      <c r="M12" s="8">
        <v>68658</v>
      </c>
      <c r="N12" s="8">
        <v>234291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469014</v>
      </c>
      <c r="X12" s="8">
        <v>265858</v>
      </c>
      <c r="Y12" s="8">
        <v>203156</v>
      </c>
      <c r="Z12" s="2">
        <v>76.42</v>
      </c>
      <c r="AA12" s="6">
        <v>604223</v>
      </c>
    </row>
    <row r="13" spans="1:27" ht="13.5">
      <c r="A13" s="23" t="s">
        <v>40</v>
      </c>
      <c r="B13" s="29"/>
      <c r="C13" s="6">
        <v>12056549</v>
      </c>
      <c r="D13" s="6">
        <v>0</v>
      </c>
      <c r="E13" s="7">
        <v>11212148</v>
      </c>
      <c r="F13" s="8">
        <v>11212148</v>
      </c>
      <c r="G13" s="8">
        <v>1114059</v>
      </c>
      <c r="H13" s="8">
        <v>968196</v>
      </c>
      <c r="I13" s="8">
        <v>1085400</v>
      </c>
      <c r="J13" s="8">
        <v>3167655</v>
      </c>
      <c r="K13" s="8">
        <v>1200306</v>
      </c>
      <c r="L13" s="8">
        <v>1088554</v>
      </c>
      <c r="M13" s="8">
        <v>795311</v>
      </c>
      <c r="N13" s="8">
        <v>3084171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6251826</v>
      </c>
      <c r="X13" s="8">
        <v>4933345</v>
      </c>
      <c r="Y13" s="8">
        <v>1318481</v>
      </c>
      <c r="Z13" s="2">
        <v>26.73</v>
      </c>
      <c r="AA13" s="6">
        <v>11212148</v>
      </c>
    </row>
    <row r="14" spans="1:27" ht="13.5">
      <c r="A14" s="23" t="s">
        <v>41</v>
      </c>
      <c r="B14" s="29"/>
      <c r="C14" s="6">
        <v>13247348</v>
      </c>
      <c r="D14" s="6">
        <v>0</v>
      </c>
      <c r="E14" s="7">
        <v>5253202</v>
      </c>
      <c r="F14" s="8">
        <v>5253202</v>
      </c>
      <c r="G14" s="8">
        <v>1630640</v>
      </c>
      <c r="H14" s="8">
        <v>1661298</v>
      </c>
      <c r="I14" s="8">
        <v>1687398</v>
      </c>
      <c r="J14" s="8">
        <v>4979336</v>
      </c>
      <c r="K14" s="8">
        <v>1738545</v>
      </c>
      <c r="L14" s="8">
        <v>1676628</v>
      </c>
      <c r="M14" s="8">
        <v>1747986</v>
      </c>
      <c r="N14" s="8">
        <v>5163159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10142495</v>
      </c>
      <c r="X14" s="8">
        <v>2311408</v>
      </c>
      <c r="Y14" s="8">
        <v>7831087</v>
      </c>
      <c r="Z14" s="2">
        <v>338.8</v>
      </c>
      <c r="AA14" s="6">
        <v>5253202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2504450</v>
      </c>
      <c r="D16" s="6">
        <v>0</v>
      </c>
      <c r="E16" s="7">
        <v>8494052</v>
      </c>
      <c r="F16" s="8">
        <v>8494052</v>
      </c>
      <c r="G16" s="8">
        <v>26020</v>
      </c>
      <c r="H16" s="8">
        <v>36335</v>
      </c>
      <c r="I16" s="8">
        <v>26350</v>
      </c>
      <c r="J16" s="8">
        <v>88705</v>
      </c>
      <c r="K16" s="8">
        <v>34595</v>
      </c>
      <c r="L16" s="8">
        <v>24855</v>
      </c>
      <c r="M16" s="8">
        <v>26060</v>
      </c>
      <c r="N16" s="8">
        <v>85510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174215</v>
      </c>
      <c r="X16" s="8">
        <v>3737383</v>
      </c>
      <c r="Y16" s="8">
        <v>-3563168</v>
      </c>
      <c r="Z16" s="2">
        <v>-95.34</v>
      </c>
      <c r="AA16" s="6">
        <v>8494052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59601212</v>
      </c>
      <c r="D18" s="6">
        <v>0</v>
      </c>
      <c r="E18" s="7">
        <v>10068591</v>
      </c>
      <c r="F18" s="8">
        <v>10068591</v>
      </c>
      <c r="G18" s="8">
        <v>4040545</v>
      </c>
      <c r="H18" s="8">
        <v>5860227</v>
      </c>
      <c r="I18" s="8">
        <v>5789799</v>
      </c>
      <c r="J18" s="8">
        <v>15690571</v>
      </c>
      <c r="K18" s="8">
        <v>5809832</v>
      </c>
      <c r="L18" s="8">
        <v>5831250</v>
      </c>
      <c r="M18" s="8">
        <v>47072432</v>
      </c>
      <c r="N18" s="8">
        <v>58713514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74404085</v>
      </c>
      <c r="X18" s="8">
        <v>4430178</v>
      </c>
      <c r="Y18" s="8">
        <v>69973907</v>
      </c>
      <c r="Z18" s="2">
        <v>1579.48</v>
      </c>
      <c r="AA18" s="6">
        <v>10068591</v>
      </c>
    </row>
    <row r="19" spans="1:27" ht="13.5">
      <c r="A19" s="23" t="s">
        <v>46</v>
      </c>
      <c r="B19" s="29"/>
      <c r="C19" s="6">
        <v>212000673</v>
      </c>
      <c r="D19" s="6">
        <v>0</v>
      </c>
      <c r="E19" s="7">
        <v>208065926</v>
      </c>
      <c r="F19" s="8">
        <v>208065926</v>
      </c>
      <c r="G19" s="8">
        <v>84989168</v>
      </c>
      <c r="H19" s="8">
        <v>896099</v>
      </c>
      <c r="I19" s="8">
        <v>431254</v>
      </c>
      <c r="J19" s="8">
        <v>86316521</v>
      </c>
      <c r="K19" s="8">
        <v>502729</v>
      </c>
      <c r="L19" s="8">
        <v>778356</v>
      </c>
      <c r="M19" s="8">
        <v>4189339</v>
      </c>
      <c r="N19" s="8">
        <v>5470424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91786945</v>
      </c>
      <c r="X19" s="8">
        <v>91549007</v>
      </c>
      <c r="Y19" s="8">
        <v>237938</v>
      </c>
      <c r="Z19" s="2">
        <v>0.26</v>
      </c>
      <c r="AA19" s="6">
        <v>208065926</v>
      </c>
    </row>
    <row r="20" spans="1:27" ht="13.5">
      <c r="A20" s="23" t="s">
        <v>47</v>
      </c>
      <c r="B20" s="29"/>
      <c r="C20" s="6">
        <v>16812227</v>
      </c>
      <c r="D20" s="6">
        <v>0</v>
      </c>
      <c r="E20" s="7">
        <v>124855982</v>
      </c>
      <c r="F20" s="26">
        <v>124855982</v>
      </c>
      <c r="G20" s="26">
        <v>51878</v>
      </c>
      <c r="H20" s="26">
        <v>62861</v>
      </c>
      <c r="I20" s="26">
        <v>1269377</v>
      </c>
      <c r="J20" s="26">
        <v>1384116</v>
      </c>
      <c r="K20" s="26">
        <v>150384</v>
      </c>
      <c r="L20" s="26">
        <v>60026</v>
      </c>
      <c r="M20" s="26">
        <v>-39949</v>
      </c>
      <c r="N20" s="26">
        <v>170461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1554577</v>
      </c>
      <c r="X20" s="26">
        <v>54936633</v>
      </c>
      <c r="Y20" s="26">
        <v>-53382056</v>
      </c>
      <c r="Z20" s="27">
        <v>-97.17</v>
      </c>
      <c r="AA20" s="28">
        <v>124855982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339719846</v>
      </c>
      <c r="D22" s="33">
        <f>SUM(D5:D21)</f>
        <v>0</v>
      </c>
      <c r="E22" s="34">
        <f t="shared" si="0"/>
        <v>396451161</v>
      </c>
      <c r="F22" s="35">
        <f t="shared" si="0"/>
        <v>396451161</v>
      </c>
      <c r="G22" s="35">
        <f t="shared" si="0"/>
        <v>94375616</v>
      </c>
      <c r="H22" s="35">
        <f t="shared" si="0"/>
        <v>12004244</v>
      </c>
      <c r="I22" s="35">
        <f t="shared" si="0"/>
        <v>12765254</v>
      </c>
      <c r="J22" s="35">
        <f t="shared" si="0"/>
        <v>119145114</v>
      </c>
      <c r="K22" s="35">
        <f t="shared" si="0"/>
        <v>12101502</v>
      </c>
      <c r="L22" s="35">
        <f t="shared" si="0"/>
        <v>11867440</v>
      </c>
      <c r="M22" s="35">
        <f t="shared" si="0"/>
        <v>56378600</v>
      </c>
      <c r="N22" s="35">
        <f t="shared" si="0"/>
        <v>80347542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199492656</v>
      </c>
      <c r="X22" s="35">
        <f t="shared" si="0"/>
        <v>174438508</v>
      </c>
      <c r="Y22" s="35">
        <f t="shared" si="0"/>
        <v>25054148</v>
      </c>
      <c r="Z22" s="36">
        <f>+IF(X22&lt;&gt;0,+(Y22/X22)*100,0)</f>
        <v>14.362739218108883</v>
      </c>
      <c r="AA22" s="33">
        <f>SUM(AA5:AA21)</f>
        <v>396451161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78995822</v>
      </c>
      <c r="D25" s="6">
        <v>0</v>
      </c>
      <c r="E25" s="7">
        <v>88441649</v>
      </c>
      <c r="F25" s="8">
        <v>88441649</v>
      </c>
      <c r="G25" s="8">
        <v>6189823</v>
      </c>
      <c r="H25" s="8">
        <v>6268982</v>
      </c>
      <c r="I25" s="8">
        <v>6068081</v>
      </c>
      <c r="J25" s="8">
        <v>18526886</v>
      </c>
      <c r="K25" s="8">
        <v>6155261</v>
      </c>
      <c r="L25" s="8">
        <v>6148800</v>
      </c>
      <c r="M25" s="8">
        <v>6013233</v>
      </c>
      <c r="N25" s="8">
        <v>18317294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36844180</v>
      </c>
      <c r="X25" s="8">
        <v>38914327</v>
      </c>
      <c r="Y25" s="8">
        <v>-2070147</v>
      </c>
      <c r="Z25" s="2">
        <v>-5.32</v>
      </c>
      <c r="AA25" s="6">
        <v>88441649</v>
      </c>
    </row>
    <row r="26" spans="1:27" ht="13.5">
      <c r="A26" s="25" t="s">
        <v>52</v>
      </c>
      <c r="B26" s="24"/>
      <c r="C26" s="6">
        <v>16779483</v>
      </c>
      <c r="D26" s="6">
        <v>0</v>
      </c>
      <c r="E26" s="7">
        <v>19505009</v>
      </c>
      <c r="F26" s="8">
        <v>19505009</v>
      </c>
      <c r="G26" s="8">
        <v>1401885</v>
      </c>
      <c r="H26" s="8">
        <v>1388109</v>
      </c>
      <c r="I26" s="8">
        <v>1496658</v>
      </c>
      <c r="J26" s="8">
        <v>4286652</v>
      </c>
      <c r="K26" s="8">
        <v>1496658</v>
      </c>
      <c r="L26" s="8">
        <v>1493914</v>
      </c>
      <c r="M26" s="8">
        <v>1507447</v>
      </c>
      <c r="N26" s="8">
        <v>4498019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8784671</v>
      </c>
      <c r="X26" s="8">
        <v>8582206</v>
      </c>
      <c r="Y26" s="8">
        <v>202465</v>
      </c>
      <c r="Z26" s="2">
        <v>2.36</v>
      </c>
      <c r="AA26" s="6">
        <v>19505009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26428539</v>
      </c>
      <c r="F27" s="8">
        <v>26428539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11628556</v>
      </c>
      <c r="Y27" s="8">
        <v>-11628556</v>
      </c>
      <c r="Z27" s="2">
        <v>-100</v>
      </c>
      <c r="AA27" s="6">
        <v>26428539</v>
      </c>
    </row>
    <row r="28" spans="1:27" ht="13.5">
      <c r="A28" s="25" t="s">
        <v>54</v>
      </c>
      <c r="B28" s="24"/>
      <c r="C28" s="6">
        <v>27993049</v>
      </c>
      <c r="D28" s="6">
        <v>0</v>
      </c>
      <c r="E28" s="7">
        <v>37289249</v>
      </c>
      <c r="F28" s="8">
        <v>37289249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16407269</v>
      </c>
      <c r="Y28" s="8">
        <v>-16407269</v>
      </c>
      <c r="Z28" s="2">
        <v>-100</v>
      </c>
      <c r="AA28" s="6">
        <v>37289249</v>
      </c>
    </row>
    <row r="29" spans="1:27" ht="13.5">
      <c r="A29" s="25" t="s">
        <v>55</v>
      </c>
      <c r="B29" s="24"/>
      <c r="C29" s="6">
        <v>81041</v>
      </c>
      <c r="D29" s="6">
        <v>0</v>
      </c>
      <c r="E29" s="7">
        <v>28037</v>
      </c>
      <c r="F29" s="8">
        <v>28037</v>
      </c>
      <c r="G29" s="8">
        <v>0</v>
      </c>
      <c r="H29" s="8">
        <v>0</v>
      </c>
      <c r="I29" s="8">
        <v>19470</v>
      </c>
      <c r="J29" s="8">
        <v>19470</v>
      </c>
      <c r="K29" s="8">
        <v>9577</v>
      </c>
      <c r="L29" s="8">
        <v>9258</v>
      </c>
      <c r="M29" s="8">
        <v>8613</v>
      </c>
      <c r="N29" s="8">
        <v>27448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46918</v>
      </c>
      <c r="X29" s="8">
        <v>12336</v>
      </c>
      <c r="Y29" s="8">
        <v>34582</v>
      </c>
      <c r="Z29" s="2">
        <v>280.33</v>
      </c>
      <c r="AA29" s="6">
        <v>28037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7230356</v>
      </c>
      <c r="D31" s="6">
        <v>0</v>
      </c>
      <c r="E31" s="7">
        <v>15745913</v>
      </c>
      <c r="F31" s="8">
        <v>15745913</v>
      </c>
      <c r="G31" s="8">
        <v>1059833</v>
      </c>
      <c r="H31" s="8">
        <v>975913</v>
      </c>
      <c r="I31" s="8">
        <v>842087</v>
      </c>
      <c r="J31" s="8">
        <v>2877833</v>
      </c>
      <c r="K31" s="8">
        <v>1347249</v>
      </c>
      <c r="L31" s="8">
        <v>748658</v>
      </c>
      <c r="M31" s="8">
        <v>1845239</v>
      </c>
      <c r="N31" s="8">
        <v>3941146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6818979</v>
      </c>
      <c r="X31" s="8">
        <v>6928201</v>
      </c>
      <c r="Y31" s="8">
        <v>-109222</v>
      </c>
      <c r="Z31" s="2">
        <v>-1.58</v>
      </c>
      <c r="AA31" s="6">
        <v>15745913</v>
      </c>
    </row>
    <row r="32" spans="1:27" ht="13.5">
      <c r="A32" s="25" t="s">
        <v>58</v>
      </c>
      <c r="B32" s="24"/>
      <c r="C32" s="6">
        <v>7275151</v>
      </c>
      <c r="D32" s="6">
        <v>0</v>
      </c>
      <c r="E32" s="7">
        <v>28355244</v>
      </c>
      <c r="F32" s="8">
        <v>28355244</v>
      </c>
      <c r="G32" s="8">
        <v>2736</v>
      </c>
      <c r="H32" s="8">
        <v>112829</v>
      </c>
      <c r="I32" s="8">
        <v>1810059</v>
      </c>
      <c r="J32" s="8">
        <v>1925624</v>
      </c>
      <c r="K32" s="8">
        <v>498376</v>
      </c>
      <c r="L32" s="8">
        <v>651410</v>
      </c>
      <c r="M32" s="8">
        <v>1385133</v>
      </c>
      <c r="N32" s="8">
        <v>2534919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4460543</v>
      </c>
      <c r="X32" s="8">
        <v>12476308</v>
      </c>
      <c r="Y32" s="8">
        <v>-8015765</v>
      </c>
      <c r="Z32" s="2">
        <v>-64.25</v>
      </c>
      <c r="AA32" s="6">
        <v>28355244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62257537</v>
      </c>
      <c r="D34" s="6">
        <v>0</v>
      </c>
      <c r="E34" s="7">
        <v>89646250</v>
      </c>
      <c r="F34" s="8">
        <v>89646250</v>
      </c>
      <c r="G34" s="8">
        <v>2329748</v>
      </c>
      <c r="H34" s="8">
        <v>5977459</v>
      </c>
      <c r="I34" s="8">
        <v>8298686</v>
      </c>
      <c r="J34" s="8">
        <v>16605893</v>
      </c>
      <c r="K34" s="8">
        <v>10247663</v>
      </c>
      <c r="L34" s="8">
        <v>4738473</v>
      </c>
      <c r="M34" s="8">
        <v>6705246</v>
      </c>
      <c r="N34" s="8">
        <v>21691382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38297275</v>
      </c>
      <c r="X34" s="8">
        <v>39444349</v>
      </c>
      <c r="Y34" s="8">
        <v>-1147074</v>
      </c>
      <c r="Z34" s="2">
        <v>-2.91</v>
      </c>
      <c r="AA34" s="6">
        <v>89646250</v>
      </c>
    </row>
    <row r="35" spans="1:27" ht="13.5">
      <c r="A35" s="23" t="s">
        <v>61</v>
      </c>
      <c r="B35" s="29"/>
      <c r="C35" s="6">
        <v>1643063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202255502</v>
      </c>
      <c r="D36" s="33">
        <f>SUM(D25:D35)</f>
        <v>0</v>
      </c>
      <c r="E36" s="34">
        <f t="shared" si="1"/>
        <v>305439890</v>
      </c>
      <c r="F36" s="35">
        <f t="shared" si="1"/>
        <v>305439890</v>
      </c>
      <c r="G36" s="35">
        <f t="shared" si="1"/>
        <v>10984025</v>
      </c>
      <c r="H36" s="35">
        <f t="shared" si="1"/>
        <v>14723292</v>
      </c>
      <c r="I36" s="35">
        <f t="shared" si="1"/>
        <v>18535041</v>
      </c>
      <c r="J36" s="35">
        <f t="shared" si="1"/>
        <v>44242358</v>
      </c>
      <c r="K36" s="35">
        <f t="shared" si="1"/>
        <v>19754784</v>
      </c>
      <c r="L36" s="35">
        <f t="shared" si="1"/>
        <v>13790513</v>
      </c>
      <c r="M36" s="35">
        <f t="shared" si="1"/>
        <v>17464911</v>
      </c>
      <c r="N36" s="35">
        <f t="shared" si="1"/>
        <v>51010208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95252566</v>
      </c>
      <c r="X36" s="35">
        <f t="shared" si="1"/>
        <v>134393552</v>
      </c>
      <c r="Y36" s="35">
        <f t="shared" si="1"/>
        <v>-39140986</v>
      </c>
      <c r="Z36" s="36">
        <f>+IF(X36&lt;&gt;0,+(Y36/X36)*100,0)</f>
        <v>-29.124154706469845</v>
      </c>
      <c r="AA36" s="33">
        <f>SUM(AA25:AA35)</f>
        <v>305439890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137464344</v>
      </c>
      <c r="D38" s="46">
        <f>+D22-D36</f>
        <v>0</v>
      </c>
      <c r="E38" s="47">
        <f t="shared" si="2"/>
        <v>91011271</v>
      </c>
      <c r="F38" s="48">
        <f t="shared" si="2"/>
        <v>91011271</v>
      </c>
      <c r="G38" s="48">
        <f t="shared" si="2"/>
        <v>83391591</v>
      </c>
      <c r="H38" s="48">
        <f t="shared" si="2"/>
        <v>-2719048</v>
      </c>
      <c r="I38" s="48">
        <f t="shared" si="2"/>
        <v>-5769787</v>
      </c>
      <c r="J38" s="48">
        <f t="shared" si="2"/>
        <v>74902756</v>
      </c>
      <c r="K38" s="48">
        <f t="shared" si="2"/>
        <v>-7653282</v>
      </c>
      <c r="L38" s="48">
        <f t="shared" si="2"/>
        <v>-1923073</v>
      </c>
      <c r="M38" s="48">
        <f t="shared" si="2"/>
        <v>38913689</v>
      </c>
      <c r="N38" s="48">
        <f t="shared" si="2"/>
        <v>29337334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104240090</v>
      </c>
      <c r="X38" s="48">
        <f>IF(F22=F36,0,X22-X36)</f>
        <v>40044956</v>
      </c>
      <c r="Y38" s="48">
        <f t="shared" si="2"/>
        <v>64195134</v>
      </c>
      <c r="Z38" s="49">
        <f>+IF(X38&lt;&gt;0,+(Y38/X38)*100,0)</f>
        <v>160.3076652150648</v>
      </c>
      <c r="AA38" s="46">
        <f>+AA22-AA36</f>
        <v>91011271</v>
      </c>
    </row>
    <row r="39" spans="1:27" ht="13.5">
      <c r="A39" s="23" t="s">
        <v>64</v>
      </c>
      <c r="B39" s="29"/>
      <c r="C39" s="6">
        <v>61438378</v>
      </c>
      <c r="D39" s="6">
        <v>0</v>
      </c>
      <c r="E39" s="7">
        <v>51466000</v>
      </c>
      <c r="F39" s="8">
        <v>51466000</v>
      </c>
      <c r="G39" s="8">
        <v>77508</v>
      </c>
      <c r="H39" s="8">
        <v>3404326</v>
      </c>
      <c r="I39" s="8">
        <v>3879071</v>
      </c>
      <c r="J39" s="8">
        <v>7360905</v>
      </c>
      <c r="K39" s="8">
        <v>4101561</v>
      </c>
      <c r="L39" s="8">
        <v>4021812</v>
      </c>
      <c r="M39" s="8">
        <v>7026059</v>
      </c>
      <c r="N39" s="8">
        <v>15149432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22510337</v>
      </c>
      <c r="X39" s="8">
        <v>22645040</v>
      </c>
      <c r="Y39" s="8">
        <v>-134703</v>
      </c>
      <c r="Z39" s="2">
        <v>-0.59</v>
      </c>
      <c r="AA39" s="6">
        <v>51466000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198902722</v>
      </c>
      <c r="D42" s="55">
        <f>SUM(D38:D41)</f>
        <v>0</v>
      </c>
      <c r="E42" s="56">
        <f t="shared" si="3"/>
        <v>142477271</v>
      </c>
      <c r="F42" s="57">
        <f t="shared" si="3"/>
        <v>142477271</v>
      </c>
      <c r="G42" s="57">
        <f t="shared" si="3"/>
        <v>83469099</v>
      </c>
      <c r="H42" s="57">
        <f t="shared" si="3"/>
        <v>685278</v>
      </c>
      <c r="I42" s="57">
        <f t="shared" si="3"/>
        <v>-1890716</v>
      </c>
      <c r="J42" s="57">
        <f t="shared" si="3"/>
        <v>82263661</v>
      </c>
      <c r="K42" s="57">
        <f t="shared" si="3"/>
        <v>-3551721</v>
      </c>
      <c r="L42" s="57">
        <f t="shared" si="3"/>
        <v>2098739</v>
      </c>
      <c r="M42" s="57">
        <f t="shared" si="3"/>
        <v>45939748</v>
      </c>
      <c r="N42" s="57">
        <f t="shared" si="3"/>
        <v>44486766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126750427</v>
      </c>
      <c r="X42" s="57">
        <f t="shared" si="3"/>
        <v>62689996</v>
      </c>
      <c r="Y42" s="57">
        <f t="shared" si="3"/>
        <v>64060431</v>
      </c>
      <c r="Z42" s="58">
        <f>+IF(X42&lt;&gt;0,+(Y42/X42)*100,0)</f>
        <v>102.18605054624665</v>
      </c>
      <c r="AA42" s="55">
        <f>SUM(AA38:AA41)</f>
        <v>142477271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198902722</v>
      </c>
      <c r="D44" s="63">
        <f>+D42-D43</f>
        <v>0</v>
      </c>
      <c r="E44" s="64">
        <f t="shared" si="4"/>
        <v>142477271</v>
      </c>
      <c r="F44" s="65">
        <f t="shared" si="4"/>
        <v>142477271</v>
      </c>
      <c r="G44" s="65">
        <f t="shared" si="4"/>
        <v>83469099</v>
      </c>
      <c r="H44" s="65">
        <f t="shared" si="4"/>
        <v>685278</v>
      </c>
      <c r="I44" s="65">
        <f t="shared" si="4"/>
        <v>-1890716</v>
      </c>
      <c r="J44" s="65">
        <f t="shared" si="4"/>
        <v>82263661</v>
      </c>
      <c r="K44" s="65">
        <f t="shared" si="4"/>
        <v>-3551721</v>
      </c>
      <c r="L44" s="65">
        <f t="shared" si="4"/>
        <v>2098739</v>
      </c>
      <c r="M44" s="65">
        <f t="shared" si="4"/>
        <v>45939748</v>
      </c>
      <c r="N44" s="65">
        <f t="shared" si="4"/>
        <v>44486766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126750427</v>
      </c>
      <c r="X44" s="65">
        <f t="shared" si="4"/>
        <v>62689996</v>
      </c>
      <c r="Y44" s="65">
        <f t="shared" si="4"/>
        <v>64060431</v>
      </c>
      <c r="Z44" s="66">
        <f>+IF(X44&lt;&gt;0,+(Y44/X44)*100,0)</f>
        <v>102.18605054624665</v>
      </c>
      <c r="AA44" s="63">
        <f>+AA42-AA43</f>
        <v>142477271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198902722</v>
      </c>
      <c r="D46" s="55">
        <f>SUM(D44:D45)</f>
        <v>0</v>
      </c>
      <c r="E46" s="56">
        <f t="shared" si="5"/>
        <v>142477271</v>
      </c>
      <c r="F46" s="57">
        <f t="shared" si="5"/>
        <v>142477271</v>
      </c>
      <c r="G46" s="57">
        <f t="shared" si="5"/>
        <v>83469099</v>
      </c>
      <c r="H46" s="57">
        <f t="shared" si="5"/>
        <v>685278</v>
      </c>
      <c r="I46" s="57">
        <f t="shared" si="5"/>
        <v>-1890716</v>
      </c>
      <c r="J46" s="57">
        <f t="shared" si="5"/>
        <v>82263661</v>
      </c>
      <c r="K46" s="57">
        <f t="shared" si="5"/>
        <v>-3551721</v>
      </c>
      <c r="L46" s="57">
        <f t="shared" si="5"/>
        <v>2098739</v>
      </c>
      <c r="M46" s="57">
        <f t="shared" si="5"/>
        <v>45939748</v>
      </c>
      <c r="N46" s="57">
        <f t="shared" si="5"/>
        <v>44486766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126750427</v>
      </c>
      <c r="X46" s="57">
        <f t="shared" si="5"/>
        <v>62689996</v>
      </c>
      <c r="Y46" s="57">
        <f t="shared" si="5"/>
        <v>64060431</v>
      </c>
      <c r="Z46" s="58">
        <f>+IF(X46&lt;&gt;0,+(Y46/X46)*100,0)</f>
        <v>102.18605054624665</v>
      </c>
      <c r="AA46" s="55">
        <f>SUM(AA44:AA45)</f>
        <v>142477271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198902722</v>
      </c>
      <c r="D48" s="71">
        <f>SUM(D46:D47)</f>
        <v>0</v>
      </c>
      <c r="E48" s="72">
        <f t="shared" si="6"/>
        <v>142477271</v>
      </c>
      <c r="F48" s="73">
        <f t="shared" si="6"/>
        <v>142477271</v>
      </c>
      <c r="G48" s="73">
        <f t="shared" si="6"/>
        <v>83469099</v>
      </c>
      <c r="H48" s="74">
        <f t="shared" si="6"/>
        <v>685278</v>
      </c>
      <c r="I48" s="74">
        <f t="shared" si="6"/>
        <v>-1890716</v>
      </c>
      <c r="J48" s="74">
        <f t="shared" si="6"/>
        <v>82263661</v>
      </c>
      <c r="K48" s="74">
        <f t="shared" si="6"/>
        <v>-3551721</v>
      </c>
      <c r="L48" s="74">
        <f t="shared" si="6"/>
        <v>2098739</v>
      </c>
      <c r="M48" s="73">
        <f t="shared" si="6"/>
        <v>45939748</v>
      </c>
      <c r="N48" s="73">
        <f t="shared" si="6"/>
        <v>44486766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126750427</v>
      </c>
      <c r="X48" s="74">
        <f t="shared" si="6"/>
        <v>62689996</v>
      </c>
      <c r="Y48" s="74">
        <f t="shared" si="6"/>
        <v>64060431</v>
      </c>
      <c r="Z48" s="75">
        <f>+IF(X48&lt;&gt;0,+(Y48/X48)*100,0)</f>
        <v>102.18605054624665</v>
      </c>
      <c r="AA48" s="76">
        <f>SUM(AA46:AA47)</f>
        <v>142477271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101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58327844</v>
      </c>
      <c r="D8" s="6">
        <v>0</v>
      </c>
      <c r="E8" s="7">
        <v>57659000</v>
      </c>
      <c r="F8" s="8">
        <v>57659000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28637784</v>
      </c>
      <c r="Y8" s="8">
        <v>-28637784</v>
      </c>
      <c r="Z8" s="2">
        <v>-100</v>
      </c>
      <c r="AA8" s="6">
        <v>57659000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/>
      <c r="Y10" s="26">
        <v>0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5966473</v>
      </c>
      <c r="J11" s="8">
        <v>5966473</v>
      </c>
      <c r="K11" s="8">
        <v>0</v>
      </c>
      <c r="L11" s="8">
        <v>19661942</v>
      </c>
      <c r="M11" s="8">
        <v>0</v>
      </c>
      <c r="N11" s="8">
        <v>19661942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25628415</v>
      </c>
      <c r="X11" s="8"/>
      <c r="Y11" s="8">
        <v>25628415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/>
      <c r="Y12" s="8">
        <v>0</v>
      </c>
      <c r="Z12" s="2">
        <v>0</v>
      </c>
      <c r="AA12" s="6">
        <v>0</v>
      </c>
    </row>
    <row r="13" spans="1:27" ht="13.5">
      <c r="A13" s="23" t="s">
        <v>40</v>
      </c>
      <c r="B13" s="29"/>
      <c r="C13" s="6">
        <v>23258349</v>
      </c>
      <c r="D13" s="6">
        <v>0</v>
      </c>
      <c r="E13" s="7">
        <v>22694000</v>
      </c>
      <c r="F13" s="8">
        <v>22694000</v>
      </c>
      <c r="G13" s="8">
        <v>1075467</v>
      </c>
      <c r="H13" s="8">
        <v>2383313</v>
      </c>
      <c r="I13" s="8">
        <v>2945215</v>
      </c>
      <c r="J13" s="8">
        <v>6403995</v>
      </c>
      <c r="K13" s="8">
        <v>1524986</v>
      </c>
      <c r="L13" s="8">
        <v>1545978</v>
      </c>
      <c r="M13" s="8">
        <v>2846564</v>
      </c>
      <c r="N13" s="8">
        <v>5917528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12321523</v>
      </c>
      <c r="X13" s="8">
        <v>11271543</v>
      </c>
      <c r="Y13" s="8">
        <v>1049980</v>
      </c>
      <c r="Z13" s="2">
        <v>9.32</v>
      </c>
      <c r="AA13" s="6">
        <v>22694000</v>
      </c>
    </row>
    <row r="14" spans="1:27" ht="13.5">
      <c r="A14" s="23" t="s">
        <v>41</v>
      </c>
      <c r="B14" s="29"/>
      <c r="C14" s="6">
        <v>1839079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507749793</v>
      </c>
      <c r="D19" s="6">
        <v>0</v>
      </c>
      <c r="E19" s="7">
        <v>589885000</v>
      </c>
      <c r="F19" s="8">
        <v>589885000</v>
      </c>
      <c r="G19" s="8">
        <v>194264629</v>
      </c>
      <c r="H19" s="8">
        <v>3496630</v>
      </c>
      <c r="I19" s="8">
        <v>486928</v>
      </c>
      <c r="J19" s="8">
        <v>198248187</v>
      </c>
      <c r="K19" s="8">
        <v>5296334</v>
      </c>
      <c r="L19" s="8">
        <v>3990325</v>
      </c>
      <c r="M19" s="8">
        <v>149324839</v>
      </c>
      <c r="N19" s="8">
        <v>158611498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356859685</v>
      </c>
      <c r="X19" s="8">
        <v>292981132</v>
      </c>
      <c r="Y19" s="8">
        <v>63878553</v>
      </c>
      <c r="Z19" s="2">
        <v>21.8</v>
      </c>
      <c r="AA19" s="6">
        <v>589885000</v>
      </c>
    </row>
    <row r="20" spans="1:27" ht="13.5">
      <c r="A20" s="23" t="s">
        <v>47</v>
      </c>
      <c r="B20" s="29"/>
      <c r="C20" s="6">
        <v>1739265</v>
      </c>
      <c r="D20" s="6">
        <v>0</v>
      </c>
      <c r="E20" s="7">
        <v>945000</v>
      </c>
      <c r="F20" s="26">
        <v>945000</v>
      </c>
      <c r="G20" s="26">
        <v>10714</v>
      </c>
      <c r="H20" s="26">
        <v>17163</v>
      </c>
      <c r="I20" s="26">
        <v>170338</v>
      </c>
      <c r="J20" s="26">
        <v>198215</v>
      </c>
      <c r="K20" s="26">
        <v>14706</v>
      </c>
      <c r="L20" s="26">
        <v>80760</v>
      </c>
      <c r="M20" s="26">
        <v>27077</v>
      </c>
      <c r="N20" s="26">
        <v>122543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320758</v>
      </c>
      <c r="X20" s="26"/>
      <c r="Y20" s="26">
        <v>320758</v>
      </c>
      <c r="Z20" s="27">
        <v>0</v>
      </c>
      <c r="AA20" s="28">
        <v>945000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19000</v>
      </c>
      <c r="H21" s="8">
        <v>44772</v>
      </c>
      <c r="I21" s="30">
        <v>6252</v>
      </c>
      <c r="J21" s="8">
        <v>70024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70024</v>
      </c>
      <c r="X21" s="8"/>
      <c r="Y21" s="8">
        <v>70024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592914330</v>
      </c>
      <c r="D22" s="33">
        <f>SUM(D5:D21)</f>
        <v>0</v>
      </c>
      <c r="E22" s="34">
        <f t="shared" si="0"/>
        <v>671183000</v>
      </c>
      <c r="F22" s="35">
        <f t="shared" si="0"/>
        <v>671183000</v>
      </c>
      <c r="G22" s="35">
        <f t="shared" si="0"/>
        <v>195369810</v>
      </c>
      <c r="H22" s="35">
        <f t="shared" si="0"/>
        <v>5941878</v>
      </c>
      <c r="I22" s="35">
        <f t="shared" si="0"/>
        <v>9575206</v>
      </c>
      <c r="J22" s="35">
        <f t="shared" si="0"/>
        <v>210886894</v>
      </c>
      <c r="K22" s="35">
        <f t="shared" si="0"/>
        <v>6836026</v>
      </c>
      <c r="L22" s="35">
        <f t="shared" si="0"/>
        <v>25279005</v>
      </c>
      <c r="M22" s="35">
        <f t="shared" si="0"/>
        <v>152198480</v>
      </c>
      <c r="N22" s="35">
        <f t="shared" si="0"/>
        <v>184313511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395200405</v>
      </c>
      <c r="X22" s="35">
        <f t="shared" si="0"/>
        <v>332890459</v>
      </c>
      <c r="Y22" s="35">
        <f t="shared" si="0"/>
        <v>62309946</v>
      </c>
      <c r="Z22" s="36">
        <f>+IF(X22&lt;&gt;0,+(Y22/X22)*100,0)</f>
        <v>18.71785276970044</v>
      </c>
      <c r="AA22" s="33">
        <f>SUM(AA5:AA21)</f>
        <v>671183000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248769964</v>
      </c>
      <c r="D25" s="6">
        <v>0</v>
      </c>
      <c r="E25" s="7">
        <v>278377024</v>
      </c>
      <c r="F25" s="8">
        <v>278377024</v>
      </c>
      <c r="G25" s="8">
        <v>18401130</v>
      </c>
      <c r="H25" s="8">
        <v>20452842</v>
      </c>
      <c r="I25" s="8">
        <v>18628119</v>
      </c>
      <c r="J25" s="8">
        <v>57482091</v>
      </c>
      <c r="K25" s="8">
        <v>22298292</v>
      </c>
      <c r="L25" s="8">
        <v>20141601</v>
      </c>
      <c r="M25" s="8">
        <v>26234000</v>
      </c>
      <c r="N25" s="8">
        <v>68673893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126155984</v>
      </c>
      <c r="X25" s="8">
        <v>138262908</v>
      </c>
      <c r="Y25" s="8">
        <v>-12106924</v>
      </c>
      <c r="Z25" s="2">
        <v>-8.76</v>
      </c>
      <c r="AA25" s="6">
        <v>278377024</v>
      </c>
    </row>
    <row r="26" spans="1:27" ht="13.5">
      <c r="A26" s="25" t="s">
        <v>52</v>
      </c>
      <c r="B26" s="24"/>
      <c r="C26" s="6">
        <v>11729226</v>
      </c>
      <c r="D26" s="6">
        <v>0</v>
      </c>
      <c r="E26" s="7">
        <v>13921000</v>
      </c>
      <c r="F26" s="8">
        <v>13921000</v>
      </c>
      <c r="G26" s="8">
        <v>995317</v>
      </c>
      <c r="H26" s="8">
        <v>788052</v>
      </c>
      <c r="I26" s="8">
        <v>804935</v>
      </c>
      <c r="J26" s="8">
        <v>2588304</v>
      </c>
      <c r="K26" s="8">
        <v>767407</v>
      </c>
      <c r="L26" s="8">
        <v>811157</v>
      </c>
      <c r="M26" s="8">
        <v>888084</v>
      </c>
      <c r="N26" s="8">
        <v>2466648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5054952</v>
      </c>
      <c r="X26" s="8">
        <v>6914213</v>
      </c>
      <c r="Y26" s="8">
        <v>-1859261</v>
      </c>
      <c r="Z26" s="2">
        <v>-26.89</v>
      </c>
      <c r="AA26" s="6">
        <v>13921000</v>
      </c>
    </row>
    <row r="27" spans="1:27" ht="13.5">
      <c r="A27" s="25" t="s">
        <v>53</v>
      </c>
      <c r="B27" s="24"/>
      <c r="C27" s="6">
        <v>32635222</v>
      </c>
      <c r="D27" s="6">
        <v>0</v>
      </c>
      <c r="E27" s="7">
        <v>51893000</v>
      </c>
      <c r="F27" s="8">
        <v>51893000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25773956</v>
      </c>
      <c r="Y27" s="8">
        <v>-25773956</v>
      </c>
      <c r="Z27" s="2">
        <v>-100</v>
      </c>
      <c r="AA27" s="6">
        <v>51893000</v>
      </c>
    </row>
    <row r="28" spans="1:27" ht="13.5">
      <c r="A28" s="25" t="s">
        <v>54</v>
      </c>
      <c r="B28" s="24"/>
      <c r="C28" s="6">
        <v>56445207</v>
      </c>
      <c r="D28" s="6">
        <v>0</v>
      </c>
      <c r="E28" s="7">
        <v>69479000</v>
      </c>
      <c r="F28" s="8">
        <v>69479000</v>
      </c>
      <c r="G28" s="8">
        <v>0</v>
      </c>
      <c r="H28" s="8">
        <v>0</v>
      </c>
      <c r="I28" s="8">
        <v>14482987</v>
      </c>
      <c r="J28" s="8">
        <v>14482987</v>
      </c>
      <c r="K28" s="8">
        <v>5232986</v>
      </c>
      <c r="L28" s="8">
        <v>4806065</v>
      </c>
      <c r="M28" s="8">
        <v>0</v>
      </c>
      <c r="N28" s="8">
        <v>10039051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24522038</v>
      </c>
      <c r="X28" s="8">
        <v>34508482</v>
      </c>
      <c r="Y28" s="8">
        <v>-9986444</v>
      </c>
      <c r="Z28" s="2">
        <v>-28.94</v>
      </c>
      <c r="AA28" s="6">
        <v>69479000</v>
      </c>
    </row>
    <row r="29" spans="1:27" ht="13.5">
      <c r="A29" s="25" t="s">
        <v>55</v>
      </c>
      <c r="B29" s="24"/>
      <c r="C29" s="6">
        <v>273334</v>
      </c>
      <c r="D29" s="6">
        <v>0</v>
      </c>
      <c r="E29" s="7">
        <v>475000</v>
      </c>
      <c r="F29" s="8">
        <v>475000</v>
      </c>
      <c r="G29" s="8">
        <v>0</v>
      </c>
      <c r="H29" s="8">
        <v>0</v>
      </c>
      <c r="I29" s="8">
        <v>0</v>
      </c>
      <c r="J29" s="8">
        <v>0</v>
      </c>
      <c r="K29" s="8">
        <v>29027</v>
      </c>
      <c r="L29" s="8">
        <v>7113</v>
      </c>
      <c r="M29" s="8">
        <v>0</v>
      </c>
      <c r="N29" s="8">
        <v>36140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36140</v>
      </c>
      <c r="X29" s="8">
        <v>235921</v>
      </c>
      <c r="Y29" s="8">
        <v>-199781</v>
      </c>
      <c r="Z29" s="2">
        <v>-84.68</v>
      </c>
      <c r="AA29" s="6">
        <v>475000</v>
      </c>
    </row>
    <row r="30" spans="1:27" ht="13.5">
      <c r="A30" s="25" t="s">
        <v>56</v>
      </c>
      <c r="B30" s="24"/>
      <c r="C30" s="6">
        <v>46808766</v>
      </c>
      <c r="D30" s="6">
        <v>0</v>
      </c>
      <c r="E30" s="7">
        <v>50400000</v>
      </c>
      <c r="F30" s="8">
        <v>50400000</v>
      </c>
      <c r="G30" s="8">
        <v>0</v>
      </c>
      <c r="H30" s="8">
        <v>2304204</v>
      </c>
      <c r="I30" s="8">
        <v>0</v>
      </c>
      <c r="J30" s="8">
        <v>2304204</v>
      </c>
      <c r="K30" s="8">
        <v>9783094</v>
      </c>
      <c r="L30" s="8">
        <v>0</v>
      </c>
      <c r="M30" s="8">
        <v>0</v>
      </c>
      <c r="N30" s="8">
        <v>9783094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12087298</v>
      </c>
      <c r="X30" s="8">
        <v>25032420</v>
      </c>
      <c r="Y30" s="8">
        <v>-12945122</v>
      </c>
      <c r="Z30" s="2">
        <v>-51.71</v>
      </c>
      <c r="AA30" s="6">
        <v>50400000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18106000</v>
      </c>
      <c r="F32" s="8">
        <v>18106000</v>
      </c>
      <c r="G32" s="8">
        <v>16485</v>
      </c>
      <c r="H32" s="8">
        <v>1694523</v>
      </c>
      <c r="I32" s="8">
        <v>5410487</v>
      </c>
      <c r="J32" s="8">
        <v>7121495</v>
      </c>
      <c r="K32" s="8">
        <v>947368</v>
      </c>
      <c r="L32" s="8">
        <v>1363724</v>
      </c>
      <c r="M32" s="8">
        <v>3150365</v>
      </c>
      <c r="N32" s="8">
        <v>5461457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12582952</v>
      </c>
      <c r="X32" s="8">
        <v>8992799</v>
      </c>
      <c r="Y32" s="8">
        <v>3590153</v>
      </c>
      <c r="Z32" s="2">
        <v>39.92</v>
      </c>
      <c r="AA32" s="6">
        <v>18106000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1850000</v>
      </c>
      <c r="F33" s="8">
        <v>1850000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918850</v>
      </c>
      <c r="Y33" s="8">
        <v>-918850</v>
      </c>
      <c r="Z33" s="2">
        <v>-100</v>
      </c>
      <c r="AA33" s="6">
        <v>1850000</v>
      </c>
    </row>
    <row r="34" spans="1:27" ht="13.5">
      <c r="A34" s="25" t="s">
        <v>60</v>
      </c>
      <c r="B34" s="24"/>
      <c r="C34" s="6">
        <v>262805138</v>
      </c>
      <c r="D34" s="6">
        <v>0</v>
      </c>
      <c r="E34" s="7">
        <v>256160976</v>
      </c>
      <c r="F34" s="8">
        <v>256160976</v>
      </c>
      <c r="G34" s="8">
        <v>2744952</v>
      </c>
      <c r="H34" s="8">
        <v>34268044</v>
      </c>
      <c r="I34" s="8">
        <v>5712000</v>
      </c>
      <c r="J34" s="8">
        <v>42724996</v>
      </c>
      <c r="K34" s="8">
        <v>35908361</v>
      </c>
      <c r="L34" s="8">
        <v>25320110</v>
      </c>
      <c r="M34" s="8">
        <v>19050702</v>
      </c>
      <c r="N34" s="8">
        <v>80279173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123004169</v>
      </c>
      <c r="X34" s="8">
        <v>127228753</v>
      </c>
      <c r="Y34" s="8">
        <v>-4224584</v>
      </c>
      <c r="Z34" s="2">
        <v>-3.32</v>
      </c>
      <c r="AA34" s="6">
        <v>256160976</v>
      </c>
    </row>
    <row r="35" spans="1:27" ht="13.5">
      <c r="A35" s="23" t="s">
        <v>61</v>
      </c>
      <c r="B35" s="29"/>
      <c r="C35" s="6">
        <v>463788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659930645</v>
      </c>
      <c r="D36" s="33">
        <f>SUM(D25:D35)</f>
        <v>0</v>
      </c>
      <c r="E36" s="34">
        <f t="shared" si="1"/>
        <v>740662000</v>
      </c>
      <c r="F36" s="35">
        <f t="shared" si="1"/>
        <v>740662000</v>
      </c>
      <c r="G36" s="35">
        <f t="shared" si="1"/>
        <v>22157884</v>
      </c>
      <c r="H36" s="35">
        <f t="shared" si="1"/>
        <v>59507665</v>
      </c>
      <c r="I36" s="35">
        <f t="shared" si="1"/>
        <v>45038528</v>
      </c>
      <c r="J36" s="35">
        <f t="shared" si="1"/>
        <v>126704077</v>
      </c>
      <c r="K36" s="35">
        <f t="shared" si="1"/>
        <v>74966535</v>
      </c>
      <c r="L36" s="35">
        <f t="shared" si="1"/>
        <v>52449770</v>
      </c>
      <c r="M36" s="35">
        <f t="shared" si="1"/>
        <v>49323151</v>
      </c>
      <c r="N36" s="35">
        <f t="shared" si="1"/>
        <v>176739456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303443533</v>
      </c>
      <c r="X36" s="35">
        <f t="shared" si="1"/>
        <v>367868302</v>
      </c>
      <c r="Y36" s="35">
        <f t="shared" si="1"/>
        <v>-64424769</v>
      </c>
      <c r="Z36" s="36">
        <f>+IF(X36&lt;&gt;0,+(Y36/X36)*100,0)</f>
        <v>-17.512998170742094</v>
      </c>
      <c r="AA36" s="33">
        <f>SUM(AA25:AA35)</f>
        <v>740662000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-67016315</v>
      </c>
      <c r="D38" s="46">
        <f>+D22-D36</f>
        <v>0</v>
      </c>
      <c r="E38" s="47">
        <f t="shared" si="2"/>
        <v>-69479000</v>
      </c>
      <c r="F38" s="48">
        <f t="shared" si="2"/>
        <v>-69479000</v>
      </c>
      <c r="G38" s="48">
        <f t="shared" si="2"/>
        <v>173211926</v>
      </c>
      <c r="H38" s="48">
        <f t="shared" si="2"/>
        <v>-53565787</v>
      </c>
      <c r="I38" s="48">
        <f t="shared" si="2"/>
        <v>-35463322</v>
      </c>
      <c r="J38" s="48">
        <f t="shared" si="2"/>
        <v>84182817</v>
      </c>
      <c r="K38" s="48">
        <f t="shared" si="2"/>
        <v>-68130509</v>
      </c>
      <c r="L38" s="48">
        <f t="shared" si="2"/>
        <v>-27170765</v>
      </c>
      <c r="M38" s="48">
        <f t="shared" si="2"/>
        <v>102875329</v>
      </c>
      <c r="N38" s="48">
        <f t="shared" si="2"/>
        <v>7574055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91756872</v>
      </c>
      <c r="X38" s="48">
        <f>IF(F22=F36,0,X22-X36)</f>
        <v>-34977843</v>
      </c>
      <c r="Y38" s="48">
        <f t="shared" si="2"/>
        <v>126734715</v>
      </c>
      <c r="Z38" s="49">
        <f>+IF(X38&lt;&gt;0,+(Y38/X38)*100,0)</f>
        <v>-362.3285603975065</v>
      </c>
      <c r="AA38" s="46">
        <f>+AA22-AA36</f>
        <v>-69479000</v>
      </c>
    </row>
    <row r="39" spans="1:27" ht="13.5">
      <c r="A39" s="23" t="s">
        <v>64</v>
      </c>
      <c r="B39" s="29"/>
      <c r="C39" s="6">
        <v>365303085</v>
      </c>
      <c r="D39" s="6">
        <v>0</v>
      </c>
      <c r="E39" s="7">
        <v>286956000</v>
      </c>
      <c r="F39" s="8">
        <v>286956000</v>
      </c>
      <c r="G39" s="8">
        <v>23596685</v>
      </c>
      <c r="H39" s="8">
        <v>17064304</v>
      </c>
      <c r="I39" s="8">
        <v>24217505</v>
      </c>
      <c r="J39" s="8">
        <v>64878494</v>
      </c>
      <c r="K39" s="8">
        <v>24970171</v>
      </c>
      <c r="L39" s="8">
        <v>32510890</v>
      </c>
      <c r="M39" s="8">
        <v>22727540</v>
      </c>
      <c r="N39" s="8">
        <v>80208601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145087095</v>
      </c>
      <c r="X39" s="8">
        <v>142523871</v>
      </c>
      <c r="Y39" s="8">
        <v>2563224</v>
      </c>
      <c r="Z39" s="2">
        <v>1.8</v>
      </c>
      <c r="AA39" s="6">
        <v>286956000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298286770</v>
      </c>
      <c r="D42" s="55">
        <f>SUM(D38:D41)</f>
        <v>0</v>
      </c>
      <c r="E42" s="56">
        <f t="shared" si="3"/>
        <v>217477000</v>
      </c>
      <c r="F42" s="57">
        <f t="shared" si="3"/>
        <v>217477000</v>
      </c>
      <c r="G42" s="57">
        <f t="shared" si="3"/>
        <v>196808611</v>
      </c>
      <c r="H42" s="57">
        <f t="shared" si="3"/>
        <v>-36501483</v>
      </c>
      <c r="I42" s="57">
        <f t="shared" si="3"/>
        <v>-11245817</v>
      </c>
      <c r="J42" s="57">
        <f t="shared" si="3"/>
        <v>149061311</v>
      </c>
      <c r="K42" s="57">
        <f t="shared" si="3"/>
        <v>-43160338</v>
      </c>
      <c r="L42" s="57">
        <f t="shared" si="3"/>
        <v>5340125</v>
      </c>
      <c r="M42" s="57">
        <f t="shared" si="3"/>
        <v>125602869</v>
      </c>
      <c r="N42" s="57">
        <f t="shared" si="3"/>
        <v>87782656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236843967</v>
      </c>
      <c r="X42" s="57">
        <f t="shared" si="3"/>
        <v>107546028</v>
      </c>
      <c r="Y42" s="57">
        <f t="shared" si="3"/>
        <v>129297939</v>
      </c>
      <c r="Z42" s="58">
        <f>+IF(X42&lt;&gt;0,+(Y42/X42)*100,0)</f>
        <v>120.22567583807</v>
      </c>
      <c r="AA42" s="55">
        <f>SUM(AA38:AA41)</f>
        <v>217477000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298286770</v>
      </c>
      <c r="D44" s="63">
        <f>+D42-D43</f>
        <v>0</v>
      </c>
      <c r="E44" s="64">
        <f t="shared" si="4"/>
        <v>217477000</v>
      </c>
      <c r="F44" s="65">
        <f t="shared" si="4"/>
        <v>217477000</v>
      </c>
      <c r="G44" s="65">
        <f t="shared" si="4"/>
        <v>196808611</v>
      </c>
      <c r="H44" s="65">
        <f t="shared" si="4"/>
        <v>-36501483</v>
      </c>
      <c r="I44" s="65">
        <f t="shared" si="4"/>
        <v>-11245817</v>
      </c>
      <c r="J44" s="65">
        <f t="shared" si="4"/>
        <v>149061311</v>
      </c>
      <c r="K44" s="65">
        <f t="shared" si="4"/>
        <v>-43160338</v>
      </c>
      <c r="L44" s="65">
        <f t="shared" si="4"/>
        <v>5340125</v>
      </c>
      <c r="M44" s="65">
        <f t="shared" si="4"/>
        <v>125602869</v>
      </c>
      <c r="N44" s="65">
        <f t="shared" si="4"/>
        <v>87782656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236843967</v>
      </c>
      <c r="X44" s="65">
        <f t="shared" si="4"/>
        <v>107546028</v>
      </c>
      <c r="Y44" s="65">
        <f t="shared" si="4"/>
        <v>129297939</v>
      </c>
      <c r="Z44" s="66">
        <f>+IF(X44&lt;&gt;0,+(Y44/X44)*100,0)</f>
        <v>120.22567583807</v>
      </c>
      <c r="AA44" s="63">
        <f>+AA42-AA43</f>
        <v>217477000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298286770</v>
      </c>
      <c r="D46" s="55">
        <f>SUM(D44:D45)</f>
        <v>0</v>
      </c>
      <c r="E46" s="56">
        <f t="shared" si="5"/>
        <v>217477000</v>
      </c>
      <c r="F46" s="57">
        <f t="shared" si="5"/>
        <v>217477000</v>
      </c>
      <c r="G46" s="57">
        <f t="shared" si="5"/>
        <v>196808611</v>
      </c>
      <c r="H46" s="57">
        <f t="shared" si="5"/>
        <v>-36501483</v>
      </c>
      <c r="I46" s="57">
        <f t="shared" si="5"/>
        <v>-11245817</v>
      </c>
      <c r="J46" s="57">
        <f t="shared" si="5"/>
        <v>149061311</v>
      </c>
      <c r="K46" s="57">
        <f t="shared" si="5"/>
        <v>-43160338</v>
      </c>
      <c r="L46" s="57">
        <f t="shared" si="5"/>
        <v>5340125</v>
      </c>
      <c r="M46" s="57">
        <f t="shared" si="5"/>
        <v>125602869</v>
      </c>
      <c r="N46" s="57">
        <f t="shared" si="5"/>
        <v>87782656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236843967</v>
      </c>
      <c r="X46" s="57">
        <f t="shared" si="5"/>
        <v>107546028</v>
      </c>
      <c r="Y46" s="57">
        <f t="shared" si="5"/>
        <v>129297939</v>
      </c>
      <c r="Z46" s="58">
        <f>+IF(X46&lt;&gt;0,+(Y46/X46)*100,0)</f>
        <v>120.22567583807</v>
      </c>
      <c r="AA46" s="55">
        <f>SUM(AA44:AA45)</f>
        <v>217477000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298286770</v>
      </c>
      <c r="D48" s="71">
        <f>SUM(D46:D47)</f>
        <v>0</v>
      </c>
      <c r="E48" s="72">
        <f t="shared" si="6"/>
        <v>217477000</v>
      </c>
      <c r="F48" s="73">
        <f t="shared" si="6"/>
        <v>217477000</v>
      </c>
      <c r="G48" s="73">
        <f t="shared" si="6"/>
        <v>196808611</v>
      </c>
      <c r="H48" s="74">
        <f t="shared" si="6"/>
        <v>-36501483</v>
      </c>
      <c r="I48" s="74">
        <f t="shared" si="6"/>
        <v>-11245817</v>
      </c>
      <c r="J48" s="74">
        <f t="shared" si="6"/>
        <v>149061311</v>
      </c>
      <c r="K48" s="74">
        <f t="shared" si="6"/>
        <v>-43160338</v>
      </c>
      <c r="L48" s="74">
        <f t="shared" si="6"/>
        <v>5340125</v>
      </c>
      <c r="M48" s="73">
        <f t="shared" si="6"/>
        <v>125602869</v>
      </c>
      <c r="N48" s="73">
        <f t="shared" si="6"/>
        <v>87782656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236843967</v>
      </c>
      <c r="X48" s="74">
        <f t="shared" si="6"/>
        <v>107546028</v>
      </c>
      <c r="Y48" s="74">
        <f t="shared" si="6"/>
        <v>129297939</v>
      </c>
      <c r="Z48" s="75">
        <f>+IF(X48&lt;&gt;0,+(Y48/X48)*100,0)</f>
        <v>120.22567583807</v>
      </c>
      <c r="AA48" s="76">
        <f>SUM(AA46:AA47)</f>
        <v>217477000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101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57605373</v>
      </c>
      <c r="D5" s="6">
        <v>0</v>
      </c>
      <c r="E5" s="7">
        <v>46017000</v>
      </c>
      <c r="F5" s="8">
        <v>46017000</v>
      </c>
      <c r="G5" s="8">
        <v>3133047</v>
      </c>
      <c r="H5" s="8">
        <v>3272321</v>
      </c>
      <c r="I5" s="8">
        <v>3270305</v>
      </c>
      <c r="J5" s="8">
        <v>9675673</v>
      </c>
      <c r="K5" s="8">
        <v>3278369</v>
      </c>
      <c r="L5" s="8">
        <v>0</v>
      </c>
      <c r="M5" s="8">
        <v>3238102</v>
      </c>
      <c r="N5" s="8">
        <v>6516471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16192144</v>
      </c>
      <c r="X5" s="8">
        <v>23008500</v>
      </c>
      <c r="Y5" s="8">
        <v>-6816356</v>
      </c>
      <c r="Z5" s="2">
        <v>-29.63</v>
      </c>
      <c r="AA5" s="6">
        <v>46017000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9874</v>
      </c>
      <c r="F6" s="8">
        <v>9874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9874</v>
      </c>
    </row>
    <row r="7" spans="1:27" ht="13.5">
      <c r="A7" s="25" t="s">
        <v>34</v>
      </c>
      <c r="B7" s="24"/>
      <c r="C7" s="6">
        <v>62774579</v>
      </c>
      <c r="D7" s="6">
        <v>0</v>
      </c>
      <c r="E7" s="7">
        <v>90258526</v>
      </c>
      <c r="F7" s="8">
        <v>90258526</v>
      </c>
      <c r="G7" s="8">
        <v>4830687</v>
      </c>
      <c r="H7" s="8">
        <v>4569927</v>
      </c>
      <c r="I7" s="8">
        <v>4581092</v>
      </c>
      <c r="J7" s="8">
        <v>13981706</v>
      </c>
      <c r="K7" s="8">
        <v>5134243</v>
      </c>
      <c r="L7" s="8">
        <v>0</v>
      </c>
      <c r="M7" s="8">
        <v>4618517</v>
      </c>
      <c r="N7" s="8">
        <v>9752760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23734466</v>
      </c>
      <c r="X7" s="8">
        <v>44336000</v>
      </c>
      <c r="Y7" s="8">
        <v>-20601534</v>
      </c>
      <c r="Z7" s="2">
        <v>-46.47</v>
      </c>
      <c r="AA7" s="6">
        <v>90258526</v>
      </c>
    </row>
    <row r="8" spans="1:27" ht="13.5">
      <c r="A8" s="25" t="s">
        <v>35</v>
      </c>
      <c r="B8" s="24"/>
      <c r="C8" s="6">
        <v>30527589</v>
      </c>
      <c r="D8" s="6">
        <v>0</v>
      </c>
      <c r="E8" s="7">
        <v>47657989</v>
      </c>
      <c r="F8" s="8">
        <v>47657989</v>
      </c>
      <c r="G8" s="8">
        <v>2115794</v>
      </c>
      <c r="H8" s="8">
        <v>1904498</v>
      </c>
      <c r="I8" s="8">
        <v>2333521</v>
      </c>
      <c r="J8" s="8">
        <v>6353813</v>
      </c>
      <c r="K8" s="8">
        <v>4994681</v>
      </c>
      <c r="L8" s="8">
        <v>0</v>
      </c>
      <c r="M8" s="8">
        <v>1721049</v>
      </c>
      <c r="N8" s="8">
        <v>6715730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13069543</v>
      </c>
      <c r="X8" s="8">
        <v>29344000</v>
      </c>
      <c r="Y8" s="8">
        <v>-16274457</v>
      </c>
      <c r="Z8" s="2">
        <v>-55.46</v>
      </c>
      <c r="AA8" s="6">
        <v>47657989</v>
      </c>
    </row>
    <row r="9" spans="1:27" ht="13.5">
      <c r="A9" s="25" t="s">
        <v>36</v>
      </c>
      <c r="B9" s="24"/>
      <c r="C9" s="6">
        <v>18116756</v>
      </c>
      <c r="D9" s="6">
        <v>0</v>
      </c>
      <c r="E9" s="7">
        <v>24504020</v>
      </c>
      <c r="F9" s="8">
        <v>24504020</v>
      </c>
      <c r="G9" s="8">
        <v>1638662</v>
      </c>
      <c r="H9" s="8">
        <v>1627044</v>
      </c>
      <c r="I9" s="8">
        <v>1696255</v>
      </c>
      <c r="J9" s="8">
        <v>4961961</v>
      </c>
      <c r="K9" s="8">
        <v>2005259</v>
      </c>
      <c r="L9" s="8">
        <v>0</v>
      </c>
      <c r="M9" s="8">
        <v>1584979</v>
      </c>
      <c r="N9" s="8">
        <v>3590238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8552199</v>
      </c>
      <c r="X9" s="8">
        <v>14635000</v>
      </c>
      <c r="Y9" s="8">
        <v>-6082801</v>
      </c>
      <c r="Z9" s="2">
        <v>-41.56</v>
      </c>
      <c r="AA9" s="6">
        <v>24504020</v>
      </c>
    </row>
    <row r="10" spans="1:27" ht="13.5">
      <c r="A10" s="25" t="s">
        <v>37</v>
      </c>
      <c r="B10" s="24"/>
      <c r="C10" s="6">
        <v>11470393</v>
      </c>
      <c r="D10" s="6">
        <v>0</v>
      </c>
      <c r="E10" s="7">
        <v>12913784</v>
      </c>
      <c r="F10" s="26">
        <v>12913784</v>
      </c>
      <c r="G10" s="26">
        <v>947825</v>
      </c>
      <c r="H10" s="26">
        <v>956454</v>
      </c>
      <c r="I10" s="26">
        <v>954657</v>
      </c>
      <c r="J10" s="26">
        <v>2858936</v>
      </c>
      <c r="K10" s="26">
        <v>928680</v>
      </c>
      <c r="L10" s="26">
        <v>0</v>
      </c>
      <c r="M10" s="26">
        <v>2713304</v>
      </c>
      <c r="N10" s="26">
        <v>3641984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6500920</v>
      </c>
      <c r="X10" s="26">
        <v>6773000</v>
      </c>
      <c r="Y10" s="26">
        <v>-272080</v>
      </c>
      <c r="Z10" s="27">
        <v>-4.02</v>
      </c>
      <c r="AA10" s="28">
        <v>12913784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379018</v>
      </c>
      <c r="D12" s="6">
        <v>0</v>
      </c>
      <c r="E12" s="7">
        <v>1292000</v>
      </c>
      <c r="F12" s="8">
        <v>1292000</v>
      </c>
      <c r="G12" s="8">
        <v>97555</v>
      </c>
      <c r="H12" s="8">
        <v>95949</v>
      </c>
      <c r="I12" s="8">
        <v>102090</v>
      </c>
      <c r="J12" s="8">
        <v>295594</v>
      </c>
      <c r="K12" s="8">
        <v>99846</v>
      </c>
      <c r="L12" s="8">
        <v>0</v>
      </c>
      <c r="M12" s="8">
        <v>93766</v>
      </c>
      <c r="N12" s="8">
        <v>193612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489206</v>
      </c>
      <c r="X12" s="8">
        <v>217500</v>
      </c>
      <c r="Y12" s="8">
        <v>271706</v>
      </c>
      <c r="Z12" s="2">
        <v>124.92</v>
      </c>
      <c r="AA12" s="6">
        <v>1292000</v>
      </c>
    </row>
    <row r="13" spans="1:27" ht="13.5">
      <c r="A13" s="23" t="s">
        <v>40</v>
      </c>
      <c r="B13" s="29"/>
      <c r="C13" s="6">
        <v>57446</v>
      </c>
      <c r="D13" s="6">
        <v>0</v>
      </c>
      <c r="E13" s="7">
        <v>0</v>
      </c>
      <c r="F13" s="8">
        <v>0</v>
      </c>
      <c r="G13" s="8">
        <v>860</v>
      </c>
      <c r="H13" s="8">
        <v>6157</v>
      </c>
      <c r="I13" s="8">
        <v>1292</v>
      </c>
      <c r="J13" s="8">
        <v>8309</v>
      </c>
      <c r="K13" s="8">
        <v>0</v>
      </c>
      <c r="L13" s="8">
        <v>0</v>
      </c>
      <c r="M13" s="8">
        <v>2717</v>
      </c>
      <c r="N13" s="8">
        <v>2717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11026</v>
      </c>
      <c r="X13" s="8"/>
      <c r="Y13" s="8">
        <v>11026</v>
      </c>
      <c r="Z13" s="2">
        <v>0</v>
      </c>
      <c r="AA13" s="6">
        <v>0</v>
      </c>
    </row>
    <row r="14" spans="1:27" ht="13.5">
      <c r="A14" s="23" t="s">
        <v>41</v>
      </c>
      <c r="B14" s="29"/>
      <c r="C14" s="6">
        <v>20516658</v>
      </c>
      <c r="D14" s="6">
        <v>0</v>
      </c>
      <c r="E14" s="7">
        <v>763950</v>
      </c>
      <c r="F14" s="8">
        <v>763950</v>
      </c>
      <c r="G14" s="8">
        <v>1484837</v>
      </c>
      <c r="H14" s="8">
        <v>1581297</v>
      </c>
      <c r="I14" s="8">
        <v>1612588</v>
      </c>
      <c r="J14" s="8">
        <v>4678722</v>
      </c>
      <c r="K14" s="8">
        <v>0</v>
      </c>
      <c r="L14" s="8">
        <v>0</v>
      </c>
      <c r="M14" s="8">
        <v>1541440</v>
      </c>
      <c r="N14" s="8">
        <v>1541440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6220162</v>
      </c>
      <c r="X14" s="8">
        <v>382002</v>
      </c>
      <c r="Y14" s="8">
        <v>5838160</v>
      </c>
      <c r="Z14" s="2">
        <v>1528.31</v>
      </c>
      <c r="AA14" s="6">
        <v>763950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1520477</v>
      </c>
      <c r="D16" s="6">
        <v>0</v>
      </c>
      <c r="E16" s="7">
        <v>3000000</v>
      </c>
      <c r="F16" s="8">
        <v>3000000</v>
      </c>
      <c r="G16" s="8">
        <v>28510</v>
      </c>
      <c r="H16" s="8">
        <v>15593</v>
      </c>
      <c r="I16" s="8">
        <v>22394</v>
      </c>
      <c r="J16" s="8">
        <v>66497</v>
      </c>
      <c r="K16" s="8">
        <v>21310</v>
      </c>
      <c r="L16" s="8">
        <v>0</v>
      </c>
      <c r="M16" s="8">
        <v>19630</v>
      </c>
      <c r="N16" s="8">
        <v>40940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107437</v>
      </c>
      <c r="X16" s="8">
        <v>1772000</v>
      </c>
      <c r="Y16" s="8">
        <v>-1664563</v>
      </c>
      <c r="Z16" s="2">
        <v>-93.94</v>
      </c>
      <c r="AA16" s="6">
        <v>3000000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2807660</v>
      </c>
      <c r="F17" s="8">
        <v>2807660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5833</v>
      </c>
      <c r="N17" s="8">
        <v>5833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5833</v>
      </c>
      <c r="X17" s="8">
        <v>1215666</v>
      </c>
      <c r="Y17" s="8">
        <v>-1209833</v>
      </c>
      <c r="Z17" s="2">
        <v>-99.52</v>
      </c>
      <c r="AA17" s="6">
        <v>2807660</v>
      </c>
    </row>
    <row r="18" spans="1:27" ht="13.5">
      <c r="A18" s="25" t="s">
        <v>45</v>
      </c>
      <c r="B18" s="24"/>
      <c r="C18" s="6">
        <v>3177570</v>
      </c>
      <c r="D18" s="6">
        <v>0</v>
      </c>
      <c r="E18" s="7">
        <v>2282615</v>
      </c>
      <c r="F18" s="8">
        <v>2282615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1180450</v>
      </c>
      <c r="Y18" s="8">
        <v>-1180450</v>
      </c>
      <c r="Z18" s="2">
        <v>-100</v>
      </c>
      <c r="AA18" s="6">
        <v>2282615</v>
      </c>
    </row>
    <row r="19" spans="1:27" ht="13.5">
      <c r="A19" s="23" t="s">
        <v>46</v>
      </c>
      <c r="B19" s="29"/>
      <c r="C19" s="6">
        <v>65682347</v>
      </c>
      <c r="D19" s="6">
        <v>0</v>
      </c>
      <c r="E19" s="7">
        <v>67576042</v>
      </c>
      <c r="F19" s="8">
        <v>67576042</v>
      </c>
      <c r="G19" s="8">
        <v>25438000</v>
      </c>
      <c r="H19" s="8">
        <v>518000</v>
      </c>
      <c r="I19" s="8">
        <v>1810000</v>
      </c>
      <c r="J19" s="8">
        <v>27766000</v>
      </c>
      <c r="K19" s="8">
        <v>0</v>
      </c>
      <c r="L19" s="8">
        <v>0</v>
      </c>
      <c r="M19" s="8">
        <v>16763000</v>
      </c>
      <c r="N19" s="8">
        <v>16763000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44529000</v>
      </c>
      <c r="X19" s="8">
        <v>67455999</v>
      </c>
      <c r="Y19" s="8">
        <v>-22926999</v>
      </c>
      <c r="Z19" s="2">
        <v>-33.99</v>
      </c>
      <c r="AA19" s="6">
        <v>67576042</v>
      </c>
    </row>
    <row r="20" spans="1:27" ht="13.5">
      <c r="A20" s="23" t="s">
        <v>47</v>
      </c>
      <c r="B20" s="29"/>
      <c r="C20" s="6">
        <v>25358190</v>
      </c>
      <c r="D20" s="6">
        <v>0</v>
      </c>
      <c r="E20" s="7">
        <v>4424384</v>
      </c>
      <c r="F20" s="26">
        <v>4424384</v>
      </c>
      <c r="G20" s="26">
        <v>213795</v>
      </c>
      <c r="H20" s="26">
        <v>108424</v>
      </c>
      <c r="I20" s="26">
        <v>56949</v>
      </c>
      <c r="J20" s="26">
        <v>379168</v>
      </c>
      <c r="K20" s="26">
        <v>34782</v>
      </c>
      <c r="L20" s="26">
        <v>0</v>
      </c>
      <c r="M20" s="26">
        <v>101209</v>
      </c>
      <c r="N20" s="26">
        <v>135991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515159</v>
      </c>
      <c r="X20" s="26">
        <v>2156502</v>
      </c>
      <c r="Y20" s="26">
        <v>-1641343</v>
      </c>
      <c r="Z20" s="27">
        <v>-76.11</v>
      </c>
      <c r="AA20" s="28">
        <v>4424384</v>
      </c>
    </row>
    <row r="21" spans="1:27" ht="13.5">
      <c r="A21" s="23" t="s">
        <v>48</v>
      </c>
      <c r="B21" s="29"/>
      <c r="C21" s="6">
        <v>550208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151012</v>
      </c>
      <c r="L21" s="8">
        <v>0</v>
      </c>
      <c r="M21" s="8">
        <v>0</v>
      </c>
      <c r="N21" s="8">
        <v>151012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151012</v>
      </c>
      <c r="X21" s="8"/>
      <c r="Y21" s="8">
        <v>151012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297736604</v>
      </c>
      <c r="D22" s="33">
        <f>SUM(D5:D21)</f>
        <v>0</v>
      </c>
      <c r="E22" s="34">
        <f t="shared" si="0"/>
        <v>303507844</v>
      </c>
      <c r="F22" s="35">
        <f t="shared" si="0"/>
        <v>303507844</v>
      </c>
      <c r="G22" s="35">
        <f t="shared" si="0"/>
        <v>39929572</v>
      </c>
      <c r="H22" s="35">
        <f t="shared" si="0"/>
        <v>14655664</v>
      </c>
      <c r="I22" s="35">
        <f t="shared" si="0"/>
        <v>16441143</v>
      </c>
      <c r="J22" s="35">
        <f t="shared" si="0"/>
        <v>71026379</v>
      </c>
      <c r="K22" s="35">
        <f t="shared" si="0"/>
        <v>16648182</v>
      </c>
      <c r="L22" s="35">
        <f t="shared" si="0"/>
        <v>0</v>
      </c>
      <c r="M22" s="35">
        <f t="shared" si="0"/>
        <v>32403546</v>
      </c>
      <c r="N22" s="35">
        <f t="shared" si="0"/>
        <v>49051728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120078107</v>
      </c>
      <c r="X22" s="35">
        <f t="shared" si="0"/>
        <v>192476619</v>
      </c>
      <c r="Y22" s="35">
        <f t="shared" si="0"/>
        <v>-72398512</v>
      </c>
      <c r="Z22" s="36">
        <f>+IF(X22&lt;&gt;0,+(Y22/X22)*100,0)</f>
        <v>-37.61418523254505</v>
      </c>
      <c r="AA22" s="33">
        <f>SUM(AA5:AA21)</f>
        <v>303507844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106021720</v>
      </c>
      <c r="D25" s="6">
        <v>0</v>
      </c>
      <c r="E25" s="7">
        <v>114525082</v>
      </c>
      <c r="F25" s="8">
        <v>114525082</v>
      </c>
      <c r="G25" s="8">
        <v>9144006</v>
      </c>
      <c r="H25" s="8">
        <v>8503930</v>
      </c>
      <c r="I25" s="8">
        <v>8635148</v>
      </c>
      <c r="J25" s="8">
        <v>26283084</v>
      </c>
      <c r="K25" s="8">
        <v>8758156</v>
      </c>
      <c r="L25" s="8">
        <v>0</v>
      </c>
      <c r="M25" s="8">
        <v>9967729</v>
      </c>
      <c r="N25" s="8">
        <v>18725885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45008969</v>
      </c>
      <c r="X25" s="8">
        <v>57262500</v>
      </c>
      <c r="Y25" s="8">
        <v>-12253531</v>
      </c>
      <c r="Z25" s="2">
        <v>-21.4</v>
      </c>
      <c r="AA25" s="6">
        <v>114525082</v>
      </c>
    </row>
    <row r="26" spans="1:27" ht="13.5">
      <c r="A26" s="25" t="s">
        <v>52</v>
      </c>
      <c r="B26" s="24"/>
      <c r="C26" s="6">
        <v>7650948</v>
      </c>
      <c r="D26" s="6">
        <v>0</v>
      </c>
      <c r="E26" s="7">
        <v>8099553</v>
      </c>
      <c r="F26" s="8">
        <v>8099553</v>
      </c>
      <c r="G26" s="8">
        <v>1013195</v>
      </c>
      <c r="H26" s="8">
        <v>610057</v>
      </c>
      <c r="I26" s="8">
        <v>665459</v>
      </c>
      <c r="J26" s="8">
        <v>2288711</v>
      </c>
      <c r="K26" s="8">
        <v>644673</v>
      </c>
      <c r="L26" s="8">
        <v>0</v>
      </c>
      <c r="M26" s="8">
        <v>656791</v>
      </c>
      <c r="N26" s="8">
        <v>1301464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3590175</v>
      </c>
      <c r="X26" s="8">
        <v>3957500</v>
      </c>
      <c r="Y26" s="8">
        <v>-367325</v>
      </c>
      <c r="Z26" s="2">
        <v>-9.28</v>
      </c>
      <c r="AA26" s="6">
        <v>8099553</v>
      </c>
    </row>
    <row r="27" spans="1:27" ht="13.5">
      <c r="A27" s="25" t="s">
        <v>53</v>
      </c>
      <c r="B27" s="24"/>
      <c r="C27" s="6">
        <v>26454598</v>
      </c>
      <c r="D27" s="6">
        <v>0</v>
      </c>
      <c r="E27" s="7">
        <v>5931800</v>
      </c>
      <c r="F27" s="8">
        <v>5931800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2965998</v>
      </c>
      <c r="Y27" s="8">
        <v>-2965998</v>
      </c>
      <c r="Z27" s="2">
        <v>-100</v>
      </c>
      <c r="AA27" s="6">
        <v>5931800</v>
      </c>
    </row>
    <row r="28" spans="1:27" ht="13.5">
      <c r="A28" s="25" t="s">
        <v>54</v>
      </c>
      <c r="B28" s="24"/>
      <c r="C28" s="6">
        <v>54082946</v>
      </c>
      <c r="D28" s="6">
        <v>0</v>
      </c>
      <c r="E28" s="7">
        <v>21975817</v>
      </c>
      <c r="F28" s="8">
        <v>21975817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10987998</v>
      </c>
      <c r="Y28" s="8">
        <v>-10987998</v>
      </c>
      <c r="Z28" s="2">
        <v>-100</v>
      </c>
      <c r="AA28" s="6">
        <v>21975817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1888280</v>
      </c>
      <c r="F29" s="8">
        <v>1888280</v>
      </c>
      <c r="G29" s="8">
        <v>0</v>
      </c>
      <c r="H29" s="8">
        <v>220445</v>
      </c>
      <c r="I29" s="8">
        <v>2125275</v>
      </c>
      <c r="J29" s="8">
        <v>2345720</v>
      </c>
      <c r="K29" s="8">
        <v>2180967</v>
      </c>
      <c r="L29" s="8">
        <v>0</v>
      </c>
      <c r="M29" s="8">
        <v>3775794</v>
      </c>
      <c r="N29" s="8">
        <v>5956761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8302481</v>
      </c>
      <c r="X29" s="8">
        <v>1147500</v>
      </c>
      <c r="Y29" s="8">
        <v>7154981</v>
      </c>
      <c r="Z29" s="2">
        <v>623.53</v>
      </c>
      <c r="AA29" s="6">
        <v>1888280</v>
      </c>
    </row>
    <row r="30" spans="1:27" ht="13.5">
      <c r="A30" s="25" t="s">
        <v>56</v>
      </c>
      <c r="B30" s="24"/>
      <c r="C30" s="6">
        <v>77100703</v>
      </c>
      <c r="D30" s="6">
        <v>0</v>
      </c>
      <c r="E30" s="7">
        <v>76431558</v>
      </c>
      <c r="F30" s="8">
        <v>76431558</v>
      </c>
      <c r="G30" s="8">
        <v>0</v>
      </c>
      <c r="H30" s="8">
        <v>959499</v>
      </c>
      <c r="I30" s="8">
        <v>7247147</v>
      </c>
      <c r="J30" s="8">
        <v>8206646</v>
      </c>
      <c r="K30" s="8">
        <v>7387518</v>
      </c>
      <c r="L30" s="8">
        <v>0</v>
      </c>
      <c r="M30" s="8">
        <v>8491042</v>
      </c>
      <c r="N30" s="8">
        <v>15878560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24085206</v>
      </c>
      <c r="X30" s="8">
        <v>38692833</v>
      </c>
      <c r="Y30" s="8">
        <v>-14607627</v>
      </c>
      <c r="Z30" s="2">
        <v>-37.75</v>
      </c>
      <c r="AA30" s="6">
        <v>76431558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1985909</v>
      </c>
      <c r="D32" s="6">
        <v>0</v>
      </c>
      <c r="E32" s="7">
        <v>2652550</v>
      </c>
      <c r="F32" s="8">
        <v>2652550</v>
      </c>
      <c r="G32" s="8">
        <v>270462</v>
      </c>
      <c r="H32" s="8">
        <v>2278336</v>
      </c>
      <c r="I32" s="8">
        <v>224009</v>
      </c>
      <c r="J32" s="8">
        <v>2772807</v>
      </c>
      <c r="K32" s="8">
        <v>2272226</v>
      </c>
      <c r="L32" s="8">
        <v>0</v>
      </c>
      <c r="M32" s="8">
        <v>46764</v>
      </c>
      <c r="N32" s="8">
        <v>2318990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5091797</v>
      </c>
      <c r="X32" s="8">
        <v>1182534</v>
      </c>
      <c r="Y32" s="8">
        <v>3909263</v>
      </c>
      <c r="Z32" s="2">
        <v>330.58</v>
      </c>
      <c r="AA32" s="6">
        <v>2652550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95634510</v>
      </c>
      <c r="D34" s="6">
        <v>0</v>
      </c>
      <c r="E34" s="7">
        <v>50450003</v>
      </c>
      <c r="F34" s="8">
        <v>50450003</v>
      </c>
      <c r="G34" s="8">
        <v>605046</v>
      </c>
      <c r="H34" s="8">
        <v>563722</v>
      </c>
      <c r="I34" s="8">
        <v>388763</v>
      </c>
      <c r="J34" s="8">
        <v>1557531</v>
      </c>
      <c r="K34" s="8">
        <v>764303</v>
      </c>
      <c r="L34" s="8">
        <v>0</v>
      </c>
      <c r="M34" s="8">
        <v>1645414</v>
      </c>
      <c r="N34" s="8">
        <v>2409717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3967248</v>
      </c>
      <c r="X34" s="8">
        <v>25954750</v>
      </c>
      <c r="Y34" s="8">
        <v>-21987502</v>
      </c>
      <c r="Z34" s="2">
        <v>-84.71</v>
      </c>
      <c r="AA34" s="6">
        <v>50450003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368931334</v>
      </c>
      <c r="D36" s="33">
        <f>SUM(D25:D35)</f>
        <v>0</v>
      </c>
      <c r="E36" s="34">
        <f t="shared" si="1"/>
        <v>281954643</v>
      </c>
      <c r="F36" s="35">
        <f t="shared" si="1"/>
        <v>281954643</v>
      </c>
      <c r="G36" s="35">
        <f t="shared" si="1"/>
        <v>11032709</v>
      </c>
      <c r="H36" s="35">
        <f t="shared" si="1"/>
        <v>13135989</v>
      </c>
      <c r="I36" s="35">
        <f t="shared" si="1"/>
        <v>19285801</v>
      </c>
      <c r="J36" s="35">
        <f t="shared" si="1"/>
        <v>43454499</v>
      </c>
      <c r="K36" s="35">
        <f t="shared" si="1"/>
        <v>22007843</v>
      </c>
      <c r="L36" s="35">
        <f t="shared" si="1"/>
        <v>0</v>
      </c>
      <c r="M36" s="35">
        <f t="shared" si="1"/>
        <v>24583534</v>
      </c>
      <c r="N36" s="35">
        <f t="shared" si="1"/>
        <v>46591377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90045876</v>
      </c>
      <c r="X36" s="35">
        <f t="shared" si="1"/>
        <v>142151613</v>
      </c>
      <c r="Y36" s="35">
        <f t="shared" si="1"/>
        <v>-52105737</v>
      </c>
      <c r="Z36" s="36">
        <f>+IF(X36&lt;&gt;0,+(Y36/X36)*100,0)</f>
        <v>-36.65504449815845</v>
      </c>
      <c r="AA36" s="33">
        <f>SUM(AA25:AA35)</f>
        <v>281954643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-71194730</v>
      </c>
      <c r="D38" s="46">
        <f>+D22-D36</f>
        <v>0</v>
      </c>
      <c r="E38" s="47">
        <f t="shared" si="2"/>
        <v>21553201</v>
      </c>
      <c r="F38" s="48">
        <f t="shared" si="2"/>
        <v>21553201</v>
      </c>
      <c r="G38" s="48">
        <f t="shared" si="2"/>
        <v>28896863</v>
      </c>
      <c r="H38" s="48">
        <f t="shared" si="2"/>
        <v>1519675</v>
      </c>
      <c r="I38" s="48">
        <f t="shared" si="2"/>
        <v>-2844658</v>
      </c>
      <c r="J38" s="48">
        <f t="shared" si="2"/>
        <v>27571880</v>
      </c>
      <c r="K38" s="48">
        <f t="shared" si="2"/>
        <v>-5359661</v>
      </c>
      <c r="L38" s="48">
        <f t="shared" si="2"/>
        <v>0</v>
      </c>
      <c r="M38" s="48">
        <f t="shared" si="2"/>
        <v>7820012</v>
      </c>
      <c r="N38" s="48">
        <f t="shared" si="2"/>
        <v>2460351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30032231</v>
      </c>
      <c r="X38" s="48">
        <f>IF(F22=F36,0,X22-X36)</f>
        <v>50325006</v>
      </c>
      <c r="Y38" s="48">
        <f t="shared" si="2"/>
        <v>-20292775</v>
      </c>
      <c r="Z38" s="49">
        <f>+IF(X38&lt;&gt;0,+(Y38/X38)*100,0)</f>
        <v>-40.32344278309674</v>
      </c>
      <c r="AA38" s="46">
        <f>+AA22-AA36</f>
        <v>21553201</v>
      </c>
    </row>
    <row r="39" spans="1:27" ht="13.5">
      <c r="A39" s="23" t="s">
        <v>64</v>
      </c>
      <c r="B39" s="29"/>
      <c r="C39" s="6">
        <v>22431000</v>
      </c>
      <c r="D39" s="6">
        <v>0</v>
      </c>
      <c r="E39" s="7">
        <v>48714000</v>
      </c>
      <c r="F39" s="8">
        <v>48714000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24183000</v>
      </c>
      <c r="Y39" s="8">
        <v>-24183000</v>
      </c>
      <c r="Z39" s="2">
        <v>-100</v>
      </c>
      <c r="AA39" s="6">
        <v>48714000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27000000</v>
      </c>
      <c r="F41" s="8">
        <v>27000000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>
        <v>29500000</v>
      </c>
      <c r="Y41" s="51">
        <v>-29500000</v>
      </c>
      <c r="Z41" s="52">
        <v>-100</v>
      </c>
      <c r="AA41" s="53">
        <v>27000000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-48763730</v>
      </c>
      <c r="D42" s="55">
        <f>SUM(D38:D41)</f>
        <v>0</v>
      </c>
      <c r="E42" s="56">
        <f t="shared" si="3"/>
        <v>97267201</v>
      </c>
      <c r="F42" s="57">
        <f t="shared" si="3"/>
        <v>97267201</v>
      </c>
      <c r="G42" s="57">
        <f t="shared" si="3"/>
        <v>28896863</v>
      </c>
      <c r="H42" s="57">
        <f t="shared" si="3"/>
        <v>1519675</v>
      </c>
      <c r="I42" s="57">
        <f t="shared" si="3"/>
        <v>-2844658</v>
      </c>
      <c r="J42" s="57">
        <f t="shared" si="3"/>
        <v>27571880</v>
      </c>
      <c r="K42" s="57">
        <f t="shared" si="3"/>
        <v>-5359661</v>
      </c>
      <c r="L42" s="57">
        <f t="shared" si="3"/>
        <v>0</v>
      </c>
      <c r="M42" s="57">
        <f t="shared" si="3"/>
        <v>7820012</v>
      </c>
      <c r="N42" s="57">
        <f t="shared" si="3"/>
        <v>2460351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30032231</v>
      </c>
      <c r="X42" s="57">
        <f t="shared" si="3"/>
        <v>104008006</v>
      </c>
      <c r="Y42" s="57">
        <f t="shared" si="3"/>
        <v>-73975775</v>
      </c>
      <c r="Z42" s="58">
        <f>+IF(X42&lt;&gt;0,+(Y42/X42)*100,0)</f>
        <v>-71.12507762142849</v>
      </c>
      <c r="AA42" s="55">
        <f>SUM(AA38:AA41)</f>
        <v>97267201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-48763730</v>
      </c>
      <c r="D44" s="63">
        <f>+D42-D43</f>
        <v>0</v>
      </c>
      <c r="E44" s="64">
        <f t="shared" si="4"/>
        <v>97267201</v>
      </c>
      <c r="F44" s="65">
        <f t="shared" si="4"/>
        <v>97267201</v>
      </c>
      <c r="G44" s="65">
        <f t="shared" si="4"/>
        <v>28896863</v>
      </c>
      <c r="H44" s="65">
        <f t="shared" si="4"/>
        <v>1519675</v>
      </c>
      <c r="I44" s="65">
        <f t="shared" si="4"/>
        <v>-2844658</v>
      </c>
      <c r="J44" s="65">
        <f t="shared" si="4"/>
        <v>27571880</v>
      </c>
      <c r="K44" s="65">
        <f t="shared" si="4"/>
        <v>-5359661</v>
      </c>
      <c r="L44" s="65">
        <f t="shared" si="4"/>
        <v>0</v>
      </c>
      <c r="M44" s="65">
        <f t="shared" si="4"/>
        <v>7820012</v>
      </c>
      <c r="N44" s="65">
        <f t="shared" si="4"/>
        <v>2460351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30032231</v>
      </c>
      <c r="X44" s="65">
        <f t="shared" si="4"/>
        <v>104008006</v>
      </c>
      <c r="Y44" s="65">
        <f t="shared" si="4"/>
        <v>-73975775</v>
      </c>
      <c r="Z44" s="66">
        <f>+IF(X44&lt;&gt;0,+(Y44/X44)*100,0)</f>
        <v>-71.12507762142849</v>
      </c>
      <c r="AA44" s="63">
        <f>+AA42-AA43</f>
        <v>97267201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-48763730</v>
      </c>
      <c r="D46" s="55">
        <f>SUM(D44:D45)</f>
        <v>0</v>
      </c>
      <c r="E46" s="56">
        <f t="shared" si="5"/>
        <v>97267201</v>
      </c>
      <c r="F46" s="57">
        <f t="shared" si="5"/>
        <v>97267201</v>
      </c>
      <c r="G46" s="57">
        <f t="shared" si="5"/>
        <v>28896863</v>
      </c>
      <c r="H46" s="57">
        <f t="shared" si="5"/>
        <v>1519675</v>
      </c>
      <c r="I46" s="57">
        <f t="shared" si="5"/>
        <v>-2844658</v>
      </c>
      <c r="J46" s="57">
        <f t="shared" si="5"/>
        <v>27571880</v>
      </c>
      <c r="K46" s="57">
        <f t="shared" si="5"/>
        <v>-5359661</v>
      </c>
      <c r="L46" s="57">
        <f t="shared" si="5"/>
        <v>0</v>
      </c>
      <c r="M46" s="57">
        <f t="shared" si="5"/>
        <v>7820012</v>
      </c>
      <c r="N46" s="57">
        <f t="shared" si="5"/>
        <v>2460351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30032231</v>
      </c>
      <c r="X46" s="57">
        <f t="shared" si="5"/>
        <v>104008006</v>
      </c>
      <c r="Y46" s="57">
        <f t="shared" si="5"/>
        <v>-73975775</v>
      </c>
      <c r="Z46" s="58">
        <f>+IF(X46&lt;&gt;0,+(Y46/X46)*100,0)</f>
        <v>-71.12507762142849</v>
      </c>
      <c r="AA46" s="55">
        <f>SUM(AA44:AA45)</f>
        <v>97267201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-1731325</v>
      </c>
      <c r="I47" s="30">
        <v>-2817370</v>
      </c>
      <c r="J47" s="8">
        <v>-4548695</v>
      </c>
      <c r="K47" s="8">
        <v>-506337</v>
      </c>
      <c r="L47" s="8">
        <v>0</v>
      </c>
      <c r="M47" s="60">
        <v>0</v>
      </c>
      <c r="N47" s="8">
        <v>-506337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-5055032</v>
      </c>
      <c r="X47" s="8"/>
      <c r="Y47" s="8">
        <v>-5055032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-48763730</v>
      </c>
      <c r="D48" s="71">
        <f>SUM(D46:D47)</f>
        <v>0</v>
      </c>
      <c r="E48" s="72">
        <f t="shared" si="6"/>
        <v>97267201</v>
      </c>
      <c r="F48" s="73">
        <f t="shared" si="6"/>
        <v>97267201</v>
      </c>
      <c r="G48" s="73">
        <f t="shared" si="6"/>
        <v>28896863</v>
      </c>
      <c r="H48" s="74">
        <f t="shared" si="6"/>
        <v>-211650</v>
      </c>
      <c r="I48" s="74">
        <f t="shared" si="6"/>
        <v>-5662028</v>
      </c>
      <c r="J48" s="74">
        <f t="shared" si="6"/>
        <v>23023185</v>
      </c>
      <c r="K48" s="74">
        <f t="shared" si="6"/>
        <v>-5865998</v>
      </c>
      <c r="L48" s="74">
        <f t="shared" si="6"/>
        <v>0</v>
      </c>
      <c r="M48" s="73">
        <f t="shared" si="6"/>
        <v>7820012</v>
      </c>
      <c r="N48" s="73">
        <f t="shared" si="6"/>
        <v>1954014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24977199</v>
      </c>
      <c r="X48" s="74">
        <f t="shared" si="6"/>
        <v>104008006</v>
      </c>
      <c r="Y48" s="74">
        <f t="shared" si="6"/>
        <v>-79030807</v>
      </c>
      <c r="Z48" s="75">
        <f>+IF(X48&lt;&gt;0,+(Y48/X48)*100,0)</f>
        <v>-75.98531116921903</v>
      </c>
      <c r="AA48" s="76">
        <f>SUM(AA46:AA47)</f>
        <v>97267201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90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101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48780304</v>
      </c>
      <c r="F5" s="8">
        <v>48780304</v>
      </c>
      <c r="G5" s="8">
        <v>4675430</v>
      </c>
      <c r="H5" s="8">
        <v>0</v>
      </c>
      <c r="I5" s="8">
        <v>0</v>
      </c>
      <c r="J5" s="8">
        <v>4675430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4675430</v>
      </c>
      <c r="X5" s="8">
        <v>24727453</v>
      </c>
      <c r="Y5" s="8">
        <v>-20052023</v>
      </c>
      <c r="Z5" s="2">
        <v>-81.09</v>
      </c>
      <c r="AA5" s="6">
        <v>48780304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144626762</v>
      </c>
      <c r="F7" s="8">
        <v>144626762</v>
      </c>
      <c r="G7" s="8">
        <v>12506818</v>
      </c>
      <c r="H7" s="8">
        <v>0</v>
      </c>
      <c r="I7" s="8">
        <v>0</v>
      </c>
      <c r="J7" s="8">
        <v>12506818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12506818</v>
      </c>
      <c r="X7" s="8">
        <v>75712916</v>
      </c>
      <c r="Y7" s="8">
        <v>-63206098</v>
      </c>
      <c r="Z7" s="2">
        <v>-83.48</v>
      </c>
      <c r="AA7" s="6">
        <v>144626762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36845096</v>
      </c>
      <c r="F8" s="8">
        <v>36845096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19352407</v>
      </c>
      <c r="Y8" s="8">
        <v>-19352407</v>
      </c>
      <c r="Z8" s="2">
        <v>-100</v>
      </c>
      <c r="AA8" s="6">
        <v>36845096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16930406</v>
      </c>
      <c r="F9" s="8">
        <v>16930406</v>
      </c>
      <c r="G9" s="8">
        <v>1287440</v>
      </c>
      <c r="H9" s="8">
        <v>0</v>
      </c>
      <c r="I9" s="8">
        <v>0</v>
      </c>
      <c r="J9" s="8">
        <v>1287440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1287440</v>
      </c>
      <c r="X9" s="8">
        <v>8421154</v>
      </c>
      <c r="Y9" s="8">
        <v>-7133714</v>
      </c>
      <c r="Z9" s="2">
        <v>-84.71</v>
      </c>
      <c r="AA9" s="6">
        <v>16930406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11305060</v>
      </c>
      <c r="F10" s="26">
        <v>11305060</v>
      </c>
      <c r="G10" s="26">
        <v>994838</v>
      </c>
      <c r="H10" s="26">
        <v>0</v>
      </c>
      <c r="I10" s="26">
        <v>0</v>
      </c>
      <c r="J10" s="26">
        <v>994838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994838</v>
      </c>
      <c r="X10" s="26">
        <v>5537848</v>
      </c>
      <c r="Y10" s="26">
        <v>-4543010</v>
      </c>
      <c r="Z10" s="27">
        <v>-82.04</v>
      </c>
      <c r="AA10" s="28">
        <v>11305060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287696</v>
      </c>
      <c r="F12" s="8">
        <v>287696</v>
      </c>
      <c r="G12" s="8">
        <v>12403</v>
      </c>
      <c r="H12" s="8">
        <v>0</v>
      </c>
      <c r="I12" s="8">
        <v>0</v>
      </c>
      <c r="J12" s="8">
        <v>12403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12403</v>
      </c>
      <c r="X12" s="8">
        <v>143899</v>
      </c>
      <c r="Y12" s="8">
        <v>-131496</v>
      </c>
      <c r="Z12" s="2">
        <v>-91.38</v>
      </c>
      <c r="AA12" s="6">
        <v>287696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4247120</v>
      </c>
      <c r="F13" s="8">
        <v>4247120</v>
      </c>
      <c r="G13" s="8">
        <v>602118</v>
      </c>
      <c r="H13" s="8">
        <v>0</v>
      </c>
      <c r="I13" s="8">
        <v>0</v>
      </c>
      <c r="J13" s="8">
        <v>602118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602118</v>
      </c>
      <c r="X13" s="8">
        <v>2005664</v>
      </c>
      <c r="Y13" s="8">
        <v>-1403546</v>
      </c>
      <c r="Z13" s="2">
        <v>-69.98</v>
      </c>
      <c r="AA13" s="6">
        <v>4247120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21190289</v>
      </c>
      <c r="F14" s="8">
        <v>21190289</v>
      </c>
      <c r="G14" s="8">
        <v>1429519</v>
      </c>
      <c r="H14" s="8">
        <v>0</v>
      </c>
      <c r="I14" s="8">
        <v>0</v>
      </c>
      <c r="J14" s="8">
        <v>1429519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1429519</v>
      </c>
      <c r="X14" s="8">
        <v>10180925</v>
      </c>
      <c r="Y14" s="8">
        <v>-8751406</v>
      </c>
      <c r="Z14" s="2">
        <v>-85.96</v>
      </c>
      <c r="AA14" s="6">
        <v>21190289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369701</v>
      </c>
      <c r="F16" s="8">
        <v>369701</v>
      </c>
      <c r="G16" s="8">
        <v>62767</v>
      </c>
      <c r="H16" s="8">
        <v>0</v>
      </c>
      <c r="I16" s="8">
        <v>0</v>
      </c>
      <c r="J16" s="8">
        <v>62767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62767</v>
      </c>
      <c r="X16" s="8">
        <v>157278</v>
      </c>
      <c r="Y16" s="8">
        <v>-94511</v>
      </c>
      <c r="Z16" s="2">
        <v>-60.09</v>
      </c>
      <c r="AA16" s="6">
        <v>369701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9304731</v>
      </c>
      <c r="F17" s="8">
        <v>9304731</v>
      </c>
      <c r="G17" s="8">
        <v>1339720</v>
      </c>
      <c r="H17" s="8">
        <v>0</v>
      </c>
      <c r="I17" s="8">
        <v>0</v>
      </c>
      <c r="J17" s="8">
        <v>1339720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1339720</v>
      </c>
      <c r="X17" s="8">
        <v>4568439</v>
      </c>
      <c r="Y17" s="8">
        <v>-3228719</v>
      </c>
      <c r="Z17" s="2">
        <v>-70.67</v>
      </c>
      <c r="AA17" s="6">
        <v>9304731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0</v>
      </c>
      <c r="D19" s="6">
        <v>0</v>
      </c>
      <c r="E19" s="7">
        <v>99171752</v>
      </c>
      <c r="F19" s="8">
        <v>99171752</v>
      </c>
      <c r="G19" s="8">
        <v>39746615</v>
      </c>
      <c r="H19" s="8">
        <v>0</v>
      </c>
      <c r="I19" s="8">
        <v>0</v>
      </c>
      <c r="J19" s="8">
        <v>39746615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39746615</v>
      </c>
      <c r="X19" s="8">
        <v>67513509</v>
      </c>
      <c r="Y19" s="8">
        <v>-27766894</v>
      </c>
      <c r="Z19" s="2">
        <v>-41.13</v>
      </c>
      <c r="AA19" s="6">
        <v>99171752</v>
      </c>
    </row>
    <row r="20" spans="1:27" ht="13.5">
      <c r="A20" s="23" t="s">
        <v>47</v>
      </c>
      <c r="B20" s="29"/>
      <c r="C20" s="6">
        <v>0</v>
      </c>
      <c r="D20" s="6">
        <v>0</v>
      </c>
      <c r="E20" s="7">
        <v>17170989</v>
      </c>
      <c r="F20" s="26">
        <v>17170989</v>
      </c>
      <c r="G20" s="26">
        <v>1011083</v>
      </c>
      <c r="H20" s="26">
        <v>0</v>
      </c>
      <c r="I20" s="26">
        <v>0</v>
      </c>
      <c r="J20" s="26">
        <v>1011083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1011083</v>
      </c>
      <c r="X20" s="26">
        <v>13786330</v>
      </c>
      <c r="Y20" s="26">
        <v>-12775247</v>
      </c>
      <c r="Z20" s="27">
        <v>-92.67</v>
      </c>
      <c r="AA20" s="28">
        <v>17170989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0</v>
      </c>
      <c r="D22" s="33">
        <f>SUM(D5:D21)</f>
        <v>0</v>
      </c>
      <c r="E22" s="34">
        <f t="shared" si="0"/>
        <v>410229906</v>
      </c>
      <c r="F22" s="35">
        <f t="shared" si="0"/>
        <v>410229906</v>
      </c>
      <c r="G22" s="35">
        <f t="shared" si="0"/>
        <v>63668751</v>
      </c>
      <c r="H22" s="35">
        <f t="shared" si="0"/>
        <v>0</v>
      </c>
      <c r="I22" s="35">
        <f t="shared" si="0"/>
        <v>0</v>
      </c>
      <c r="J22" s="35">
        <f t="shared" si="0"/>
        <v>63668751</v>
      </c>
      <c r="K22" s="35">
        <f t="shared" si="0"/>
        <v>0</v>
      </c>
      <c r="L22" s="35">
        <f t="shared" si="0"/>
        <v>0</v>
      </c>
      <c r="M22" s="35">
        <f t="shared" si="0"/>
        <v>0</v>
      </c>
      <c r="N22" s="35">
        <f t="shared" si="0"/>
        <v>0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63668751</v>
      </c>
      <c r="X22" s="35">
        <f t="shared" si="0"/>
        <v>232107822</v>
      </c>
      <c r="Y22" s="35">
        <f t="shared" si="0"/>
        <v>-168439071</v>
      </c>
      <c r="Z22" s="36">
        <f>+IF(X22&lt;&gt;0,+(Y22/X22)*100,0)</f>
        <v>-72.56932125277535</v>
      </c>
      <c r="AA22" s="33">
        <f>SUM(AA5:AA21)</f>
        <v>410229906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0</v>
      </c>
      <c r="D25" s="6">
        <v>0</v>
      </c>
      <c r="E25" s="7">
        <v>161092256</v>
      </c>
      <c r="F25" s="8">
        <v>161092256</v>
      </c>
      <c r="G25" s="8">
        <v>13134189</v>
      </c>
      <c r="H25" s="8">
        <v>0</v>
      </c>
      <c r="I25" s="8">
        <v>0</v>
      </c>
      <c r="J25" s="8">
        <v>13134189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13134189</v>
      </c>
      <c r="X25" s="8">
        <v>81983248</v>
      </c>
      <c r="Y25" s="8">
        <v>-68849059</v>
      </c>
      <c r="Z25" s="2">
        <v>-83.98</v>
      </c>
      <c r="AA25" s="6">
        <v>161092256</v>
      </c>
    </row>
    <row r="26" spans="1:27" ht="13.5">
      <c r="A26" s="25" t="s">
        <v>52</v>
      </c>
      <c r="B26" s="24"/>
      <c r="C26" s="6">
        <v>0</v>
      </c>
      <c r="D26" s="6">
        <v>0</v>
      </c>
      <c r="E26" s="7">
        <v>8554081</v>
      </c>
      <c r="F26" s="8">
        <v>8554081</v>
      </c>
      <c r="G26" s="8">
        <v>679601</v>
      </c>
      <c r="H26" s="8">
        <v>0</v>
      </c>
      <c r="I26" s="8">
        <v>0</v>
      </c>
      <c r="J26" s="8">
        <v>679601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679601</v>
      </c>
      <c r="X26" s="8">
        <v>3717686</v>
      </c>
      <c r="Y26" s="8">
        <v>-3038085</v>
      </c>
      <c r="Z26" s="2">
        <v>-81.72</v>
      </c>
      <c r="AA26" s="6">
        <v>8554081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1650000</v>
      </c>
      <c r="F27" s="8">
        <v>1650000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818920</v>
      </c>
      <c r="Y27" s="8">
        <v>-818920</v>
      </c>
      <c r="Z27" s="2">
        <v>-100</v>
      </c>
      <c r="AA27" s="6">
        <v>1650000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68953856</v>
      </c>
      <c r="F28" s="8">
        <v>68953856</v>
      </c>
      <c r="G28" s="8">
        <v>5791958</v>
      </c>
      <c r="H28" s="8">
        <v>0</v>
      </c>
      <c r="I28" s="8">
        <v>0</v>
      </c>
      <c r="J28" s="8">
        <v>5791958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5791958</v>
      </c>
      <c r="X28" s="8">
        <v>34169064</v>
      </c>
      <c r="Y28" s="8">
        <v>-28377106</v>
      </c>
      <c r="Z28" s="2">
        <v>-83.05</v>
      </c>
      <c r="AA28" s="6">
        <v>68953856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11465570</v>
      </c>
      <c r="F29" s="8">
        <v>11465570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5967127</v>
      </c>
      <c r="Y29" s="8">
        <v>-5967127</v>
      </c>
      <c r="Z29" s="2">
        <v>-100</v>
      </c>
      <c r="AA29" s="6">
        <v>11465570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124597479</v>
      </c>
      <c r="F30" s="8">
        <v>124597479</v>
      </c>
      <c r="G30" s="8">
        <v>13109611</v>
      </c>
      <c r="H30" s="8">
        <v>0</v>
      </c>
      <c r="I30" s="8">
        <v>0</v>
      </c>
      <c r="J30" s="8">
        <v>13109611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13109611</v>
      </c>
      <c r="X30" s="8">
        <v>63327034</v>
      </c>
      <c r="Y30" s="8">
        <v>-50217423</v>
      </c>
      <c r="Z30" s="2">
        <v>-79.3</v>
      </c>
      <c r="AA30" s="6">
        <v>124597479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12837035</v>
      </c>
      <c r="F32" s="8">
        <v>12837035</v>
      </c>
      <c r="G32" s="8">
        <v>2072487</v>
      </c>
      <c r="H32" s="8">
        <v>0</v>
      </c>
      <c r="I32" s="8">
        <v>0</v>
      </c>
      <c r="J32" s="8">
        <v>2072487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2072487</v>
      </c>
      <c r="X32" s="8">
        <v>4824091</v>
      </c>
      <c r="Y32" s="8">
        <v>-2751604</v>
      </c>
      <c r="Z32" s="2">
        <v>-57.04</v>
      </c>
      <c r="AA32" s="6">
        <v>12837035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1315492</v>
      </c>
      <c r="F33" s="8">
        <v>1315492</v>
      </c>
      <c r="G33" s="8">
        <v>32381</v>
      </c>
      <c r="H33" s="8">
        <v>0</v>
      </c>
      <c r="I33" s="8">
        <v>0</v>
      </c>
      <c r="J33" s="8">
        <v>32381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32381</v>
      </c>
      <c r="X33" s="8">
        <v>689953</v>
      </c>
      <c r="Y33" s="8">
        <v>-657572</v>
      </c>
      <c r="Z33" s="2">
        <v>-95.31</v>
      </c>
      <c r="AA33" s="6">
        <v>1315492</v>
      </c>
    </row>
    <row r="34" spans="1:27" ht="13.5">
      <c r="A34" s="25" t="s">
        <v>60</v>
      </c>
      <c r="B34" s="24"/>
      <c r="C34" s="6">
        <v>0</v>
      </c>
      <c r="D34" s="6">
        <v>0</v>
      </c>
      <c r="E34" s="7">
        <v>75112170</v>
      </c>
      <c r="F34" s="8">
        <v>75112170</v>
      </c>
      <c r="G34" s="8">
        <v>10318056</v>
      </c>
      <c r="H34" s="8">
        <v>0</v>
      </c>
      <c r="I34" s="8">
        <v>0</v>
      </c>
      <c r="J34" s="8">
        <v>10318056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10318056</v>
      </c>
      <c r="X34" s="8">
        <v>42624882</v>
      </c>
      <c r="Y34" s="8">
        <v>-32306826</v>
      </c>
      <c r="Z34" s="2">
        <v>-75.79</v>
      </c>
      <c r="AA34" s="6">
        <v>75112170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0</v>
      </c>
      <c r="D36" s="33">
        <f>SUM(D25:D35)</f>
        <v>0</v>
      </c>
      <c r="E36" s="34">
        <f t="shared" si="1"/>
        <v>465577939</v>
      </c>
      <c r="F36" s="35">
        <f t="shared" si="1"/>
        <v>465577939</v>
      </c>
      <c r="G36" s="35">
        <f t="shared" si="1"/>
        <v>45138283</v>
      </c>
      <c r="H36" s="35">
        <f t="shared" si="1"/>
        <v>0</v>
      </c>
      <c r="I36" s="35">
        <f t="shared" si="1"/>
        <v>0</v>
      </c>
      <c r="J36" s="35">
        <f t="shared" si="1"/>
        <v>45138283</v>
      </c>
      <c r="K36" s="35">
        <f t="shared" si="1"/>
        <v>0</v>
      </c>
      <c r="L36" s="35">
        <f t="shared" si="1"/>
        <v>0</v>
      </c>
      <c r="M36" s="35">
        <f t="shared" si="1"/>
        <v>0</v>
      </c>
      <c r="N36" s="35">
        <f t="shared" si="1"/>
        <v>0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45138283</v>
      </c>
      <c r="X36" s="35">
        <f t="shared" si="1"/>
        <v>238122005</v>
      </c>
      <c r="Y36" s="35">
        <f t="shared" si="1"/>
        <v>-192983722</v>
      </c>
      <c r="Z36" s="36">
        <f>+IF(X36&lt;&gt;0,+(Y36/X36)*100,0)</f>
        <v>-81.04405218660912</v>
      </c>
      <c r="AA36" s="33">
        <f>SUM(AA25:AA35)</f>
        <v>465577939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0</v>
      </c>
      <c r="D38" s="46">
        <f>+D22-D36</f>
        <v>0</v>
      </c>
      <c r="E38" s="47">
        <f t="shared" si="2"/>
        <v>-55348033</v>
      </c>
      <c r="F38" s="48">
        <f t="shared" si="2"/>
        <v>-55348033</v>
      </c>
      <c r="G38" s="48">
        <f t="shared" si="2"/>
        <v>18530468</v>
      </c>
      <c r="H38" s="48">
        <f t="shared" si="2"/>
        <v>0</v>
      </c>
      <c r="I38" s="48">
        <f t="shared" si="2"/>
        <v>0</v>
      </c>
      <c r="J38" s="48">
        <f t="shared" si="2"/>
        <v>18530468</v>
      </c>
      <c r="K38" s="48">
        <f t="shared" si="2"/>
        <v>0</v>
      </c>
      <c r="L38" s="48">
        <f t="shared" si="2"/>
        <v>0</v>
      </c>
      <c r="M38" s="48">
        <f t="shared" si="2"/>
        <v>0</v>
      </c>
      <c r="N38" s="48">
        <f t="shared" si="2"/>
        <v>0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18530468</v>
      </c>
      <c r="X38" s="48">
        <f>IF(F22=F36,0,X22-X36)</f>
        <v>-6014183</v>
      </c>
      <c r="Y38" s="48">
        <f t="shared" si="2"/>
        <v>24544651</v>
      </c>
      <c r="Z38" s="49">
        <f>+IF(X38&lt;&gt;0,+(Y38/X38)*100,0)</f>
        <v>-408.11280601205516</v>
      </c>
      <c r="AA38" s="46">
        <f>+AA22-AA36</f>
        <v>-55348033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62537250</v>
      </c>
      <c r="F39" s="8">
        <v>62537250</v>
      </c>
      <c r="G39" s="8">
        <v>2931481</v>
      </c>
      <c r="H39" s="8">
        <v>0</v>
      </c>
      <c r="I39" s="8">
        <v>0</v>
      </c>
      <c r="J39" s="8">
        <v>2931481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2931481</v>
      </c>
      <c r="X39" s="8">
        <v>29271053</v>
      </c>
      <c r="Y39" s="8">
        <v>-26339572</v>
      </c>
      <c r="Z39" s="2">
        <v>-89.99</v>
      </c>
      <c r="AA39" s="6">
        <v>62537250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0</v>
      </c>
      <c r="D42" s="55">
        <f>SUM(D38:D41)</f>
        <v>0</v>
      </c>
      <c r="E42" s="56">
        <f t="shared" si="3"/>
        <v>7189217</v>
      </c>
      <c r="F42" s="57">
        <f t="shared" si="3"/>
        <v>7189217</v>
      </c>
      <c r="G42" s="57">
        <f t="shared" si="3"/>
        <v>21461949</v>
      </c>
      <c r="H42" s="57">
        <f t="shared" si="3"/>
        <v>0</v>
      </c>
      <c r="I42" s="57">
        <f t="shared" si="3"/>
        <v>0</v>
      </c>
      <c r="J42" s="57">
        <f t="shared" si="3"/>
        <v>21461949</v>
      </c>
      <c r="K42" s="57">
        <f t="shared" si="3"/>
        <v>0</v>
      </c>
      <c r="L42" s="57">
        <f t="shared" si="3"/>
        <v>0</v>
      </c>
      <c r="M42" s="57">
        <f t="shared" si="3"/>
        <v>0</v>
      </c>
      <c r="N42" s="57">
        <f t="shared" si="3"/>
        <v>0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21461949</v>
      </c>
      <c r="X42" s="57">
        <f t="shared" si="3"/>
        <v>23256870</v>
      </c>
      <c r="Y42" s="57">
        <f t="shared" si="3"/>
        <v>-1794921</v>
      </c>
      <c r="Z42" s="58">
        <f>+IF(X42&lt;&gt;0,+(Y42/X42)*100,0)</f>
        <v>-7.717809834255426</v>
      </c>
      <c r="AA42" s="55">
        <f>SUM(AA38:AA41)</f>
        <v>7189217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0</v>
      </c>
      <c r="D44" s="63">
        <f>+D42-D43</f>
        <v>0</v>
      </c>
      <c r="E44" s="64">
        <f t="shared" si="4"/>
        <v>7189217</v>
      </c>
      <c r="F44" s="65">
        <f t="shared" si="4"/>
        <v>7189217</v>
      </c>
      <c r="G44" s="65">
        <f t="shared" si="4"/>
        <v>21461949</v>
      </c>
      <c r="H44" s="65">
        <f t="shared" si="4"/>
        <v>0</v>
      </c>
      <c r="I44" s="65">
        <f t="shared" si="4"/>
        <v>0</v>
      </c>
      <c r="J44" s="65">
        <f t="shared" si="4"/>
        <v>21461949</v>
      </c>
      <c r="K44" s="65">
        <f t="shared" si="4"/>
        <v>0</v>
      </c>
      <c r="L44" s="65">
        <f t="shared" si="4"/>
        <v>0</v>
      </c>
      <c r="M44" s="65">
        <f t="shared" si="4"/>
        <v>0</v>
      </c>
      <c r="N44" s="65">
        <f t="shared" si="4"/>
        <v>0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21461949</v>
      </c>
      <c r="X44" s="65">
        <f t="shared" si="4"/>
        <v>23256870</v>
      </c>
      <c r="Y44" s="65">
        <f t="shared" si="4"/>
        <v>-1794921</v>
      </c>
      <c r="Z44" s="66">
        <f>+IF(X44&lt;&gt;0,+(Y44/X44)*100,0)</f>
        <v>-7.717809834255426</v>
      </c>
      <c r="AA44" s="63">
        <f>+AA42-AA43</f>
        <v>7189217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0</v>
      </c>
      <c r="D46" s="55">
        <f>SUM(D44:D45)</f>
        <v>0</v>
      </c>
      <c r="E46" s="56">
        <f t="shared" si="5"/>
        <v>7189217</v>
      </c>
      <c r="F46" s="57">
        <f t="shared" si="5"/>
        <v>7189217</v>
      </c>
      <c r="G46" s="57">
        <f t="shared" si="5"/>
        <v>21461949</v>
      </c>
      <c r="H46" s="57">
        <f t="shared" si="5"/>
        <v>0</v>
      </c>
      <c r="I46" s="57">
        <f t="shared" si="5"/>
        <v>0</v>
      </c>
      <c r="J46" s="57">
        <f t="shared" si="5"/>
        <v>21461949</v>
      </c>
      <c r="K46" s="57">
        <f t="shared" si="5"/>
        <v>0</v>
      </c>
      <c r="L46" s="57">
        <f t="shared" si="5"/>
        <v>0</v>
      </c>
      <c r="M46" s="57">
        <f t="shared" si="5"/>
        <v>0</v>
      </c>
      <c r="N46" s="57">
        <f t="shared" si="5"/>
        <v>0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21461949</v>
      </c>
      <c r="X46" s="57">
        <f t="shared" si="5"/>
        <v>23256870</v>
      </c>
      <c r="Y46" s="57">
        <f t="shared" si="5"/>
        <v>-1794921</v>
      </c>
      <c r="Z46" s="58">
        <f>+IF(X46&lt;&gt;0,+(Y46/X46)*100,0)</f>
        <v>-7.717809834255426</v>
      </c>
      <c r="AA46" s="55">
        <f>SUM(AA44:AA45)</f>
        <v>7189217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0</v>
      </c>
      <c r="D48" s="71">
        <f>SUM(D46:D47)</f>
        <v>0</v>
      </c>
      <c r="E48" s="72">
        <f t="shared" si="6"/>
        <v>7189217</v>
      </c>
      <c r="F48" s="73">
        <f t="shared" si="6"/>
        <v>7189217</v>
      </c>
      <c r="G48" s="73">
        <f t="shared" si="6"/>
        <v>21461949</v>
      </c>
      <c r="H48" s="74">
        <f t="shared" si="6"/>
        <v>0</v>
      </c>
      <c r="I48" s="74">
        <f t="shared" si="6"/>
        <v>0</v>
      </c>
      <c r="J48" s="74">
        <f t="shared" si="6"/>
        <v>21461949</v>
      </c>
      <c r="K48" s="74">
        <f t="shared" si="6"/>
        <v>0</v>
      </c>
      <c r="L48" s="74">
        <f t="shared" si="6"/>
        <v>0</v>
      </c>
      <c r="M48" s="73">
        <f t="shared" si="6"/>
        <v>0</v>
      </c>
      <c r="N48" s="73">
        <f t="shared" si="6"/>
        <v>0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21461949</v>
      </c>
      <c r="X48" s="74">
        <f t="shared" si="6"/>
        <v>23256870</v>
      </c>
      <c r="Y48" s="74">
        <f t="shared" si="6"/>
        <v>-1794921</v>
      </c>
      <c r="Z48" s="75">
        <f>+IF(X48&lt;&gt;0,+(Y48/X48)*100,0)</f>
        <v>-7.717809834255426</v>
      </c>
      <c r="AA48" s="76">
        <f>SUM(AA46:AA47)</f>
        <v>7189217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101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34000000</v>
      </c>
      <c r="F5" s="8">
        <v>34000000</v>
      </c>
      <c r="G5" s="8">
        <v>2668800</v>
      </c>
      <c r="H5" s="8">
        <v>2667159</v>
      </c>
      <c r="I5" s="8">
        <v>2665582</v>
      </c>
      <c r="J5" s="8">
        <v>8001541</v>
      </c>
      <c r="K5" s="8">
        <v>2642392</v>
      </c>
      <c r="L5" s="8">
        <v>2477160</v>
      </c>
      <c r="M5" s="8">
        <v>2648942</v>
      </c>
      <c r="N5" s="8">
        <v>7768494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15770035</v>
      </c>
      <c r="X5" s="8">
        <v>16222000</v>
      </c>
      <c r="Y5" s="8">
        <v>-451965</v>
      </c>
      <c r="Z5" s="2">
        <v>-2.79</v>
      </c>
      <c r="AA5" s="6">
        <v>34000000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4200000</v>
      </c>
      <c r="F10" s="26">
        <v>4200000</v>
      </c>
      <c r="G10" s="26">
        <v>362190</v>
      </c>
      <c r="H10" s="26">
        <v>363747</v>
      </c>
      <c r="I10" s="26">
        <v>363242</v>
      </c>
      <c r="J10" s="26">
        <v>1089179</v>
      </c>
      <c r="K10" s="26">
        <v>360113</v>
      </c>
      <c r="L10" s="26">
        <v>360144</v>
      </c>
      <c r="M10" s="26">
        <v>360208</v>
      </c>
      <c r="N10" s="26">
        <v>1080465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2169644</v>
      </c>
      <c r="X10" s="26">
        <v>2100000</v>
      </c>
      <c r="Y10" s="26">
        <v>69644</v>
      </c>
      <c r="Z10" s="27">
        <v>3.32</v>
      </c>
      <c r="AA10" s="28">
        <v>4200000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798975</v>
      </c>
      <c r="F12" s="8">
        <v>798975</v>
      </c>
      <c r="G12" s="8">
        <v>92124</v>
      </c>
      <c r="H12" s="8">
        <v>75405</v>
      </c>
      <c r="I12" s="8">
        <v>27589</v>
      </c>
      <c r="J12" s="8">
        <v>195118</v>
      </c>
      <c r="K12" s="8">
        <v>66785</v>
      </c>
      <c r="L12" s="8">
        <v>78357</v>
      </c>
      <c r="M12" s="8">
        <v>57971</v>
      </c>
      <c r="N12" s="8">
        <v>203113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398231</v>
      </c>
      <c r="X12" s="8">
        <v>436000</v>
      </c>
      <c r="Y12" s="8">
        <v>-37769</v>
      </c>
      <c r="Z12" s="2">
        <v>-8.66</v>
      </c>
      <c r="AA12" s="6">
        <v>798975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11500000</v>
      </c>
      <c r="F13" s="8">
        <v>11500000</v>
      </c>
      <c r="G13" s="8">
        <v>605479</v>
      </c>
      <c r="H13" s="8">
        <v>1029016</v>
      </c>
      <c r="I13" s="8">
        <v>618140</v>
      </c>
      <c r="J13" s="8">
        <v>2252635</v>
      </c>
      <c r="K13" s="8">
        <v>662125</v>
      </c>
      <c r="L13" s="8">
        <v>518995</v>
      </c>
      <c r="M13" s="8">
        <v>356786</v>
      </c>
      <c r="N13" s="8">
        <v>1537906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3790541</v>
      </c>
      <c r="X13" s="8">
        <v>4864000</v>
      </c>
      <c r="Y13" s="8">
        <v>-1073459</v>
      </c>
      <c r="Z13" s="2">
        <v>-22.07</v>
      </c>
      <c r="AA13" s="6">
        <v>11500000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5000000</v>
      </c>
      <c r="F14" s="8">
        <v>5000000</v>
      </c>
      <c r="G14" s="8">
        <v>0</v>
      </c>
      <c r="H14" s="8">
        <v>0</v>
      </c>
      <c r="I14" s="8">
        <v>898094</v>
      </c>
      <c r="J14" s="8">
        <v>898094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898094</v>
      </c>
      <c r="X14" s="8">
        <v>2500000</v>
      </c>
      <c r="Y14" s="8">
        <v>-1601906</v>
      </c>
      <c r="Z14" s="2">
        <v>-64.08</v>
      </c>
      <c r="AA14" s="6">
        <v>5000000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47000</v>
      </c>
      <c r="F16" s="8">
        <v>47000</v>
      </c>
      <c r="G16" s="8">
        <v>34500</v>
      </c>
      <c r="H16" s="8">
        <v>39300</v>
      </c>
      <c r="I16" s="8">
        <v>36350</v>
      </c>
      <c r="J16" s="8">
        <v>110150</v>
      </c>
      <c r="K16" s="8">
        <v>21150</v>
      </c>
      <c r="L16" s="8">
        <v>25200</v>
      </c>
      <c r="M16" s="8">
        <v>26500</v>
      </c>
      <c r="N16" s="8">
        <v>72850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183000</v>
      </c>
      <c r="X16" s="8">
        <v>18048</v>
      </c>
      <c r="Y16" s="8">
        <v>164952</v>
      </c>
      <c r="Z16" s="2">
        <v>913.96</v>
      </c>
      <c r="AA16" s="6">
        <v>47000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7200000</v>
      </c>
      <c r="F17" s="8">
        <v>7200000</v>
      </c>
      <c r="G17" s="8">
        <v>867610</v>
      </c>
      <c r="H17" s="8">
        <v>921974</v>
      </c>
      <c r="I17" s="8">
        <v>-355386</v>
      </c>
      <c r="J17" s="8">
        <v>1434198</v>
      </c>
      <c r="K17" s="8">
        <v>273371</v>
      </c>
      <c r="L17" s="8">
        <v>889121</v>
      </c>
      <c r="M17" s="8">
        <v>-282248</v>
      </c>
      <c r="N17" s="8">
        <v>880244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2314442</v>
      </c>
      <c r="X17" s="8">
        <v>3744000</v>
      </c>
      <c r="Y17" s="8">
        <v>-1429558</v>
      </c>
      <c r="Z17" s="2">
        <v>-38.18</v>
      </c>
      <c r="AA17" s="6">
        <v>7200000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300000</v>
      </c>
      <c r="F18" s="8">
        <v>300000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300000</v>
      </c>
    </row>
    <row r="19" spans="1:27" ht="13.5">
      <c r="A19" s="23" t="s">
        <v>46</v>
      </c>
      <c r="B19" s="29"/>
      <c r="C19" s="6">
        <v>0</v>
      </c>
      <c r="D19" s="6">
        <v>0</v>
      </c>
      <c r="E19" s="7">
        <v>222636000</v>
      </c>
      <c r="F19" s="8">
        <v>222636000</v>
      </c>
      <c r="G19" s="8">
        <v>91378000</v>
      </c>
      <c r="H19" s="8">
        <v>2100000</v>
      </c>
      <c r="I19" s="8">
        <v>0</v>
      </c>
      <c r="J19" s="8">
        <v>93478000</v>
      </c>
      <c r="K19" s="8">
        <v>0</v>
      </c>
      <c r="L19" s="8">
        <v>521000</v>
      </c>
      <c r="M19" s="8">
        <v>73103000</v>
      </c>
      <c r="N19" s="8">
        <v>73624000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167102000</v>
      </c>
      <c r="X19" s="8">
        <v>148424000</v>
      </c>
      <c r="Y19" s="8">
        <v>18678000</v>
      </c>
      <c r="Z19" s="2">
        <v>12.58</v>
      </c>
      <c r="AA19" s="6">
        <v>222636000</v>
      </c>
    </row>
    <row r="20" spans="1:27" ht="13.5">
      <c r="A20" s="23" t="s">
        <v>47</v>
      </c>
      <c r="B20" s="29"/>
      <c r="C20" s="6">
        <v>0</v>
      </c>
      <c r="D20" s="6">
        <v>0</v>
      </c>
      <c r="E20" s="7">
        <v>18852800</v>
      </c>
      <c r="F20" s="26">
        <v>18852800</v>
      </c>
      <c r="G20" s="26">
        <v>180105</v>
      </c>
      <c r="H20" s="26">
        <v>90585</v>
      </c>
      <c r="I20" s="26">
        <v>181230</v>
      </c>
      <c r="J20" s="26">
        <v>451920</v>
      </c>
      <c r="K20" s="26">
        <v>288199</v>
      </c>
      <c r="L20" s="26">
        <v>100248</v>
      </c>
      <c r="M20" s="26">
        <v>62979</v>
      </c>
      <c r="N20" s="26">
        <v>451426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903346</v>
      </c>
      <c r="X20" s="26">
        <v>9802000</v>
      </c>
      <c r="Y20" s="26">
        <v>-8898654</v>
      </c>
      <c r="Z20" s="27">
        <v>-90.78</v>
      </c>
      <c r="AA20" s="28">
        <v>18852800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0</v>
      </c>
      <c r="D22" s="33">
        <f>SUM(D5:D21)</f>
        <v>0</v>
      </c>
      <c r="E22" s="34">
        <f t="shared" si="0"/>
        <v>304534775</v>
      </c>
      <c r="F22" s="35">
        <f t="shared" si="0"/>
        <v>304534775</v>
      </c>
      <c r="G22" s="35">
        <f t="shared" si="0"/>
        <v>96188808</v>
      </c>
      <c r="H22" s="35">
        <f t="shared" si="0"/>
        <v>7287186</v>
      </c>
      <c r="I22" s="35">
        <f t="shared" si="0"/>
        <v>4434841</v>
      </c>
      <c r="J22" s="35">
        <f t="shared" si="0"/>
        <v>107910835</v>
      </c>
      <c r="K22" s="35">
        <f t="shared" si="0"/>
        <v>4314135</v>
      </c>
      <c r="L22" s="35">
        <f t="shared" si="0"/>
        <v>4970225</v>
      </c>
      <c r="M22" s="35">
        <f t="shared" si="0"/>
        <v>76334138</v>
      </c>
      <c r="N22" s="35">
        <f t="shared" si="0"/>
        <v>85618498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193529333</v>
      </c>
      <c r="X22" s="35">
        <f t="shared" si="0"/>
        <v>188110048</v>
      </c>
      <c r="Y22" s="35">
        <f t="shared" si="0"/>
        <v>5419285</v>
      </c>
      <c r="Z22" s="36">
        <f>+IF(X22&lt;&gt;0,+(Y22/X22)*100,0)</f>
        <v>2.8809120286865273</v>
      </c>
      <c r="AA22" s="33">
        <f>SUM(AA5:AA21)</f>
        <v>304534775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0</v>
      </c>
      <c r="D25" s="6">
        <v>0</v>
      </c>
      <c r="E25" s="7">
        <v>122278555</v>
      </c>
      <c r="F25" s="8">
        <v>122278555</v>
      </c>
      <c r="G25" s="8">
        <v>9046469</v>
      </c>
      <c r="H25" s="8">
        <v>9295024</v>
      </c>
      <c r="I25" s="8">
        <v>8973173</v>
      </c>
      <c r="J25" s="8">
        <v>27314666</v>
      </c>
      <c r="K25" s="8">
        <v>9012915</v>
      </c>
      <c r="L25" s="8">
        <v>8845255</v>
      </c>
      <c r="M25" s="8">
        <v>9239263</v>
      </c>
      <c r="N25" s="8">
        <v>27097433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54412099</v>
      </c>
      <c r="X25" s="8">
        <v>58870000</v>
      </c>
      <c r="Y25" s="8">
        <v>-4457901</v>
      </c>
      <c r="Z25" s="2">
        <v>-7.57</v>
      </c>
      <c r="AA25" s="6">
        <v>122278555</v>
      </c>
    </row>
    <row r="26" spans="1:27" ht="13.5">
      <c r="A26" s="25" t="s">
        <v>52</v>
      </c>
      <c r="B26" s="24"/>
      <c r="C26" s="6">
        <v>0</v>
      </c>
      <c r="D26" s="6">
        <v>0</v>
      </c>
      <c r="E26" s="7">
        <v>19524325</v>
      </c>
      <c r="F26" s="8">
        <v>19524325</v>
      </c>
      <c r="G26" s="8">
        <v>1533811</v>
      </c>
      <c r="H26" s="8">
        <v>1486725</v>
      </c>
      <c r="I26" s="8">
        <v>1551800</v>
      </c>
      <c r="J26" s="8">
        <v>4572336</v>
      </c>
      <c r="K26" s="8">
        <v>1563831</v>
      </c>
      <c r="L26" s="8">
        <v>1613454</v>
      </c>
      <c r="M26" s="8">
        <v>1577021</v>
      </c>
      <c r="N26" s="8">
        <v>4754306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9326642</v>
      </c>
      <c r="X26" s="8">
        <v>9457000</v>
      </c>
      <c r="Y26" s="8">
        <v>-130358</v>
      </c>
      <c r="Z26" s="2">
        <v>-1.38</v>
      </c>
      <c r="AA26" s="6">
        <v>19524325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20000000</v>
      </c>
      <c r="F27" s="8">
        <v>20000000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20000000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30000000</v>
      </c>
      <c r="F28" s="8">
        <v>30000000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30000000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550000</v>
      </c>
      <c r="F29" s="8">
        <v>550000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113520</v>
      </c>
      <c r="Y29" s="8">
        <v>-113520</v>
      </c>
      <c r="Z29" s="2">
        <v>-100</v>
      </c>
      <c r="AA29" s="6">
        <v>550000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7660000</v>
      </c>
      <c r="F31" s="8">
        <v>7660000</v>
      </c>
      <c r="G31" s="8">
        <v>0</v>
      </c>
      <c r="H31" s="8">
        <v>353313</v>
      </c>
      <c r="I31" s="8">
        <v>85888</v>
      </c>
      <c r="J31" s="8">
        <v>439201</v>
      </c>
      <c r="K31" s="8">
        <v>1777420</v>
      </c>
      <c r="L31" s="8">
        <v>902413</v>
      </c>
      <c r="M31" s="8">
        <v>2470652</v>
      </c>
      <c r="N31" s="8">
        <v>5150485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5589686</v>
      </c>
      <c r="X31" s="8">
        <v>3837214</v>
      </c>
      <c r="Y31" s="8">
        <v>1752472</v>
      </c>
      <c r="Z31" s="2">
        <v>45.67</v>
      </c>
      <c r="AA31" s="6">
        <v>7660000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12480000</v>
      </c>
      <c r="F32" s="8">
        <v>12480000</v>
      </c>
      <c r="G32" s="8">
        <v>406770</v>
      </c>
      <c r="H32" s="8">
        <v>2326834</v>
      </c>
      <c r="I32" s="8">
        <v>205492</v>
      </c>
      <c r="J32" s="8">
        <v>2939096</v>
      </c>
      <c r="K32" s="8">
        <v>1688355</v>
      </c>
      <c r="L32" s="8">
        <v>568377</v>
      </c>
      <c r="M32" s="8">
        <v>4218428</v>
      </c>
      <c r="N32" s="8">
        <v>6475160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9414256</v>
      </c>
      <c r="X32" s="8">
        <v>6945792</v>
      </c>
      <c r="Y32" s="8">
        <v>2468464</v>
      </c>
      <c r="Z32" s="2">
        <v>35.54</v>
      </c>
      <c r="AA32" s="6">
        <v>12480000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0</v>
      </c>
      <c r="D34" s="6">
        <v>0</v>
      </c>
      <c r="E34" s="7">
        <v>74066971</v>
      </c>
      <c r="F34" s="8">
        <v>74066971</v>
      </c>
      <c r="G34" s="8">
        <v>3324235</v>
      </c>
      <c r="H34" s="8">
        <v>4655222</v>
      </c>
      <c r="I34" s="8">
        <v>6381843</v>
      </c>
      <c r="J34" s="8">
        <v>14361300</v>
      </c>
      <c r="K34" s="8">
        <v>10951237</v>
      </c>
      <c r="L34" s="8">
        <v>5610097</v>
      </c>
      <c r="M34" s="8">
        <v>7735142</v>
      </c>
      <c r="N34" s="8">
        <v>24296476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38657776</v>
      </c>
      <c r="X34" s="8">
        <v>32737613</v>
      </c>
      <c r="Y34" s="8">
        <v>5920163</v>
      </c>
      <c r="Z34" s="2">
        <v>18.08</v>
      </c>
      <c r="AA34" s="6">
        <v>74066971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0</v>
      </c>
      <c r="D36" s="33">
        <f>SUM(D25:D35)</f>
        <v>0</v>
      </c>
      <c r="E36" s="34">
        <f t="shared" si="1"/>
        <v>286559851</v>
      </c>
      <c r="F36" s="35">
        <f t="shared" si="1"/>
        <v>286559851</v>
      </c>
      <c r="G36" s="35">
        <f t="shared" si="1"/>
        <v>14311285</v>
      </c>
      <c r="H36" s="35">
        <f t="shared" si="1"/>
        <v>18117118</v>
      </c>
      <c r="I36" s="35">
        <f t="shared" si="1"/>
        <v>17198196</v>
      </c>
      <c r="J36" s="35">
        <f t="shared" si="1"/>
        <v>49626599</v>
      </c>
      <c r="K36" s="35">
        <f t="shared" si="1"/>
        <v>24993758</v>
      </c>
      <c r="L36" s="35">
        <f t="shared" si="1"/>
        <v>17539596</v>
      </c>
      <c r="M36" s="35">
        <f t="shared" si="1"/>
        <v>25240506</v>
      </c>
      <c r="N36" s="35">
        <f t="shared" si="1"/>
        <v>67773860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117400459</v>
      </c>
      <c r="X36" s="35">
        <f t="shared" si="1"/>
        <v>111961139</v>
      </c>
      <c r="Y36" s="35">
        <f t="shared" si="1"/>
        <v>5439320</v>
      </c>
      <c r="Z36" s="36">
        <f>+IF(X36&lt;&gt;0,+(Y36/X36)*100,0)</f>
        <v>4.858221386976065</v>
      </c>
      <c r="AA36" s="33">
        <f>SUM(AA25:AA35)</f>
        <v>286559851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0</v>
      </c>
      <c r="D38" s="46">
        <f>+D22-D36</f>
        <v>0</v>
      </c>
      <c r="E38" s="47">
        <f t="shared" si="2"/>
        <v>17974924</v>
      </c>
      <c r="F38" s="48">
        <f t="shared" si="2"/>
        <v>17974924</v>
      </c>
      <c r="G38" s="48">
        <f t="shared" si="2"/>
        <v>81877523</v>
      </c>
      <c r="H38" s="48">
        <f t="shared" si="2"/>
        <v>-10829932</v>
      </c>
      <c r="I38" s="48">
        <f t="shared" si="2"/>
        <v>-12763355</v>
      </c>
      <c r="J38" s="48">
        <f t="shared" si="2"/>
        <v>58284236</v>
      </c>
      <c r="K38" s="48">
        <f t="shared" si="2"/>
        <v>-20679623</v>
      </c>
      <c r="L38" s="48">
        <f t="shared" si="2"/>
        <v>-12569371</v>
      </c>
      <c r="M38" s="48">
        <f t="shared" si="2"/>
        <v>51093632</v>
      </c>
      <c r="N38" s="48">
        <f t="shared" si="2"/>
        <v>17844638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76128874</v>
      </c>
      <c r="X38" s="48">
        <f>IF(F22=F36,0,X22-X36)</f>
        <v>76148909</v>
      </c>
      <c r="Y38" s="48">
        <f t="shared" si="2"/>
        <v>-20035</v>
      </c>
      <c r="Z38" s="49">
        <f>+IF(X38&lt;&gt;0,+(Y38/X38)*100,0)</f>
        <v>-0.026310291589338466</v>
      </c>
      <c r="AA38" s="46">
        <f>+AA22-AA36</f>
        <v>17974924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64902000</v>
      </c>
      <c r="F39" s="8">
        <v>64902000</v>
      </c>
      <c r="G39" s="8">
        <v>27918000</v>
      </c>
      <c r="H39" s="8">
        <v>0</v>
      </c>
      <c r="I39" s="8">
        <v>0</v>
      </c>
      <c r="J39" s="8">
        <v>27918000</v>
      </c>
      <c r="K39" s="8">
        <v>1750000</v>
      </c>
      <c r="L39" s="8">
        <v>1750000</v>
      </c>
      <c r="M39" s="8">
        <v>21515000</v>
      </c>
      <c r="N39" s="8">
        <v>25015000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52933000</v>
      </c>
      <c r="X39" s="8">
        <v>43268000</v>
      </c>
      <c r="Y39" s="8">
        <v>9665000</v>
      </c>
      <c r="Z39" s="2">
        <v>22.34</v>
      </c>
      <c r="AA39" s="6">
        <v>64902000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0</v>
      </c>
      <c r="D42" s="55">
        <f>SUM(D38:D41)</f>
        <v>0</v>
      </c>
      <c r="E42" s="56">
        <f t="shared" si="3"/>
        <v>82876924</v>
      </c>
      <c r="F42" s="57">
        <f t="shared" si="3"/>
        <v>82876924</v>
      </c>
      <c r="G42" s="57">
        <f t="shared" si="3"/>
        <v>109795523</v>
      </c>
      <c r="H42" s="57">
        <f t="shared" si="3"/>
        <v>-10829932</v>
      </c>
      <c r="I42" s="57">
        <f t="shared" si="3"/>
        <v>-12763355</v>
      </c>
      <c r="J42" s="57">
        <f t="shared" si="3"/>
        <v>86202236</v>
      </c>
      <c r="K42" s="57">
        <f t="shared" si="3"/>
        <v>-18929623</v>
      </c>
      <c r="L42" s="57">
        <f t="shared" si="3"/>
        <v>-10819371</v>
      </c>
      <c r="M42" s="57">
        <f t="shared" si="3"/>
        <v>72608632</v>
      </c>
      <c r="N42" s="57">
        <f t="shared" si="3"/>
        <v>42859638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129061874</v>
      </c>
      <c r="X42" s="57">
        <f t="shared" si="3"/>
        <v>119416909</v>
      </c>
      <c r="Y42" s="57">
        <f t="shared" si="3"/>
        <v>9644965</v>
      </c>
      <c r="Z42" s="58">
        <f>+IF(X42&lt;&gt;0,+(Y42/X42)*100,0)</f>
        <v>8.076716338387222</v>
      </c>
      <c r="AA42" s="55">
        <f>SUM(AA38:AA41)</f>
        <v>82876924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0</v>
      </c>
      <c r="D44" s="63">
        <f>+D42-D43</f>
        <v>0</v>
      </c>
      <c r="E44" s="64">
        <f t="shared" si="4"/>
        <v>82876924</v>
      </c>
      <c r="F44" s="65">
        <f t="shared" si="4"/>
        <v>82876924</v>
      </c>
      <c r="G44" s="65">
        <f t="shared" si="4"/>
        <v>109795523</v>
      </c>
      <c r="H44" s="65">
        <f t="shared" si="4"/>
        <v>-10829932</v>
      </c>
      <c r="I44" s="65">
        <f t="shared" si="4"/>
        <v>-12763355</v>
      </c>
      <c r="J44" s="65">
        <f t="shared" si="4"/>
        <v>86202236</v>
      </c>
      <c r="K44" s="65">
        <f t="shared" si="4"/>
        <v>-18929623</v>
      </c>
      <c r="L44" s="65">
        <f t="shared" si="4"/>
        <v>-10819371</v>
      </c>
      <c r="M44" s="65">
        <f t="shared" si="4"/>
        <v>72608632</v>
      </c>
      <c r="N44" s="65">
        <f t="shared" si="4"/>
        <v>42859638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129061874</v>
      </c>
      <c r="X44" s="65">
        <f t="shared" si="4"/>
        <v>119416909</v>
      </c>
      <c r="Y44" s="65">
        <f t="shared" si="4"/>
        <v>9644965</v>
      </c>
      <c r="Z44" s="66">
        <f>+IF(X44&lt;&gt;0,+(Y44/X44)*100,0)</f>
        <v>8.076716338387222</v>
      </c>
      <c r="AA44" s="63">
        <f>+AA42-AA43</f>
        <v>82876924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0</v>
      </c>
      <c r="D46" s="55">
        <f>SUM(D44:D45)</f>
        <v>0</v>
      </c>
      <c r="E46" s="56">
        <f t="shared" si="5"/>
        <v>82876924</v>
      </c>
      <c r="F46" s="57">
        <f t="shared" si="5"/>
        <v>82876924</v>
      </c>
      <c r="G46" s="57">
        <f t="shared" si="5"/>
        <v>109795523</v>
      </c>
      <c r="H46" s="57">
        <f t="shared" si="5"/>
        <v>-10829932</v>
      </c>
      <c r="I46" s="57">
        <f t="shared" si="5"/>
        <v>-12763355</v>
      </c>
      <c r="J46" s="57">
        <f t="shared" si="5"/>
        <v>86202236</v>
      </c>
      <c r="K46" s="57">
        <f t="shared" si="5"/>
        <v>-18929623</v>
      </c>
      <c r="L46" s="57">
        <f t="shared" si="5"/>
        <v>-10819371</v>
      </c>
      <c r="M46" s="57">
        <f t="shared" si="5"/>
        <v>72608632</v>
      </c>
      <c r="N46" s="57">
        <f t="shared" si="5"/>
        <v>42859638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129061874</v>
      </c>
      <c r="X46" s="57">
        <f t="shared" si="5"/>
        <v>119416909</v>
      </c>
      <c r="Y46" s="57">
        <f t="shared" si="5"/>
        <v>9644965</v>
      </c>
      <c r="Z46" s="58">
        <f>+IF(X46&lt;&gt;0,+(Y46/X46)*100,0)</f>
        <v>8.076716338387222</v>
      </c>
      <c r="AA46" s="55">
        <f>SUM(AA44:AA45)</f>
        <v>82876924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0</v>
      </c>
      <c r="D48" s="71">
        <f>SUM(D46:D47)</f>
        <v>0</v>
      </c>
      <c r="E48" s="72">
        <f t="shared" si="6"/>
        <v>82876924</v>
      </c>
      <c r="F48" s="73">
        <f t="shared" si="6"/>
        <v>82876924</v>
      </c>
      <c r="G48" s="73">
        <f t="shared" si="6"/>
        <v>109795523</v>
      </c>
      <c r="H48" s="74">
        <f t="shared" si="6"/>
        <v>-10829932</v>
      </c>
      <c r="I48" s="74">
        <f t="shared" si="6"/>
        <v>-12763355</v>
      </c>
      <c r="J48" s="74">
        <f t="shared" si="6"/>
        <v>86202236</v>
      </c>
      <c r="K48" s="74">
        <f t="shared" si="6"/>
        <v>-18929623</v>
      </c>
      <c r="L48" s="74">
        <f t="shared" si="6"/>
        <v>-10819371</v>
      </c>
      <c r="M48" s="73">
        <f t="shared" si="6"/>
        <v>72608632</v>
      </c>
      <c r="N48" s="73">
        <f t="shared" si="6"/>
        <v>42859638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129061874</v>
      </c>
      <c r="X48" s="74">
        <f t="shared" si="6"/>
        <v>119416909</v>
      </c>
      <c r="Y48" s="74">
        <f t="shared" si="6"/>
        <v>9644965</v>
      </c>
      <c r="Z48" s="75">
        <f>+IF(X48&lt;&gt;0,+(Y48/X48)*100,0)</f>
        <v>8.076716338387222</v>
      </c>
      <c r="AA48" s="76">
        <f>SUM(AA46:AA47)</f>
        <v>82876924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91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101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94647886</v>
      </c>
      <c r="F5" s="8">
        <v>94647886</v>
      </c>
      <c r="G5" s="8">
        <v>6045417</v>
      </c>
      <c r="H5" s="8">
        <v>4436291</v>
      </c>
      <c r="I5" s="8">
        <v>5340656</v>
      </c>
      <c r="J5" s="8">
        <v>15822364</v>
      </c>
      <c r="K5" s="8">
        <v>5223929</v>
      </c>
      <c r="L5" s="8">
        <v>5090078</v>
      </c>
      <c r="M5" s="8">
        <v>4996796</v>
      </c>
      <c r="N5" s="8">
        <v>15310803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31133167</v>
      </c>
      <c r="X5" s="8">
        <v>44063496</v>
      </c>
      <c r="Y5" s="8">
        <v>-12930329</v>
      </c>
      <c r="Z5" s="2">
        <v>-29.34</v>
      </c>
      <c r="AA5" s="6">
        <v>94647886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106469434</v>
      </c>
      <c r="F7" s="8">
        <v>106469434</v>
      </c>
      <c r="G7" s="8">
        <v>8230059</v>
      </c>
      <c r="H7" s="8">
        <v>7380973</v>
      </c>
      <c r="I7" s="8">
        <v>7529588</v>
      </c>
      <c r="J7" s="8">
        <v>23140620</v>
      </c>
      <c r="K7" s="8">
        <v>7193725</v>
      </c>
      <c r="L7" s="8">
        <v>9425065</v>
      </c>
      <c r="M7" s="8">
        <v>9828504</v>
      </c>
      <c r="N7" s="8">
        <v>26447294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49587914</v>
      </c>
      <c r="X7" s="8">
        <v>51917109</v>
      </c>
      <c r="Y7" s="8">
        <v>-2329195</v>
      </c>
      <c r="Z7" s="2">
        <v>-4.49</v>
      </c>
      <c r="AA7" s="6">
        <v>106469434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35583605</v>
      </c>
      <c r="F8" s="8">
        <v>35583605</v>
      </c>
      <c r="G8" s="8">
        <v>2249580</v>
      </c>
      <c r="H8" s="8">
        <v>1649431</v>
      </c>
      <c r="I8" s="8">
        <v>1935818</v>
      </c>
      <c r="J8" s="8">
        <v>5834829</v>
      </c>
      <c r="K8" s="8">
        <v>2135171</v>
      </c>
      <c r="L8" s="8">
        <v>2041265</v>
      </c>
      <c r="M8" s="8">
        <v>1895735</v>
      </c>
      <c r="N8" s="8">
        <v>6072171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11907000</v>
      </c>
      <c r="X8" s="8">
        <v>13882221</v>
      </c>
      <c r="Y8" s="8">
        <v>-1975221</v>
      </c>
      <c r="Z8" s="2">
        <v>-14.23</v>
      </c>
      <c r="AA8" s="6">
        <v>35583605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11126717</v>
      </c>
      <c r="F9" s="8">
        <v>11126717</v>
      </c>
      <c r="G9" s="8">
        <v>1326217</v>
      </c>
      <c r="H9" s="8">
        <v>1305175</v>
      </c>
      <c r="I9" s="8">
        <v>1305175</v>
      </c>
      <c r="J9" s="8">
        <v>3936567</v>
      </c>
      <c r="K9" s="8">
        <v>1315197</v>
      </c>
      <c r="L9" s="8">
        <v>1252471</v>
      </c>
      <c r="M9" s="8">
        <v>1230149</v>
      </c>
      <c r="N9" s="8">
        <v>3797817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7734384</v>
      </c>
      <c r="X9" s="8">
        <v>5404017</v>
      </c>
      <c r="Y9" s="8">
        <v>2330367</v>
      </c>
      <c r="Z9" s="2">
        <v>43.12</v>
      </c>
      <c r="AA9" s="6">
        <v>11126717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11265424</v>
      </c>
      <c r="F10" s="26">
        <v>11265424</v>
      </c>
      <c r="G10" s="26">
        <v>546734</v>
      </c>
      <c r="H10" s="26">
        <v>529269</v>
      </c>
      <c r="I10" s="26">
        <v>534002</v>
      </c>
      <c r="J10" s="26">
        <v>1610005</v>
      </c>
      <c r="K10" s="26">
        <v>541508</v>
      </c>
      <c r="L10" s="26">
        <v>515221</v>
      </c>
      <c r="M10" s="26">
        <v>510348</v>
      </c>
      <c r="N10" s="26">
        <v>1567077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3177082</v>
      </c>
      <c r="X10" s="26">
        <v>4484005</v>
      </c>
      <c r="Y10" s="26">
        <v>-1306923</v>
      </c>
      <c r="Z10" s="27">
        <v>-29.15</v>
      </c>
      <c r="AA10" s="28">
        <v>11265424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8200169</v>
      </c>
      <c r="F11" s="8">
        <v>8200169</v>
      </c>
      <c r="G11" s="8">
        <v>12236</v>
      </c>
      <c r="H11" s="8">
        <v>32811</v>
      </c>
      <c r="I11" s="8">
        <v>17027</v>
      </c>
      <c r="J11" s="8">
        <v>62074</v>
      </c>
      <c r="K11" s="8">
        <v>30747</v>
      </c>
      <c r="L11" s="8">
        <v>22819</v>
      </c>
      <c r="M11" s="8">
        <v>11748</v>
      </c>
      <c r="N11" s="8">
        <v>65314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127388</v>
      </c>
      <c r="X11" s="8">
        <v>572597</v>
      </c>
      <c r="Y11" s="8">
        <v>-445209</v>
      </c>
      <c r="Z11" s="2">
        <v>-77.75</v>
      </c>
      <c r="AA11" s="6">
        <v>8200169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1550000</v>
      </c>
      <c r="F12" s="8">
        <v>1550000</v>
      </c>
      <c r="G12" s="8">
        <v>77615</v>
      </c>
      <c r="H12" s="8">
        <v>92660</v>
      </c>
      <c r="I12" s="8">
        <v>80816</v>
      </c>
      <c r="J12" s="8">
        <v>251091</v>
      </c>
      <c r="K12" s="8">
        <v>90443</v>
      </c>
      <c r="L12" s="8">
        <v>93176</v>
      </c>
      <c r="M12" s="8">
        <v>84485</v>
      </c>
      <c r="N12" s="8">
        <v>268104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519195</v>
      </c>
      <c r="X12" s="8">
        <v>538797</v>
      </c>
      <c r="Y12" s="8">
        <v>-19602</v>
      </c>
      <c r="Z12" s="2">
        <v>-3.64</v>
      </c>
      <c r="AA12" s="6">
        <v>1550000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300000</v>
      </c>
      <c r="F13" s="8">
        <v>300000</v>
      </c>
      <c r="G13" s="8">
        <v>6934</v>
      </c>
      <c r="H13" s="8">
        <v>209494</v>
      </c>
      <c r="I13" s="8">
        <v>142455</v>
      </c>
      <c r="J13" s="8">
        <v>358883</v>
      </c>
      <c r="K13" s="8">
        <v>304504</v>
      </c>
      <c r="L13" s="8">
        <v>3228</v>
      </c>
      <c r="M13" s="8">
        <v>5942</v>
      </c>
      <c r="N13" s="8">
        <v>313674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672557</v>
      </c>
      <c r="X13" s="8">
        <v>140203</v>
      </c>
      <c r="Y13" s="8">
        <v>532354</v>
      </c>
      <c r="Z13" s="2">
        <v>379.7</v>
      </c>
      <c r="AA13" s="6">
        <v>300000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3500000</v>
      </c>
      <c r="F14" s="8">
        <v>3500000</v>
      </c>
      <c r="G14" s="8">
        <v>537290</v>
      </c>
      <c r="H14" s="8">
        <v>488825</v>
      </c>
      <c r="I14" s="8">
        <v>569614</v>
      </c>
      <c r="J14" s="8">
        <v>1595729</v>
      </c>
      <c r="K14" s="8">
        <v>684174</v>
      </c>
      <c r="L14" s="8">
        <v>507921</v>
      </c>
      <c r="M14" s="8">
        <v>657895</v>
      </c>
      <c r="N14" s="8">
        <v>1849990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3445719</v>
      </c>
      <c r="X14" s="8">
        <v>1799632</v>
      </c>
      <c r="Y14" s="8">
        <v>1646087</v>
      </c>
      <c r="Z14" s="2">
        <v>91.47</v>
      </c>
      <c r="AA14" s="6">
        <v>3500000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13000000</v>
      </c>
      <c r="F16" s="8">
        <v>13000000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6945000</v>
      </c>
      <c r="N16" s="8">
        <v>6945000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6945000</v>
      </c>
      <c r="X16" s="8">
        <v>6180832</v>
      </c>
      <c r="Y16" s="8">
        <v>764168</v>
      </c>
      <c r="Z16" s="2">
        <v>12.36</v>
      </c>
      <c r="AA16" s="6">
        <v>13000000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15000000</v>
      </c>
      <c r="F17" s="8">
        <v>15000000</v>
      </c>
      <c r="G17" s="8">
        <v>924140</v>
      </c>
      <c r="H17" s="8">
        <v>897891</v>
      </c>
      <c r="I17" s="8">
        <v>905387</v>
      </c>
      <c r="J17" s="8">
        <v>2727418</v>
      </c>
      <c r="K17" s="8">
        <v>1145084</v>
      </c>
      <c r="L17" s="8">
        <v>968232</v>
      </c>
      <c r="M17" s="8">
        <v>682859</v>
      </c>
      <c r="N17" s="8">
        <v>2796175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5523593</v>
      </c>
      <c r="X17" s="8">
        <v>7538381</v>
      </c>
      <c r="Y17" s="8">
        <v>-2014788</v>
      </c>
      <c r="Z17" s="2">
        <v>-26.73</v>
      </c>
      <c r="AA17" s="6">
        <v>15000000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0</v>
      </c>
      <c r="D19" s="6">
        <v>0</v>
      </c>
      <c r="E19" s="7">
        <v>71118000</v>
      </c>
      <c r="F19" s="8">
        <v>71118000</v>
      </c>
      <c r="G19" s="8">
        <v>28505000</v>
      </c>
      <c r="H19" s="8">
        <v>0</v>
      </c>
      <c r="I19" s="8">
        <v>0</v>
      </c>
      <c r="J19" s="8">
        <v>28505000</v>
      </c>
      <c r="K19" s="8">
        <v>0</v>
      </c>
      <c r="L19" s="8">
        <v>0</v>
      </c>
      <c r="M19" s="8">
        <v>23289000</v>
      </c>
      <c r="N19" s="8">
        <v>23289000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51794000</v>
      </c>
      <c r="X19" s="8">
        <v>52259125</v>
      </c>
      <c r="Y19" s="8">
        <v>-465125</v>
      </c>
      <c r="Z19" s="2">
        <v>-0.89</v>
      </c>
      <c r="AA19" s="6">
        <v>71118000</v>
      </c>
    </row>
    <row r="20" spans="1:27" ht="13.5">
      <c r="A20" s="23" t="s">
        <v>47</v>
      </c>
      <c r="B20" s="29"/>
      <c r="C20" s="6">
        <v>0</v>
      </c>
      <c r="D20" s="6">
        <v>0</v>
      </c>
      <c r="E20" s="7">
        <v>6273000</v>
      </c>
      <c r="F20" s="26">
        <v>6273000</v>
      </c>
      <c r="G20" s="26">
        <v>163533</v>
      </c>
      <c r="H20" s="26">
        <v>130410</v>
      </c>
      <c r="I20" s="26">
        <v>156483</v>
      </c>
      <c r="J20" s="26">
        <v>450426</v>
      </c>
      <c r="K20" s="26">
        <v>144881</v>
      </c>
      <c r="L20" s="26">
        <v>150921</v>
      </c>
      <c r="M20" s="26">
        <v>108567</v>
      </c>
      <c r="N20" s="26">
        <v>404369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854795</v>
      </c>
      <c r="X20" s="26">
        <v>2275485</v>
      </c>
      <c r="Y20" s="26">
        <v>-1420690</v>
      </c>
      <c r="Z20" s="27">
        <v>-62.43</v>
      </c>
      <c r="AA20" s="28">
        <v>6273000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0</v>
      </c>
      <c r="D22" s="33">
        <f>SUM(D5:D21)</f>
        <v>0</v>
      </c>
      <c r="E22" s="34">
        <f t="shared" si="0"/>
        <v>378034235</v>
      </c>
      <c r="F22" s="35">
        <f t="shared" si="0"/>
        <v>378034235</v>
      </c>
      <c r="G22" s="35">
        <f t="shared" si="0"/>
        <v>48624755</v>
      </c>
      <c r="H22" s="35">
        <f t="shared" si="0"/>
        <v>17153230</v>
      </c>
      <c r="I22" s="35">
        <f t="shared" si="0"/>
        <v>18517021</v>
      </c>
      <c r="J22" s="35">
        <f t="shared" si="0"/>
        <v>84295006</v>
      </c>
      <c r="K22" s="35">
        <f t="shared" si="0"/>
        <v>18809363</v>
      </c>
      <c r="L22" s="35">
        <f t="shared" si="0"/>
        <v>20070397</v>
      </c>
      <c r="M22" s="35">
        <f t="shared" si="0"/>
        <v>50247028</v>
      </c>
      <c r="N22" s="35">
        <f t="shared" si="0"/>
        <v>89126788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173421794</v>
      </c>
      <c r="X22" s="35">
        <f t="shared" si="0"/>
        <v>191055900</v>
      </c>
      <c r="Y22" s="35">
        <f t="shared" si="0"/>
        <v>-17634106</v>
      </c>
      <c r="Z22" s="36">
        <f>+IF(X22&lt;&gt;0,+(Y22/X22)*100,0)</f>
        <v>-9.229814938978592</v>
      </c>
      <c r="AA22" s="33">
        <f>SUM(AA5:AA21)</f>
        <v>378034235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0</v>
      </c>
      <c r="D25" s="6">
        <v>0</v>
      </c>
      <c r="E25" s="7">
        <v>104757541</v>
      </c>
      <c r="F25" s="8">
        <v>104757541</v>
      </c>
      <c r="G25" s="8">
        <v>8779652</v>
      </c>
      <c r="H25" s="8">
        <v>8763485</v>
      </c>
      <c r="I25" s="8">
        <v>8666694</v>
      </c>
      <c r="J25" s="8">
        <v>26209831</v>
      </c>
      <c r="K25" s="8">
        <v>8299894</v>
      </c>
      <c r="L25" s="8">
        <v>10904128</v>
      </c>
      <c r="M25" s="8">
        <v>9771330</v>
      </c>
      <c r="N25" s="8">
        <v>28975352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55185183</v>
      </c>
      <c r="X25" s="8">
        <v>53207892</v>
      </c>
      <c r="Y25" s="8">
        <v>1977291</v>
      </c>
      <c r="Z25" s="2">
        <v>3.72</v>
      </c>
      <c r="AA25" s="6">
        <v>104757541</v>
      </c>
    </row>
    <row r="26" spans="1:27" ht="13.5">
      <c r="A26" s="25" t="s">
        <v>52</v>
      </c>
      <c r="B26" s="24"/>
      <c r="C26" s="6">
        <v>0</v>
      </c>
      <c r="D26" s="6">
        <v>0</v>
      </c>
      <c r="E26" s="7">
        <v>6707924</v>
      </c>
      <c r="F26" s="8">
        <v>6707924</v>
      </c>
      <c r="G26" s="8">
        <v>588035</v>
      </c>
      <c r="H26" s="8">
        <v>643774</v>
      </c>
      <c r="I26" s="8">
        <v>520200</v>
      </c>
      <c r="J26" s="8">
        <v>1752009</v>
      </c>
      <c r="K26" s="8">
        <v>529708</v>
      </c>
      <c r="L26" s="8">
        <v>541817</v>
      </c>
      <c r="M26" s="8">
        <v>449807</v>
      </c>
      <c r="N26" s="8">
        <v>1521332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3273341</v>
      </c>
      <c r="X26" s="8">
        <v>2664571</v>
      </c>
      <c r="Y26" s="8">
        <v>608770</v>
      </c>
      <c r="Z26" s="2">
        <v>22.85</v>
      </c>
      <c r="AA26" s="6">
        <v>6707924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15000000</v>
      </c>
      <c r="F27" s="8">
        <v>15000000</v>
      </c>
      <c r="G27" s="8">
        <v>53636</v>
      </c>
      <c r="H27" s="8">
        <v>31434</v>
      </c>
      <c r="I27" s="8">
        <v>34510</v>
      </c>
      <c r="J27" s="8">
        <v>119580</v>
      </c>
      <c r="K27" s="8">
        <v>148190</v>
      </c>
      <c r="L27" s="8">
        <v>49110</v>
      </c>
      <c r="M27" s="8">
        <v>160204</v>
      </c>
      <c r="N27" s="8">
        <v>357504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477084</v>
      </c>
      <c r="X27" s="8">
        <v>7500000</v>
      </c>
      <c r="Y27" s="8">
        <v>-7022916</v>
      </c>
      <c r="Z27" s="2">
        <v>-93.64</v>
      </c>
      <c r="AA27" s="6">
        <v>15000000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28000000</v>
      </c>
      <c r="F28" s="8">
        <v>28000000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14643734</v>
      </c>
      <c r="N28" s="8">
        <v>14643734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14643734</v>
      </c>
      <c r="X28" s="8">
        <v>12749998</v>
      </c>
      <c r="Y28" s="8">
        <v>1893736</v>
      </c>
      <c r="Z28" s="2">
        <v>14.85</v>
      </c>
      <c r="AA28" s="6">
        <v>28000000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2645743</v>
      </c>
      <c r="F29" s="8">
        <v>2645743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1322874</v>
      </c>
      <c r="Y29" s="8">
        <v>-1322874</v>
      </c>
      <c r="Z29" s="2">
        <v>-100</v>
      </c>
      <c r="AA29" s="6">
        <v>2645743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104905950</v>
      </c>
      <c r="F30" s="8">
        <v>104905950</v>
      </c>
      <c r="G30" s="8">
        <v>16721</v>
      </c>
      <c r="H30" s="8">
        <v>26927134</v>
      </c>
      <c r="I30" s="8">
        <v>2255699</v>
      </c>
      <c r="J30" s="8">
        <v>29199554</v>
      </c>
      <c r="K30" s="8">
        <v>423670</v>
      </c>
      <c r="L30" s="8">
        <v>484195</v>
      </c>
      <c r="M30" s="8">
        <v>7533903</v>
      </c>
      <c r="N30" s="8">
        <v>8441768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37641322</v>
      </c>
      <c r="X30" s="8">
        <v>52452977</v>
      </c>
      <c r="Y30" s="8">
        <v>-14811655</v>
      </c>
      <c r="Z30" s="2">
        <v>-28.24</v>
      </c>
      <c r="AA30" s="6">
        <v>104905950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29811500</v>
      </c>
      <c r="F31" s="8">
        <v>29811500</v>
      </c>
      <c r="G31" s="8">
        <v>394064</v>
      </c>
      <c r="H31" s="8">
        <v>214076</v>
      </c>
      <c r="I31" s="8">
        <v>676400</v>
      </c>
      <c r="J31" s="8">
        <v>1284540</v>
      </c>
      <c r="K31" s="8">
        <v>109546</v>
      </c>
      <c r="L31" s="8">
        <v>657933</v>
      </c>
      <c r="M31" s="8">
        <v>66026</v>
      </c>
      <c r="N31" s="8">
        <v>833505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2118045</v>
      </c>
      <c r="X31" s="8">
        <v>15697417</v>
      </c>
      <c r="Y31" s="8">
        <v>-13579372</v>
      </c>
      <c r="Z31" s="2">
        <v>-86.51</v>
      </c>
      <c r="AA31" s="6">
        <v>29811500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21222260</v>
      </c>
      <c r="F32" s="8">
        <v>21222260</v>
      </c>
      <c r="G32" s="8">
        <v>2422448</v>
      </c>
      <c r="H32" s="8">
        <v>3541988</v>
      </c>
      <c r="I32" s="8">
        <v>-1338957</v>
      </c>
      <c r="J32" s="8">
        <v>4625479</v>
      </c>
      <c r="K32" s="8">
        <v>1893327</v>
      </c>
      <c r="L32" s="8">
        <v>2059291</v>
      </c>
      <c r="M32" s="8">
        <v>4172398</v>
      </c>
      <c r="N32" s="8">
        <v>8125016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12750495</v>
      </c>
      <c r="X32" s="8">
        <v>10677671</v>
      </c>
      <c r="Y32" s="8">
        <v>2072824</v>
      </c>
      <c r="Z32" s="2">
        <v>19.41</v>
      </c>
      <c r="AA32" s="6">
        <v>21222260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0</v>
      </c>
      <c r="D34" s="6">
        <v>0</v>
      </c>
      <c r="E34" s="7">
        <v>63151895</v>
      </c>
      <c r="F34" s="8">
        <v>63151895</v>
      </c>
      <c r="G34" s="8">
        <v>2872077</v>
      </c>
      <c r="H34" s="8">
        <v>5510799</v>
      </c>
      <c r="I34" s="8">
        <v>4363427</v>
      </c>
      <c r="J34" s="8">
        <v>12746303</v>
      </c>
      <c r="K34" s="8">
        <v>3456868</v>
      </c>
      <c r="L34" s="8">
        <v>3188157</v>
      </c>
      <c r="M34" s="8">
        <v>2815248</v>
      </c>
      <c r="N34" s="8">
        <v>9460273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22206576</v>
      </c>
      <c r="X34" s="8">
        <v>31198446</v>
      </c>
      <c r="Y34" s="8">
        <v>-8991870</v>
      </c>
      <c r="Z34" s="2">
        <v>-28.82</v>
      </c>
      <c r="AA34" s="6">
        <v>63151895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0</v>
      </c>
      <c r="D36" s="33">
        <f>SUM(D25:D35)</f>
        <v>0</v>
      </c>
      <c r="E36" s="34">
        <f t="shared" si="1"/>
        <v>376202813</v>
      </c>
      <c r="F36" s="35">
        <f t="shared" si="1"/>
        <v>376202813</v>
      </c>
      <c r="G36" s="35">
        <f t="shared" si="1"/>
        <v>15126633</v>
      </c>
      <c r="H36" s="35">
        <f t="shared" si="1"/>
        <v>45632690</v>
      </c>
      <c r="I36" s="35">
        <f t="shared" si="1"/>
        <v>15177973</v>
      </c>
      <c r="J36" s="35">
        <f t="shared" si="1"/>
        <v>75937296</v>
      </c>
      <c r="K36" s="35">
        <f t="shared" si="1"/>
        <v>14861203</v>
      </c>
      <c r="L36" s="35">
        <f t="shared" si="1"/>
        <v>17884631</v>
      </c>
      <c r="M36" s="35">
        <f t="shared" si="1"/>
        <v>39612650</v>
      </c>
      <c r="N36" s="35">
        <f t="shared" si="1"/>
        <v>72358484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148295780</v>
      </c>
      <c r="X36" s="35">
        <f t="shared" si="1"/>
        <v>187471846</v>
      </c>
      <c r="Y36" s="35">
        <f t="shared" si="1"/>
        <v>-39176066</v>
      </c>
      <c r="Z36" s="36">
        <f>+IF(X36&lt;&gt;0,+(Y36/X36)*100,0)</f>
        <v>-20.897039654690335</v>
      </c>
      <c r="AA36" s="33">
        <f>SUM(AA25:AA35)</f>
        <v>376202813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0</v>
      </c>
      <c r="D38" s="46">
        <f>+D22-D36</f>
        <v>0</v>
      </c>
      <c r="E38" s="47">
        <f t="shared" si="2"/>
        <v>1831422</v>
      </c>
      <c r="F38" s="48">
        <f t="shared" si="2"/>
        <v>1831422</v>
      </c>
      <c r="G38" s="48">
        <f t="shared" si="2"/>
        <v>33498122</v>
      </c>
      <c r="H38" s="48">
        <f t="shared" si="2"/>
        <v>-28479460</v>
      </c>
      <c r="I38" s="48">
        <f t="shared" si="2"/>
        <v>3339048</v>
      </c>
      <c r="J38" s="48">
        <f t="shared" si="2"/>
        <v>8357710</v>
      </c>
      <c r="K38" s="48">
        <f t="shared" si="2"/>
        <v>3948160</v>
      </c>
      <c r="L38" s="48">
        <f t="shared" si="2"/>
        <v>2185766</v>
      </c>
      <c r="M38" s="48">
        <f t="shared" si="2"/>
        <v>10634378</v>
      </c>
      <c r="N38" s="48">
        <f t="shared" si="2"/>
        <v>16768304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25126014</v>
      </c>
      <c r="X38" s="48">
        <f>IF(F22=F36,0,X22-X36)</f>
        <v>3584054</v>
      </c>
      <c r="Y38" s="48">
        <f t="shared" si="2"/>
        <v>21541960</v>
      </c>
      <c r="Z38" s="49">
        <f>+IF(X38&lt;&gt;0,+(Y38/X38)*100,0)</f>
        <v>601.0500957853872</v>
      </c>
      <c r="AA38" s="46">
        <f>+AA22-AA36</f>
        <v>1831422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80571000</v>
      </c>
      <c r="F39" s="8">
        <v>80571000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8430000</v>
      </c>
      <c r="N39" s="8">
        <v>8430000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8430000</v>
      </c>
      <c r="X39" s="8">
        <v>65000000</v>
      </c>
      <c r="Y39" s="8">
        <v>-56570000</v>
      </c>
      <c r="Z39" s="2">
        <v>-87.03</v>
      </c>
      <c r="AA39" s="6">
        <v>80571000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0</v>
      </c>
      <c r="D42" s="55">
        <f>SUM(D38:D41)</f>
        <v>0</v>
      </c>
      <c r="E42" s="56">
        <f t="shared" si="3"/>
        <v>82402422</v>
      </c>
      <c r="F42" s="57">
        <f t="shared" si="3"/>
        <v>82402422</v>
      </c>
      <c r="G42" s="57">
        <f t="shared" si="3"/>
        <v>33498122</v>
      </c>
      <c r="H42" s="57">
        <f t="shared" si="3"/>
        <v>-28479460</v>
      </c>
      <c r="I42" s="57">
        <f t="shared" si="3"/>
        <v>3339048</v>
      </c>
      <c r="J42" s="57">
        <f t="shared" si="3"/>
        <v>8357710</v>
      </c>
      <c r="K42" s="57">
        <f t="shared" si="3"/>
        <v>3948160</v>
      </c>
      <c r="L42" s="57">
        <f t="shared" si="3"/>
        <v>2185766</v>
      </c>
      <c r="M42" s="57">
        <f t="shared" si="3"/>
        <v>19064378</v>
      </c>
      <c r="N42" s="57">
        <f t="shared" si="3"/>
        <v>25198304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33556014</v>
      </c>
      <c r="X42" s="57">
        <f t="shared" si="3"/>
        <v>68584054</v>
      </c>
      <c r="Y42" s="57">
        <f t="shared" si="3"/>
        <v>-35028040</v>
      </c>
      <c r="Z42" s="58">
        <f>+IF(X42&lt;&gt;0,+(Y42/X42)*100,0)</f>
        <v>-51.07315470152872</v>
      </c>
      <c r="AA42" s="55">
        <f>SUM(AA38:AA41)</f>
        <v>82402422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0</v>
      </c>
      <c r="D44" s="63">
        <f>+D42-D43</f>
        <v>0</v>
      </c>
      <c r="E44" s="64">
        <f t="shared" si="4"/>
        <v>82402422</v>
      </c>
      <c r="F44" s="65">
        <f t="shared" si="4"/>
        <v>82402422</v>
      </c>
      <c r="G44" s="65">
        <f t="shared" si="4"/>
        <v>33498122</v>
      </c>
      <c r="H44" s="65">
        <f t="shared" si="4"/>
        <v>-28479460</v>
      </c>
      <c r="I44" s="65">
        <f t="shared" si="4"/>
        <v>3339048</v>
      </c>
      <c r="J44" s="65">
        <f t="shared" si="4"/>
        <v>8357710</v>
      </c>
      <c r="K44" s="65">
        <f t="shared" si="4"/>
        <v>3948160</v>
      </c>
      <c r="L44" s="65">
        <f t="shared" si="4"/>
        <v>2185766</v>
      </c>
      <c r="M44" s="65">
        <f t="shared" si="4"/>
        <v>19064378</v>
      </c>
      <c r="N44" s="65">
        <f t="shared" si="4"/>
        <v>25198304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33556014</v>
      </c>
      <c r="X44" s="65">
        <f t="shared" si="4"/>
        <v>68584054</v>
      </c>
      <c r="Y44" s="65">
        <f t="shared" si="4"/>
        <v>-35028040</v>
      </c>
      <c r="Z44" s="66">
        <f>+IF(X44&lt;&gt;0,+(Y44/X44)*100,0)</f>
        <v>-51.07315470152872</v>
      </c>
      <c r="AA44" s="63">
        <f>+AA42-AA43</f>
        <v>82402422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0</v>
      </c>
      <c r="D46" s="55">
        <f>SUM(D44:D45)</f>
        <v>0</v>
      </c>
      <c r="E46" s="56">
        <f t="shared" si="5"/>
        <v>82402422</v>
      </c>
      <c r="F46" s="57">
        <f t="shared" si="5"/>
        <v>82402422</v>
      </c>
      <c r="G46" s="57">
        <f t="shared" si="5"/>
        <v>33498122</v>
      </c>
      <c r="H46" s="57">
        <f t="shared" si="5"/>
        <v>-28479460</v>
      </c>
      <c r="I46" s="57">
        <f t="shared" si="5"/>
        <v>3339048</v>
      </c>
      <c r="J46" s="57">
        <f t="shared" si="5"/>
        <v>8357710</v>
      </c>
      <c r="K46" s="57">
        <f t="shared" si="5"/>
        <v>3948160</v>
      </c>
      <c r="L46" s="57">
        <f t="shared" si="5"/>
        <v>2185766</v>
      </c>
      <c r="M46" s="57">
        <f t="shared" si="5"/>
        <v>19064378</v>
      </c>
      <c r="N46" s="57">
        <f t="shared" si="5"/>
        <v>25198304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33556014</v>
      </c>
      <c r="X46" s="57">
        <f t="shared" si="5"/>
        <v>68584054</v>
      </c>
      <c r="Y46" s="57">
        <f t="shared" si="5"/>
        <v>-35028040</v>
      </c>
      <c r="Z46" s="58">
        <f>+IF(X46&lt;&gt;0,+(Y46/X46)*100,0)</f>
        <v>-51.07315470152872</v>
      </c>
      <c r="AA46" s="55">
        <f>SUM(AA44:AA45)</f>
        <v>82402422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0</v>
      </c>
      <c r="D48" s="71">
        <f>SUM(D46:D47)</f>
        <v>0</v>
      </c>
      <c r="E48" s="72">
        <f t="shared" si="6"/>
        <v>82402422</v>
      </c>
      <c r="F48" s="73">
        <f t="shared" si="6"/>
        <v>82402422</v>
      </c>
      <c r="G48" s="73">
        <f t="shared" si="6"/>
        <v>33498122</v>
      </c>
      <c r="H48" s="74">
        <f t="shared" si="6"/>
        <v>-28479460</v>
      </c>
      <c r="I48" s="74">
        <f t="shared" si="6"/>
        <v>3339048</v>
      </c>
      <c r="J48" s="74">
        <f t="shared" si="6"/>
        <v>8357710</v>
      </c>
      <c r="K48" s="74">
        <f t="shared" si="6"/>
        <v>3948160</v>
      </c>
      <c r="L48" s="74">
        <f t="shared" si="6"/>
        <v>2185766</v>
      </c>
      <c r="M48" s="73">
        <f t="shared" si="6"/>
        <v>19064378</v>
      </c>
      <c r="N48" s="73">
        <f t="shared" si="6"/>
        <v>25198304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33556014</v>
      </c>
      <c r="X48" s="74">
        <f t="shared" si="6"/>
        <v>68584054</v>
      </c>
      <c r="Y48" s="74">
        <f t="shared" si="6"/>
        <v>-35028040</v>
      </c>
      <c r="Z48" s="75">
        <f>+IF(X48&lt;&gt;0,+(Y48/X48)*100,0)</f>
        <v>-51.07315470152872</v>
      </c>
      <c r="AA48" s="76">
        <f>SUM(AA46:AA47)</f>
        <v>82402422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92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101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59966712</v>
      </c>
      <c r="F5" s="8">
        <v>59966712</v>
      </c>
      <c r="G5" s="8">
        <v>4974842</v>
      </c>
      <c r="H5" s="8">
        <v>9958048</v>
      </c>
      <c r="I5" s="8">
        <v>4960117</v>
      </c>
      <c r="J5" s="8">
        <v>19893007</v>
      </c>
      <c r="K5" s="8">
        <v>5002102</v>
      </c>
      <c r="L5" s="8">
        <v>0</v>
      </c>
      <c r="M5" s="8">
        <v>5033820</v>
      </c>
      <c r="N5" s="8">
        <v>10035922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29928929</v>
      </c>
      <c r="X5" s="8">
        <v>29983356</v>
      </c>
      <c r="Y5" s="8">
        <v>-54427</v>
      </c>
      <c r="Z5" s="2">
        <v>-0.18</v>
      </c>
      <c r="AA5" s="6">
        <v>59966712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240874290</v>
      </c>
      <c r="F7" s="8">
        <v>240874290</v>
      </c>
      <c r="G7" s="8">
        <v>18683899</v>
      </c>
      <c r="H7" s="8">
        <v>37610971</v>
      </c>
      <c r="I7" s="8">
        <v>16745233</v>
      </c>
      <c r="J7" s="8">
        <v>73040103</v>
      </c>
      <c r="K7" s="8">
        <v>18911282</v>
      </c>
      <c r="L7" s="8">
        <v>0</v>
      </c>
      <c r="M7" s="8">
        <v>19511808</v>
      </c>
      <c r="N7" s="8">
        <v>38423090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111463193</v>
      </c>
      <c r="X7" s="8">
        <v>120437148</v>
      </c>
      <c r="Y7" s="8">
        <v>-8973955</v>
      </c>
      <c r="Z7" s="2">
        <v>-7.45</v>
      </c>
      <c r="AA7" s="6">
        <v>240874290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68194863</v>
      </c>
      <c r="F8" s="8">
        <v>68194863</v>
      </c>
      <c r="G8" s="8">
        <v>5264147</v>
      </c>
      <c r="H8" s="8">
        <v>10956681</v>
      </c>
      <c r="I8" s="8">
        <v>4167323</v>
      </c>
      <c r="J8" s="8">
        <v>20388151</v>
      </c>
      <c r="K8" s="8">
        <v>4966180</v>
      </c>
      <c r="L8" s="8">
        <v>0</v>
      </c>
      <c r="M8" s="8">
        <v>5577272</v>
      </c>
      <c r="N8" s="8">
        <v>10543452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30931603</v>
      </c>
      <c r="X8" s="8">
        <v>34097430</v>
      </c>
      <c r="Y8" s="8">
        <v>-3165827</v>
      </c>
      <c r="Z8" s="2">
        <v>-9.28</v>
      </c>
      <c r="AA8" s="6">
        <v>68194863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18216738</v>
      </c>
      <c r="F9" s="8">
        <v>18216738</v>
      </c>
      <c r="G9" s="8">
        <v>1270731</v>
      </c>
      <c r="H9" s="8">
        <v>2569633</v>
      </c>
      <c r="I9" s="8">
        <v>1474185</v>
      </c>
      <c r="J9" s="8">
        <v>5314549</v>
      </c>
      <c r="K9" s="8">
        <v>1372904</v>
      </c>
      <c r="L9" s="8">
        <v>0</v>
      </c>
      <c r="M9" s="8">
        <v>1314568</v>
      </c>
      <c r="N9" s="8">
        <v>2687472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8002021</v>
      </c>
      <c r="X9" s="8">
        <v>9108372</v>
      </c>
      <c r="Y9" s="8">
        <v>-1106351</v>
      </c>
      <c r="Z9" s="2">
        <v>-12.15</v>
      </c>
      <c r="AA9" s="6">
        <v>18216738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15739988</v>
      </c>
      <c r="F10" s="26">
        <v>15739988</v>
      </c>
      <c r="G10" s="26">
        <v>1218631</v>
      </c>
      <c r="H10" s="26">
        <v>2329424</v>
      </c>
      <c r="I10" s="26">
        <v>1029207</v>
      </c>
      <c r="J10" s="26">
        <v>4577262</v>
      </c>
      <c r="K10" s="26">
        <v>1074418</v>
      </c>
      <c r="L10" s="26">
        <v>0</v>
      </c>
      <c r="M10" s="26">
        <v>1084446</v>
      </c>
      <c r="N10" s="26">
        <v>2158864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6736126</v>
      </c>
      <c r="X10" s="26">
        <v>7869996</v>
      </c>
      <c r="Y10" s="26">
        <v>-1133870</v>
      </c>
      <c r="Z10" s="27">
        <v>-14.41</v>
      </c>
      <c r="AA10" s="28">
        <v>15739988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1145375</v>
      </c>
      <c r="F12" s="8">
        <v>1145375</v>
      </c>
      <c r="G12" s="8">
        <v>45012</v>
      </c>
      <c r="H12" s="8">
        <v>87949</v>
      </c>
      <c r="I12" s="8">
        <v>28273</v>
      </c>
      <c r="J12" s="8">
        <v>161234</v>
      </c>
      <c r="K12" s="8">
        <v>27678</v>
      </c>
      <c r="L12" s="8">
        <v>0</v>
      </c>
      <c r="M12" s="8">
        <v>46193</v>
      </c>
      <c r="N12" s="8">
        <v>73871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235105</v>
      </c>
      <c r="X12" s="8">
        <v>572688</v>
      </c>
      <c r="Y12" s="8">
        <v>-337583</v>
      </c>
      <c r="Z12" s="2">
        <v>-58.95</v>
      </c>
      <c r="AA12" s="6">
        <v>1145375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33056564</v>
      </c>
      <c r="F13" s="8">
        <v>33056564</v>
      </c>
      <c r="G13" s="8">
        <v>0</v>
      </c>
      <c r="H13" s="8">
        <v>2802329</v>
      </c>
      <c r="I13" s="8">
        <v>2708448</v>
      </c>
      <c r="J13" s="8">
        <v>5510777</v>
      </c>
      <c r="K13" s="8">
        <v>3506969</v>
      </c>
      <c r="L13" s="8">
        <v>0</v>
      </c>
      <c r="M13" s="8">
        <v>2608900</v>
      </c>
      <c r="N13" s="8">
        <v>6115869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11626646</v>
      </c>
      <c r="X13" s="8">
        <v>16528284</v>
      </c>
      <c r="Y13" s="8">
        <v>-4901638</v>
      </c>
      <c r="Z13" s="2">
        <v>-29.66</v>
      </c>
      <c r="AA13" s="6">
        <v>33056564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2968107</v>
      </c>
      <c r="F14" s="8">
        <v>2968107</v>
      </c>
      <c r="G14" s="8">
        <v>-104869</v>
      </c>
      <c r="H14" s="8">
        <v>-195168</v>
      </c>
      <c r="I14" s="8">
        <v>-95716</v>
      </c>
      <c r="J14" s="8">
        <v>-395753</v>
      </c>
      <c r="K14" s="8">
        <v>-174530</v>
      </c>
      <c r="L14" s="8">
        <v>0</v>
      </c>
      <c r="M14" s="8">
        <v>-8441</v>
      </c>
      <c r="N14" s="8">
        <v>-182971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-578724</v>
      </c>
      <c r="X14" s="8">
        <v>1484052</v>
      </c>
      <c r="Y14" s="8">
        <v>-2062776</v>
      </c>
      <c r="Z14" s="2">
        <v>-139</v>
      </c>
      <c r="AA14" s="6">
        <v>2968107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5804365</v>
      </c>
      <c r="F16" s="8">
        <v>5804365</v>
      </c>
      <c r="G16" s="8">
        <v>0</v>
      </c>
      <c r="H16" s="8">
        <v>558</v>
      </c>
      <c r="I16" s="8">
        <v>184</v>
      </c>
      <c r="J16" s="8">
        <v>742</v>
      </c>
      <c r="K16" s="8">
        <v>9950</v>
      </c>
      <c r="L16" s="8">
        <v>0</v>
      </c>
      <c r="M16" s="8">
        <v>33350</v>
      </c>
      <c r="N16" s="8">
        <v>43300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44042</v>
      </c>
      <c r="X16" s="8">
        <v>2902182</v>
      </c>
      <c r="Y16" s="8">
        <v>-2858140</v>
      </c>
      <c r="Z16" s="2">
        <v>-98.48</v>
      </c>
      <c r="AA16" s="6">
        <v>5804365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61754</v>
      </c>
      <c r="F17" s="8">
        <v>61754</v>
      </c>
      <c r="G17" s="8">
        <v>0</v>
      </c>
      <c r="H17" s="8">
        <v>0</v>
      </c>
      <c r="I17" s="8">
        <v>0</v>
      </c>
      <c r="J17" s="8">
        <v>0</v>
      </c>
      <c r="K17" s="8">
        <v>5504</v>
      </c>
      <c r="L17" s="8">
        <v>0</v>
      </c>
      <c r="M17" s="8">
        <v>5848</v>
      </c>
      <c r="N17" s="8">
        <v>11352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11352</v>
      </c>
      <c r="X17" s="8">
        <v>30876</v>
      </c>
      <c r="Y17" s="8">
        <v>-19524</v>
      </c>
      <c r="Z17" s="2">
        <v>-63.23</v>
      </c>
      <c r="AA17" s="6">
        <v>61754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8742105</v>
      </c>
      <c r="F18" s="8">
        <v>8742105</v>
      </c>
      <c r="G18" s="8">
        <v>861</v>
      </c>
      <c r="H18" s="8">
        <v>1718</v>
      </c>
      <c r="I18" s="8">
        <v>-59600</v>
      </c>
      <c r="J18" s="8">
        <v>-57021</v>
      </c>
      <c r="K18" s="8">
        <v>825</v>
      </c>
      <c r="L18" s="8">
        <v>0</v>
      </c>
      <c r="M18" s="8">
        <v>742</v>
      </c>
      <c r="N18" s="8">
        <v>1567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-55454</v>
      </c>
      <c r="X18" s="8">
        <v>4371054</v>
      </c>
      <c r="Y18" s="8">
        <v>-4426508</v>
      </c>
      <c r="Z18" s="2">
        <v>-101.27</v>
      </c>
      <c r="AA18" s="6">
        <v>8742105</v>
      </c>
    </row>
    <row r="19" spans="1:27" ht="13.5">
      <c r="A19" s="23" t="s">
        <v>46</v>
      </c>
      <c r="B19" s="29"/>
      <c r="C19" s="6">
        <v>0</v>
      </c>
      <c r="D19" s="6">
        <v>0</v>
      </c>
      <c r="E19" s="7">
        <v>364452850</v>
      </c>
      <c r="F19" s="8">
        <v>364452850</v>
      </c>
      <c r="G19" s="8">
        <v>145048000</v>
      </c>
      <c r="H19" s="8">
        <v>145566000</v>
      </c>
      <c r="I19" s="8">
        <v>-1060223</v>
      </c>
      <c r="J19" s="8">
        <v>289553777</v>
      </c>
      <c r="K19" s="8">
        <v>0</v>
      </c>
      <c r="L19" s="8">
        <v>0</v>
      </c>
      <c r="M19" s="8">
        <v>99832243</v>
      </c>
      <c r="N19" s="8">
        <v>99832243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389386020</v>
      </c>
      <c r="X19" s="8">
        <v>182226426</v>
      </c>
      <c r="Y19" s="8">
        <v>207159594</v>
      </c>
      <c r="Z19" s="2">
        <v>113.68</v>
      </c>
      <c r="AA19" s="6">
        <v>364452850</v>
      </c>
    </row>
    <row r="20" spans="1:27" ht="13.5">
      <c r="A20" s="23" t="s">
        <v>47</v>
      </c>
      <c r="B20" s="29"/>
      <c r="C20" s="6">
        <v>0</v>
      </c>
      <c r="D20" s="6">
        <v>0</v>
      </c>
      <c r="E20" s="7">
        <v>3537896</v>
      </c>
      <c r="F20" s="26">
        <v>3537896</v>
      </c>
      <c r="G20" s="26">
        <v>114489</v>
      </c>
      <c r="H20" s="26">
        <v>479811</v>
      </c>
      <c r="I20" s="26">
        <v>2770439</v>
      </c>
      <c r="J20" s="26">
        <v>3364739</v>
      </c>
      <c r="K20" s="26">
        <v>312170</v>
      </c>
      <c r="L20" s="26">
        <v>0</v>
      </c>
      <c r="M20" s="26">
        <v>2256452</v>
      </c>
      <c r="N20" s="26">
        <v>2568622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5933361</v>
      </c>
      <c r="X20" s="26">
        <v>1768950</v>
      </c>
      <c r="Y20" s="26">
        <v>4164411</v>
      </c>
      <c r="Z20" s="27">
        <v>235.42</v>
      </c>
      <c r="AA20" s="28">
        <v>3537896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27100000</v>
      </c>
      <c r="F21" s="8">
        <v>27100000</v>
      </c>
      <c r="G21" s="8">
        <v>2422950</v>
      </c>
      <c r="H21" s="8">
        <v>3532100</v>
      </c>
      <c r="I21" s="30">
        <v>2309111</v>
      </c>
      <c r="J21" s="8">
        <v>8264161</v>
      </c>
      <c r="K21" s="8">
        <v>1515620</v>
      </c>
      <c r="L21" s="8">
        <v>0</v>
      </c>
      <c r="M21" s="8">
        <v>1081051</v>
      </c>
      <c r="N21" s="8">
        <v>2596671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10860832</v>
      </c>
      <c r="X21" s="8">
        <v>13549998</v>
      </c>
      <c r="Y21" s="8">
        <v>-2689166</v>
      </c>
      <c r="Z21" s="2">
        <v>-19.85</v>
      </c>
      <c r="AA21" s="6">
        <v>27100000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0</v>
      </c>
      <c r="D22" s="33">
        <f>SUM(D5:D21)</f>
        <v>0</v>
      </c>
      <c r="E22" s="34">
        <f t="shared" si="0"/>
        <v>849861607</v>
      </c>
      <c r="F22" s="35">
        <f t="shared" si="0"/>
        <v>849861607</v>
      </c>
      <c r="G22" s="35">
        <f t="shared" si="0"/>
        <v>178938693</v>
      </c>
      <c r="H22" s="35">
        <f t="shared" si="0"/>
        <v>215700054</v>
      </c>
      <c r="I22" s="35">
        <f t="shared" si="0"/>
        <v>34976981</v>
      </c>
      <c r="J22" s="35">
        <f t="shared" si="0"/>
        <v>429615728</v>
      </c>
      <c r="K22" s="35">
        <f t="shared" si="0"/>
        <v>36531072</v>
      </c>
      <c r="L22" s="35">
        <f t="shared" si="0"/>
        <v>0</v>
      </c>
      <c r="M22" s="35">
        <f t="shared" si="0"/>
        <v>138378252</v>
      </c>
      <c r="N22" s="35">
        <f t="shared" si="0"/>
        <v>174909324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604525052</v>
      </c>
      <c r="X22" s="35">
        <f t="shared" si="0"/>
        <v>424930812</v>
      </c>
      <c r="Y22" s="35">
        <f t="shared" si="0"/>
        <v>179594240</v>
      </c>
      <c r="Z22" s="36">
        <f>+IF(X22&lt;&gt;0,+(Y22/X22)*100,0)</f>
        <v>42.26434867236692</v>
      </c>
      <c r="AA22" s="33">
        <f>SUM(AA5:AA21)</f>
        <v>849861607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0</v>
      </c>
      <c r="D25" s="6">
        <v>0</v>
      </c>
      <c r="E25" s="7">
        <v>279954735</v>
      </c>
      <c r="F25" s="8">
        <v>279954735</v>
      </c>
      <c r="G25" s="8">
        <v>16310382</v>
      </c>
      <c r="H25" s="8">
        <v>33424865</v>
      </c>
      <c r="I25" s="8">
        <v>18343060</v>
      </c>
      <c r="J25" s="8">
        <v>68078307</v>
      </c>
      <c r="K25" s="8">
        <v>16752827</v>
      </c>
      <c r="L25" s="8">
        <v>0</v>
      </c>
      <c r="M25" s="8">
        <v>18648198</v>
      </c>
      <c r="N25" s="8">
        <v>35401025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103479332</v>
      </c>
      <c r="X25" s="8">
        <v>139977366</v>
      </c>
      <c r="Y25" s="8">
        <v>-36498034</v>
      </c>
      <c r="Z25" s="2">
        <v>-26.07</v>
      </c>
      <c r="AA25" s="6">
        <v>279954735</v>
      </c>
    </row>
    <row r="26" spans="1:27" ht="13.5">
      <c r="A26" s="25" t="s">
        <v>52</v>
      </c>
      <c r="B26" s="24"/>
      <c r="C26" s="6">
        <v>0</v>
      </c>
      <c r="D26" s="6">
        <v>0</v>
      </c>
      <c r="E26" s="7">
        <v>21086102</v>
      </c>
      <c r="F26" s="8">
        <v>21086102</v>
      </c>
      <c r="G26" s="8">
        <v>1633723</v>
      </c>
      <c r="H26" s="8">
        <v>2867677</v>
      </c>
      <c r="I26" s="8">
        <v>1569942</v>
      </c>
      <c r="J26" s="8">
        <v>6071342</v>
      </c>
      <c r="K26" s="8">
        <v>1774300</v>
      </c>
      <c r="L26" s="8">
        <v>0</v>
      </c>
      <c r="M26" s="8">
        <v>1646616</v>
      </c>
      <c r="N26" s="8">
        <v>3420916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9492258</v>
      </c>
      <c r="X26" s="8">
        <v>10543050</v>
      </c>
      <c r="Y26" s="8">
        <v>-1050792</v>
      </c>
      <c r="Z26" s="2">
        <v>-9.97</v>
      </c>
      <c r="AA26" s="6">
        <v>21086102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44000000</v>
      </c>
      <c r="F27" s="8">
        <v>44000000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22000002</v>
      </c>
      <c r="Y27" s="8">
        <v>-22000002</v>
      </c>
      <c r="Z27" s="2">
        <v>-100</v>
      </c>
      <c r="AA27" s="6">
        <v>44000000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71313450</v>
      </c>
      <c r="F28" s="8">
        <v>71313450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35656728</v>
      </c>
      <c r="Y28" s="8">
        <v>-35656728</v>
      </c>
      <c r="Z28" s="2">
        <v>-100</v>
      </c>
      <c r="AA28" s="6">
        <v>71313450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213934796</v>
      </c>
      <c r="F30" s="8">
        <v>213934796</v>
      </c>
      <c r="G30" s="8">
        <v>20810108</v>
      </c>
      <c r="H30" s="8">
        <v>43337598</v>
      </c>
      <c r="I30" s="8">
        <v>21724630</v>
      </c>
      <c r="J30" s="8">
        <v>85872336</v>
      </c>
      <c r="K30" s="8">
        <v>15845339</v>
      </c>
      <c r="L30" s="8">
        <v>0</v>
      </c>
      <c r="M30" s="8">
        <v>15412483</v>
      </c>
      <c r="N30" s="8">
        <v>31257822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117130158</v>
      </c>
      <c r="X30" s="8">
        <v>106967400</v>
      </c>
      <c r="Y30" s="8">
        <v>10162758</v>
      </c>
      <c r="Z30" s="2">
        <v>9.5</v>
      </c>
      <c r="AA30" s="6">
        <v>213934796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64832371</v>
      </c>
      <c r="F31" s="8">
        <v>64832371</v>
      </c>
      <c r="G31" s="8">
        <v>776122</v>
      </c>
      <c r="H31" s="8">
        <v>7845022</v>
      </c>
      <c r="I31" s="8">
        <v>8359342</v>
      </c>
      <c r="J31" s="8">
        <v>16980486</v>
      </c>
      <c r="K31" s="8">
        <v>17576570</v>
      </c>
      <c r="L31" s="8">
        <v>0</v>
      </c>
      <c r="M31" s="8">
        <v>19718152</v>
      </c>
      <c r="N31" s="8">
        <v>37294722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54275208</v>
      </c>
      <c r="X31" s="8">
        <v>32416188</v>
      </c>
      <c r="Y31" s="8">
        <v>21859020</v>
      </c>
      <c r="Z31" s="2">
        <v>67.43</v>
      </c>
      <c r="AA31" s="6">
        <v>64832371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62026202</v>
      </c>
      <c r="F32" s="8">
        <v>62026202</v>
      </c>
      <c r="G32" s="8">
        <v>1377977</v>
      </c>
      <c r="H32" s="8">
        <v>3910382</v>
      </c>
      <c r="I32" s="8">
        <v>3042930</v>
      </c>
      <c r="J32" s="8">
        <v>8331289</v>
      </c>
      <c r="K32" s="8">
        <v>4103487</v>
      </c>
      <c r="L32" s="8">
        <v>0</v>
      </c>
      <c r="M32" s="8">
        <v>4598943</v>
      </c>
      <c r="N32" s="8">
        <v>8702430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17033719</v>
      </c>
      <c r="X32" s="8">
        <v>31013100</v>
      </c>
      <c r="Y32" s="8">
        <v>-13979381</v>
      </c>
      <c r="Z32" s="2">
        <v>-45.08</v>
      </c>
      <c r="AA32" s="6">
        <v>62026202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29414754</v>
      </c>
      <c r="F33" s="8">
        <v>29414754</v>
      </c>
      <c r="G33" s="8">
        <v>494192</v>
      </c>
      <c r="H33" s="8">
        <v>1436113</v>
      </c>
      <c r="I33" s="8">
        <v>823584</v>
      </c>
      <c r="J33" s="8">
        <v>2753889</v>
      </c>
      <c r="K33" s="8">
        <v>1462024</v>
      </c>
      <c r="L33" s="8">
        <v>0</v>
      </c>
      <c r="M33" s="8">
        <v>477196</v>
      </c>
      <c r="N33" s="8">
        <v>1939220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4693109</v>
      </c>
      <c r="X33" s="8">
        <v>14707380</v>
      </c>
      <c r="Y33" s="8">
        <v>-10014271</v>
      </c>
      <c r="Z33" s="2">
        <v>-68.09</v>
      </c>
      <c r="AA33" s="6">
        <v>29414754</v>
      </c>
    </row>
    <row r="34" spans="1:27" ht="13.5">
      <c r="A34" s="25" t="s">
        <v>60</v>
      </c>
      <c r="B34" s="24"/>
      <c r="C34" s="6">
        <v>0</v>
      </c>
      <c r="D34" s="6">
        <v>0</v>
      </c>
      <c r="E34" s="7">
        <v>62240284</v>
      </c>
      <c r="F34" s="8">
        <v>62240284</v>
      </c>
      <c r="G34" s="8">
        <v>4481980</v>
      </c>
      <c r="H34" s="8">
        <v>11841032</v>
      </c>
      <c r="I34" s="8">
        <v>4052955</v>
      </c>
      <c r="J34" s="8">
        <v>20375967</v>
      </c>
      <c r="K34" s="8">
        <v>11233614</v>
      </c>
      <c r="L34" s="8">
        <v>0</v>
      </c>
      <c r="M34" s="8">
        <v>4515176</v>
      </c>
      <c r="N34" s="8">
        <v>15748790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36124757</v>
      </c>
      <c r="X34" s="8">
        <v>31120140</v>
      </c>
      <c r="Y34" s="8">
        <v>5004617</v>
      </c>
      <c r="Z34" s="2">
        <v>16.08</v>
      </c>
      <c r="AA34" s="6">
        <v>62240284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0</v>
      </c>
      <c r="D36" s="33">
        <f>SUM(D25:D35)</f>
        <v>0</v>
      </c>
      <c r="E36" s="34">
        <f t="shared" si="1"/>
        <v>848802694</v>
      </c>
      <c r="F36" s="35">
        <f t="shared" si="1"/>
        <v>848802694</v>
      </c>
      <c r="G36" s="35">
        <f t="shared" si="1"/>
        <v>45884484</v>
      </c>
      <c r="H36" s="35">
        <f t="shared" si="1"/>
        <v>104662689</v>
      </c>
      <c r="I36" s="35">
        <f t="shared" si="1"/>
        <v>57916443</v>
      </c>
      <c r="J36" s="35">
        <f t="shared" si="1"/>
        <v>208463616</v>
      </c>
      <c r="K36" s="35">
        <f t="shared" si="1"/>
        <v>68748161</v>
      </c>
      <c r="L36" s="35">
        <f t="shared" si="1"/>
        <v>0</v>
      </c>
      <c r="M36" s="35">
        <f t="shared" si="1"/>
        <v>65016764</v>
      </c>
      <c r="N36" s="35">
        <f t="shared" si="1"/>
        <v>133764925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342228541</v>
      </c>
      <c r="X36" s="35">
        <f t="shared" si="1"/>
        <v>424401354</v>
      </c>
      <c r="Y36" s="35">
        <f t="shared" si="1"/>
        <v>-82172813</v>
      </c>
      <c r="Z36" s="36">
        <f>+IF(X36&lt;&gt;0,+(Y36/X36)*100,0)</f>
        <v>-19.36205250655256</v>
      </c>
      <c r="AA36" s="33">
        <f>SUM(AA25:AA35)</f>
        <v>848802694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0</v>
      </c>
      <c r="D38" s="46">
        <f>+D22-D36</f>
        <v>0</v>
      </c>
      <c r="E38" s="47">
        <f t="shared" si="2"/>
        <v>1058913</v>
      </c>
      <c r="F38" s="48">
        <f t="shared" si="2"/>
        <v>1058913</v>
      </c>
      <c r="G38" s="48">
        <f t="shared" si="2"/>
        <v>133054209</v>
      </c>
      <c r="H38" s="48">
        <f t="shared" si="2"/>
        <v>111037365</v>
      </c>
      <c r="I38" s="48">
        <f t="shared" si="2"/>
        <v>-22939462</v>
      </c>
      <c r="J38" s="48">
        <f t="shared" si="2"/>
        <v>221152112</v>
      </c>
      <c r="K38" s="48">
        <f t="shared" si="2"/>
        <v>-32217089</v>
      </c>
      <c r="L38" s="48">
        <f t="shared" si="2"/>
        <v>0</v>
      </c>
      <c r="M38" s="48">
        <f t="shared" si="2"/>
        <v>73361488</v>
      </c>
      <c r="N38" s="48">
        <f t="shared" si="2"/>
        <v>41144399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262296511</v>
      </c>
      <c r="X38" s="48">
        <f>IF(F22=F36,0,X22-X36)</f>
        <v>529458</v>
      </c>
      <c r="Y38" s="48">
        <f t="shared" si="2"/>
        <v>261767053</v>
      </c>
      <c r="Z38" s="49">
        <f>+IF(X38&lt;&gt;0,+(Y38/X38)*100,0)</f>
        <v>49440.56997911071</v>
      </c>
      <c r="AA38" s="46">
        <f>+AA22-AA36</f>
        <v>1058913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318486000</v>
      </c>
      <c r="F39" s="8">
        <v>318486000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159243000</v>
      </c>
      <c r="Y39" s="8">
        <v>-159243000</v>
      </c>
      <c r="Z39" s="2">
        <v>-100</v>
      </c>
      <c r="AA39" s="6">
        <v>318486000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0</v>
      </c>
      <c r="D42" s="55">
        <f>SUM(D38:D41)</f>
        <v>0</v>
      </c>
      <c r="E42" s="56">
        <f t="shared" si="3"/>
        <v>319544913</v>
      </c>
      <c r="F42" s="57">
        <f t="shared" si="3"/>
        <v>319544913</v>
      </c>
      <c r="G42" s="57">
        <f t="shared" si="3"/>
        <v>133054209</v>
      </c>
      <c r="H42" s="57">
        <f t="shared" si="3"/>
        <v>111037365</v>
      </c>
      <c r="I42" s="57">
        <f t="shared" si="3"/>
        <v>-22939462</v>
      </c>
      <c r="J42" s="57">
        <f t="shared" si="3"/>
        <v>221152112</v>
      </c>
      <c r="K42" s="57">
        <f t="shared" si="3"/>
        <v>-32217089</v>
      </c>
      <c r="L42" s="57">
        <f t="shared" si="3"/>
        <v>0</v>
      </c>
      <c r="M42" s="57">
        <f t="shared" si="3"/>
        <v>73361488</v>
      </c>
      <c r="N42" s="57">
        <f t="shared" si="3"/>
        <v>41144399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262296511</v>
      </c>
      <c r="X42" s="57">
        <f t="shared" si="3"/>
        <v>159772458</v>
      </c>
      <c r="Y42" s="57">
        <f t="shared" si="3"/>
        <v>102524053</v>
      </c>
      <c r="Z42" s="58">
        <f>+IF(X42&lt;&gt;0,+(Y42/X42)*100,0)</f>
        <v>64.16878996754247</v>
      </c>
      <c r="AA42" s="55">
        <f>SUM(AA38:AA41)</f>
        <v>319544913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0</v>
      </c>
      <c r="D44" s="63">
        <f>+D42-D43</f>
        <v>0</v>
      </c>
      <c r="E44" s="64">
        <f t="shared" si="4"/>
        <v>319544913</v>
      </c>
      <c r="F44" s="65">
        <f t="shared" si="4"/>
        <v>319544913</v>
      </c>
      <c r="G44" s="65">
        <f t="shared" si="4"/>
        <v>133054209</v>
      </c>
      <c r="H44" s="65">
        <f t="shared" si="4"/>
        <v>111037365</v>
      </c>
      <c r="I44" s="65">
        <f t="shared" si="4"/>
        <v>-22939462</v>
      </c>
      <c r="J44" s="65">
        <f t="shared" si="4"/>
        <v>221152112</v>
      </c>
      <c r="K44" s="65">
        <f t="shared" si="4"/>
        <v>-32217089</v>
      </c>
      <c r="L44" s="65">
        <f t="shared" si="4"/>
        <v>0</v>
      </c>
      <c r="M44" s="65">
        <f t="shared" si="4"/>
        <v>73361488</v>
      </c>
      <c r="N44" s="65">
        <f t="shared" si="4"/>
        <v>41144399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262296511</v>
      </c>
      <c r="X44" s="65">
        <f t="shared" si="4"/>
        <v>159772458</v>
      </c>
      <c r="Y44" s="65">
        <f t="shared" si="4"/>
        <v>102524053</v>
      </c>
      <c r="Z44" s="66">
        <f>+IF(X44&lt;&gt;0,+(Y44/X44)*100,0)</f>
        <v>64.16878996754247</v>
      </c>
      <c r="AA44" s="63">
        <f>+AA42-AA43</f>
        <v>319544913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0</v>
      </c>
      <c r="D46" s="55">
        <f>SUM(D44:D45)</f>
        <v>0</v>
      </c>
      <c r="E46" s="56">
        <f t="shared" si="5"/>
        <v>319544913</v>
      </c>
      <c r="F46" s="57">
        <f t="shared" si="5"/>
        <v>319544913</v>
      </c>
      <c r="G46" s="57">
        <f t="shared" si="5"/>
        <v>133054209</v>
      </c>
      <c r="H46" s="57">
        <f t="shared" si="5"/>
        <v>111037365</v>
      </c>
      <c r="I46" s="57">
        <f t="shared" si="5"/>
        <v>-22939462</v>
      </c>
      <c r="J46" s="57">
        <f t="shared" si="5"/>
        <v>221152112</v>
      </c>
      <c r="K46" s="57">
        <f t="shared" si="5"/>
        <v>-32217089</v>
      </c>
      <c r="L46" s="57">
        <f t="shared" si="5"/>
        <v>0</v>
      </c>
      <c r="M46" s="57">
        <f t="shared" si="5"/>
        <v>73361488</v>
      </c>
      <c r="N46" s="57">
        <f t="shared" si="5"/>
        <v>41144399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262296511</v>
      </c>
      <c r="X46" s="57">
        <f t="shared" si="5"/>
        <v>159772458</v>
      </c>
      <c r="Y46" s="57">
        <f t="shared" si="5"/>
        <v>102524053</v>
      </c>
      <c r="Z46" s="58">
        <f>+IF(X46&lt;&gt;0,+(Y46/X46)*100,0)</f>
        <v>64.16878996754247</v>
      </c>
      <c r="AA46" s="55">
        <f>SUM(AA44:AA45)</f>
        <v>319544913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0</v>
      </c>
      <c r="D48" s="71">
        <f>SUM(D46:D47)</f>
        <v>0</v>
      </c>
      <c r="E48" s="72">
        <f t="shared" si="6"/>
        <v>319544913</v>
      </c>
      <c r="F48" s="73">
        <f t="shared" si="6"/>
        <v>319544913</v>
      </c>
      <c r="G48" s="73">
        <f t="shared" si="6"/>
        <v>133054209</v>
      </c>
      <c r="H48" s="74">
        <f t="shared" si="6"/>
        <v>111037365</v>
      </c>
      <c r="I48" s="74">
        <f t="shared" si="6"/>
        <v>-22939462</v>
      </c>
      <c r="J48" s="74">
        <f t="shared" si="6"/>
        <v>221152112</v>
      </c>
      <c r="K48" s="74">
        <f t="shared" si="6"/>
        <v>-32217089</v>
      </c>
      <c r="L48" s="74">
        <f t="shared" si="6"/>
        <v>0</v>
      </c>
      <c r="M48" s="73">
        <f t="shared" si="6"/>
        <v>73361488</v>
      </c>
      <c r="N48" s="73">
        <f t="shared" si="6"/>
        <v>41144399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262296511</v>
      </c>
      <c r="X48" s="74">
        <f t="shared" si="6"/>
        <v>159772458</v>
      </c>
      <c r="Y48" s="74">
        <f t="shared" si="6"/>
        <v>102524053</v>
      </c>
      <c r="Z48" s="75">
        <f>+IF(X48&lt;&gt;0,+(Y48/X48)*100,0)</f>
        <v>64.16878996754247</v>
      </c>
      <c r="AA48" s="76">
        <f>SUM(AA46:AA47)</f>
        <v>319544913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93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101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58982400</v>
      </c>
      <c r="F5" s="8">
        <v>58982400</v>
      </c>
      <c r="G5" s="8">
        <v>0</v>
      </c>
      <c r="H5" s="8">
        <v>5403121</v>
      </c>
      <c r="I5" s="8">
        <v>3249750</v>
      </c>
      <c r="J5" s="8">
        <v>8652871</v>
      </c>
      <c r="K5" s="8">
        <v>5339222</v>
      </c>
      <c r="L5" s="8">
        <v>-5319800</v>
      </c>
      <c r="M5" s="8">
        <v>4437119</v>
      </c>
      <c r="N5" s="8">
        <v>4456541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13109412</v>
      </c>
      <c r="X5" s="8">
        <v>29491200</v>
      </c>
      <c r="Y5" s="8">
        <v>-16381788</v>
      </c>
      <c r="Z5" s="2">
        <v>-55.55</v>
      </c>
      <c r="AA5" s="6">
        <v>58982400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160761466</v>
      </c>
      <c r="F7" s="8">
        <v>160761466</v>
      </c>
      <c r="G7" s="8">
        <v>0</v>
      </c>
      <c r="H7" s="8">
        <v>18476231</v>
      </c>
      <c r="I7" s="8">
        <v>3129361</v>
      </c>
      <c r="J7" s="8">
        <v>21605592</v>
      </c>
      <c r="K7" s="8">
        <v>49598244</v>
      </c>
      <c r="L7" s="8">
        <v>24909053</v>
      </c>
      <c r="M7" s="8">
        <v>11475906</v>
      </c>
      <c r="N7" s="8">
        <v>85983203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107588795</v>
      </c>
      <c r="X7" s="8">
        <v>80380734</v>
      </c>
      <c r="Y7" s="8">
        <v>27208061</v>
      </c>
      <c r="Z7" s="2">
        <v>33.85</v>
      </c>
      <c r="AA7" s="6">
        <v>160761466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56426960</v>
      </c>
      <c r="F8" s="8">
        <v>56426960</v>
      </c>
      <c r="G8" s="8">
        <v>0</v>
      </c>
      <c r="H8" s="8">
        <v>7106026</v>
      </c>
      <c r="I8" s="8">
        <v>552946</v>
      </c>
      <c r="J8" s="8">
        <v>7658972</v>
      </c>
      <c r="K8" s="8">
        <v>3992852</v>
      </c>
      <c r="L8" s="8">
        <v>-3598237</v>
      </c>
      <c r="M8" s="8">
        <v>2183216</v>
      </c>
      <c r="N8" s="8">
        <v>2577831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10236803</v>
      </c>
      <c r="X8" s="8">
        <v>28213482</v>
      </c>
      <c r="Y8" s="8">
        <v>-17976679</v>
      </c>
      <c r="Z8" s="2">
        <v>-63.72</v>
      </c>
      <c r="AA8" s="6">
        <v>56426960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21675530</v>
      </c>
      <c r="F9" s="8">
        <v>21675530</v>
      </c>
      <c r="G9" s="8">
        <v>0</v>
      </c>
      <c r="H9" s="8">
        <v>2437864</v>
      </c>
      <c r="I9" s="8">
        <v>1684013</v>
      </c>
      <c r="J9" s="8">
        <v>4121877</v>
      </c>
      <c r="K9" s="8">
        <v>2367372</v>
      </c>
      <c r="L9" s="8">
        <v>-2355277</v>
      </c>
      <c r="M9" s="8">
        <v>1763310</v>
      </c>
      <c r="N9" s="8">
        <v>1775405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5897282</v>
      </c>
      <c r="X9" s="8">
        <v>10837764</v>
      </c>
      <c r="Y9" s="8">
        <v>-4940482</v>
      </c>
      <c r="Z9" s="2">
        <v>-45.59</v>
      </c>
      <c r="AA9" s="6">
        <v>21675530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19395040</v>
      </c>
      <c r="F10" s="26">
        <v>19395040</v>
      </c>
      <c r="G10" s="26">
        <v>0</v>
      </c>
      <c r="H10" s="26">
        <v>1481324</v>
      </c>
      <c r="I10" s="26">
        <v>1002221</v>
      </c>
      <c r="J10" s="26">
        <v>2483545</v>
      </c>
      <c r="K10" s="26">
        <v>1481619</v>
      </c>
      <c r="L10" s="26">
        <v>-1473913</v>
      </c>
      <c r="M10" s="26">
        <v>1189809</v>
      </c>
      <c r="N10" s="26">
        <v>1197515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3681060</v>
      </c>
      <c r="X10" s="26">
        <v>9697518</v>
      </c>
      <c r="Y10" s="26">
        <v>-6016458</v>
      </c>
      <c r="Z10" s="27">
        <v>-62.04</v>
      </c>
      <c r="AA10" s="28">
        <v>19395040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624500</v>
      </c>
      <c r="F12" s="8">
        <v>624500</v>
      </c>
      <c r="G12" s="8">
        <v>0</v>
      </c>
      <c r="H12" s="8">
        <v>33353</v>
      </c>
      <c r="I12" s="8">
        <v>18709</v>
      </c>
      <c r="J12" s="8">
        <v>52062</v>
      </c>
      <c r="K12" s="8">
        <v>25496</v>
      </c>
      <c r="L12" s="8">
        <v>-15814</v>
      </c>
      <c r="M12" s="8">
        <v>15581</v>
      </c>
      <c r="N12" s="8">
        <v>25263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77325</v>
      </c>
      <c r="X12" s="8">
        <v>312252</v>
      </c>
      <c r="Y12" s="8">
        <v>-234927</v>
      </c>
      <c r="Z12" s="2">
        <v>-75.24</v>
      </c>
      <c r="AA12" s="6">
        <v>624500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640000</v>
      </c>
      <c r="F13" s="8">
        <v>640000</v>
      </c>
      <c r="G13" s="8">
        <v>0</v>
      </c>
      <c r="H13" s="8">
        <v>0</v>
      </c>
      <c r="I13" s="8">
        <v>87020</v>
      </c>
      <c r="J13" s="8">
        <v>87020</v>
      </c>
      <c r="K13" s="8">
        <v>395699</v>
      </c>
      <c r="L13" s="8">
        <v>-2391636</v>
      </c>
      <c r="M13" s="8">
        <v>339631</v>
      </c>
      <c r="N13" s="8">
        <v>-1656306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-1569286</v>
      </c>
      <c r="X13" s="8">
        <v>319998</v>
      </c>
      <c r="Y13" s="8">
        <v>-1889284</v>
      </c>
      <c r="Z13" s="2">
        <v>-590.4</v>
      </c>
      <c r="AA13" s="6">
        <v>640000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20399050</v>
      </c>
      <c r="F14" s="8">
        <v>20399050</v>
      </c>
      <c r="G14" s="8">
        <v>0</v>
      </c>
      <c r="H14" s="8">
        <v>2207593</v>
      </c>
      <c r="I14" s="8">
        <v>1953852</v>
      </c>
      <c r="J14" s="8">
        <v>4161445</v>
      </c>
      <c r="K14" s="8">
        <v>2326163</v>
      </c>
      <c r="L14" s="8">
        <v>0</v>
      </c>
      <c r="M14" s="8">
        <v>2504393</v>
      </c>
      <c r="N14" s="8">
        <v>4830556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8992001</v>
      </c>
      <c r="X14" s="8">
        <v>10199526</v>
      </c>
      <c r="Y14" s="8">
        <v>-1207525</v>
      </c>
      <c r="Z14" s="2">
        <v>-11.84</v>
      </c>
      <c r="AA14" s="6">
        <v>20399050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173500</v>
      </c>
      <c r="F16" s="8">
        <v>173500</v>
      </c>
      <c r="G16" s="8">
        <v>0</v>
      </c>
      <c r="H16" s="8">
        <v>175</v>
      </c>
      <c r="I16" s="8">
        <v>219</v>
      </c>
      <c r="J16" s="8">
        <v>394</v>
      </c>
      <c r="K16" s="8">
        <v>132</v>
      </c>
      <c r="L16" s="8">
        <v>0</v>
      </c>
      <c r="M16" s="8">
        <v>0</v>
      </c>
      <c r="N16" s="8">
        <v>132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526</v>
      </c>
      <c r="X16" s="8">
        <v>86748</v>
      </c>
      <c r="Y16" s="8">
        <v>-86222</v>
      </c>
      <c r="Z16" s="2">
        <v>-99.39</v>
      </c>
      <c r="AA16" s="6">
        <v>173500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8644969</v>
      </c>
      <c r="F18" s="8">
        <v>8644969</v>
      </c>
      <c r="G18" s="8">
        <v>0</v>
      </c>
      <c r="H18" s="8">
        <v>501590</v>
      </c>
      <c r="I18" s="8">
        <v>708997</v>
      </c>
      <c r="J18" s="8">
        <v>1210587</v>
      </c>
      <c r="K18" s="8">
        <v>161954</v>
      </c>
      <c r="L18" s="8">
        <v>-187230</v>
      </c>
      <c r="M18" s="8">
        <v>48407</v>
      </c>
      <c r="N18" s="8">
        <v>23131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1233718</v>
      </c>
      <c r="X18" s="8">
        <v>4322484</v>
      </c>
      <c r="Y18" s="8">
        <v>-3088766</v>
      </c>
      <c r="Z18" s="2">
        <v>-71.46</v>
      </c>
      <c r="AA18" s="6">
        <v>8644969</v>
      </c>
    </row>
    <row r="19" spans="1:27" ht="13.5">
      <c r="A19" s="23" t="s">
        <v>46</v>
      </c>
      <c r="B19" s="29"/>
      <c r="C19" s="6">
        <v>0</v>
      </c>
      <c r="D19" s="6">
        <v>0</v>
      </c>
      <c r="E19" s="7">
        <v>113884750</v>
      </c>
      <c r="F19" s="8">
        <v>113884750</v>
      </c>
      <c r="G19" s="8">
        <v>0</v>
      </c>
      <c r="H19" s="8">
        <v>0</v>
      </c>
      <c r="I19" s="8">
        <v>23188190</v>
      </c>
      <c r="J19" s="8">
        <v>23188190</v>
      </c>
      <c r="K19" s="8">
        <v>197515</v>
      </c>
      <c r="L19" s="8">
        <v>-1021311</v>
      </c>
      <c r="M19" s="8">
        <v>31349238</v>
      </c>
      <c r="N19" s="8">
        <v>30525442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53713632</v>
      </c>
      <c r="X19" s="8">
        <v>56942376</v>
      </c>
      <c r="Y19" s="8">
        <v>-3228744</v>
      </c>
      <c r="Z19" s="2">
        <v>-5.67</v>
      </c>
      <c r="AA19" s="6">
        <v>113884750</v>
      </c>
    </row>
    <row r="20" spans="1:27" ht="13.5">
      <c r="A20" s="23" t="s">
        <v>47</v>
      </c>
      <c r="B20" s="29"/>
      <c r="C20" s="6">
        <v>0</v>
      </c>
      <c r="D20" s="6">
        <v>0</v>
      </c>
      <c r="E20" s="7">
        <v>1897900</v>
      </c>
      <c r="F20" s="26">
        <v>1897900</v>
      </c>
      <c r="G20" s="26">
        <v>0</v>
      </c>
      <c r="H20" s="26">
        <v>226184</v>
      </c>
      <c r="I20" s="26">
        <v>212962</v>
      </c>
      <c r="J20" s="26">
        <v>439146</v>
      </c>
      <c r="K20" s="26">
        <v>726008</v>
      </c>
      <c r="L20" s="26">
        <v>-362357</v>
      </c>
      <c r="M20" s="26">
        <v>207263</v>
      </c>
      <c r="N20" s="26">
        <v>570914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1010060</v>
      </c>
      <c r="X20" s="26">
        <v>948948</v>
      </c>
      <c r="Y20" s="26">
        <v>61112</v>
      </c>
      <c r="Z20" s="27">
        <v>6.44</v>
      </c>
      <c r="AA20" s="28">
        <v>1897900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0</v>
      </c>
      <c r="D22" s="33">
        <f>SUM(D5:D21)</f>
        <v>0</v>
      </c>
      <c r="E22" s="34">
        <f t="shared" si="0"/>
        <v>463506065</v>
      </c>
      <c r="F22" s="35">
        <f t="shared" si="0"/>
        <v>463506065</v>
      </c>
      <c r="G22" s="35">
        <f t="shared" si="0"/>
        <v>0</v>
      </c>
      <c r="H22" s="35">
        <f t="shared" si="0"/>
        <v>37873461</v>
      </c>
      <c r="I22" s="35">
        <f t="shared" si="0"/>
        <v>35788240</v>
      </c>
      <c r="J22" s="35">
        <f t="shared" si="0"/>
        <v>73661701</v>
      </c>
      <c r="K22" s="35">
        <f t="shared" si="0"/>
        <v>66612276</v>
      </c>
      <c r="L22" s="35">
        <f t="shared" si="0"/>
        <v>8183478</v>
      </c>
      <c r="M22" s="35">
        <f t="shared" si="0"/>
        <v>55513873</v>
      </c>
      <c r="N22" s="35">
        <f t="shared" si="0"/>
        <v>130309627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203971328</v>
      </c>
      <c r="X22" s="35">
        <f t="shared" si="0"/>
        <v>231753030</v>
      </c>
      <c r="Y22" s="35">
        <f t="shared" si="0"/>
        <v>-27781702</v>
      </c>
      <c r="Z22" s="36">
        <f>+IF(X22&lt;&gt;0,+(Y22/X22)*100,0)</f>
        <v>-11.987632696754817</v>
      </c>
      <c r="AA22" s="33">
        <f>SUM(AA5:AA21)</f>
        <v>463506065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0</v>
      </c>
      <c r="D25" s="6">
        <v>0</v>
      </c>
      <c r="E25" s="7">
        <v>180977315</v>
      </c>
      <c r="F25" s="8">
        <v>180977315</v>
      </c>
      <c r="G25" s="8">
        <v>0</v>
      </c>
      <c r="H25" s="8">
        <v>10340866</v>
      </c>
      <c r="I25" s="8">
        <v>15442310</v>
      </c>
      <c r="J25" s="8">
        <v>25783176</v>
      </c>
      <c r="K25" s="8">
        <v>14835732</v>
      </c>
      <c r="L25" s="8">
        <v>13766178</v>
      </c>
      <c r="M25" s="8">
        <v>14500389</v>
      </c>
      <c r="N25" s="8">
        <v>43102299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68885475</v>
      </c>
      <c r="X25" s="8">
        <v>90488658</v>
      </c>
      <c r="Y25" s="8">
        <v>-21603183</v>
      </c>
      <c r="Z25" s="2">
        <v>-23.87</v>
      </c>
      <c r="AA25" s="6">
        <v>180977315</v>
      </c>
    </row>
    <row r="26" spans="1:27" ht="13.5">
      <c r="A26" s="25" t="s">
        <v>52</v>
      </c>
      <c r="B26" s="24"/>
      <c r="C26" s="6">
        <v>0</v>
      </c>
      <c r="D26" s="6">
        <v>0</v>
      </c>
      <c r="E26" s="7">
        <v>10438436</v>
      </c>
      <c r="F26" s="8">
        <v>10438436</v>
      </c>
      <c r="G26" s="8">
        <v>0</v>
      </c>
      <c r="H26" s="8">
        <v>540677</v>
      </c>
      <c r="I26" s="8">
        <v>439185</v>
      </c>
      <c r="J26" s="8">
        <v>979862</v>
      </c>
      <c r="K26" s="8">
        <v>180747</v>
      </c>
      <c r="L26" s="8">
        <v>766463</v>
      </c>
      <c r="M26" s="8">
        <v>770040</v>
      </c>
      <c r="N26" s="8">
        <v>1717250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2697112</v>
      </c>
      <c r="X26" s="8">
        <v>5219220</v>
      </c>
      <c r="Y26" s="8">
        <v>-2522108</v>
      </c>
      <c r="Z26" s="2">
        <v>-48.32</v>
      </c>
      <c r="AA26" s="6">
        <v>10438436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24690000</v>
      </c>
      <c r="F27" s="8">
        <v>24690000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12345000</v>
      </c>
      <c r="Y27" s="8">
        <v>-12345000</v>
      </c>
      <c r="Z27" s="2">
        <v>-100</v>
      </c>
      <c r="AA27" s="6">
        <v>24690000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73986800</v>
      </c>
      <c r="F28" s="8">
        <v>73986800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36993798</v>
      </c>
      <c r="Y28" s="8">
        <v>-36993798</v>
      </c>
      <c r="Z28" s="2">
        <v>-100</v>
      </c>
      <c r="AA28" s="6">
        <v>73986800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11112800</v>
      </c>
      <c r="F29" s="8">
        <v>11112800</v>
      </c>
      <c r="G29" s="8">
        <v>0</v>
      </c>
      <c r="H29" s="8">
        <v>0</v>
      </c>
      <c r="I29" s="8">
        <v>158120</v>
      </c>
      <c r="J29" s="8">
        <v>158120</v>
      </c>
      <c r="K29" s="8">
        <v>69037</v>
      </c>
      <c r="L29" s="8">
        <v>625703</v>
      </c>
      <c r="M29" s="8">
        <v>0</v>
      </c>
      <c r="N29" s="8">
        <v>694740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852860</v>
      </c>
      <c r="X29" s="8">
        <v>5556402</v>
      </c>
      <c r="Y29" s="8">
        <v>-4703542</v>
      </c>
      <c r="Z29" s="2">
        <v>-84.65</v>
      </c>
      <c r="AA29" s="6">
        <v>11112800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163478263</v>
      </c>
      <c r="F30" s="8">
        <v>163478263</v>
      </c>
      <c r="G30" s="8">
        <v>0</v>
      </c>
      <c r="H30" s="8">
        <v>630995</v>
      </c>
      <c r="I30" s="8">
        <v>3693830</v>
      </c>
      <c r="J30" s="8">
        <v>4324825</v>
      </c>
      <c r="K30" s="8">
        <v>30867055</v>
      </c>
      <c r="L30" s="8">
        <v>38841772</v>
      </c>
      <c r="M30" s="8">
        <v>10321837</v>
      </c>
      <c r="N30" s="8">
        <v>80030664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84355489</v>
      </c>
      <c r="X30" s="8">
        <v>81739134</v>
      </c>
      <c r="Y30" s="8">
        <v>2616355</v>
      </c>
      <c r="Z30" s="2">
        <v>3.2</v>
      </c>
      <c r="AA30" s="6">
        <v>163478263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21654000</v>
      </c>
      <c r="F31" s="8">
        <v>21654000</v>
      </c>
      <c r="G31" s="8">
        <v>0</v>
      </c>
      <c r="H31" s="8">
        <v>0</v>
      </c>
      <c r="I31" s="8">
        <v>518393</v>
      </c>
      <c r="J31" s="8">
        <v>518393</v>
      </c>
      <c r="K31" s="8">
        <v>483517</v>
      </c>
      <c r="L31" s="8">
        <v>974504</v>
      </c>
      <c r="M31" s="8">
        <v>2440533</v>
      </c>
      <c r="N31" s="8">
        <v>3898554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4416947</v>
      </c>
      <c r="X31" s="8">
        <v>10827000</v>
      </c>
      <c r="Y31" s="8">
        <v>-6410053</v>
      </c>
      <c r="Z31" s="2">
        <v>-59.2</v>
      </c>
      <c r="AA31" s="6">
        <v>21654000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31283752</v>
      </c>
      <c r="F32" s="8">
        <v>31283752</v>
      </c>
      <c r="G32" s="8">
        <v>0</v>
      </c>
      <c r="H32" s="8">
        <v>3584</v>
      </c>
      <c r="I32" s="8">
        <v>2048842</v>
      </c>
      <c r="J32" s="8">
        <v>2052426</v>
      </c>
      <c r="K32" s="8">
        <v>2059670</v>
      </c>
      <c r="L32" s="8">
        <v>1844829</v>
      </c>
      <c r="M32" s="8">
        <v>10078861</v>
      </c>
      <c r="N32" s="8">
        <v>13983360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16035786</v>
      </c>
      <c r="X32" s="8">
        <v>15641874</v>
      </c>
      <c r="Y32" s="8">
        <v>393912</v>
      </c>
      <c r="Z32" s="2">
        <v>2.52</v>
      </c>
      <c r="AA32" s="6">
        <v>31283752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0</v>
      </c>
      <c r="D34" s="6">
        <v>0</v>
      </c>
      <c r="E34" s="7">
        <v>37264540</v>
      </c>
      <c r="F34" s="8">
        <v>37264540</v>
      </c>
      <c r="G34" s="8">
        <v>0</v>
      </c>
      <c r="H34" s="8">
        <v>292875</v>
      </c>
      <c r="I34" s="8">
        <v>711419</v>
      </c>
      <c r="J34" s="8">
        <v>1004294</v>
      </c>
      <c r="K34" s="8">
        <v>6289856</v>
      </c>
      <c r="L34" s="8">
        <v>1703454</v>
      </c>
      <c r="M34" s="8">
        <v>1331245</v>
      </c>
      <c r="N34" s="8">
        <v>9324555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10328849</v>
      </c>
      <c r="X34" s="8">
        <v>18632268</v>
      </c>
      <c r="Y34" s="8">
        <v>-8303419</v>
      </c>
      <c r="Z34" s="2">
        <v>-44.56</v>
      </c>
      <c r="AA34" s="6">
        <v>37264540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0</v>
      </c>
      <c r="D36" s="33">
        <f>SUM(D25:D35)</f>
        <v>0</v>
      </c>
      <c r="E36" s="34">
        <f t="shared" si="1"/>
        <v>554885906</v>
      </c>
      <c r="F36" s="35">
        <f t="shared" si="1"/>
        <v>554885906</v>
      </c>
      <c r="G36" s="35">
        <f t="shared" si="1"/>
        <v>0</v>
      </c>
      <c r="H36" s="35">
        <f t="shared" si="1"/>
        <v>11808997</v>
      </c>
      <c r="I36" s="35">
        <f t="shared" si="1"/>
        <v>23012099</v>
      </c>
      <c r="J36" s="35">
        <f t="shared" si="1"/>
        <v>34821096</v>
      </c>
      <c r="K36" s="35">
        <f t="shared" si="1"/>
        <v>54785614</v>
      </c>
      <c r="L36" s="35">
        <f t="shared" si="1"/>
        <v>58522903</v>
      </c>
      <c r="M36" s="35">
        <f t="shared" si="1"/>
        <v>39442905</v>
      </c>
      <c r="N36" s="35">
        <f t="shared" si="1"/>
        <v>152751422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187572518</v>
      </c>
      <c r="X36" s="35">
        <f t="shared" si="1"/>
        <v>277443354</v>
      </c>
      <c r="Y36" s="35">
        <f t="shared" si="1"/>
        <v>-89870836</v>
      </c>
      <c r="Z36" s="36">
        <f>+IF(X36&lt;&gt;0,+(Y36/X36)*100,0)</f>
        <v>-32.392499118937266</v>
      </c>
      <c r="AA36" s="33">
        <f>SUM(AA25:AA35)</f>
        <v>554885906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0</v>
      </c>
      <c r="D38" s="46">
        <f>+D22-D36</f>
        <v>0</v>
      </c>
      <c r="E38" s="47">
        <f t="shared" si="2"/>
        <v>-91379841</v>
      </c>
      <c r="F38" s="48">
        <f t="shared" si="2"/>
        <v>-91379841</v>
      </c>
      <c r="G38" s="48">
        <f t="shared" si="2"/>
        <v>0</v>
      </c>
      <c r="H38" s="48">
        <f t="shared" si="2"/>
        <v>26064464</v>
      </c>
      <c r="I38" s="48">
        <f t="shared" si="2"/>
        <v>12776141</v>
      </c>
      <c r="J38" s="48">
        <f t="shared" si="2"/>
        <v>38840605</v>
      </c>
      <c r="K38" s="48">
        <f t="shared" si="2"/>
        <v>11826662</v>
      </c>
      <c r="L38" s="48">
        <f t="shared" si="2"/>
        <v>-50339425</v>
      </c>
      <c r="M38" s="48">
        <f t="shared" si="2"/>
        <v>16070968</v>
      </c>
      <c r="N38" s="48">
        <f t="shared" si="2"/>
        <v>-22441795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16398810</v>
      </c>
      <c r="X38" s="48">
        <f>IF(F22=F36,0,X22-X36)</f>
        <v>-45690324</v>
      </c>
      <c r="Y38" s="48">
        <f t="shared" si="2"/>
        <v>62089134</v>
      </c>
      <c r="Z38" s="49">
        <f>+IF(X38&lt;&gt;0,+(Y38/X38)*100,0)</f>
        <v>-135.891209701205</v>
      </c>
      <c r="AA38" s="46">
        <f>+AA22-AA36</f>
        <v>-91379841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88190900</v>
      </c>
      <c r="F39" s="8">
        <v>88190900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44095452</v>
      </c>
      <c r="Y39" s="8">
        <v>-44095452</v>
      </c>
      <c r="Z39" s="2">
        <v>-100</v>
      </c>
      <c r="AA39" s="6">
        <v>88190900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0</v>
      </c>
      <c r="D42" s="55">
        <f>SUM(D38:D41)</f>
        <v>0</v>
      </c>
      <c r="E42" s="56">
        <f t="shared" si="3"/>
        <v>-3188941</v>
      </c>
      <c r="F42" s="57">
        <f t="shared" si="3"/>
        <v>-3188941</v>
      </c>
      <c r="G42" s="57">
        <f t="shared" si="3"/>
        <v>0</v>
      </c>
      <c r="H42" s="57">
        <f t="shared" si="3"/>
        <v>26064464</v>
      </c>
      <c r="I42" s="57">
        <f t="shared" si="3"/>
        <v>12776141</v>
      </c>
      <c r="J42" s="57">
        <f t="shared" si="3"/>
        <v>38840605</v>
      </c>
      <c r="K42" s="57">
        <f t="shared" si="3"/>
        <v>11826662</v>
      </c>
      <c r="L42" s="57">
        <f t="shared" si="3"/>
        <v>-50339425</v>
      </c>
      <c r="M42" s="57">
        <f t="shared" si="3"/>
        <v>16070968</v>
      </c>
      <c r="N42" s="57">
        <f t="shared" si="3"/>
        <v>-22441795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16398810</v>
      </c>
      <c r="X42" s="57">
        <f t="shared" si="3"/>
        <v>-1594872</v>
      </c>
      <c r="Y42" s="57">
        <f t="shared" si="3"/>
        <v>17993682</v>
      </c>
      <c r="Z42" s="58">
        <f>+IF(X42&lt;&gt;0,+(Y42/X42)*100,0)</f>
        <v>-1128.221073540698</v>
      </c>
      <c r="AA42" s="55">
        <f>SUM(AA38:AA41)</f>
        <v>-3188941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0</v>
      </c>
      <c r="D44" s="63">
        <f>+D42-D43</f>
        <v>0</v>
      </c>
      <c r="E44" s="64">
        <f t="shared" si="4"/>
        <v>-3188941</v>
      </c>
      <c r="F44" s="65">
        <f t="shared" si="4"/>
        <v>-3188941</v>
      </c>
      <c r="G44" s="65">
        <f t="shared" si="4"/>
        <v>0</v>
      </c>
      <c r="H44" s="65">
        <f t="shared" si="4"/>
        <v>26064464</v>
      </c>
      <c r="I44" s="65">
        <f t="shared" si="4"/>
        <v>12776141</v>
      </c>
      <c r="J44" s="65">
        <f t="shared" si="4"/>
        <v>38840605</v>
      </c>
      <c r="K44" s="65">
        <f t="shared" si="4"/>
        <v>11826662</v>
      </c>
      <c r="L44" s="65">
        <f t="shared" si="4"/>
        <v>-50339425</v>
      </c>
      <c r="M44" s="65">
        <f t="shared" si="4"/>
        <v>16070968</v>
      </c>
      <c r="N44" s="65">
        <f t="shared" si="4"/>
        <v>-22441795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16398810</v>
      </c>
      <c r="X44" s="65">
        <f t="shared" si="4"/>
        <v>-1594872</v>
      </c>
      <c r="Y44" s="65">
        <f t="shared" si="4"/>
        <v>17993682</v>
      </c>
      <c r="Z44" s="66">
        <f>+IF(X44&lt;&gt;0,+(Y44/X44)*100,0)</f>
        <v>-1128.221073540698</v>
      </c>
      <c r="AA44" s="63">
        <f>+AA42-AA43</f>
        <v>-3188941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0</v>
      </c>
      <c r="D46" s="55">
        <f>SUM(D44:D45)</f>
        <v>0</v>
      </c>
      <c r="E46" s="56">
        <f t="shared" si="5"/>
        <v>-3188941</v>
      </c>
      <c r="F46" s="57">
        <f t="shared" si="5"/>
        <v>-3188941</v>
      </c>
      <c r="G46" s="57">
        <f t="shared" si="5"/>
        <v>0</v>
      </c>
      <c r="H46" s="57">
        <f t="shared" si="5"/>
        <v>26064464</v>
      </c>
      <c r="I46" s="57">
        <f t="shared" si="5"/>
        <v>12776141</v>
      </c>
      <c r="J46" s="57">
        <f t="shared" si="5"/>
        <v>38840605</v>
      </c>
      <c r="K46" s="57">
        <f t="shared" si="5"/>
        <v>11826662</v>
      </c>
      <c r="L46" s="57">
        <f t="shared" si="5"/>
        <v>-50339425</v>
      </c>
      <c r="M46" s="57">
        <f t="shared" si="5"/>
        <v>16070968</v>
      </c>
      <c r="N46" s="57">
        <f t="shared" si="5"/>
        <v>-22441795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16398810</v>
      </c>
      <c r="X46" s="57">
        <f t="shared" si="5"/>
        <v>-1594872</v>
      </c>
      <c r="Y46" s="57">
        <f t="shared" si="5"/>
        <v>17993682</v>
      </c>
      <c r="Z46" s="58">
        <f>+IF(X46&lt;&gt;0,+(Y46/X46)*100,0)</f>
        <v>-1128.221073540698</v>
      </c>
      <c r="AA46" s="55">
        <f>SUM(AA44:AA45)</f>
        <v>-3188941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0</v>
      </c>
      <c r="D48" s="71">
        <f>SUM(D46:D47)</f>
        <v>0</v>
      </c>
      <c r="E48" s="72">
        <f t="shared" si="6"/>
        <v>-3188941</v>
      </c>
      <c r="F48" s="73">
        <f t="shared" si="6"/>
        <v>-3188941</v>
      </c>
      <c r="G48" s="73">
        <f t="shared" si="6"/>
        <v>0</v>
      </c>
      <c r="H48" s="74">
        <f t="shared" si="6"/>
        <v>26064464</v>
      </c>
      <c r="I48" s="74">
        <f t="shared" si="6"/>
        <v>12776141</v>
      </c>
      <c r="J48" s="74">
        <f t="shared" si="6"/>
        <v>38840605</v>
      </c>
      <c r="K48" s="74">
        <f t="shared" si="6"/>
        <v>11826662</v>
      </c>
      <c r="L48" s="74">
        <f t="shared" si="6"/>
        <v>-50339425</v>
      </c>
      <c r="M48" s="73">
        <f t="shared" si="6"/>
        <v>16070968</v>
      </c>
      <c r="N48" s="73">
        <f t="shared" si="6"/>
        <v>-22441795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16398810</v>
      </c>
      <c r="X48" s="74">
        <f t="shared" si="6"/>
        <v>-1594872</v>
      </c>
      <c r="Y48" s="74">
        <f t="shared" si="6"/>
        <v>17993682</v>
      </c>
      <c r="Z48" s="75">
        <f>+IF(X48&lt;&gt;0,+(Y48/X48)*100,0)</f>
        <v>-1128.221073540698</v>
      </c>
      <c r="AA48" s="76">
        <f>SUM(AA46:AA47)</f>
        <v>-3188941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94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101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/>
      <c r="Y10" s="26">
        <v>0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1847800</v>
      </c>
      <c r="F11" s="8">
        <v>1847800</v>
      </c>
      <c r="G11" s="8">
        <v>91068</v>
      </c>
      <c r="H11" s="8">
        <v>92887</v>
      </c>
      <c r="I11" s="8">
        <v>83602</v>
      </c>
      <c r="J11" s="8">
        <v>267557</v>
      </c>
      <c r="K11" s="8">
        <v>342453</v>
      </c>
      <c r="L11" s="8">
        <v>68069</v>
      </c>
      <c r="M11" s="8">
        <v>99358</v>
      </c>
      <c r="N11" s="8">
        <v>509880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777437</v>
      </c>
      <c r="X11" s="8">
        <v>923898</v>
      </c>
      <c r="Y11" s="8">
        <v>-146461</v>
      </c>
      <c r="Z11" s="2">
        <v>-15.85</v>
      </c>
      <c r="AA11" s="6">
        <v>1847800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/>
      <c r="Y12" s="8">
        <v>0</v>
      </c>
      <c r="Z12" s="2">
        <v>0</v>
      </c>
      <c r="AA12" s="6">
        <v>0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8677000</v>
      </c>
      <c r="F13" s="8">
        <v>8677000</v>
      </c>
      <c r="G13" s="8">
        <v>829696</v>
      </c>
      <c r="H13" s="8">
        <v>1182015</v>
      </c>
      <c r="I13" s="8">
        <v>715856</v>
      </c>
      <c r="J13" s="8">
        <v>2727567</v>
      </c>
      <c r="K13" s="8">
        <v>992492</v>
      </c>
      <c r="L13" s="8">
        <v>1094598</v>
      </c>
      <c r="M13" s="8">
        <v>1075789</v>
      </c>
      <c r="N13" s="8">
        <v>3162879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5890446</v>
      </c>
      <c r="X13" s="8">
        <v>4338498</v>
      </c>
      <c r="Y13" s="8">
        <v>1551948</v>
      </c>
      <c r="Z13" s="2">
        <v>35.77</v>
      </c>
      <c r="AA13" s="6">
        <v>8677000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100</v>
      </c>
      <c r="F14" s="8">
        <v>100</v>
      </c>
      <c r="G14" s="8">
        <v>0</v>
      </c>
      <c r="H14" s="8">
        <v>0</v>
      </c>
      <c r="I14" s="8">
        <v>0</v>
      </c>
      <c r="J14" s="8">
        <v>0</v>
      </c>
      <c r="K14" s="8">
        <v>8</v>
      </c>
      <c r="L14" s="8">
        <v>0</v>
      </c>
      <c r="M14" s="8">
        <v>0</v>
      </c>
      <c r="N14" s="8">
        <v>8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8</v>
      </c>
      <c r="X14" s="8">
        <v>48</v>
      </c>
      <c r="Y14" s="8">
        <v>-40</v>
      </c>
      <c r="Z14" s="2">
        <v>-83.33</v>
      </c>
      <c r="AA14" s="6">
        <v>100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0</v>
      </c>
      <c r="D19" s="6">
        <v>0</v>
      </c>
      <c r="E19" s="7">
        <v>119766000</v>
      </c>
      <c r="F19" s="8">
        <v>118566000</v>
      </c>
      <c r="G19" s="8">
        <v>47199000</v>
      </c>
      <c r="H19" s="8">
        <v>91532</v>
      </c>
      <c r="I19" s="8">
        <v>8532729</v>
      </c>
      <c r="J19" s="8">
        <v>55823261</v>
      </c>
      <c r="K19" s="8">
        <v>6378786</v>
      </c>
      <c r="L19" s="8">
        <v>33003</v>
      </c>
      <c r="M19" s="8">
        <v>37927435</v>
      </c>
      <c r="N19" s="8">
        <v>44339224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100162485</v>
      </c>
      <c r="X19" s="8">
        <v>59283000</v>
      </c>
      <c r="Y19" s="8">
        <v>40879485</v>
      </c>
      <c r="Z19" s="2">
        <v>68.96</v>
      </c>
      <c r="AA19" s="6">
        <v>118566000</v>
      </c>
    </row>
    <row r="20" spans="1:27" ht="13.5">
      <c r="A20" s="23" t="s">
        <v>47</v>
      </c>
      <c r="B20" s="29"/>
      <c r="C20" s="6">
        <v>0</v>
      </c>
      <c r="D20" s="6">
        <v>0</v>
      </c>
      <c r="E20" s="7">
        <v>30000</v>
      </c>
      <c r="F20" s="26">
        <v>1230000</v>
      </c>
      <c r="G20" s="26">
        <v>626</v>
      </c>
      <c r="H20" s="26">
        <v>802</v>
      </c>
      <c r="I20" s="26">
        <v>1215</v>
      </c>
      <c r="J20" s="26">
        <v>2643</v>
      </c>
      <c r="K20" s="26">
        <v>11083</v>
      </c>
      <c r="L20" s="26">
        <v>3147</v>
      </c>
      <c r="M20" s="26">
        <v>23470</v>
      </c>
      <c r="N20" s="26">
        <v>37700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40343</v>
      </c>
      <c r="X20" s="26">
        <v>15000</v>
      </c>
      <c r="Y20" s="26">
        <v>25343</v>
      </c>
      <c r="Z20" s="27">
        <v>168.95</v>
      </c>
      <c r="AA20" s="28">
        <v>1230000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0</v>
      </c>
      <c r="D22" s="33">
        <f>SUM(D5:D21)</f>
        <v>0</v>
      </c>
      <c r="E22" s="34">
        <f t="shared" si="0"/>
        <v>130320900</v>
      </c>
      <c r="F22" s="35">
        <f t="shared" si="0"/>
        <v>130320900</v>
      </c>
      <c r="G22" s="35">
        <f t="shared" si="0"/>
        <v>48120390</v>
      </c>
      <c r="H22" s="35">
        <f t="shared" si="0"/>
        <v>1367236</v>
      </c>
      <c r="I22" s="35">
        <f t="shared" si="0"/>
        <v>9333402</v>
      </c>
      <c r="J22" s="35">
        <f t="shared" si="0"/>
        <v>58821028</v>
      </c>
      <c r="K22" s="35">
        <f t="shared" si="0"/>
        <v>7724822</v>
      </c>
      <c r="L22" s="35">
        <f t="shared" si="0"/>
        <v>1198817</v>
      </c>
      <c r="M22" s="35">
        <f t="shared" si="0"/>
        <v>39126052</v>
      </c>
      <c r="N22" s="35">
        <f t="shared" si="0"/>
        <v>48049691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106870719</v>
      </c>
      <c r="X22" s="35">
        <f t="shared" si="0"/>
        <v>64560444</v>
      </c>
      <c r="Y22" s="35">
        <f t="shared" si="0"/>
        <v>42310275</v>
      </c>
      <c r="Z22" s="36">
        <f>+IF(X22&lt;&gt;0,+(Y22/X22)*100,0)</f>
        <v>65.53591081250929</v>
      </c>
      <c r="AA22" s="33">
        <f>SUM(AA5:AA21)</f>
        <v>130320900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0</v>
      </c>
      <c r="D25" s="6">
        <v>0</v>
      </c>
      <c r="E25" s="7">
        <v>79949195</v>
      </c>
      <c r="F25" s="8">
        <v>83987801</v>
      </c>
      <c r="G25" s="8">
        <v>102238</v>
      </c>
      <c r="H25" s="8">
        <v>30150</v>
      </c>
      <c r="I25" s="8">
        <v>17552404</v>
      </c>
      <c r="J25" s="8">
        <v>17684792</v>
      </c>
      <c r="K25" s="8">
        <v>5490850</v>
      </c>
      <c r="L25" s="8">
        <v>5818536</v>
      </c>
      <c r="M25" s="8">
        <v>6093286</v>
      </c>
      <c r="N25" s="8">
        <v>17402672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35087464</v>
      </c>
      <c r="X25" s="8">
        <v>41990898</v>
      </c>
      <c r="Y25" s="8">
        <v>-6903434</v>
      </c>
      <c r="Z25" s="2">
        <v>-16.44</v>
      </c>
      <c r="AA25" s="6">
        <v>83987801</v>
      </c>
    </row>
    <row r="26" spans="1:27" ht="13.5">
      <c r="A26" s="25" t="s">
        <v>52</v>
      </c>
      <c r="B26" s="24"/>
      <c r="C26" s="6">
        <v>0</v>
      </c>
      <c r="D26" s="6">
        <v>0</v>
      </c>
      <c r="E26" s="7">
        <v>7358900</v>
      </c>
      <c r="F26" s="8">
        <v>7358900</v>
      </c>
      <c r="G26" s="8">
        <v>82008</v>
      </c>
      <c r="H26" s="8">
        <v>1681</v>
      </c>
      <c r="I26" s="8">
        <v>1452871</v>
      </c>
      <c r="J26" s="8">
        <v>1536560</v>
      </c>
      <c r="K26" s="8">
        <v>488808</v>
      </c>
      <c r="L26" s="8">
        <v>542349</v>
      </c>
      <c r="M26" s="8">
        <v>615396</v>
      </c>
      <c r="N26" s="8">
        <v>1646553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3183113</v>
      </c>
      <c r="X26" s="8">
        <v>3679452</v>
      </c>
      <c r="Y26" s="8">
        <v>-496339</v>
      </c>
      <c r="Z26" s="2">
        <v>-13.49</v>
      </c>
      <c r="AA26" s="6">
        <v>7358900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0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8329000</v>
      </c>
      <c r="F28" s="8">
        <v>8691400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701219</v>
      </c>
      <c r="N28" s="8">
        <v>701219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701219</v>
      </c>
      <c r="X28" s="8">
        <v>4345698</v>
      </c>
      <c r="Y28" s="8">
        <v>-3644479</v>
      </c>
      <c r="Z28" s="2">
        <v>-83.86</v>
      </c>
      <c r="AA28" s="6">
        <v>8691400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15961200</v>
      </c>
      <c r="F32" s="8">
        <v>15954300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415055</v>
      </c>
      <c r="M32" s="8">
        <v>2159869</v>
      </c>
      <c r="N32" s="8">
        <v>2574924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2574924</v>
      </c>
      <c r="X32" s="8">
        <v>7977150</v>
      </c>
      <c r="Y32" s="8">
        <v>-5402226</v>
      </c>
      <c r="Z32" s="2">
        <v>-67.72</v>
      </c>
      <c r="AA32" s="6">
        <v>15954300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10844000</v>
      </c>
      <c r="F33" s="8">
        <v>10844000</v>
      </c>
      <c r="G33" s="8">
        <v>0</v>
      </c>
      <c r="H33" s="8">
        <v>0</v>
      </c>
      <c r="I33" s="8">
        <v>7447674</v>
      </c>
      <c r="J33" s="8">
        <v>7447674</v>
      </c>
      <c r="K33" s="8">
        <v>5895230</v>
      </c>
      <c r="L33" s="8">
        <v>3081264</v>
      </c>
      <c r="M33" s="8">
        <v>658080</v>
      </c>
      <c r="N33" s="8">
        <v>9634574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17082248</v>
      </c>
      <c r="X33" s="8">
        <v>9615750</v>
      </c>
      <c r="Y33" s="8">
        <v>7466498</v>
      </c>
      <c r="Z33" s="2">
        <v>77.65</v>
      </c>
      <c r="AA33" s="6">
        <v>10844000</v>
      </c>
    </row>
    <row r="34" spans="1:27" ht="13.5">
      <c r="A34" s="25" t="s">
        <v>60</v>
      </c>
      <c r="B34" s="24"/>
      <c r="C34" s="6">
        <v>0</v>
      </c>
      <c r="D34" s="6">
        <v>0</v>
      </c>
      <c r="E34" s="7">
        <v>31358632</v>
      </c>
      <c r="F34" s="8">
        <v>26943200</v>
      </c>
      <c r="G34" s="8">
        <v>379557</v>
      </c>
      <c r="H34" s="8">
        <v>1493928</v>
      </c>
      <c r="I34" s="8">
        <v>2264636</v>
      </c>
      <c r="J34" s="8">
        <v>4138121</v>
      </c>
      <c r="K34" s="8">
        <v>3734039</v>
      </c>
      <c r="L34" s="8">
        <v>887779</v>
      </c>
      <c r="M34" s="8">
        <v>1061200</v>
      </c>
      <c r="N34" s="8">
        <v>5683018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9821139</v>
      </c>
      <c r="X34" s="8">
        <v>13171602</v>
      </c>
      <c r="Y34" s="8">
        <v>-3350463</v>
      </c>
      <c r="Z34" s="2">
        <v>-25.44</v>
      </c>
      <c r="AA34" s="6">
        <v>26943200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21300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8762</v>
      </c>
      <c r="N35" s="8">
        <v>8762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8762</v>
      </c>
      <c r="X35" s="8">
        <v>10650</v>
      </c>
      <c r="Y35" s="8">
        <v>-1888</v>
      </c>
      <c r="Z35" s="2">
        <v>-17.73</v>
      </c>
      <c r="AA35" s="6">
        <v>21300</v>
      </c>
    </row>
    <row r="36" spans="1:27" ht="12.75">
      <c r="A36" s="40" t="s">
        <v>62</v>
      </c>
      <c r="B36" s="32"/>
      <c r="C36" s="33">
        <f aca="true" t="shared" si="1" ref="C36:Y36">SUM(C25:C35)</f>
        <v>0</v>
      </c>
      <c r="D36" s="33">
        <f>SUM(D25:D35)</f>
        <v>0</v>
      </c>
      <c r="E36" s="34">
        <f t="shared" si="1"/>
        <v>153800927</v>
      </c>
      <c r="F36" s="35">
        <f t="shared" si="1"/>
        <v>153800901</v>
      </c>
      <c r="G36" s="35">
        <f t="shared" si="1"/>
        <v>563803</v>
      </c>
      <c r="H36" s="35">
        <f t="shared" si="1"/>
        <v>1525759</v>
      </c>
      <c r="I36" s="35">
        <f t="shared" si="1"/>
        <v>28717585</v>
      </c>
      <c r="J36" s="35">
        <f t="shared" si="1"/>
        <v>30807147</v>
      </c>
      <c r="K36" s="35">
        <f t="shared" si="1"/>
        <v>15608927</v>
      </c>
      <c r="L36" s="35">
        <f t="shared" si="1"/>
        <v>10744983</v>
      </c>
      <c r="M36" s="35">
        <f t="shared" si="1"/>
        <v>11297812</v>
      </c>
      <c r="N36" s="35">
        <f t="shared" si="1"/>
        <v>37651722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68458869</v>
      </c>
      <c r="X36" s="35">
        <f t="shared" si="1"/>
        <v>80791200</v>
      </c>
      <c r="Y36" s="35">
        <f t="shared" si="1"/>
        <v>-12332331</v>
      </c>
      <c r="Z36" s="36">
        <f>+IF(X36&lt;&gt;0,+(Y36/X36)*100,0)</f>
        <v>-15.264448355761518</v>
      </c>
      <c r="AA36" s="33">
        <f>SUM(AA25:AA35)</f>
        <v>153800901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0</v>
      </c>
      <c r="D38" s="46">
        <f>+D22-D36</f>
        <v>0</v>
      </c>
      <c r="E38" s="47">
        <f t="shared" si="2"/>
        <v>-23480027</v>
      </c>
      <c r="F38" s="48">
        <f t="shared" si="2"/>
        <v>-23480001</v>
      </c>
      <c r="G38" s="48">
        <f t="shared" si="2"/>
        <v>47556587</v>
      </c>
      <c r="H38" s="48">
        <f t="shared" si="2"/>
        <v>-158523</v>
      </c>
      <c r="I38" s="48">
        <f t="shared" si="2"/>
        <v>-19384183</v>
      </c>
      <c r="J38" s="48">
        <f t="shared" si="2"/>
        <v>28013881</v>
      </c>
      <c r="K38" s="48">
        <f t="shared" si="2"/>
        <v>-7884105</v>
      </c>
      <c r="L38" s="48">
        <f t="shared" si="2"/>
        <v>-9546166</v>
      </c>
      <c r="M38" s="48">
        <f t="shared" si="2"/>
        <v>27828240</v>
      </c>
      <c r="N38" s="48">
        <f t="shared" si="2"/>
        <v>10397969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38411850</v>
      </c>
      <c r="X38" s="48">
        <f>IF(F22=F36,0,X22-X36)</f>
        <v>-16230756</v>
      </c>
      <c r="Y38" s="48">
        <f t="shared" si="2"/>
        <v>54642606</v>
      </c>
      <c r="Z38" s="49">
        <f>+IF(X38&lt;&gt;0,+(Y38/X38)*100,0)</f>
        <v>-336.66088012166534</v>
      </c>
      <c r="AA38" s="46">
        <f>+AA22-AA36</f>
        <v>-23480001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/>
      <c r="Y39" s="8">
        <v>0</v>
      </c>
      <c r="Z39" s="2">
        <v>0</v>
      </c>
      <c r="AA39" s="6">
        <v>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0</v>
      </c>
      <c r="D42" s="55">
        <f>SUM(D38:D41)</f>
        <v>0</v>
      </c>
      <c r="E42" s="56">
        <f t="shared" si="3"/>
        <v>-23480027</v>
      </c>
      <c r="F42" s="57">
        <f t="shared" si="3"/>
        <v>-23480001</v>
      </c>
      <c r="G42" s="57">
        <f t="shared" si="3"/>
        <v>47556587</v>
      </c>
      <c r="H42" s="57">
        <f t="shared" si="3"/>
        <v>-158523</v>
      </c>
      <c r="I42" s="57">
        <f t="shared" si="3"/>
        <v>-19384183</v>
      </c>
      <c r="J42" s="57">
        <f t="shared" si="3"/>
        <v>28013881</v>
      </c>
      <c r="K42" s="57">
        <f t="shared" si="3"/>
        <v>-7884105</v>
      </c>
      <c r="L42" s="57">
        <f t="shared" si="3"/>
        <v>-9546166</v>
      </c>
      <c r="M42" s="57">
        <f t="shared" si="3"/>
        <v>27828240</v>
      </c>
      <c r="N42" s="57">
        <f t="shared" si="3"/>
        <v>10397969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38411850</v>
      </c>
      <c r="X42" s="57">
        <f t="shared" si="3"/>
        <v>-16230756</v>
      </c>
      <c r="Y42" s="57">
        <f t="shared" si="3"/>
        <v>54642606</v>
      </c>
      <c r="Z42" s="58">
        <f>+IF(X42&lt;&gt;0,+(Y42/X42)*100,0)</f>
        <v>-336.66088012166534</v>
      </c>
      <c r="AA42" s="55">
        <f>SUM(AA38:AA41)</f>
        <v>-23480001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0</v>
      </c>
      <c r="D44" s="63">
        <f>+D42-D43</f>
        <v>0</v>
      </c>
      <c r="E44" s="64">
        <f t="shared" si="4"/>
        <v>-23480027</v>
      </c>
      <c r="F44" s="65">
        <f t="shared" si="4"/>
        <v>-23480001</v>
      </c>
      <c r="G44" s="65">
        <f t="shared" si="4"/>
        <v>47556587</v>
      </c>
      <c r="H44" s="65">
        <f t="shared" si="4"/>
        <v>-158523</v>
      </c>
      <c r="I44" s="65">
        <f t="shared" si="4"/>
        <v>-19384183</v>
      </c>
      <c r="J44" s="65">
        <f t="shared" si="4"/>
        <v>28013881</v>
      </c>
      <c r="K44" s="65">
        <f t="shared" si="4"/>
        <v>-7884105</v>
      </c>
      <c r="L44" s="65">
        <f t="shared" si="4"/>
        <v>-9546166</v>
      </c>
      <c r="M44" s="65">
        <f t="shared" si="4"/>
        <v>27828240</v>
      </c>
      <c r="N44" s="65">
        <f t="shared" si="4"/>
        <v>10397969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38411850</v>
      </c>
      <c r="X44" s="65">
        <f t="shared" si="4"/>
        <v>-16230756</v>
      </c>
      <c r="Y44" s="65">
        <f t="shared" si="4"/>
        <v>54642606</v>
      </c>
      <c r="Z44" s="66">
        <f>+IF(X44&lt;&gt;0,+(Y44/X44)*100,0)</f>
        <v>-336.66088012166534</v>
      </c>
      <c r="AA44" s="63">
        <f>+AA42-AA43</f>
        <v>-23480001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0</v>
      </c>
      <c r="D46" s="55">
        <f>SUM(D44:D45)</f>
        <v>0</v>
      </c>
      <c r="E46" s="56">
        <f t="shared" si="5"/>
        <v>-23480027</v>
      </c>
      <c r="F46" s="57">
        <f t="shared" si="5"/>
        <v>-23480001</v>
      </c>
      <c r="G46" s="57">
        <f t="shared" si="5"/>
        <v>47556587</v>
      </c>
      <c r="H46" s="57">
        <f t="shared" si="5"/>
        <v>-158523</v>
      </c>
      <c r="I46" s="57">
        <f t="shared" si="5"/>
        <v>-19384183</v>
      </c>
      <c r="J46" s="57">
        <f t="shared" si="5"/>
        <v>28013881</v>
      </c>
      <c r="K46" s="57">
        <f t="shared" si="5"/>
        <v>-7884105</v>
      </c>
      <c r="L46" s="57">
        <f t="shared" si="5"/>
        <v>-9546166</v>
      </c>
      <c r="M46" s="57">
        <f t="shared" si="5"/>
        <v>27828240</v>
      </c>
      <c r="N46" s="57">
        <f t="shared" si="5"/>
        <v>10397969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38411850</v>
      </c>
      <c r="X46" s="57">
        <f t="shared" si="5"/>
        <v>-16230756</v>
      </c>
      <c r="Y46" s="57">
        <f t="shared" si="5"/>
        <v>54642606</v>
      </c>
      <c r="Z46" s="58">
        <f>+IF(X46&lt;&gt;0,+(Y46/X46)*100,0)</f>
        <v>-336.66088012166534</v>
      </c>
      <c r="AA46" s="55">
        <f>SUM(AA44:AA45)</f>
        <v>-23480001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0</v>
      </c>
      <c r="D48" s="71">
        <f>SUM(D46:D47)</f>
        <v>0</v>
      </c>
      <c r="E48" s="72">
        <f t="shared" si="6"/>
        <v>-23480027</v>
      </c>
      <c r="F48" s="73">
        <f t="shared" si="6"/>
        <v>-23480001</v>
      </c>
      <c r="G48" s="73">
        <f t="shared" si="6"/>
        <v>47556587</v>
      </c>
      <c r="H48" s="74">
        <f t="shared" si="6"/>
        <v>-158523</v>
      </c>
      <c r="I48" s="74">
        <f t="shared" si="6"/>
        <v>-19384183</v>
      </c>
      <c r="J48" s="74">
        <f t="shared" si="6"/>
        <v>28013881</v>
      </c>
      <c r="K48" s="74">
        <f t="shared" si="6"/>
        <v>-7884105</v>
      </c>
      <c r="L48" s="74">
        <f t="shared" si="6"/>
        <v>-9546166</v>
      </c>
      <c r="M48" s="73">
        <f t="shared" si="6"/>
        <v>27828240</v>
      </c>
      <c r="N48" s="73">
        <f t="shared" si="6"/>
        <v>10397969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38411850</v>
      </c>
      <c r="X48" s="74">
        <f t="shared" si="6"/>
        <v>-16230756</v>
      </c>
      <c r="Y48" s="74">
        <f t="shared" si="6"/>
        <v>54642606</v>
      </c>
      <c r="Z48" s="75">
        <f>+IF(X48&lt;&gt;0,+(Y48/X48)*100,0)</f>
        <v>-336.66088012166534</v>
      </c>
      <c r="AA48" s="76">
        <f>SUM(AA46:AA47)</f>
        <v>-23480001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95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101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29797752</v>
      </c>
      <c r="D5" s="6">
        <v>0</v>
      </c>
      <c r="E5" s="7">
        <v>28372336</v>
      </c>
      <c r="F5" s="8">
        <v>28372336</v>
      </c>
      <c r="G5" s="8">
        <v>2388554</v>
      </c>
      <c r="H5" s="8">
        <v>2387223</v>
      </c>
      <c r="I5" s="8">
        <v>2402739</v>
      </c>
      <c r="J5" s="8">
        <v>7178516</v>
      </c>
      <c r="K5" s="8">
        <v>1667000</v>
      </c>
      <c r="L5" s="8">
        <v>2398863</v>
      </c>
      <c r="M5" s="8">
        <v>3784068</v>
      </c>
      <c r="N5" s="8">
        <v>7849931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15028447</v>
      </c>
      <c r="X5" s="8">
        <v>14186166</v>
      </c>
      <c r="Y5" s="8">
        <v>842281</v>
      </c>
      <c r="Z5" s="2">
        <v>5.94</v>
      </c>
      <c r="AA5" s="6">
        <v>28372336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45784500</v>
      </c>
      <c r="D7" s="6">
        <v>0</v>
      </c>
      <c r="E7" s="7">
        <v>54203874</v>
      </c>
      <c r="F7" s="8">
        <v>54203874</v>
      </c>
      <c r="G7" s="8">
        <v>3564652</v>
      </c>
      <c r="H7" s="8">
        <v>3958258</v>
      </c>
      <c r="I7" s="8">
        <v>4267712</v>
      </c>
      <c r="J7" s="8">
        <v>11790622</v>
      </c>
      <c r="K7" s="8">
        <v>3843000</v>
      </c>
      <c r="L7" s="8">
        <v>3963993</v>
      </c>
      <c r="M7" s="8">
        <v>3963993</v>
      </c>
      <c r="N7" s="8">
        <v>11770986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23561608</v>
      </c>
      <c r="X7" s="8">
        <v>27101940</v>
      </c>
      <c r="Y7" s="8">
        <v>-3540332</v>
      </c>
      <c r="Z7" s="2">
        <v>-13.06</v>
      </c>
      <c r="AA7" s="6">
        <v>54203874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3215661</v>
      </c>
      <c r="D10" s="6">
        <v>0</v>
      </c>
      <c r="E10" s="7">
        <v>4407522</v>
      </c>
      <c r="F10" s="26">
        <v>4407522</v>
      </c>
      <c r="G10" s="26">
        <v>310035</v>
      </c>
      <c r="H10" s="26">
        <v>444267</v>
      </c>
      <c r="I10" s="26">
        <v>333474</v>
      </c>
      <c r="J10" s="26">
        <v>1087776</v>
      </c>
      <c r="K10" s="26">
        <v>379000</v>
      </c>
      <c r="L10" s="26">
        <v>379895</v>
      </c>
      <c r="M10" s="26">
        <v>0</v>
      </c>
      <c r="N10" s="26">
        <v>758895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1846671</v>
      </c>
      <c r="X10" s="26">
        <v>2203764</v>
      </c>
      <c r="Y10" s="26">
        <v>-357093</v>
      </c>
      <c r="Z10" s="27">
        <v>-16.2</v>
      </c>
      <c r="AA10" s="28">
        <v>4407522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126558</v>
      </c>
      <c r="D12" s="6">
        <v>0</v>
      </c>
      <c r="E12" s="7">
        <v>209276</v>
      </c>
      <c r="F12" s="8">
        <v>209276</v>
      </c>
      <c r="G12" s="8">
        <v>7848</v>
      </c>
      <c r="H12" s="8">
        <v>6716</v>
      </c>
      <c r="I12" s="8">
        <v>6857</v>
      </c>
      <c r="J12" s="8">
        <v>21421</v>
      </c>
      <c r="K12" s="8">
        <v>10036</v>
      </c>
      <c r="L12" s="8">
        <v>10085</v>
      </c>
      <c r="M12" s="8">
        <v>0</v>
      </c>
      <c r="N12" s="8">
        <v>20121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41542</v>
      </c>
      <c r="X12" s="8">
        <v>104640</v>
      </c>
      <c r="Y12" s="8">
        <v>-63098</v>
      </c>
      <c r="Z12" s="2">
        <v>-60.3</v>
      </c>
      <c r="AA12" s="6">
        <v>209276</v>
      </c>
    </row>
    <row r="13" spans="1:27" ht="13.5">
      <c r="A13" s="23" t="s">
        <v>40</v>
      </c>
      <c r="B13" s="29"/>
      <c r="C13" s="6">
        <v>4676603</v>
      </c>
      <c r="D13" s="6">
        <v>0</v>
      </c>
      <c r="E13" s="7">
        <v>1240600</v>
      </c>
      <c r="F13" s="8">
        <v>1240600</v>
      </c>
      <c r="G13" s="8">
        <v>137669</v>
      </c>
      <c r="H13" s="8">
        <v>0</v>
      </c>
      <c r="I13" s="8">
        <v>134772</v>
      </c>
      <c r="J13" s="8">
        <v>272441</v>
      </c>
      <c r="K13" s="8">
        <v>140000</v>
      </c>
      <c r="L13" s="8">
        <v>136308</v>
      </c>
      <c r="M13" s="8">
        <v>141638</v>
      </c>
      <c r="N13" s="8">
        <v>417946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690387</v>
      </c>
      <c r="X13" s="8">
        <v>620298</v>
      </c>
      <c r="Y13" s="8">
        <v>70089</v>
      </c>
      <c r="Z13" s="2">
        <v>11.3</v>
      </c>
      <c r="AA13" s="6">
        <v>1240600</v>
      </c>
    </row>
    <row r="14" spans="1:27" ht="13.5">
      <c r="A14" s="23" t="s">
        <v>41</v>
      </c>
      <c r="B14" s="29"/>
      <c r="C14" s="6">
        <v>3502402</v>
      </c>
      <c r="D14" s="6">
        <v>0</v>
      </c>
      <c r="E14" s="7">
        <v>2375965</v>
      </c>
      <c r="F14" s="8">
        <v>2375965</v>
      </c>
      <c r="G14" s="8">
        <v>379036</v>
      </c>
      <c r="H14" s="8">
        <v>374494</v>
      </c>
      <c r="I14" s="8">
        <v>404357</v>
      </c>
      <c r="J14" s="8">
        <v>1157887</v>
      </c>
      <c r="K14" s="8">
        <v>399000</v>
      </c>
      <c r="L14" s="8">
        <v>417739</v>
      </c>
      <c r="M14" s="8">
        <v>420380</v>
      </c>
      <c r="N14" s="8">
        <v>1237119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2395006</v>
      </c>
      <c r="X14" s="8">
        <v>1187982</v>
      </c>
      <c r="Y14" s="8">
        <v>1207024</v>
      </c>
      <c r="Z14" s="2">
        <v>101.6</v>
      </c>
      <c r="AA14" s="6">
        <v>2375965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1553784</v>
      </c>
      <c r="D16" s="6">
        <v>0</v>
      </c>
      <c r="E16" s="7">
        <v>731220</v>
      </c>
      <c r="F16" s="8">
        <v>731220</v>
      </c>
      <c r="G16" s="8">
        <v>3239</v>
      </c>
      <c r="H16" s="8">
        <v>25843</v>
      </c>
      <c r="I16" s="8">
        <v>6779</v>
      </c>
      <c r="J16" s="8">
        <v>35861</v>
      </c>
      <c r="K16" s="8">
        <v>62056</v>
      </c>
      <c r="L16" s="8">
        <v>28503</v>
      </c>
      <c r="M16" s="8">
        <v>28503</v>
      </c>
      <c r="N16" s="8">
        <v>119062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154923</v>
      </c>
      <c r="X16" s="8">
        <v>365610</v>
      </c>
      <c r="Y16" s="8">
        <v>-210687</v>
      </c>
      <c r="Z16" s="2">
        <v>-57.63</v>
      </c>
      <c r="AA16" s="6">
        <v>731220</v>
      </c>
    </row>
    <row r="17" spans="1:27" ht="13.5">
      <c r="A17" s="23" t="s">
        <v>44</v>
      </c>
      <c r="B17" s="29"/>
      <c r="C17" s="6">
        <v>3994013</v>
      </c>
      <c r="D17" s="6">
        <v>0</v>
      </c>
      <c r="E17" s="7">
        <v>3395771</v>
      </c>
      <c r="F17" s="8">
        <v>3395771</v>
      </c>
      <c r="G17" s="8">
        <v>243535</v>
      </c>
      <c r="H17" s="8">
        <v>293010</v>
      </c>
      <c r="I17" s="8">
        <v>273863</v>
      </c>
      <c r="J17" s="8">
        <v>810408</v>
      </c>
      <c r="K17" s="8">
        <v>162</v>
      </c>
      <c r="L17" s="8">
        <v>232868</v>
      </c>
      <c r="M17" s="8">
        <v>232868</v>
      </c>
      <c r="N17" s="8">
        <v>465898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1276306</v>
      </c>
      <c r="X17" s="8">
        <v>1697886</v>
      </c>
      <c r="Y17" s="8">
        <v>-421580</v>
      </c>
      <c r="Z17" s="2">
        <v>-24.83</v>
      </c>
      <c r="AA17" s="6">
        <v>3395771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8078459</v>
      </c>
      <c r="F18" s="8">
        <v>8078459</v>
      </c>
      <c r="G18" s="8">
        <v>575376</v>
      </c>
      <c r="H18" s="8">
        <v>697423</v>
      </c>
      <c r="I18" s="8">
        <v>519343</v>
      </c>
      <c r="J18" s="8">
        <v>1792142</v>
      </c>
      <c r="K18" s="8">
        <v>739000</v>
      </c>
      <c r="L18" s="8">
        <v>630445</v>
      </c>
      <c r="M18" s="8">
        <v>630445</v>
      </c>
      <c r="N18" s="8">
        <v>1999890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3792032</v>
      </c>
      <c r="X18" s="8">
        <v>4039230</v>
      </c>
      <c r="Y18" s="8">
        <v>-247198</v>
      </c>
      <c r="Z18" s="2">
        <v>-6.12</v>
      </c>
      <c r="AA18" s="6">
        <v>8078459</v>
      </c>
    </row>
    <row r="19" spans="1:27" ht="13.5">
      <c r="A19" s="23" t="s">
        <v>46</v>
      </c>
      <c r="B19" s="29"/>
      <c r="C19" s="6">
        <v>121287155</v>
      </c>
      <c r="D19" s="6">
        <v>0</v>
      </c>
      <c r="E19" s="7">
        <v>120624000</v>
      </c>
      <c r="F19" s="8">
        <v>120624000</v>
      </c>
      <c r="G19" s="8">
        <v>49030644</v>
      </c>
      <c r="H19" s="8">
        <v>32333</v>
      </c>
      <c r="I19" s="8">
        <v>0</v>
      </c>
      <c r="J19" s="8">
        <v>49062977</v>
      </c>
      <c r="K19" s="8">
        <v>25249</v>
      </c>
      <c r="L19" s="8">
        <v>135360</v>
      </c>
      <c r="M19" s="8">
        <v>39280773</v>
      </c>
      <c r="N19" s="8">
        <v>39441382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88504359</v>
      </c>
      <c r="X19" s="8">
        <v>90857600</v>
      </c>
      <c r="Y19" s="8">
        <v>-2353241</v>
      </c>
      <c r="Z19" s="2">
        <v>-2.59</v>
      </c>
      <c r="AA19" s="6">
        <v>120624000</v>
      </c>
    </row>
    <row r="20" spans="1:27" ht="13.5">
      <c r="A20" s="23" t="s">
        <v>47</v>
      </c>
      <c r="B20" s="29"/>
      <c r="C20" s="6">
        <v>3382271</v>
      </c>
      <c r="D20" s="6">
        <v>0</v>
      </c>
      <c r="E20" s="7">
        <v>5349824</v>
      </c>
      <c r="F20" s="26">
        <v>5349824</v>
      </c>
      <c r="G20" s="26">
        <v>476215</v>
      </c>
      <c r="H20" s="26">
        <v>710823</v>
      </c>
      <c r="I20" s="26">
        <v>622609</v>
      </c>
      <c r="J20" s="26">
        <v>1809647</v>
      </c>
      <c r="K20" s="26">
        <v>387648</v>
      </c>
      <c r="L20" s="26">
        <v>822099</v>
      </c>
      <c r="M20" s="26">
        <v>713863</v>
      </c>
      <c r="N20" s="26">
        <v>1923610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3733257</v>
      </c>
      <c r="X20" s="26">
        <v>2676030</v>
      </c>
      <c r="Y20" s="26">
        <v>1057227</v>
      </c>
      <c r="Z20" s="27">
        <v>39.51</v>
      </c>
      <c r="AA20" s="28">
        <v>5349824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600000</v>
      </c>
      <c r="F21" s="8">
        <v>600000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600000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217320699</v>
      </c>
      <c r="D22" s="33">
        <f>SUM(D5:D21)</f>
        <v>0</v>
      </c>
      <c r="E22" s="34">
        <f t="shared" si="0"/>
        <v>229588847</v>
      </c>
      <c r="F22" s="35">
        <f t="shared" si="0"/>
        <v>229588847</v>
      </c>
      <c r="G22" s="35">
        <f t="shared" si="0"/>
        <v>57116803</v>
      </c>
      <c r="H22" s="35">
        <f t="shared" si="0"/>
        <v>8930390</v>
      </c>
      <c r="I22" s="35">
        <f t="shared" si="0"/>
        <v>8972505</v>
      </c>
      <c r="J22" s="35">
        <f t="shared" si="0"/>
        <v>75019698</v>
      </c>
      <c r="K22" s="35">
        <f t="shared" si="0"/>
        <v>7652151</v>
      </c>
      <c r="L22" s="35">
        <f t="shared" si="0"/>
        <v>9156158</v>
      </c>
      <c r="M22" s="35">
        <f t="shared" si="0"/>
        <v>49196531</v>
      </c>
      <c r="N22" s="35">
        <f t="shared" si="0"/>
        <v>66004840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141024538</v>
      </c>
      <c r="X22" s="35">
        <f t="shared" si="0"/>
        <v>145041146</v>
      </c>
      <c r="Y22" s="35">
        <f t="shared" si="0"/>
        <v>-4016608</v>
      </c>
      <c r="Z22" s="36">
        <f>+IF(X22&lt;&gt;0,+(Y22/X22)*100,0)</f>
        <v>-2.7692886541312904</v>
      </c>
      <c r="AA22" s="33">
        <f>SUM(AA5:AA21)</f>
        <v>229588847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57171372</v>
      </c>
      <c r="D25" s="6">
        <v>0</v>
      </c>
      <c r="E25" s="7">
        <v>70709751</v>
      </c>
      <c r="F25" s="8">
        <v>70709751</v>
      </c>
      <c r="G25" s="8">
        <v>4846248</v>
      </c>
      <c r="H25" s="8">
        <v>4856494</v>
      </c>
      <c r="I25" s="8">
        <v>4730775</v>
      </c>
      <c r="J25" s="8">
        <v>14433517</v>
      </c>
      <c r="K25" s="8">
        <v>4490001</v>
      </c>
      <c r="L25" s="8">
        <v>5500256</v>
      </c>
      <c r="M25" s="8">
        <v>4888588</v>
      </c>
      <c r="N25" s="8">
        <v>14878845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29312362</v>
      </c>
      <c r="X25" s="8">
        <v>35354874</v>
      </c>
      <c r="Y25" s="8">
        <v>-6042512</v>
      </c>
      <c r="Z25" s="2">
        <v>-17.09</v>
      </c>
      <c r="AA25" s="6">
        <v>70709751</v>
      </c>
    </row>
    <row r="26" spans="1:27" ht="13.5">
      <c r="A26" s="25" t="s">
        <v>52</v>
      </c>
      <c r="B26" s="24"/>
      <c r="C26" s="6">
        <v>10633213</v>
      </c>
      <c r="D26" s="6">
        <v>0</v>
      </c>
      <c r="E26" s="7">
        <v>11663148</v>
      </c>
      <c r="F26" s="8">
        <v>11663148</v>
      </c>
      <c r="G26" s="8">
        <v>832372</v>
      </c>
      <c r="H26" s="8">
        <v>878199</v>
      </c>
      <c r="I26" s="8">
        <v>921885</v>
      </c>
      <c r="J26" s="8">
        <v>2632456</v>
      </c>
      <c r="K26" s="8">
        <v>878199</v>
      </c>
      <c r="L26" s="8">
        <v>877776</v>
      </c>
      <c r="M26" s="8">
        <v>877776</v>
      </c>
      <c r="N26" s="8">
        <v>2633751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5266207</v>
      </c>
      <c r="X26" s="8">
        <v>5831574</v>
      </c>
      <c r="Y26" s="8">
        <v>-565367</v>
      </c>
      <c r="Z26" s="2">
        <v>-9.69</v>
      </c>
      <c r="AA26" s="6">
        <v>11663148</v>
      </c>
    </row>
    <row r="27" spans="1:27" ht="13.5">
      <c r="A27" s="25" t="s">
        <v>53</v>
      </c>
      <c r="B27" s="24"/>
      <c r="C27" s="6">
        <v>3497031</v>
      </c>
      <c r="D27" s="6">
        <v>0</v>
      </c>
      <c r="E27" s="7">
        <v>7314000</v>
      </c>
      <c r="F27" s="8">
        <v>7314000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7314000</v>
      </c>
    </row>
    <row r="28" spans="1:27" ht="13.5">
      <c r="A28" s="25" t="s">
        <v>54</v>
      </c>
      <c r="B28" s="24"/>
      <c r="C28" s="6">
        <v>41865500</v>
      </c>
      <c r="D28" s="6">
        <v>0</v>
      </c>
      <c r="E28" s="7">
        <v>44944000</v>
      </c>
      <c r="F28" s="8">
        <v>44944000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44944000</v>
      </c>
    </row>
    <row r="29" spans="1:27" ht="13.5">
      <c r="A29" s="25" t="s">
        <v>55</v>
      </c>
      <c r="B29" s="24"/>
      <c r="C29" s="6">
        <v>375511</v>
      </c>
      <c r="D29" s="6">
        <v>0</v>
      </c>
      <c r="E29" s="7">
        <v>797981</v>
      </c>
      <c r="F29" s="8">
        <v>797981</v>
      </c>
      <c r="G29" s="8">
        <v>0</v>
      </c>
      <c r="H29" s="8">
        <v>0</v>
      </c>
      <c r="I29" s="8">
        <v>136001</v>
      </c>
      <c r="J29" s="8">
        <v>136001</v>
      </c>
      <c r="K29" s="8">
        <v>0</v>
      </c>
      <c r="L29" s="8">
        <v>135753</v>
      </c>
      <c r="M29" s="8">
        <v>135532</v>
      </c>
      <c r="N29" s="8">
        <v>271285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407286</v>
      </c>
      <c r="X29" s="8">
        <v>398988</v>
      </c>
      <c r="Y29" s="8">
        <v>8298</v>
      </c>
      <c r="Z29" s="2">
        <v>2.08</v>
      </c>
      <c r="AA29" s="6">
        <v>797981</v>
      </c>
    </row>
    <row r="30" spans="1:27" ht="13.5">
      <c r="A30" s="25" t="s">
        <v>56</v>
      </c>
      <c r="B30" s="24"/>
      <c r="C30" s="6">
        <v>27803116</v>
      </c>
      <c r="D30" s="6">
        <v>0</v>
      </c>
      <c r="E30" s="7">
        <v>29355063</v>
      </c>
      <c r="F30" s="8">
        <v>29355063</v>
      </c>
      <c r="G30" s="8">
        <v>0</v>
      </c>
      <c r="H30" s="8">
        <v>3411170</v>
      </c>
      <c r="I30" s="8">
        <v>0</v>
      </c>
      <c r="J30" s="8">
        <v>3411170</v>
      </c>
      <c r="K30" s="8">
        <v>2075000</v>
      </c>
      <c r="L30" s="8">
        <v>2289055</v>
      </c>
      <c r="M30" s="8">
        <v>2289055</v>
      </c>
      <c r="N30" s="8">
        <v>6653110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10064280</v>
      </c>
      <c r="X30" s="8">
        <v>14677530</v>
      </c>
      <c r="Y30" s="8">
        <v>-4613250</v>
      </c>
      <c r="Z30" s="2">
        <v>-31.43</v>
      </c>
      <c r="AA30" s="6">
        <v>29355063</v>
      </c>
    </row>
    <row r="31" spans="1:27" ht="13.5">
      <c r="A31" s="25" t="s">
        <v>57</v>
      </c>
      <c r="B31" s="24"/>
      <c r="C31" s="6">
        <v>7338462</v>
      </c>
      <c r="D31" s="6">
        <v>0</v>
      </c>
      <c r="E31" s="7">
        <v>13093442</v>
      </c>
      <c r="F31" s="8">
        <v>13093442</v>
      </c>
      <c r="G31" s="8">
        <v>252593</v>
      </c>
      <c r="H31" s="8">
        <v>224471</v>
      </c>
      <c r="I31" s="8">
        <v>0</v>
      </c>
      <c r="J31" s="8">
        <v>477064</v>
      </c>
      <c r="K31" s="8">
        <v>60163</v>
      </c>
      <c r="L31" s="8">
        <v>111561</v>
      </c>
      <c r="M31" s="8">
        <v>438584</v>
      </c>
      <c r="N31" s="8">
        <v>610308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1087372</v>
      </c>
      <c r="X31" s="8">
        <v>5338268</v>
      </c>
      <c r="Y31" s="8">
        <v>-4250896</v>
      </c>
      <c r="Z31" s="2">
        <v>-79.63</v>
      </c>
      <c r="AA31" s="6">
        <v>13093442</v>
      </c>
    </row>
    <row r="32" spans="1:27" ht="13.5">
      <c r="A32" s="25" t="s">
        <v>58</v>
      </c>
      <c r="B32" s="24"/>
      <c r="C32" s="6">
        <v>4680336</v>
      </c>
      <c r="D32" s="6">
        <v>0</v>
      </c>
      <c r="E32" s="7">
        <v>8820679</v>
      </c>
      <c r="F32" s="8">
        <v>8820679</v>
      </c>
      <c r="G32" s="8">
        <v>0</v>
      </c>
      <c r="H32" s="8">
        <v>0</v>
      </c>
      <c r="I32" s="8">
        <v>0</v>
      </c>
      <c r="J32" s="8">
        <v>0</v>
      </c>
      <c r="K32" s="8">
        <v>1898000</v>
      </c>
      <c r="L32" s="8">
        <v>0</v>
      </c>
      <c r="M32" s="8">
        <v>0</v>
      </c>
      <c r="N32" s="8">
        <v>1898000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1898000</v>
      </c>
      <c r="X32" s="8">
        <v>2872000</v>
      </c>
      <c r="Y32" s="8">
        <v>-974000</v>
      </c>
      <c r="Z32" s="2">
        <v>-33.91</v>
      </c>
      <c r="AA32" s="6">
        <v>8820679</v>
      </c>
    </row>
    <row r="33" spans="1:27" ht="13.5">
      <c r="A33" s="25" t="s">
        <v>59</v>
      </c>
      <c r="B33" s="24"/>
      <c r="C33" s="6">
        <v>6452758</v>
      </c>
      <c r="D33" s="6">
        <v>0</v>
      </c>
      <c r="E33" s="7">
        <v>2749886</v>
      </c>
      <c r="F33" s="8">
        <v>2749886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1374942</v>
      </c>
      <c r="Y33" s="8">
        <v>-1374942</v>
      </c>
      <c r="Z33" s="2">
        <v>-100</v>
      </c>
      <c r="AA33" s="6">
        <v>2749886</v>
      </c>
    </row>
    <row r="34" spans="1:27" ht="13.5">
      <c r="A34" s="25" t="s">
        <v>60</v>
      </c>
      <c r="B34" s="24"/>
      <c r="C34" s="6">
        <v>30930444</v>
      </c>
      <c r="D34" s="6">
        <v>0</v>
      </c>
      <c r="E34" s="7">
        <v>58807899</v>
      </c>
      <c r="F34" s="8">
        <v>58807899</v>
      </c>
      <c r="G34" s="8">
        <v>2316757</v>
      </c>
      <c r="H34" s="8">
        <v>4616176</v>
      </c>
      <c r="I34" s="8">
        <v>5441972</v>
      </c>
      <c r="J34" s="8">
        <v>12374905</v>
      </c>
      <c r="K34" s="8">
        <v>4460637</v>
      </c>
      <c r="L34" s="8">
        <v>4839616</v>
      </c>
      <c r="M34" s="8">
        <v>5108206</v>
      </c>
      <c r="N34" s="8">
        <v>14408459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26783364</v>
      </c>
      <c r="X34" s="8">
        <v>30457708</v>
      </c>
      <c r="Y34" s="8">
        <v>-3674344</v>
      </c>
      <c r="Z34" s="2">
        <v>-12.06</v>
      </c>
      <c r="AA34" s="6">
        <v>58807899</v>
      </c>
    </row>
    <row r="35" spans="1:27" ht="13.5">
      <c r="A35" s="23" t="s">
        <v>61</v>
      </c>
      <c r="B35" s="29"/>
      <c r="C35" s="6">
        <v>9795481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200543224</v>
      </c>
      <c r="D36" s="33">
        <f>SUM(D25:D35)</f>
        <v>0</v>
      </c>
      <c r="E36" s="34">
        <f t="shared" si="1"/>
        <v>248255849</v>
      </c>
      <c r="F36" s="35">
        <f t="shared" si="1"/>
        <v>248255849</v>
      </c>
      <c r="G36" s="35">
        <f t="shared" si="1"/>
        <v>8247970</v>
      </c>
      <c r="H36" s="35">
        <f t="shared" si="1"/>
        <v>13986510</v>
      </c>
      <c r="I36" s="35">
        <f t="shared" si="1"/>
        <v>11230633</v>
      </c>
      <c r="J36" s="35">
        <f t="shared" si="1"/>
        <v>33465113</v>
      </c>
      <c r="K36" s="35">
        <f t="shared" si="1"/>
        <v>13862000</v>
      </c>
      <c r="L36" s="35">
        <f t="shared" si="1"/>
        <v>13754017</v>
      </c>
      <c r="M36" s="35">
        <f t="shared" si="1"/>
        <v>13737741</v>
      </c>
      <c r="N36" s="35">
        <f t="shared" si="1"/>
        <v>41353758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74818871</v>
      </c>
      <c r="X36" s="35">
        <f t="shared" si="1"/>
        <v>96305884</v>
      </c>
      <c r="Y36" s="35">
        <f t="shared" si="1"/>
        <v>-21487013</v>
      </c>
      <c r="Z36" s="36">
        <f>+IF(X36&lt;&gt;0,+(Y36/X36)*100,0)</f>
        <v>-22.311215169365976</v>
      </c>
      <c r="AA36" s="33">
        <f>SUM(AA25:AA35)</f>
        <v>248255849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16777475</v>
      </c>
      <c r="D38" s="46">
        <f>+D22-D36</f>
        <v>0</v>
      </c>
      <c r="E38" s="47">
        <f t="shared" si="2"/>
        <v>-18667002</v>
      </c>
      <c r="F38" s="48">
        <f t="shared" si="2"/>
        <v>-18667002</v>
      </c>
      <c r="G38" s="48">
        <f t="shared" si="2"/>
        <v>48868833</v>
      </c>
      <c r="H38" s="48">
        <f t="shared" si="2"/>
        <v>-5056120</v>
      </c>
      <c r="I38" s="48">
        <f t="shared" si="2"/>
        <v>-2258128</v>
      </c>
      <c r="J38" s="48">
        <f t="shared" si="2"/>
        <v>41554585</v>
      </c>
      <c r="K38" s="48">
        <f t="shared" si="2"/>
        <v>-6209849</v>
      </c>
      <c r="L38" s="48">
        <f t="shared" si="2"/>
        <v>-4597859</v>
      </c>
      <c r="M38" s="48">
        <f t="shared" si="2"/>
        <v>35458790</v>
      </c>
      <c r="N38" s="48">
        <f t="shared" si="2"/>
        <v>24651082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66205667</v>
      </c>
      <c r="X38" s="48">
        <f>IF(F22=F36,0,X22-X36)</f>
        <v>48735262</v>
      </c>
      <c r="Y38" s="48">
        <f t="shared" si="2"/>
        <v>17470405</v>
      </c>
      <c r="Z38" s="49">
        <f>+IF(X38&lt;&gt;0,+(Y38/X38)*100,0)</f>
        <v>35.84756556761714</v>
      </c>
      <c r="AA38" s="46">
        <f>+AA22-AA36</f>
        <v>-18667002</v>
      </c>
    </row>
    <row r="39" spans="1:27" ht="13.5">
      <c r="A39" s="23" t="s">
        <v>64</v>
      </c>
      <c r="B39" s="29"/>
      <c r="C39" s="6">
        <v>46983017</v>
      </c>
      <c r="D39" s="6">
        <v>0</v>
      </c>
      <c r="E39" s="7">
        <v>31917000</v>
      </c>
      <c r="F39" s="8">
        <v>31917000</v>
      </c>
      <c r="G39" s="8">
        <v>99333</v>
      </c>
      <c r="H39" s="8">
        <v>96737</v>
      </c>
      <c r="I39" s="8">
        <v>0</v>
      </c>
      <c r="J39" s="8">
        <v>196070</v>
      </c>
      <c r="K39" s="8">
        <v>143849</v>
      </c>
      <c r="L39" s="8">
        <v>172039</v>
      </c>
      <c r="M39" s="8">
        <v>0</v>
      </c>
      <c r="N39" s="8">
        <v>315888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511958</v>
      </c>
      <c r="X39" s="8">
        <v>22779163</v>
      </c>
      <c r="Y39" s="8">
        <v>-22267205</v>
      </c>
      <c r="Z39" s="2">
        <v>-97.75</v>
      </c>
      <c r="AA39" s="6">
        <v>31917000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63760492</v>
      </c>
      <c r="D42" s="55">
        <f>SUM(D38:D41)</f>
        <v>0</v>
      </c>
      <c r="E42" s="56">
        <f t="shared" si="3"/>
        <v>13249998</v>
      </c>
      <c r="F42" s="57">
        <f t="shared" si="3"/>
        <v>13249998</v>
      </c>
      <c r="G42" s="57">
        <f t="shared" si="3"/>
        <v>48968166</v>
      </c>
      <c r="H42" s="57">
        <f t="shared" si="3"/>
        <v>-4959383</v>
      </c>
      <c r="I42" s="57">
        <f t="shared" si="3"/>
        <v>-2258128</v>
      </c>
      <c r="J42" s="57">
        <f t="shared" si="3"/>
        <v>41750655</v>
      </c>
      <c r="K42" s="57">
        <f t="shared" si="3"/>
        <v>-6066000</v>
      </c>
      <c r="L42" s="57">
        <f t="shared" si="3"/>
        <v>-4425820</v>
      </c>
      <c r="M42" s="57">
        <f t="shared" si="3"/>
        <v>35458790</v>
      </c>
      <c r="N42" s="57">
        <f t="shared" si="3"/>
        <v>24966970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66717625</v>
      </c>
      <c r="X42" s="57">
        <f t="shared" si="3"/>
        <v>71514425</v>
      </c>
      <c r="Y42" s="57">
        <f t="shared" si="3"/>
        <v>-4796800</v>
      </c>
      <c r="Z42" s="58">
        <f>+IF(X42&lt;&gt;0,+(Y42/X42)*100,0)</f>
        <v>-6.707457970891887</v>
      </c>
      <c r="AA42" s="55">
        <f>SUM(AA38:AA41)</f>
        <v>13249998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63760492</v>
      </c>
      <c r="D44" s="63">
        <f>+D42-D43</f>
        <v>0</v>
      </c>
      <c r="E44" s="64">
        <f t="shared" si="4"/>
        <v>13249998</v>
      </c>
      <c r="F44" s="65">
        <f t="shared" si="4"/>
        <v>13249998</v>
      </c>
      <c r="G44" s="65">
        <f t="shared" si="4"/>
        <v>48968166</v>
      </c>
      <c r="H44" s="65">
        <f t="shared" si="4"/>
        <v>-4959383</v>
      </c>
      <c r="I44" s="65">
        <f t="shared" si="4"/>
        <v>-2258128</v>
      </c>
      <c r="J44" s="65">
        <f t="shared" si="4"/>
        <v>41750655</v>
      </c>
      <c r="K44" s="65">
        <f t="shared" si="4"/>
        <v>-6066000</v>
      </c>
      <c r="L44" s="65">
        <f t="shared" si="4"/>
        <v>-4425820</v>
      </c>
      <c r="M44" s="65">
        <f t="shared" si="4"/>
        <v>35458790</v>
      </c>
      <c r="N44" s="65">
        <f t="shared" si="4"/>
        <v>24966970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66717625</v>
      </c>
      <c r="X44" s="65">
        <f t="shared" si="4"/>
        <v>71514425</v>
      </c>
      <c r="Y44" s="65">
        <f t="shared" si="4"/>
        <v>-4796800</v>
      </c>
      <c r="Z44" s="66">
        <f>+IF(X44&lt;&gt;0,+(Y44/X44)*100,0)</f>
        <v>-6.707457970891887</v>
      </c>
      <c r="AA44" s="63">
        <f>+AA42-AA43</f>
        <v>13249998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63760492</v>
      </c>
      <c r="D46" s="55">
        <f>SUM(D44:D45)</f>
        <v>0</v>
      </c>
      <c r="E46" s="56">
        <f t="shared" si="5"/>
        <v>13249998</v>
      </c>
      <c r="F46" s="57">
        <f t="shared" si="5"/>
        <v>13249998</v>
      </c>
      <c r="G46" s="57">
        <f t="shared" si="5"/>
        <v>48968166</v>
      </c>
      <c r="H46" s="57">
        <f t="shared" si="5"/>
        <v>-4959383</v>
      </c>
      <c r="I46" s="57">
        <f t="shared" si="5"/>
        <v>-2258128</v>
      </c>
      <c r="J46" s="57">
        <f t="shared" si="5"/>
        <v>41750655</v>
      </c>
      <c r="K46" s="57">
        <f t="shared" si="5"/>
        <v>-6066000</v>
      </c>
      <c r="L46" s="57">
        <f t="shared" si="5"/>
        <v>-4425820</v>
      </c>
      <c r="M46" s="57">
        <f t="shared" si="5"/>
        <v>35458790</v>
      </c>
      <c r="N46" s="57">
        <f t="shared" si="5"/>
        <v>24966970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66717625</v>
      </c>
      <c r="X46" s="57">
        <f t="shared" si="5"/>
        <v>71514425</v>
      </c>
      <c r="Y46" s="57">
        <f t="shared" si="5"/>
        <v>-4796800</v>
      </c>
      <c r="Z46" s="58">
        <f>+IF(X46&lt;&gt;0,+(Y46/X46)*100,0)</f>
        <v>-6.707457970891887</v>
      </c>
      <c r="AA46" s="55">
        <f>SUM(AA44:AA45)</f>
        <v>13249998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63760492</v>
      </c>
      <c r="D48" s="71">
        <f>SUM(D46:D47)</f>
        <v>0</v>
      </c>
      <c r="E48" s="72">
        <f t="shared" si="6"/>
        <v>13249998</v>
      </c>
      <c r="F48" s="73">
        <f t="shared" si="6"/>
        <v>13249998</v>
      </c>
      <c r="G48" s="73">
        <f t="shared" si="6"/>
        <v>48968166</v>
      </c>
      <c r="H48" s="74">
        <f t="shared" si="6"/>
        <v>-4959383</v>
      </c>
      <c r="I48" s="74">
        <f t="shared" si="6"/>
        <v>-2258128</v>
      </c>
      <c r="J48" s="74">
        <f t="shared" si="6"/>
        <v>41750655</v>
      </c>
      <c r="K48" s="74">
        <f t="shared" si="6"/>
        <v>-6066000</v>
      </c>
      <c r="L48" s="74">
        <f t="shared" si="6"/>
        <v>-4425820</v>
      </c>
      <c r="M48" s="73">
        <f t="shared" si="6"/>
        <v>35458790</v>
      </c>
      <c r="N48" s="73">
        <f t="shared" si="6"/>
        <v>24966970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66717625</v>
      </c>
      <c r="X48" s="74">
        <f t="shared" si="6"/>
        <v>71514425</v>
      </c>
      <c r="Y48" s="74">
        <f t="shared" si="6"/>
        <v>-4796800</v>
      </c>
      <c r="Z48" s="75">
        <f>+IF(X48&lt;&gt;0,+(Y48/X48)*100,0)</f>
        <v>-6.707457970891887</v>
      </c>
      <c r="AA48" s="76">
        <f>SUM(AA46:AA47)</f>
        <v>13249998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96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101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22395062</v>
      </c>
      <c r="D5" s="6">
        <v>0</v>
      </c>
      <c r="E5" s="7">
        <v>23981147</v>
      </c>
      <c r="F5" s="8">
        <v>23981147</v>
      </c>
      <c r="G5" s="8">
        <v>2303450</v>
      </c>
      <c r="H5" s="8">
        <v>2186794</v>
      </c>
      <c r="I5" s="8">
        <v>1638841</v>
      </c>
      <c r="J5" s="8">
        <v>6129085</v>
      </c>
      <c r="K5" s="8">
        <v>1987234</v>
      </c>
      <c r="L5" s="8">
        <v>1954708</v>
      </c>
      <c r="M5" s="8">
        <v>2009553</v>
      </c>
      <c r="N5" s="8">
        <v>5951495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12080580</v>
      </c>
      <c r="X5" s="8">
        <v>11990574</v>
      </c>
      <c r="Y5" s="8">
        <v>90006</v>
      </c>
      <c r="Z5" s="2">
        <v>0.75</v>
      </c>
      <c r="AA5" s="6">
        <v>23981147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65903664</v>
      </c>
      <c r="D7" s="6">
        <v>0</v>
      </c>
      <c r="E7" s="7">
        <v>73328084</v>
      </c>
      <c r="F7" s="8">
        <v>73328084</v>
      </c>
      <c r="G7" s="8">
        <v>5131156</v>
      </c>
      <c r="H7" s="8">
        <v>5794311</v>
      </c>
      <c r="I7" s="8">
        <v>5821274</v>
      </c>
      <c r="J7" s="8">
        <v>16746741</v>
      </c>
      <c r="K7" s="8">
        <v>5553064</v>
      </c>
      <c r="L7" s="8">
        <v>6502096</v>
      </c>
      <c r="M7" s="8">
        <v>5453427</v>
      </c>
      <c r="N7" s="8">
        <v>17508587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34255328</v>
      </c>
      <c r="X7" s="8">
        <v>31365662</v>
      </c>
      <c r="Y7" s="8">
        <v>2889666</v>
      </c>
      <c r="Z7" s="2">
        <v>9.21</v>
      </c>
      <c r="AA7" s="6">
        <v>73328084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3683589</v>
      </c>
      <c r="D10" s="6">
        <v>0</v>
      </c>
      <c r="E10" s="7">
        <v>7773549</v>
      </c>
      <c r="F10" s="26">
        <v>7773549</v>
      </c>
      <c r="G10" s="26">
        <v>312030</v>
      </c>
      <c r="H10" s="26">
        <v>199496</v>
      </c>
      <c r="I10" s="26">
        <v>600653</v>
      </c>
      <c r="J10" s="26">
        <v>1112179</v>
      </c>
      <c r="K10" s="26">
        <v>1218281</v>
      </c>
      <c r="L10" s="26">
        <v>597478</v>
      </c>
      <c r="M10" s="26">
        <v>602173</v>
      </c>
      <c r="N10" s="26">
        <v>2417932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3530111</v>
      </c>
      <c r="X10" s="26">
        <v>3886776</v>
      </c>
      <c r="Y10" s="26">
        <v>-356665</v>
      </c>
      <c r="Z10" s="27">
        <v>-9.18</v>
      </c>
      <c r="AA10" s="28">
        <v>7773549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1033818</v>
      </c>
      <c r="D12" s="6">
        <v>0</v>
      </c>
      <c r="E12" s="7">
        <v>912129</v>
      </c>
      <c r="F12" s="8">
        <v>912129</v>
      </c>
      <c r="G12" s="8">
        <v>408524</v>
      </c>
      <c r="H12" s="8">
        <v>78312</v>
      </c>
      <c r="I12" s="8">
        <v>65167</v>
      </c>
      <c r="J12" s="8">
        <v>552003</v>
      </c>
      <c r="K12" s="8">
        <v>64313</v>
      </c>
      <c r="L12" s="8">
        <v>63589</v>
      </c>
      <c r="M12" s="8">
        <v>88121</v>
      </c>
      <c r="N12" s="8">
        <v>216023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768026</v>
      </c>
      <c r="X12" s="8">
        <v>456066</v>
      </c>
      <c r="Y12" s="8">
        <v>311960</v>
      </c>
      <c r="Z12" s="2">
        <v>68.4</v>
      </c>
      <c r="AA12" s="6">
        <v>912129</v>
      </c>
    </row>
    <row r="13" spans="1:27" ht="13.5">
      <c r="A13" s="23" t="s">
        <v>40</v>
      </c>
      <c r="B13" s="29"/>
      <c r="C13" s="6">
        <v>3633200</v>
      </c>
      <c r="D13" s="6">
        <v>0</v>
      </c>
      <c r="E13" s="7">
        <v>3828826</v>
      </c>
      <c r="F13" s="8">
        <v>3828826</v>
      </c>
      <c r="G13" s="8">
        <v>397880</v>
      </c>
      <c r="H13" s="8">
        <v>308412</v>
      </c>
      <c r="I13" s="8">
        <v>346612</v>
      </c>
      <c r="J13" s="8">
        <v>1052904</v>
      </c>
      <c r="K13" s="8">
        <v>106095</v>
      </c>
      <c r="L13" s="8">
        <v>36971</v>
      </c>
      <c r="M13" s="8">
        <v>192909</v>
      </c>
      <c r="N13" s="8">
        <v>335975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1388879</v>
      </c>
      <c r="X13" s="8">
        <v>1625303</v>
      </c>
      <c r="Y13" s="8">
        <v>-236424</v>
      </c>
      <c r="Z13" s="2">
        <v>-14.55</v>
      </c>
      <c r="AA13" s="6">
        <v>3828826</v>
      </c>
    </row>
    <row r="14" spans="1:27" ht="13.5">
      <c r="A14" s="23" t="s">
        <v>41</v>
      </c>
      <c r="B14" s="29"/>
      <c r="C14" s="6">
        <v>6529445</v>
      </c>
      <c r="D14" s="6">
        <v>0</v>
      </c>
      <c r="E14" s="7">
        <v>6123241</v>
      </c>
      <c r="F14" s="8">
        <v>6123241</v>
      </c>
      <c r="G14" s="8">
        <v>525300</v>
      </c>
      <c r="H14" s="8">
        <v>384817</v>
      </c>
      <c r="I14" s="8">
        <v>559487</v>
      </c>
      <c r="J14" s="8">
        <v>1469604</v>
      </c>
      <c r="K14" s="8">
        <v>571902</v>
      </c>
      <c r="L14" s="8">
        <v>589233</v>
      </c>
      <c r="M14" s="8">
        <v>631410</v>
      </c>
      <c r="N14" s="8">
        <v>1792545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3262149</v>
      </c>
      <c r="X14" s="8">
        <v>3061620</v>
      </c>
      <c r="Y14" s="8">
        <v>200529</v>
      </c>
      <c r="Z14" s="2">
        <v>6.55</v>
      </c>
      <c r="AA14" s="6">
        <v>6123241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1270944</v>
      </c>
      <c r="D16" s="6">
        <v>0</v>
      </c>
      <c r="E16" s="7">
        <v>1341847</v>
      </c>
      <c r="F16" s="8">
        <v>1341847</v>
      </c>
      <c r="G16" s="8">
        <v>61450</v>
      </c>
      <c r="H16" s="8">
        <v>107816</v>
      </c>
      <c r="I16" s="8">
        <v>95070</v>
      </c>
      <c r="J16" s="8">
        <v>264336</v>
      </c>
      <c r="K16" s="8">
        <v>63875</v>
      </c>
      <c r="L16" s="8">
        <v>30120</v>
      </c>
      <c r="M16" s="8">
        <v>22850</v>
      </c>
      <c r="N16" s="8">
        <v>116845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381181</v>
      </c>
      <c r="X16" s="8">
        <v>559600</v>
      </c>
      <c r="Y16" s="8">
        <v>-178419</v>
      </c>
      <c r="Z16" s="2">
        <v>-31.88</v>
      </c>
      <c r="AA16" s="6">
        <v>1341847</v>
      </c>
    </row>
    <row r="17" spans="1:27" ht="13.5">
      <c r="A17" s="23" t="s">
        <v>44</v>
      </c>
      <c r="B17" s="29"/>
      <c r="C17" s="6">
        <v>4256501</v>
      </c>
      <c r="D17" s="6">
        <v>0</v>
      </c>
      <c r="E17" s="7">
        <v>5059764</v>
      </c>
      <c r="F17" s="8">
        <v>5059764</v>
      </c>
      <c r="G17" s="8">
        <v>426577</v>
      </c>
      <c r="H17" s="8">
        <v>471207</v>
      </c>
      <c r="I17" s="8">
        <v>347294</v>
      </c>
      <c r="J17" s="8">
        <v>1245078</v>
      </c>
      <c r="K17" s="8">
        <v>441830</v>
      </c>
      <c r="L17" s="8">
        <v>374762</v>
      </c>
      <c r="M17" s="8">
        <v>301884</v>
      </c>
      <c r="N17" s="8">
        <v>1118476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2363554</v>
      </c>
      <c r="X17" s="8">
        <v>2529882</v>
      </c>
      <c r="Y17" s="8">
        <v>-166328</v>
      </c>
      <c r="Z17" s="2">
        <v>-6.57</v>
      </c>
      <c r="AA17" s="6">
        <v>5059764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216652000</v>
      </c>
      <c r="D19" s="6">
        <v>0</v>
      </c>
      <c r="E19" s="7">
        <v>213105000</v>
      </c>
      <c r="F19" s="8">
        <v>213105000</v>
      </c>
      <c r="G19" s="8">
        <v>87745157</v>
      </c>
      <c r="H19" s="8">
        <v>203036</v>
      </c>
      <c r="I19" s="8">
        <v>131024</v>
      </c>
      <c r="J19" s="8">
        <v>88079217</v>
      </c>
      <c r="K19" s="8">
        <v>154977</v>
      </c>
      <c r="L19" s="8">
        <v>70352170</v>
      </c>
      <c r="M19" s="8">
        <v>41667</v>
      </c>
      <c r="N19" s="8">
        <v>70548814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158628031</v>
      </c>
      <c r="X19" s="8">
        <v>159288003</v>
      </c>
      <c r="Y19" s="8">
        <v>-659972</v>
      </c>
      <c r="Z19" s="2">
        <v>-0.41</v>
      </c>
      <c r="AA19" s="6">
        <v>213105000</v>
      </c>
    </row>
    <row r="20" spans="1:27" ht="13.5">
      <c r="A20" s="23" t="s">
        <v>47</v>
      </c>
      <c r="B20" s="29"/>
      <c r="C20" s="6">
        <v>1989847</v>
      </c>
      <c r="D20" s="6">
        <v>0</v>
      </c>
      <c r="E20" s="7">
        <v>2151923</v>
      </c>
      <c r="F20" s="26">
        <v>2151923</v>
      </c>
      <c r="G20" s="26">
        <v>84632</v>
      </c>
      <c r="H20" s="26">
        <v>211948</v>
      </c>
      <c r="I20" s="26">
        <v>20542</v>
      </c>
      <c r="J20" s="26">
        <v>317122</v>
      </c>
      <c r="K20" s="26">
        <v>560241</v>
      </c>
      <c r="L20" s="26">
        <v>65177</v>
      </c>
      <c r="M20" s="26">
        <v>43634</v>
      </c>
      <c r="N20" s="26">
        <v>669052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986174</v>
      </c>
      <c r="X20" s="26">
        <v>1426876</v>
      </c>
      <c r="Y20" s="26">
        <v>-440702</v>
      </c>
      <c r="Z20" s="27">
        <v>-30.89</v>
      </c>
      <c r="AA20" s="28">
        <v>2151923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327348070</v>
      </c>
      <c r="D22" s="33">
        <f>SUM(D5:D21)</f>
        <v>0</v>
      </c>
      <c r="E22" s="34">
        <f t="shared" si="0"/>
        <v>337605510</v>
      </c>
      <c r="F22" s="35">
        <f t="shared" si="0"/>
        <v>337605510</v>
      </c>
      <c r="G22" s="35">
        <f t="shared" si="0"/>
        <v>97396156</v>
      </c>
      <c r="H22" s="35">
        <f t="shared" si="0"/>
        <v>9946149</v>
      </c>
      <c r="I22" s="35">
        <f t="shared" si="0"/>
        <v>9625964</v>
      </c>
      <c r="J22" s="35">
        <f t="shared" si="0"/>
        <v>116968269</v>
      </c>
      <c r="K22" s="35">
        <f t="shared" si="0"/>
        <v>10721812</v>
      </c>
      <c r="L22" s="35">
        <f t="shared" si="0"/>
        <v>80566304</v>
      </c>
      <c r="M22" s="35">
        <f t="shared" si="0"/>
        <v>9387628</v>
      </c>
      <c r="N22" s="35">
        <f t="shared" si="0"/>
        <v>100675744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217644013</v>
      </c>
      <c r="X22" s="35">
        <f t="shared" si="0"/>
        <v>216190362</v>
      </c>
      <c r="Y22" s="35">
        <f t="shared" si="0"/>
        <v>1453651</v>
      </c>
      <c r="Z22" s="36">
        <f>+IF(X22&lt;&gt;0,+(Y22/X22)*100,0)</f>
        <v>0.6723939895155918</v>
      </c>
      <c r="AA22" s="33">
        <f>SUM(AA5:AA21)</f>
        <v>337605510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108837388</v>
      </c>
      <c r="D25" s="6">
        <v>0</v>
      </c>
      <c r="E25" s="7">
        <v>109053193</v>
      </c>
      <c r="F25" s="8">
        <v>109053193</v>
      </c>
      <c r="G25" s="8">
        <v>8304709</v>
      </c>
      <c r="H25" s="8">
        <v>11022287</v>
      </c>
      <c r="I25" s="8">
        <v>8448126</v>
      </c>
      <c r="J25" s="8">
        <v>27775122</v>
      </c>
      <c r="K25" s="8">
        <v>8782054</v>
      </c>
      <c r="L25" s="8">
        <v>8643983</v>
      </c>
      <c r="M25" s="8">
        <v>13858155</v>
      </c>
      <c r="N25" s="8">
        <v>31284192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59059314</v>
      </c>
      <c r="X25" s="8">
        <v>57783956</v>
      </c>
      <c r="Y25" s="8">
        <v>1275358</v>
      </c>
      <c r="Z25" s="2">
        <v>2.21</v>
      </c>
      <c r="AA25" s="6">
        <v>109053193</v>
      </c>
    </row>
    <row r="26" spans="1:27" ht="13.5">
      <c r="A26" s="25" t="s">
        <v>52</v>
      </c>
      <c r="B26" s="24"/>
      <c r="C26" s="6">
        <v>19182804</v>
      </c>
      <c r="D26" s="6">
        <v>0</v>
      </c>
      <c r="E26" s="7">
        <v>18908378</v>
      </c>
      <c r="F26" s="8">
        <v>18908378</v>
      </c>
      <c r="G26" s="8">
        <v>1615422</v>
      </c>
      <c r="H26" s="8">
        <v>1666596</v>
      </c>
      <c r="I26" s="8">
        <v>1478375</v>
      </c>
      <c r="J26" s="8">
        <v>4760393</v>
      </c>
      <c r="K26" s="8">
        <v>1580136</v>
      </c>
      <c r="L26" s="8">
        <v>1584104</v>
      </c>
      <c r="M26" s="8">
        <v>1586443</v>
      </c>
      <c r="N26" s="8">
        <v>4750683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9511076</v>
      </c>
      <c r="X26" s="8">
        <v>9454188</v>
      </c>
      <c r="Y26" s="8">
        <v>56888</v>
      </c>
      <c r="Z26" s="2">
        <v>0.6</v>
      </c>
      <c r="AA26" s="6">
        <v>18908378</v>
      </c>
    </row>
    <row r="27" spans="1:27" ht="13.5">
      <c r="A27" s="25" t="s">
        <v>53</v>
      </c>
      <c r="B27" s="24"/>
      <c r="C27" s="6">
        <v>4620028</v>
      </c>
      <c r="D27" s="6">
        <v>0</v>
      </c>
      <c r="E27" s="7">
        <v>12687580</v>
      </c>
      <c r="F27" s="8">
        <v>12687580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12687580</v>
      </c>
    </row>
    <row r="28" spans="1:27" ht="13.5">
      <c r="A28" s="25" t="s">
        <v>54</v>
      </c>
      <c r="B28" s="24"/>
      <c r="C28" s="6">
        <v>50886270</v>
      </c>
      <c r="D28" s="6">
        <v>0</v>
      </c>
      <c r="E28" s="7">
        <v>35796474</v>
      </c>
      <c r="F28" s="8">
        <v>35796474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35796474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60000</v>
      </c>
      <c r="F29" s="8">
        <v>60000</v>
      </c>
      <c r="G29" s="8">
        <v>219225</v>
      </c>
      <c r="H29" s="8">
        <v>0</v>
      </c>
      <c r="I29" s="8">
        <v>335179</v>
      </c>
      <c r="J29" s="8">
        <v>554404</v>
      </c>
      <c r="K29" s="8">
        <v>0</v>
      </c>
      <c r="L29" s="8">
        <v>0</v>
      </c>
      <c r="M29" s="8">
        <v>799655</v>
      </c>
      <c r="N29" s="8">
        <v>799655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1354059</v>
      </c>
      <c r="X29" s="8">
        <v>30000</v>
      </c>
      <c r="Y29" s="8">
        <v>1324059</v>
      </c>
      <c r="Z29" s="2">
        <v>4413.53</v>
      </c>
      <c r="AA29" s="6">
        <v>60000</v>
      </c>
    </row>
    <row r="30" spans="1:27" ht="13.5">
      <c r="A30" s="25" t="s">
        <v>56</v>
      </c>
      <c r="B30" s="24"/>
      <c r="C30" s="6">
        <v>59662474</v>
      </c>
      <c r="D30" s="6">
        <v>0</v>
      </c>
      <c r="E30" s="7">
        <v>64960811</v>
      </c>
      <c r="F30" s="8">
        <v>64960811</v>
      </c>
      <c r="G30" s="8">
        <v>7265217</v>
      </c>
      <c r="H30" s="8">
        <v>7425915</v>
      </c>
      <c r="I30" s="8">
        <v>5587448</v>
      </c>
      <c r="J30" s="8">
        <v>20278580</v>
      </c>
      <c r="K30" s="8">
        <v>71415</v>
      </c>
      <c r="L30" s="8">
        <v>4603753</v>
      </c>
      <c r="M30" s="8">
        <v>9639493</v>
      </c>
      <c r="N30" s="8">
        <v>14314661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34593241</v>
      </c>
      <c r="X30" s="8">
        <v>29500000</v>
      </c>
      <c r="Y30" s="8">
        <v>5093241</v>
      </c>
      <c r="Z30" s="2">
        <v>17.27</v>
      </c>
      <c r="AA30" s="6">
        <v>64960811</v>
      </c>
    </row>
    <row r="31" spans="1:27" ht="13.5">
      <c r="A31" s="25" t="s">
        <v>57</v>
      </c>
      <c r="B31" s="24"/>
      <c r="C31" s="6">
        <v>6628067</v>
      </c>
      <c r="D31" s="6">
        <v>0</v>
      </c>
      <c r="E31" s="7">
        <v>3945000</v>
      </c>
      <c r="F31" s="8">
        <v>3945000</v>
      </c>
      <c r="G31" s="8">
        <v>316999</v>
      </c>
      <c r="H31" s="8">
        <v>2303212</v>
      </c>
      <c r="I31" s="8">
        <v>400839</v>
      </c>
      <c r="J31" s="8">
        <v>3021050</v>
      </c>
      <c r="K31" s="8">
        <v>391271</v>
      </c>
      <c r="L31" s="8">
        <v>900856</v>
      </c>
      <c r="M31" s="8">
        <v>2080220</v>
      </c>
      <c r="N31" s="8">
        <v>3372347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6393397</v>
      </c>
      <c r="X31" s="8">
        <v>1989900</v>
      </c>
      <c r="Y31" s="8">
        <v>4403497</v>
      </c>
      <c r="Z31" s="2">
        <v>221.29</v>
      </c>
      <c r="AA31" s="6">
        <v>3945000</v>
      </c>
    </row>
    <row r="32" spans="1:27" ht="13.5">
      <c r="A32" s="25" t="s">
        <v>58</v>
      </c>
      <c r="B32" s="24"/>
      <c r="C32" s="6">
        <v>29582588</v>
      </c>
      <c r="D32" s="6">
        <v>0</v>
      </c>
      <c r="E32" s="7">
        <v>20550000</v>
      </c>
      <c r="F32" s="8">
        <v>20550000</v>
      </c>
      <c r="G32" s="8">
        <v>3765536</v>
      </c>
      <c r="H32" s="8">
        <v>3235875</v>
      </c>
      <c r="I32" s="8">
        <v>7238599</v>
      </c>
      <c r="J32" s="8">
        <v>14240010</v>
      </c>
      <c r="K32" s="8">
        <v>2252339</v>
      </c>
      <c r="L32" s="8">
        <v>803922</v>
      </c>
      <c r="M32" s="8">
        <v>3787723</v>
      </c>
      <c r="N32" s="8">
        <v>6843984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21083994</v>
      </c>
      <c r="X32" s="8">
        <v>9665000</v>
      </c>
      <c r="Y32" s="8">
        <v>11418994</v>
      </c>
      <c r="Z32" s="2">
        <v>118.15</v>
      </c>
      <c r="AA32" s="6">
        <v>20550000</v>
      </c>
    </row>
    <row r="33" spans="1:27" ht="13.5">
      <c r="A33" s="25" t="s">
        <v>59</v>
      </c>
      <c r="B33" s="24"/>
      <c r="C33" s="6">
        <v>2173072</v>
      </c>
      <c r="D33" s="6">
        <v>0</v>
      </c>
      <c r="E33" s="7">
        <v>2128000</v>
      </c>
      <c r="F33" s="8">
        <v>2128000</v>
      </c>
      <c r="G33" s="8">
        <v>95604</v>
      </c>
      <c r="H33" s="8">
        <v>195793</v>
      </c>
      <c r="I33" s="8">
        <v>167476</v>
      </c>
      <c r="J33" s="8">
        <v>458873</v>
      </c>
      <c r="K33" s="8">
        <v>179797</v>
      </c>
      <c r="L33" s="8">
        <v>101036</v>
      </c>
      <c r="M33" s="8">
        <v>282127</v>
      </c>
      <c r="N33" s="8">
        <v>562960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1021833</v>
      </c>
      <c r="X33" s="8">
        <v>1038998</v>
      </c>
      <c r="Y33" s="8">
        <v>-17165</v>
      </c>
      <c r="Z33" s="2">
        <v>-1.65</v>
      </c>
      <c r="AA33" s="6">
        <v>2128000</v>
      </c>
    </row>
    <row r="34" spans="1:27" ht="13.5">
      <c r="A34" s="25" t="s">
        <v>60</v>
      </c>
      <c r="B34" s="24"/>
      <c r="C34" s="6">
        <v>84905762</v>
      </c>
      <c r="D34" s="6">
        <v>0</v>
      </c>
      <c r="E34" s="7">
        <v>60825595</v>
      </c>
      <c r="F34" s="8">
        <v>60825595</v>
      </c>
      <c r="G34" s="8">
        <v>7327564</v>
      </c>
      <c r="H34" s="8">
        <v>4243014</v>
      </c>
      <c r="I34" s="8">
        <v>4111916</v>
      </c>
      <c r="J34" s="8">
        <v>15682494</v>
      </c>
      <c r="K34" s="8">
        <v>2895977</v>
      </c>
      <c r="L34" s="8">
        <v>4015233</v>
      </c>
      <c r="M34" s="8">
        <v>3551442</v>
      </c>
      <c r="N34" s="8">
        <v>10462652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26145146</v>
      </c>
      <c r="X34" s="8">
        <v>34711145</v>
      </c>
      <c r="Y34" s="8">
        <v>-8565999</v>
      </c>
      <c r="Z34" s="2">
        <v>-24.68</v>
      </c>
      <c r="AA34" s="6">
        <v>60825595</v>
      </c>
    </row>
    <row r="35" spans="1:27" ht="13.5">
      <c r="A35" s="23" t="s">
        <v>61</v>
      </c>
      <c r="B35" s="29"/>
      <c r="C35" s="6">
        <v>3794217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370272670</v>
      </c>
      <c r="D36" s="33">
        <f>SUM(D25:D35)</f>
        <v>0</v>
      </c>
      <c r="E36" s="34">
        <f t="shared" si="1"/>
        <v>328915031</v>
      </c>
      <c r="F36" s="35">
        <f t="shared" si="1"/>
        <v>328915031</v>
      </c>
      <c r="G36" s="35">
        <f t="shared" si="1"/>
        <v>28910276</v>
      </c>
      <c r="H36" s="35">
        <f t="shared" si="1"/>
        <v>30092692</v>
      </c>
      <c r="I36" s="35">
        <f t="shared" si="1"/>
        <v>27767958</v>
      </c>
      <c r="J36" s="35">
        <f t="shared" si="1"/>
        <v>86770926</v>
      </c>
      <c r="K36" s="35">
        <f t="shared" si="1"/>
        <v>16152989</v>
      </c>
      <c r="L36" s="35">
        <f t="shared" si="1"/>
        <v>20652887</v>
      </c>
      <c r="M36" s="35">
        <f t="shared" si="1"/>
        <v>35585258</v>
      </c>
      <c r="N36" s="35">
        <f t="shared" si="1"/>
        <v>72391134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159162060</v>
      </c>
      <c r="X36" s="35">
        <f t="shared" si="1"/>
        <v>144173187</v>
      </c>
      <c r="Y36" s="35">
        <f t="shared" si="1"/>
        <v>14988873</v>
      </c>
      <c r="Z36" s="36">
        <f>+IF(X36&lt;&gt;0,+(Y36/X36)*100,0)</f>
        <v>10.39643591980803</v>
      </c>
      <c r="AA36" s="33">
        <f>SUM(AA25:AA35)</f>
        <v>328915031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-42924600</v>
      </c>
      <c r="D38" s="46">
        <f>+D22-D36</f>
        <v>0</v>
      </c>
      <c r="E38" s="47">
        <f t="shared" si="2"/>
        <v>8690479</v>
      </c>
      <c r="F38" s="48">
        <f t="shared" si="2"/>
        <v>8690479</v>
      </c>
      <c r="G38" s="48">
        <f t="shared" si="2"/>
        <v>68485880</v>
      </c>
      <c r="H38" s="48">
        <f t="shared" si="2"/>
        <v>-20146543</v>
      </c>
      <c r="I38" s="48">
        <f t="shared" si="2"/>
        <v>-18141994</v>
      </c>
      <c r="J38" s="48">
        <f t="shared" si="2"/>
        <v>30197343</v>
      </c>
      <c r="K38" s="48">
        <f t="shared" si="2"/>
        <v>-5431177</v>
      </c>
      <c r="L38" s="48">
        <f t="shared" si="2"/>
        <v>59913417</v>
      </c>
      <c r="M38" s="48">
        <f t="shared" si="2"/>
        <v>-26197630</v>
      </c>
      <c r="N38" s="48">
        <f t="shared" si="2"/>
        <v>28284610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58481953</v>
      </c>
      <c r="X38" s="48">
        <f>IF(F22=F36,0,X22-X36)</f>
        <v>72017175</v>
      </c>
      <c r="Y38" s="48">
        <f t="shared" si="2"/>
        <v>-13535222</v>
      </c>
      <c r="Z38" s="49">
        <f>+IF(X38&lt;&gt;0,+(Y38/X38)*100,0)</f>
        <v>-18.794436188312027</v>
      </c>
      <c r="AA38" s="46">
        <f>+AA22-AA36</f>
        <v>8690479</v>
      </c>
    </row>
    <row r="39" spans="1:27" ht="13.5">
      <c r="A39" s="23" t="s">
        <v>64</v>
      </c>
      <c r="B39" s="29"/>
      <c r="C39" s="6">
        <v>77188422</v>
      </c>
      <c r="D39" s="6">
        <v>0</v>
      </c>
      <c r="E39" s="7">
        <v>75419000</v>
      </c>
      <c r="F39" s="8">
        <v>75419000</v>
      </c>
      <c r="G39" s="8">
        <v>1188081</v>
      </c>
      <c r="H39" s="8">
        <v>3940331</v>
      </c>
      <c r="I39" s="8">
        <v>4693156</v>
      </c>
      <c r="J39" s="8">
        <v>9821568</v>
      </c>
      <c r="K39" s="8">
        <v>17022500</v>
      </c>
      <c r="L39" s="8">
        <v>15752191</v>
      </c>
      <c r="M39" s="8">
        <v>-7776907</v>
      </c>
      <c r="N39" s="8">
        <v>24997784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34819352</v>
      </c>
      <c r="X39" s="8">
        <v>63519000</v>
      </c>
      <c r="Y39" s="8">
        <v>-28699648</v>
      </c>
      <c r="Z39" s="2">
        <v>-45.18</v>
      </c>
      <c r="AA39" s="6">
        <v>75419000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34263822</v>
      </c>
      <c r="D42" s="55">
        <f>SUM(D38:D41)</f>
        <v>0</v>
      </c>
      <c r="E42" s="56">
        <f t="shared" si="3"/>
        <v>84109479</v>
      </c>
      <c r="F42" s="57">
        <f t="shared" si="3"/>
        <v>84109479</v>
      </c>
      <c r="G42" s="57">
        <f t="shared" si="3"/>
        <v>69673961</v>
      </c>
      <c r="H42" s="57">
        <f t="shared" si="3"/>
        <v>-16206212</v>
      </c>
      <c r="I42" s="57">
        <f t="shared" si="3"/>
        <v>-13448838</v>
      </c>
      <c r="J42" s="57">
        <f t="shared" si="3"/>
        <v>40018911</v>
      </c>
      <c r="K42" s="57">
        <f t="shared" si="3"/>
        <v>11591323</v>
      </c>
      <c r="L42" s="57">
        <f t="shared" si="3"/>
        <v>75665608</v>
      </c>
      <c r="M42" s="57">
        <f t="shared" si="3"/>
        <v>-33974537</v>
      </c>
      <c r="N42" s="57">
        <f t="shared" si="3"/>
        <v>53282394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93301305</v>
      </c>
      <c r="X42" s="57">
        <f t="shared" si="3"/>
        <v>135536175</v>
      </c>
      <c r="Y42" s="57">
        <f t="shared" si="3"/>
        <v>-42234870</v>
      </c>
      <c r="Z42" s="58">
        <f>+IF(X42&lt;&gt;0,+(Y42/X42)*100,0)</f>
        <v>-31.1613264871906</v>
      </c>
      <c r="AA42" s="55">
        <f>SUM(AA38:AA41)</f>
        <v>84109479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34263822</v>
      </c>
      <c r="D44" s="63">
        <f>+D42-D43</f>
        <v>0</v>
      </c>
      <c r="E44" s="64">
        <f t="shared" si="4"/>
        <v>84109479</v>
      </c>
      <c r="F44" s="65">
        <f t="shared" si="4"/>
        <v>84109479</v>
      </c>
      <c r="G44" s="65">
        <f t="shared" si="4"/>
        <v>69673961</v>
      </c>
      <c r="H44" s="65">
        <f t="shared" si="4"/>
        <v>-16206212</v>
      </c>
      <c r="I44" s="65">
        <f t="shared" si="4"/>
        <v>-13448838</v>
      </c>
      <c r="J44" s="65">
        <f t="shared" si="4"/>
        <v>40018911</v>
      </c>
      <c r="K44" s="65">
        <f t="shared" si="4"/>
        <v>11591323</v>
      </c>
      <c r="L44" s="65">
        <f t="shared" si="4"/>
        <v>75665608</v>
      </c>
      <c r="M44" s="65">
        <f t="shared" si="4"/>
        <v>-33974537</v>
      </c>
      <c r="N44" s="65">
        <f t="shared" si="4"/>
        <v>53282394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93301305</v>
      </c>
      <c r="X44" s="65">
        <f t="shared" si="4"/>
        <v>135536175</v>
      </c>
      <c r="Y44" s="65">
        <f t="shared" si="4"/>
        <v>-42234870</v>
      </c>
      <c r="Z44" s="66">
        <f>+IF(X44&lt;&gt;0,+(Y44/X44)*100,0)</f>
        <v>-31.1613264871906</v>
      </c>
      <c r="AA44" s="63">
        <f>+AA42-AA43</f>
        <v>84109479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34263822</v>
      </c>
      <c r="D46" s="55">
        <f>SUM(D44:D45)</f>
        <v>0</v>
      </c>
      <c r="E46" s="56">
        <f t="shared" si="5"/>
        <v>84109479</v>
      </c>
      <c r="F46" s="57">
        <f t="shared" si="5"/>
        <v>84109479</v>
      </c>
      <c r="G46" s="57">
        <f t="shared" si="5"/>
        <v>69673961</v>
      </c>
      <c r="H46" s="57">
        <f t="shared" si="5"/>
        <v>-16206212</v>
      </c>
      <c r="I46" s="57">
        <f t="shared" si="5"/>
        <v>-13448838</v>
      </c>
      <c r="J46" s="57">
        <f t="shared" si="5"/>
        <v>40018911</v>
      </c>
      <c r="K46" s="57">
        <f t="shared" si="5"/>
        <v>11591323</v>
      </c>
      <c r="L46" s="57">
        <f t="shared" si="5"/>
        <v>75665608</v>
      </c>
      <c r="M46" s="57">
        <f t="shared" si="5"/>
        <v>-33974537</v>
      </c>
      <c r="N46" s="57">
        <f t="shared" si="5"/>
        <v>53282394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93301305</v>
      </c>
      <c r="X46" s="57">
        <f t="shared" si="5"/>
        <v>135536175</v>
      </c>
      <c r="Y46" s="57">
        <f t="shared" si="5"/>
        <v>-42234870</v>
      </c>
      <c r="Z46" s="58">
        <f>+IF(X46&lt;&gt;0,+(Y46/X46)*100,0)</f>
        <v>-31.1613264871906</v>
      </c>
      <c r="AA46" s="55">
        <f>SUM(AA44:AA45)</f>
        <v>84109479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34263822</v>
      </c>
      <c r="D48" s="71">
        <f>SUM(D46:D47)</f>
        <v>0</v>
      </c>
      <c r="E48" s="72">
        <f t="shared" si="6"/>
        <v>84109479</v>
      </c>
      <c r="F48" s="73">
        <f t="shared" si="6"/>
        <v>84109479</v>
      </c>
      <c r="G48" s="73">
        <f t="shared" si="6"/>
        <v>69673961</v>
      </c>
      <c r="H48" s="74">
        <f t="shared" si="6"/>
        <v>-16206212</v>
      </c>
      <c r="I48" s="74">
        <f t="shared" si="6"/>
        <v>-13448838</v>
      </c>
      <c r="J48" s="74">
        <f t="shared" si="6"/>
        <v>40018911</v>
      </c>
      <c r="K48" s="74">
        <f t="shared" si="6"/>
        <v>11591323</v>
      </c>
      <c r="L48" s="74">
        <f t="shared" si="6"/>
        <v>75665608</v>
      </c>
      <c r="M48" s="73">
        <f t="shared" si="6"/>
        <v>-33974537</v>
      </c>
      <c r="N48" s="73">
        <f t="shared" si="6"/>
        <v>53282394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93301305</v>
      </c>
      <c r="X48" s="74">
        <f t="shared" si="6"/>
        <v>135536175</v>
      </c>
      <c r="Y48" s="74">
        <f t="shared" si="6"/>
        <v>-42234870</v>
      </c>
      <c r="Z48" s="75">
        <f>+IF(X48&lt;&gt;0,+(Y48/X48)*100,0)</f>
        <v>-31.1613264871906</v>
      </c>
      <c r="AA48" s="76">
        <f>SUM(AA46:AA47)</f>
        <v>84109479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97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101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31833949</v>
      </c>
      <c r="D5" s="6">
        <v>0</v>
      </c>
      <c r="E5" s="7">
        <v>33425646</v>
      </c>
      <c r="F5" s="8">
        <v>33425646</v>
      </c>
      <c r="G5" s="8">
        <v>3157804</v>
      </c>
      <c r="H5" s="8">
        <v>3157804</v>
      </c>
      <c r="I5" s="8">
        <v>3157804</v>
      </c>
      <c r="J5" s="8">
        <v>9473412</v>
      </c>
      <c r="K5" s="8">
        <v>3157804</v>
      </c>
      <c r="L5" s="8">
        <v>3157804</v>
      </c>
      <c r="M5" s="8">
        <v>3157804</v>
      </c>
      <c r="N5" s="8">
        <v>9473412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18946824</v>
      </c>
      <c r="X5" s="8">
        <v>16704000</v>
      </c>
      <c r="Y5" s="8">
        <v>2242824</v>
      </c>
      <c r="Z5" s="2">
        <v>13.43</v>
      </c>
      <c r="AA5" s="6">
        <v>33425646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/>
      <c r="Y10" s="26">
        <v>0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137963</v>
      </c>
      <c r="D12" s="6">
        <v>0</v>
      </c>
      <c r="E12" s="7">
        <v>120740</v>
      </c>
      <c r="F12" s="8">
        <v>120740</v>
      </c>
      <c r="G12" s="8">
        <v>7385</v>
      </c>
      <c r="H12" s="8">
        <v>9517</v>
      </c>
      <c r="I12" s="8">
        <v>7665</v>
      </c>
      <c r="J12" s="8">
        <v>24567</v>
      </c>
      <c r="K12" s="8">
        <v>7457</v>
      </c>
      <c r="L12" s="8">
        <v>11296</v>
      </c>
      <c r="M12" s="8">
        <v>7733</v>
      </c>
      <c r="N12" s="8">
        <v>26486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51053</v>
      </c>
      <c r="X12" s="8">
        <v>60372</v>
      </c>
      <c r="Y12" s="8">
        <v>-9319</v>
      </c>
      <c r="Z12" s="2">
        <v>-15.44</v>
      </c>
      <c r="AA12" s="6">
        <v>120740</v>
      </c>
    </row>
    <row r="13" spans="1:27" ht="13.5">
      <c r="A13" s="23" t="s">
        <v>40</v>
      </c>
      <c r="B13" s="29"/>
      <c r="C13" s="6">
        <v>8940172</v>
      </c>
      <c r="D13" s="6">
        <v>0</v>
      </c>
      <c r="E13" s="7">
        <v>12224527</v>
      </c>
      <c r="F13" s="8">
        <v>12224527</v>
      </c>
      <c r="G13" s="8">
        <v>494715</v>
      </c>
      <c r="H13" s="8">
        <v>426471</v>
      </c>
      <c r="I13" s="8">
        <v>940431</v>
      </c>
      <c r="J13" s="8">
        <v>1861617</v>
      </c>
      <c r="K13" s="8">
        <v>497987</v>
      </c>
      <c r="L13" s="8">
        <v>290881</v>
      </c>
      <c r="M13" s="8">
        <v>956882</v>
      </c>
      <c r="N13" s="8">
        <v>1745750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3607367</v>
      </c>
      <c r="X13" s="8">
        <v>6112266</v>
      </c>
      <c r="Y13" s="8">
        <v>-2504899</v>
      </c>
      <c r="Z13" s="2">
        <v>-40.98</v>
      </c>
      <c r="AA13" s="6">
        <v>12224527</v>
      </c>
    </row>
    <row r="14" spans="1:27" ht="13.5">
      <c r="A14" s="23" t="s">
        <v>41</v>
      </c>
      <c r="B14" s="29"/>
      <c r="C14" s="6">
        <v>22956134</v>
      </c>
      <c r="D14" s="6">
        <v>0</v>
      </c>
      <c r="E14" s="7">
        <v>20997525</v>
      </c>
      <c r="F14" s="8">
        <v>20997525</v>
      </c>
      <c r="G14" s="8">
        <v>2294408</v>
      </c>
      <c r="H14" s="8">
        <v>2339504</v>
      </c>
      <c r="I14" s="8">
        <v>2308375</v>
      </c>
      <c r="J14" s="8">
        <v>6942287</v>
      </c>
      <c r="K14" s="8">
        <v>2308375</v>
      </c>
      <c r="L14" s="8">
        <v>2402041</v>
      </c>
      <c r="M14" s="8">
        <v>2531015</v>
      </c>
      <c r="N14" s="8">
        <v>7241431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14183718</v>
      </c>
      <c r="X14" s="8">
        <v>9448888</v>
      </c>
      <c r="Y14" s="8">
        <v>4734830</v>
      </c>
      <c r="Z14" s="2">
        <v>50.11</v>
      </c>
      <c r="AA14" s="6">
        <v>20997525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362250</v>
      </c>
      <c r="D16" s="6">
        <v>0</v>
      </c>
      <c r="E16" s="7">
        <v>630000</v>
      </c>
      <c r="F16" s="8">
        <v>630000</v>
      </c>
      <c r="G16" s="8">
        <v>6950</v>
      </c>
      <c r="H16" s="8">
        <v>53300</v>
      </c>
      <c r="I16" s="8">
        <v>3500</v>
      </c>
      <c r="J16" s="8">
        <v>63750</v>
      </c>
      <c r="K16" s="8">
        <v>6300</v>
      </c>
      <c r="L16" s="8">
        <v>6800</v>
      </c>
      <c r="M16" s="8">
        <v>362920</v>
      </c>
      <c r="N16" s="8">
        <v>376020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439770</v>
      </c>
      <c r="X16" s="8">
        <v>296100</v>
      </c>
      <c r="Y16" s="8">
        <v>143670</v>
      </c>
      <c r="Z16" s="2">
        <v>48.52</v>
      </c>
      <c r="AA16" s="6">
        <v>630000</v>
      </c>
    </row>
    <row r="17" spans="1:27" ht="13.5">
      <c r="A17" s="23" t="s">
        <v>44</v>
      </c>
      <c r="B17" s="29"/>
      <c r="C17" s="6">
        <v>4265710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5154289</v>
      </c>
      <c r="F18" s="8">
        <v>5154289</v>
      </c>
      <c r="G18" s="8">
        <v>347717</v>
      </c>
      <c r="H18" s="8">
        <v>439363</v>
      </c>
      <c r="I18" s="8">
        <v>479953</v>
      </c>
      <c r="J18" s="8">
        <v>1267033</v>
      </c>
      <c r="K18" s="8">
        <v>386060</v>
      </c>
      <c r="L18" s="8">
        <v>350297</v>
      </c>
      <c r="M18" s="8">
        <v>114708</v>
      </c>
      <c r="N18" s="8">
        <v>851065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2118098</v>
      </c>
      <c r="X18" s="8">
        <v>2748954</v>
      </c>
      <c r="Y18" s="8">
        <v>-630856</v>
      </c>
      <c r="Z18" s="2">
        <v>-22.95</v>
      </c>
      <c r="AA18" s="6">
        <v>5154289</v>
      </c>
    </row>
    <row r="19" spans="1:27" ht="13.5">
      <c r="A19" s="23" t="s">
        <v>46</v>
      </c>
      <c r="B19" s="29"/>
      <c r="C19" s="6">
        <v>232170648</v>
      </c>
      <c r="D19" s="6">
        <v>0</v>
      </c>
      <c r="E19" s="7">
        <v>228253000</v>
      </c>
      <c r="F19" s="8">
        <v>228253000</v>
      </c>
      <c r="G19" s="8">
        <v>93801000</v>
      </c>
      <c r="H19" s="8">
        <v>64344</v>
      </c>
      <c r="I19" s="8">
        <v>176451</v>
      </c>
      <c r="J19" s="8">
        <v>94041795</v>
      </c>
      <c r="K19" s="8">
        <v>137788</v>
      </c>
      <c r="L19" s="8">
        <v>81073</v>
      </c>
      <c r="M19" s="8">
        <v>62845673</v>
      </c>
      <c r="N19" s="8">
        <v>63064534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157106329</v>
      </c>
      <c r="X19" s="8">
        <v>171520500</v>
      </c>
      <c r="Y19" s="8">
        <v>-14414171</v>
      </c>
      <c r="Z19" s="2">
        <v>-8.4</v>
      </c>
      <c r="AA19" s="6">
        <v>228253000</v>
      </c>
    </row>
    <row r="20" spans="1:27" ht="13.5">
      <c r="A20" s="23" t="s">
        <v>47</v>
      </c>
      <c r="B20" s="29"/>
      <c r="C20" s="6">
        <v>1236095</v>
      </c>
      <c r="D20" s="6">
        <v>0</v>
      </c>
      <c r="E20" s="7">
        <v>1029000</v>
      </c>
      <c r="F20" s="26">
        <v>1029000</v>
      </c>
      <c r="G20" s="26">
        <v>3991</v>
      </c>
      <c r="H20" s="26">
        <v>25746</v>
      </c>
      <c r="I20" s="26">
        <v>113139</v>
      </c>
      <c r="J20" s="26">
        <v>142876</v>
      </c>
      <c r="K20" s="26">
        <v>120448</v>
      </c>
      <c r="L20" s="26">
        <v>52544</v>
      </c>
      <c r="M20" s="26">
        <v>73159</v>
      </c>
      <c r="N20" s="26">
        <v>246151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389027</v>
      </c>
      <c r="X20" s="26">
        <v>558800</v>
      </c>
      <c r="Y20" s="26">
        <v>-169773</v>
      </c>
      <c r="Z20" s="27">
        <v>-30.38</v>
      </c>
      <c r="AA20" s="28">
        <v>1029000</v>
      </c>
    </row>
    <row r="21" spans="1:27" ht="13.5">
      <c r="A21" s="23" t="s">
        <v>48</v>
      </c>
      <c r="B21" s="29"/>
      <c r="C21" s="6">
        <v>42705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301945626</v>
      </c>
      <c r="D22" s="33">
        <f>SUM(D5:D21)</f>
        <v>0</v>
      </c>
      <c r="E22" s="34">
        <f t="shared" si="0"/>
        <v>301834727</v>
      </c>
      <c r="F22" s="35">
        <f t="shared" si="0"/>
        <v>301834727</v>
      </c>
      <c r="G22" s="35">
        <f t="shared" si="0"/>
        <v>100113970</v>
      </c>
      <c r="H22" s="35">
        <f t="shared" si="0"/>
        <v>6516049</v>
      </c>
      <c r="I22" s="35">
        <f t="shared" si="0"/>
        <v>7187318</v>
      </c>
      <c r="J22" s="35">
        <f t="shared" si="0"/>
        <v>113817337</v>
      </c>
      <c r="K22" s="35">
        <f t="shared" si="0"/>
        <v>6622219</v>
      </c>
      <c r="L22" s="35">
        <f t="shared" si="0"/>
        <v>6352736</v>
      </c>
      <c r="M22" s="35">
        <f t="shared" si="0"/>
        <v>70049894</v>
      </c>
      <c r="N22" s="35">
        <f t="shared" si="0"/>
        <v>83024849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196842186</v>
      </c>
      <c r="X22" s="35">
        <f t="shared" si="0"/>
        <v>207449880</v>
      </c>
      <c r="Y22" s="35">
        <f t="shared" si="0"/>
        <v>-10607694</v>
      </c>
      <c r="Z22" s="36">
        <f>+IF(X22&lt;&gt;0,+(Y22/X22)*100,0)</f>
        <v>-5.113376782864372</v>
      </c>
      <c r="AA22" s="33">
        <f>SUM(AA5:AA21)</f>
        <v>301834727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49281533</v>
      </c>
      <c r="D25" s="6">
        <v>0</v>
      </c>
      <c r="E25" s="7">
        <v>71518220</v>
      </c>
      <c r="F25" s="8">
        <v>71518220</v>
      </c>
      <c r="G25" s="8">
        <v>4049430</v>
      </c>
      <c r="H25" s="8">
        <v>4374512</v>
      </c>
      <c r="I25" s="8">
        <v>4380666</v>
      </c>
      <c r="J25" s="8">
        <v>12804608</v>
      </c>
      <c r="K25" s="8">
        <v>4305984</v>
      </c>
      <c r="L25" s="8">
        <v>4293305</v>
      </c>
      <c r="M25" s="8">
        <v>4547071</v>
      </c>
      <c r="N25" s="8">
        <v>13146360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25950968</v>
      </c>
      <c r="X25" s="8">
        <v>33078322</v>
      </c>
      <c r="Y25" s="8">
        <v>-7127354</v>
      </c>
      <c r="Z25" s="2">
        <v>-21.55</v>
      </c>
      <c r="AA25" s="6">
        <v>71518220</v>
      </c>
    </row>
    <row r="26" spans="1:27" ht="13.5">
      <c r="A26" s="25" t="s">
        <v>52</v>
      </c>
      <c r="B26" s="24"/>
      <c r="C26" s="6">
        <v>18858063</v>
      </c>
      <c r="D26" s="6">
        <v>0</v>
      </c>
      <c r="E26" s="7">
        <v>20792343</v>
      </c>
      <c r="F26" s="8">
        <v>20792343</v>
      </c>
      <c r="G26" s="8">
        <v>1644825</v>
      </c>
      <c r="H26" s="8">
        <v>1100757</v>
      </c>
      <c r="I26" s="8">
        <v>2065020</v>
      </c>
      <c r="J26" s="8">
        <v>4810602</v>
      </c>
      <c r="K26" s="8">
        <v>1610299</v>
      </c>
      <c r="L26" s="8">
        <v>1624961</v>
      </c>
      <c r="M26" s="8">
        <v>1614333</v>
      </c>
      <c r="N26" s="8">
        <v>4849593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9660195</v>
      </c>
      <c r="X26" s="8">
        <v>10396170</v>
      </c>
      <c r="Y26" s="8">
        <v>-735975</v>
      </c>
      <c r="Z26" s="2">
        <v>-7.08</v>
      </c>
      <c r="AA26" s="6">
        <v>20792343</v>
      </c>
    </row>
    <row r="27" spans="1:27" ht="13.5">
      <c r="A27" s="25" t="s">
        <v>53</v>
      </c>
      <c r="B27" s="24"/>
      <c r="C27" s="6">
        <v>44633390</v>
      </c>
      <c r="D27" s="6">
        <v>0</v>
      </c>
      <c r="E27" s="7">
        <v>17280000</v>
      </c>
      <c r="F27" s="8">
        <v>17280000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17280000</v>
      </c>
    </row>
    <row r="28" spans="1:27" ht="13.5">
      <c r="A28" s="25" t="s">
        <v>54</v>
      </c>
      <c r="B28" s="24"/>
      <c r="C28" s="6">
        <v>18036091</v>
      </c>
      <c r="D28" s="6">
        <v>0</v>
      </c>
      <c r="E28" s="7">
        <v>13637775</v>
      </c>
      <c r="F28" s="8">
        <v>13637775</v>
      </c>
      <c r="G28" s="8">
        <v>1136481</v>
      </c>
      <c r="H28" s="8">
        <v>1236249</v>
      </c>
      <c r="I28" s="8">
        <v>1388387</v>
      </c>
      <c r="J28" s="8">
        <v>3761117</v>
      </c>
      <c r="K28" s="8">
        <v>1690327</v>
      </c>
      <c r="L28" s="8">
        <v>1690327</v>
      </c>
      <c r="M28" s="8">
        <v>1690327</v>
      </c>
      <c r="N28" s="8">
        <v>5070981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8832098</v>
      </c>
      <c r="X28" s="8">
        <v>6818886</v>
      </c>
      <c r="Y28" s="8">
        <v>2013212</v>
      </c>
      <c r="Z28" s="2">
        <v>29.52</v>
      </c>
      <c r="AA28" s="6">
        <v>13637775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53065207</v>
      </c>
      <c r="D32" s="6">
        <v>0</v>
      </c>
      <c r="E32" s="7">
        <v>36648601</v>
      </c>
      <c r="F32" s="8">
        <v>36648601</v>
      </c>
      <c r="G32" s="8">
        <v>1620004</v>
      </c>
      <c r="H32" s="8">
        <v>1106454</v>
      </c>
      <c r="I32" s="8">
        <v>1897515</v>
      </c>
      <c r="J32" s="8">
        <v>4623973</v>
      </c>
      <c r="K32" s="8">
        <v>5731908</v>
      </c>
      <c r="L32" s="8">
        <v>2915340</v>
      </c>
      <c r="M32" s="8">
        <v>2590185</v>
      </c>
      <c r="N32" s="8">
        <v>11237433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15861406</v>
      </c>
      <c r="X32" s="8">
        <v>18174175</v>
      </c>
      <c r="Y32" s="8">
        <v>-2312769</v>
      </c>
      <c r="Z32" s="2">
        <v>-12.73</v>
      </c>
      <c r="AA32" s="6">
        <v>36648601</v>
      </c>
    </row>
    <row r="33" spans="1:27" ht="13.5">
      <c r="A33" s="25" t="s">
        <v>59</v>
      </c>
      <c r="B33" s="24"/>
      <c r="C33" s="6">
        <v>930000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74909641</v>
      </c>
      <c r="D34" s="6">
        <v>0</v>
      </c>
      <c r="E34" s="7">
        <v>71236830</v>
      </c>
      <c r="F34" s="8">
        <v>71236830</v>
      </c>
      <c r="G34" s="8">
        <v>4697934</v>
      </c>
      <c r="H34" s="8">
        <v>2286453</v>
      </c>
      <c r="I34" s="8">
        <v>7619571</v>
      </c>
      <c r="J34" s="8">
        <v>14603958</v>
      </c>
      <c r="K34" s="8">
        <v>3101658</v>
      </c>
      <c r="L34" s="8">
        <v>6424762</v>
      </c>
      <c r="M34" s="8">
        <v>7307576</v>
      </c>
      <c r="N34" s="8">
        <v>16833996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31437954</v>
      </c>
      <c r="X34" s="8">
        <v>40233208</v>
      </c>
      <c r="Y34" s="8">
        <v>-8795254</v>
      </c>
      <c r="Z34" s="2">
        <v>-21.86</v>
      </c>
      <c r="AA34" s="6">
        <v>71236830</v>
      </c>
    </row>
    <row r="35" spans="1:27" ht="13.5">
      <c r="A35" s="23" t="s">
        <v>61</v>
      </c>
      <c r="B35" s="29"/>
      <c r="C35" s="6">
        <v>85950147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345664072</v>
      </c>
      <c r="D36" s="33">
        <f>SUM(D25:D35)</f>
        <v>0</v>
      </c>
      <c r="E36" s="34">
        <f t="shared" si="1"/>
        <v>231113769</v>
      </c>
      <c r="F36" s="35">
        <f t="shared" si="1"/>
        <v>231113769</v>
      </c>
      <c r="G36" s="35">
        <f t="shared" si="1"/>
        <v>13148674</v>
      </c>
      <c r="H36" s="35">
        <f t="shared" si="1"/>
        <v>10104425</v>
      </c>
      <c r="I36" s="35">
        <f t="shared" si="1"/>
        <v>17351159</v>
      </c>
      <c r="J36" s="35">
        <f t="shared" si="1"/>
        <v>40604258</v>
      </c>
      <c r="K36" s="35">
        <f t="shared" si="1"/>
        <v>16440176</v>
      </c>
      <c r="L36" s="35">
        <f t="shared" si="1"/>
        <v>16948695</v>
      </c>
      <c r="M36" s="35">
        <f t="shared" si="1"/>
        <v>17749492</v>
      </c>
      <c r="N36" s="35">
        <f t="shared" si="1"/>
        <v>51138363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91742621</v>
      </c>
      <c r="X36" s="35">
        <f t="shared" si="1"/>
        <v>108700761</v>
      </c>
      <c r="Y36" s="35">
        <f t="shared" si="1"/>
        <v>-16958140</v>
      </c>
      <c r="Z36" s="36">
        <f>+IF(X36&lt;&gt;0,+(Y36/X36)*100,0)</f>
        <v>-15.600755545768441</v>
      </c>
      <c r="AA36" s="33">
        <f>SUM(AA25:AA35)</f>
        <v>231113769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-43718446</v>
      </c>
      <c r="D38" s="46">
        <f>+D22-D36</f>
        <v>0</v>
      </c>
      <c r="E38" s="47">
        <f t="shared" si="2"/>
        <v>70720958</v>
      </c>
      <c r="F38" s="48">
        <f t="shared" si="2"/>
        <v>70720958</v>
      </c>
      <c r="G38" s="48">
        <f t="shared" si="2"/>
        <v>86965296</v>
      </c>
      <c r="H38" s="48">
        <f t="shared" si="2"/>
        <v>-3588376</v>
      </c>
      <c r="I38" s="48">
        <f t="shared" si="2"/>
        <v>-10163841</v>
      </c>
      <c r="J38" s="48">
        <f t="shared" si="2"/>
        <v>73213079</v>
      </c>
      <c r="K38" s="48">
        <f t="shared" si="2"/>
        <v>-9817957</v>
      </c>
      <c r="L38" s="48">
        <f t="shared" si="2"/>
        <v>-10595959</v>
      </c>
      <c r="M38" s="48">
        <f t="shared" si="2"/>
        <v>52300402</v>
      </c>
      <c r="N38" s="48">
        <f t="shared" si="2"/>
        <v>31886486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105099565</v>
      </c>
      <c r="X38" s="48">
        <f>IF(F22=F36,0,X22-X36)</f>
        <v>98749119</v>
      </c>
      <c r="Y38" s="48">
        <f t="shared" si="2"/>
        <v>6350446</v>
      </c>
      <c r="Z38" s="49">
        <f>+IF(X38&lt;&gt;0,+(Y38/X38)*100,0)</f>
        <v>6.430888765701292</v>
      </c>
      <c r="AA38" s="46">
        <f>+AA22-AA36</f>
        <v>70720958</v>
      </c>
    </row>
    <row r="39" spans="1:27" ht="13.5">
      <c r="A39" s="23" t="s">
        <v>64</v>
      </c>
      <c r="B39" s="29"/>
      <c r="C39" s="6">
        <v>60450000</v>
      </c>
      <c r="D39" s="6">
        <v>0</v>
      </c>
      <c r="E39" s="7">
        <v>66210000</v>
      </c>
      <c r="F39" s="8">
        <v>66210000</v>
      </c>
      <c r="G39" s="8">
        <v>10841540</v>
      </c>
      <c r="H39" s="8">
        <v>3951258</v>
      </c>
      <c r="I39" s="8">
        <v>9889188</v>
      </c>
      <c r="J39" s="8">
        <v>24681986</v>
      </c>
      <c r="K39" s="8">
        <v>1648833</v>
      </c>
      <c r="L39" s="8">
        <v>0</v>
      </c>
      <c r="M39" s="8">
        <v>24440006</v>
      </c>
      <c r="N39" s="8">
        <v>26088839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50770825</v>
      </c>
      <c r="X39" s="8">
        <v>42374400</v>
      </c>
      <c r="Y39" s="8">
        <v>8396425</v>
      </c>
      <c r="Z39" s="2">
        <v>19.81</v>
      </c>
      <c r="AA39" s="6">
        <v>66210000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16731554</v>
      </c>
      <c r="D42" s="55">
        <f>SUM(D38:D41)</f>
        <v>0</v>
      </c>
      <c r="E42" s="56">
        <f t="shared" si="3"/>
        <v>136930958</v>
      </c>
      <c r="F42" s="57">
        <f t="shared" si="3"/>
        <v>136930958</v>
      </c>
      <c r="G42" s="57">
        <f t="shared" si="3"/>
        <v>97806836</v>
      </c>
      <c r="H42" s="57">
        <f t="shared" si="3"/>
        <v>362882</v>
      </c>
      <c r="I42" s="57">
        <f t="shared" si="3"/>
        <v>-274653</v>
      </c>
      <c r="J42" s="57">
        <f t="shared" si="3"/>
        <v>97895065</v>
      </c>
      <c r="K42" s="57">
        <f t="shared" si="3"/>
        <v>-8169124</v>
      </c>
      <c r="L42" s="57">
        <f t="shared" si="3"/>
        <v>-10595959</v>
      </c>
      <c r="M42" s="57">
        <f t="shared" si="3"/>
        <v>76740408</v>
      </c>
      <c r="N42" s="57">
        <f t="shared" si="3"/>
        <v>57975325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155870390</v>
      </c>
      <c r="X42" s="57">
        <f t="shared" si="3"/>
        <v>141123519</v>
      </c>
      <c r="Y42" s="57">
        <f t="shared" si="3"/>
        <v>14746871</v>
      </c>
      <c r="Z42" s="58">
        <f>+IF(X42&lt;&gt;0,+(Y42/X42)*100,0)</f>
        <v>10.449619669702255</v>
      </c>
      <c r="AA42" s="55">
        <f>SUM(AA38:AA41)</f>
        <v>136930958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16731554</v>
      </c>
      <c r="D44" s="63">
        <f>+D42-D43</f>
        <v>0</v>
      </c>
      <c r="E44" s="64">
        <f t="shared" si="4"/>
        <v>136930958</v>
      </c>
      <c r="F44" s="65">
        <f t="shared" si="4"/>
        <v>136930958</v>
      </c>
      <c r="G44" s="65">
        <f t="shared" si="4"/>
        <v>97806836</v>
      </c>
      <c r="H44" s="65">
        <f t="shared" si="4"/>
        <v>362882</v>
      </c>
      <c r="I44" s="65">
        <f t="shared" si="4"/>
        <v>-274653</v>
      </c>
      <c r="J44" s="65">
        <f t="shared" si="4"/>
        <v>97895065</v>
      </c>
      <c r="K44" s="65">
        <f t="shared" si="4"/>
        <v>-8169124</v>
      </c>
      <c r="L44" s="65">
        <f t="shared" si="4"/>
        <v>-10595959</v>
      </c>
      <c r="M44" s="65">
        <f t="shared" si="4"/>
        <v>76740408</v>
      </c>
      <c r="N44" s="65">
        <f t="shared" si="4"/>
        <v>57975325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155870390</v>
      </c>
      <c r="X44" s="65">
        <f t="shared" si="4"/>
        <v>141123519</v>
      </c>
      <c r="Y44" s="65">
        <f t="shared" si="4"/>
        <v>14746871</v>
      </c>
      <c r="Z44" s="66">
        <f>+IF(X44&lt;&gt;0,+(Y44/X44)*100,0)</f>
        <v>10.449619669702255</v>
      </c>
      <c r="AA44" s="63">
        <f>+AA42-AA43</f>
        <v>136930958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16731554</v>
      </c>
      <c r="D46" s="55">
        <f>SUM(D44:D45)</f>
        <v>0</v>
      </c>
      <c r="E46" s="56">
        <f t="shared" si="5"/>
        <v>136930958</v>
      </c>
      <c r="F46" s="57">
        <f t="shared" si="5"/>
        <v>136930958</v>
      </c>
      <c r="G46" s="57">
        <f t="shared" si="5"/>
        <v>97806836</v>
      </c>
      <c r="H46" s="57">
        <f t="shared" si="5"/>
        <v>362882</v>
      </c>
      <c r="I46" s="57">
        <f t="shared" si="5"/>
        <v>-274653</v>
      </c>
      <c r="J46" s="57">
        <f t="shared" si="5"/>
        <v>97895065</v>
      </c>
      <c r="K46" s="57">
        <f t="shared" si="5"/>
        <v>-8169124</v>
      </c>
      <c r="L46" s="57">
        <f t="shared" si="5"/>
        <v>-10595959</v>
      </c>
      <c r="M46" s="57">
        <f t="shared" si="5"/>
        <v>76740408</v>
      </c>
      <c r="N46" s="57">
        <f t="shared" si="5"/>
        <v>57975325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155870390</v>
      </c>
      <c r="X46" s="57">
        <f t="shared" si="5"/>
        <v>141123519</v>
      </c>
      <c r="Y46" s="57">
        <f t="shared" si="5"/>
        <v>14746871</v>
      </c>
      <c r="Z46" s="58">
        <f>+IF(X46&lt;&gt;0,+(Y46/X46)*100,0)</f>
        <v>10.449619669702255</v>
      </c>
      <c r="AA46" s="55">
        <f>SUM(AA44:AA45)</f>
        <v>136930958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16731554</v>
      </c>
      <c r="D48" s="71">
        <f>SUM(D46:D47)</f>
        <v>0</v>
      </c>
      <c r="E48" s="72">
        <f t="shared" si="6"/>
        <v>136930958</v>
      </c>
      <c r="F48" s="73">
        <f t="shared" si="6"/>
        <v>136930958</v>
      </c>
      <c r="G48" s="73">
        <f t="shared" si="6"/>
        <v>97806836</v>
      </c>
      <c r="H48" s="74">
        <f t="shared" si="6"/>
        <v>362882</v>
      </c>
      <c r="I48" s="74">
        <f t="shared" si="6"/>
        <v>-274653</v>
      </c>
      <c r="J48" s="74">
        <f t="shared" si="6"/>
        <v>97895065</v>
      </c>
      <c r="K48" s="74">
        <f t="shared" si="6"/>
        <v>-8169124</v>
      </c>
      <c r="L48" s="74">
        <f t="shared" si="6"/>
        <v>-10595959</v>
      </c>
      <c r="M48" s="73">
        <f t="shared" si="6"/>
        <v>76740408</v>
      </c>
      <c r="N48" s="73">
        <f t="shared" si="6"/>
        <v>57975325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155870390</v>
      </c>
      <c r="X48" s="74">
        <f t="shared" si="6"/>
        <v>141123519</v>
      </c>
      <c r="Y48" s="74">
        <f t="shared" si="6"/>
        <v>14746871</v>
      </c>
      <c r="Z48" s="75">
        <f>+IF(X48&lt;&gt;0,+(Y48/X48)*100,0)</f>
        <v>10.449619669702255</v>
      </c>
      <c r="AA48" s="76">
        <f>SUM(AA46:AA47)</f>
        <v>136930958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98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101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88038000</v>
      </c>
      <c r="F5" s="8">
        <v>88038000</v>
      </c>
      <c r="G5" s="8">
        <v>0</v>
      </c>
      <c r="H5" s="8">
        <v>0</v>
      </c>
      <c r="I5" s="8">
        <v>6535504</v>
      </c>
      <c r="J5" s="8">
        <v>6535504</v>
      </c>
      <c r="K5" s="8">
        <v>6535505</v>
      </c>
      <c r="L5" s="8">
        <v>12713137</v>
      </c>
      <c r="M5" s="8">
        <v>9628244</v>
      </c>
      <c r="N5" s="8">
        <v>28876886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35412390</v>
      </c>
      <c r="X5" s="8">
        <v>43564652</v>
      </c>
      <c r="Y5" s="8">
        <v>-8152262</v>
      </c>
      <c r="Z5" s="2">
        <v>-18.71</v>
      </c>
      <c r="AA5" s="6">
        <v>88038000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11259536</v>
      </c>
      <c r="F6" s="8">
        <v>11259536</v>
      </c>
      <c r="G6" s="8">
        <v>0</v>
      </c>
      <c r="H6" s="8">
        <v>0</v>
      </c>
      <c r="I6" s="8">
        <v>1141766</v>
      </c>
      <c r="J6" s="8">
        <v>1141766</v>
      </c>
      <c r="K6" s="8">
        <v>1155076</v>
      </c>
      <c r="L6" s="8">
        <v>2366178</v>
      </c>
      <c r="M6" s="8">
        <v>1448279</v>
      </c>
      <c r="N6" s="8">
        <v>4969533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6111299</v>
      </c>
      <c r="X6" s="8">
        <v>5334688</v>
      </c>
      <c r="Y6" s="8">
        <v>776611</v>
      </c>
      <c r="Z6" s="2">
        <v>14.56</v>
      </c>
      <c r="AA6" s="6">
        <v>11259536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12508000</v>
      </c>
      <c r="F10" s="26">
        <v>12508000</v>
      </c>
      <c r="G10" s="26">
        <v>0</v>
      </c>
      <c r="H10" s="26">
        <v>0</v>
      </c>
      <c r="I10" s="26">
        <v>0</v>
      </c>
      <c r="J10" s="26">
        <v>0</v>
      </c>
      <c r="K10" s="26">
        <v>988412</v>
      </c>
      <c r="L10" s="26">
        <v>1979101</v>
      </c>
      <c r="M10" s="26">
        <v>2017409</v>
      </c>
      <c r="N10" s="26">
        <v>4984922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4984922</v>
      </c>
      <c r="X10" s="26">
        <v>6750021</v>
      </c>
      <c r="Y10" s="26">
        <v>-1765099</v>
      </c>
      <c r="Z10" s="27">
        <v>-26.15</v>
      </c>
      <c r="AA10" s="28">
        <v>12508000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418016</v>
      </c>
      <c r="F11" s="8">
        <v>418016</v>
      </c>
      <c r="G11" s="8">
        <v>0</v>
      </c>
      <c r="H11" s="8">
        <v>0</v>
      </c>
      <c r="I11" s="8">
        <v>998305</v>
      </c>
      <c r="J11" s="8">
        <v>998305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998305</v>
      </c>
      <c r="X11" s="8">
        <v>108000</v>
      </c>
      <c r="Y11" s="8">
        <v>890305</v>
      </c>
      <c r="Z11" s="2">
        <v>824.36</v>
      </c>
      <c r="AA11" s="6">
        <v>418016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1092101</v>
      </c>
      <c r="F12" s="8">
        <v>1092101</v>
      </c>
      <c r="G12" s="8">
        <v>0</v>
      </c>
      <c r="H12" s="8">
        <v>0</v>
      </c>
      <c r="I12" s="8">
        <v>0</v>
      </c>
      <c r="J12" s="8">
        <v>0</v>
      </c>
      <c r="K12" s="8">
        <v>7310</v>
      </c>
      <c r="L12" s="8">
        <v>14621</v>
      </c>
      <c r="M12" s="8">
        <v>7310</v>
      </c>
      <c r="N12" s="8">
        <v>29241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29241</v>
      </c>
      <c r="X12" s="8">
        <v>562998</v>
      </c>
      <c r="Y12" s="8">
        <v>-533757</v>
      </c>
      <c r="Z12" s="2">
        <v>-94.81</v>
      </c>
      <c r="AA12" s="6">
        <v>1092101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10958546</v>
      </c>
      <c r="F13" s="8">
        <v>10958546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5252528</v>
      </c>
      <c r="Y13" s="8">
        <v>-5252528</v>
      </c>
      <c r="Z13" s="2">
        <v>-100</v>
      </c>
      <c r="AA13" s="6">
        <v>10958546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10763397</v>
      </c>
      <c r="F14" s="8">
        <v>10763397</v>
      </c>
      <c r="G14" s="8">
        <v>0</v>
      </c>
      <c r="H14" s="8">
        <v>0</v>
      </c>
      <c r="I14" s="8">
        <v>215387</v>
      </c>
      <c r="J14" s="8">
        <v>215387</v>
      </c>
      <c r="K14" s="8">
        <v>140163</v>
      </c>
      <c r="L14" s="8">
        <v>291699</v>
      </c>
      <c r="M14" s="8">
        <v>292296</v>
      </c>
      <c r="N14" s="8">
        <v>724158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939545</v>
      </c>
      <c r="X14" s="8">
        <v>7529897</v>
      </c>
      <c r="Y14" s="8">
        <v>-6590352</v>
      </c>
      <c r="Z14" s="2">
        <v>-87.52</v>
      </c>
      <c r="AA14" s="6">
        <v>10763397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2231575</v>
      </c>
      <c r="F16" s="8">
        <v>2231575</v>
      </c>
      <c r="G16" s="8">
        <v>0</v>
      </c>
      <c r="H16" s="8">
        <v>0</v>
      </c>
      <c r="I16" s="8">
        <v>0</v>
      </c>
      <c r="J16" s="8">
        <v>0</v>
      </c>
      <c r="K16" s="8">
        <v>4185</v>
      </c>
      <c r="L16" s="8">
        <v>13390</v>
      </c>
      <c r="M16" s="8">
        <v>6600</v>
      </c>
      <c r="N16" s="8">
        <v>24175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24175</v>
      </c>
      <c r="X16" s="8">
        <v>1125064</v>
      </c>
      <c r="Y16" s="8">
        <v>-1100889</v>
      </c>
      <c r="Z16" s="2">
        <v>-97.85</v>
      </c>
      <c r="AA16" s="6">
        <v>2231575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6472400</v>
      </c>
      <c r="F17" s="8">
        <v>6472400</v>
      </c>
      <c r="G17" s="8">
        <v>0</v>
      </c>
      <c r="H17" s="8">
        <v>0</v>
      </c>
      <c r="I17" s="8">
        <v>7500</v>
      </c>
      <c r="J17" s="8">
        <v>7500</v>
      </c>
      <c r="K17" s="8">
        <v>368744</v>
      </c>
      <c r="L17" s="8">
        <v>315256</v>
      </c>
      <c r="M17" s="8">
        <v>216246</v>
      </c>
      <c r="N17" s="8">
        <v>900246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907746</v>
      </c>
      <c r="X17" s="8">
        <v>3237498</v>
      </c>
      <c r="Y17" s="8">
        <v>-2329752</v>
      </c>
      <c r="Z17" s="2">
        <v>-71.96</v>
      </c>
      <c r="AA17" s="6">
        <v>6472400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3994780</v>
      </c>
      <c r="F18" s="8">
        <v>3994780</v>
      </c>
      <c r="G18" s="8">
        <v>0</v>
      </c>
      <c r="H18" s="8">
        <v>0</v>
      </c>
      <c r="I18" s="8">
        <v>2335431</v>
      </c>
      <c r="J18" s="8">
        <v>2335431</v>
      </c>
      <c r="K18" s="8">
        <v>-2830</v>
      </c>
      <c r="L18" s="8">
        <v>453043</v>
      </c>
      <c r="M18" s="8">
        <v>290453</v>
      </c>
      <c r="N18" s="8">
        <v>740666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3076097</v>
      </c>
      <c r="X18" s="8">
        <v>1831500</v>
      </c>
      <c r="Y18" s="8">
        <v>1244597</v>
      </c>
      <c r="Z18" s="2">
        <v>67.96</v>
      </c>
      <c r="AA18" s="6">
        <v>3994780</v>
      </c>
    </row>
    <row r="19" spans="1:27" ht="13.5">
      <c r="A19" s="23" t="s">
        <v>46</v>
      </c>
      <c r="B19" s="29"/>
      <c r="C19" s="6">
        <v>0</v>
      </c>
      <c r="D19" s="6">
        <v>0</v>
      </c>
      <c r="E19" s="7">
        <v>314614671</v>
      </c>
      <c r="F19" s="8">
        <v>314614671</v>
      </c>
      <c r="G19" s="8">
        <v>0</v>
      </c>
      <c r="H19" s="8">
        <v>0</v>
      </c>
      <c r="I19" s="8">
        <v>78110000</v>
      </c>
      <c r="J19" s="8">
        <v>78110000</v>
      </c>
      <c r="K19" s="8">
        <v>916000</v>
      </c>
      <c r="L19" s="8">
        <v>534000</v>
      </c>
      <c r="M19" s="8">
        <v>78920827</v>
      </c>
      <c r="N19" s="8">
        <v>80370827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158480827</v>
      </c>
      <c r="X19" s="8">
        <v>225728000</v>
      </c>
      <c r="Y19" s="8">
        <v>-67247173</v>
      </c>
      <c r="Z19" s="2">
        <v>-29.79</v>
      </c>
      <c r="AA19" s="6">
        <v>314614671</v>
      </c>
    </row>
    <row r="20" spans="1:27" ht="13.5">
      <c r="A20" s="23" t="s">
        <v>47</v>
      </c>
      <c r="B20" s="29"/>
      <c r="C20" s="6">
        <v>0</v>
      </c>
      <c r="D20" s="6">
        <v>0</v>
      </c>
      <c r="E20" s="7">
        <v>2503210</v>
      </c>
      <c r="F20" s="26">
        <v>2503210</v>
      </c>
      <c r="G20" s="26">
        <v>0</v>
      </c>
      <c r="H20" s="26">
        <v>0</v>
      </c>
      <c r="I20" s="26">
        <v>40482</v>
      </c>
      <c r="J20" s="26">
        <v>40482</v>
      </c>
      <c r="K20" s="26">
        <v>56059</v>
      </c>
      <c r="L20" s="26">
        <v>194949</v>
      </c>
      <c r="M20" s="26">
        <v>20592</v>
      </c>
      <c r="N20" s="26">
        <v>271600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312082</v>
      </c>
      <c r="X20" s="26">
        <v>1252500</v>
      </c>
      <c r="Y20" s="26">
        <v>-940418</v>
      </c>
      <c r="Z20" s="27">
        <v>-75.08</v>
      </c>
      <c r="AA20" s="28">
        <v>2503210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0</v>
      </c>
      <c r="D22" s="33">
        <f>SUM(D5:D21)</f>
        <v>0</v>
      </c>
      <c r="E22" s="34">
        <f t="shared" si="0"/>
        <v>464854232</v>
      </c>
      <c r="F22" s="35">
        <f t="shared" si="0"/>
        <v>464854232</v>
      </c>
      <c r="G22" s="35">
        <f t="shared" si="0"/>
        <v>0</v>
      </c>
      <c r="H22" s="35">
        <f t="shared" si="0"/>
        <v>0</v>
      </c>
      <c r="I22" s="35">
        <f t="shared" si="0"/>
        <v>89384375</v>
      </c>
      <c r="J22" s="35">
        <f t="shared" si="0"/>
        <v>89384375</v>
      </c>
      <c r="K22" s="35">
        <f t="shared" si="0"/>
        <v>10168624</v>
      </c>
      <c r="L22" s="35">
        <f t="shared" si="0"/>
        <v>18875374</v>
      </c>
      <c r="M22" s="35">
        <f t="shared" si="0"/>
        <v>92848256</v>
      </c>
      <c r="N22" s="35">
        <f t="shared" si="0"/>
        <v>121892254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211276629</v>
      </c>
      <c r="X22" s="35">
        <f t="shared" si="0"/>
        <v>302277346</v>
      </c>
      <c r="Y22" s="35">
        <f t="shared" si="0"/>
        <v>-91000717</v>
      </c>
      <c r="Z22" s="36">
        <f>+IF(X22&lt;&gt;0,+(Y22/X22)*100,0)</f>
        <v>-30.105040355885613</v>
      </c>
      <c r="AA22" s="33">
        <f>SUM(AA5:AA21)</f>
        <v>464854232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0</v>
      </c>
      <c r="D25" s="6">
        <v>0</v>
      </c>
      <c r="E25" s="7">
        <v>160342140</v>
      </c>
      <c r="F25" s="8">
        <v>160342140</v>
      </c>
      <c r="G25" s="8">
        <v>0</v>
      </c>
      <c r="H25" s="8">
        <v>0</v>
      </c>
      <c r="I25" s="8">
        <v>11436068</v>
      </c>
      <c r="J25" s="8">
        <v>11436068</v>
      </c>
      <c r="K25" s="8">
        <v>11822867</v>
      </c>
      <c r="L25" s="8">
        <v>11574172</v>
      </c>
      <c r="M25" s="8">
        <v>11830853</v>
      </c>
      <c r="N25" s="8">
        <v>35227892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46663960</v>
      </c>
      <c r="X25" s="8">
        <v>80532648</v>
      </c>
      <c r="Y25" s="8">
        <v>-33868688</v>
      </c>
      <c r="Z25" s="2">
        <v>-42.06</v>
      </c>
      <c r="AA25" s="6">
        <v>160342140</v>
      </c>
    </row>
    <row r="26" spans="1:27" ht="13.5">
      <c r="A26" s="25" t="s">
        <v>52</v>
      </c>
      <c r="B26" s="24"/>
      <c r="C26" s="6">
        <v>0</v>
      </c>
      <c r="D26" s="6">
        <v>0</v>
      </c>
      <c r="E26" s="7">
        <v>29028000</v>
      </c>
      <c r="F26" s="8">
        <v>29028000</v>
      </c>
      <c r="G26" s="8">
        <v>0</v>
      </c>
      <c r="H26" s="8">
        <v>0</v>
      </c>
      <c r="I26" s="8">
        <v>2070795</v>
      </c>
      <c r="J26" s="8">
        <v>2070795</v>
      </c>
      <c r="K26" s="8">
        <v>1896533</v>
      </c>
      <c r="L26" s="8">
        <v>1874955</v>
      </c>
      <c r="M26" s="8">
        <v>1874955</v>
      </c>
      <c r="N26" s="8">
        <v>5646443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7717238</v>
      </c>
      <c r="X26" s="8">
        <v>13942392</v>
      </c>
      <c r="Y26" s="8">
        <v>-6225154</v>
      </c>
      <c r="Z26" s="2">
        <v>-44.65</v>
      </c>
      <c r="AA26" s="6">
        <v>29028000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30387000</v>
      </c>
      <c r="F27" s="8">
        <v>30387000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15193500</v>
      </c>
      <c r="Y27" s="8">
        <v>-15193500</v>
      </c>
      <c r="Z27" s="2">
        <v>-100</v>
      </c>
      <c r="AA27" s="6">
        <v>30387000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44183000</v>
      </c>
      <c r="F28" s="8">
        <v>44183000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22064000</v>
      </c>
      <c r="Y28" s="8">
        <v>-22064000</v>
      </c>
      <c r="Z28" s="2">
        <v>-100</v>
      </c>
      <c r="AA28" s="6">
        <v>44183000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1653000</v>
      </c>
      <c r="F29" s="8">
        <v>1653000</v>
      </c>
      <c r="G29" s="8">
        <v>0</v>
      </c>
      <c r="H29" s="8">
        <v>0</v>
      </c>
      <c r="I29" s="8">
        <v>559196</v>
      </c>
      <c r="J29" s="8">
        <v>559196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559196</v>
      </c>
      <c r="X29" s="8">
        <v>650000</v>
      </c>
      <c r="Y29" s="8">
        <v>-90804</v>
      </c>
      <c r="Z29" s="2">
        <v>-13.97</v>
      </c>
      <c r="AA29" s="6">
        <v>1653000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32416550</v>
      </c>
      <c r="F31" s="8">
        <v>32416550</v>
      </c>
      <c r="G31" s="8">
        <v>0</v>
      </c>
      <c r="H31" s="8">
        <v>0</v>
      </c>
      <c r="I31" s="8">
        <v>788590</v>
      </c>
      <c r="J31" s="8">
        <v>788590</v>
      </c>
      <c r="K31" s="8">
        <v>15978762</v>
      </c>
      <c r="L31" s="8">
        <v>653000</v>
      </c>
      <c r="M31" s="8">
        <v>2238103</v>
      </c>
      <c r="N31" s="8">
        <v>18869865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19658455</v>
      </c>
      <c r="X31" s="8">
        <v>16208502</v>
      </c>
      <c r="Y31" s="8">
        <v>3449953</v>
      </c>
      <c r="Z31" s="2">
        <v>21.28</v>
      </c>
      <c r="AA31" s="6">
        <v>32416550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42618000</v>
      </c>
      <c r="F32" s="8">
        <v>42618000</v>
      </c>
      <c r="G32" s="8">
        <v>0</v>
      </c>
      <c r="H32" s="8">
        <v>0</v>
      </c>
      <c r="I32" s="8">
        <v>1744701</v>
      </c>
      <c r="J32" s="8">
        <v>1744701</v>
      </c>
      <c r="K32" s="8">
        <v>5241301</v>
      </c>
      <c r="L32" s="8">
        <v>3161846</v>
      </c>
      <c r="M32" s="8">
        <v>3313244</v>
      </c>
      <c r="N32" s="8">
        <v>11716391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13461092</v>
      </c>
      <c r="X32" s="8">
        <v>18958998</v>
      </c>
      <c r="Y32" s="8">
        <v>-5497906</v>
      </c>
      <c r="Z32" s="2">
        <v>-29</v>
      </c>
      <c r="AA32" s="6">
        <v>42618000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5425000</v>
      </c>
      <c r="F33" s="8">
        <v>5425000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281000</v>
      </c>
      <c r="M33" s="8">
        <v>571566</v>
      </c>
      <c r="N33" s="8">
        <v>852566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852566</v>
      </c>
      <c r="X33" s="8"/>
      <c r="Y33" s="8">
        <v>852566</v>
      </c>
      <c r="Z33" s="2">
        <v>0</v>
      </c>
      <c r="AA33" s="6">
        <v>5425000</v>
      </c>
    </row>
    <row r="34" spans="1:27" ht="13.5">
      <c r="A34" s="25" t="s">
        <v>60</v>
      </c>
      <c r="B34" s="24"/>
      <c r="C34" s="6">
        <v>0</v>
      </c>
      <c r="D34" s="6">
        <v>0</v>
      </c>
      <c r="E34" s="7">
        <v>135039564</v>
      </c>
      <c r="F34" s="8">
        <v>135039564</v>
      </c>
      <c r="G34" s="8">
        <v>0</v>
      </c>
      <c r="H34" s="8">
        <v>0</v>
      </c>
      <c r="I34" s="8">
        <v>5058139</v>
      </c>
      <c r="J34" s="8">
        <v>5058139</v>
      </c>
      <c r="K34" s="8">
        <v>9708009</v>
      </c>
      <c r="L34" s="8">
        <v>10576028</v>
      </c>
      <c r="M34" s="8">
        <v>6735098</v>
      </c>
      <c r="N34" s="8">
        <v>27019135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32077274</v>
      </c>
      <c r="X34" s="8">
        <v>70525500</v>
      </c>
      <c r="Y34" s="8">
        <v>-38448226</v>
      </c>
      <c r="Z34" s="2">
        <v>-54.52</v>
      </c>
      <c r="AA34" s="6">
        <v>135039564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0</v>
      </c>
      <c r="D36" s="33">
        <f>SUM(D25:D35)</f>
        <v>0</v>
      </c>
      <c r="E36" s="34">
        <f t="shared" si="1"/>
        <v>481092254</v>
      </c>
      <c r="F36" s="35">
        <f t="shared" si="1"/>
        <v>481092254</v>
      </c>
      <c r="G36" s="35">
        <f t="shared" si="1"/>
        <v>0</v>
      </c>
      <c r="H36" s="35">
        <f t="shared" si="1"/>
        <v>0</v>
      </c>
      <c r="I36" s="35">
        <f t="shared" si="1"/>
        <v>21657489</v>
      </c>
      <c r="J36" s="35">
        <f t="shared" si="1"/>
        <v>21657489</v>
      </c>
      <c r="K36" s="35">
        <f t="shared" si="1"/>
        <v>44647472</v>
      </c>
      <c r="L36" s="35">
        <f t="shared" si="1"/>
        <v>28121001</v>
      </c>
      <c r="M36" s="35">
        <f t="shared" si="1"/>
        <v>26563819</v>
      </c>
      <c r="N36" s="35">
        <f t="shared" si="1"/>
        <v>99332292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120989781</v>
      </c>
      <c r="X36" s="35">
        <f t="shared" si="1"/>
        <v>238075540</v>
      </c>
      <c r="Y36" s="35">
        <f t="shared" si="1"/>
        <v>-117085759</v>
      </c>
      <c r="Z36" s="36">
        <f>+IF(X36&lt;&gt;0,+(Y36/X36)*100,0)</f>
        <v>-49.18008754700294</v>
      </c>
      <c r="AA36" s="33">
        <f>SUM(AA25:AA35)</f>
        <v>481092254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0</v>
      </c>
      <c r="D38" s="46">
        <f>+D22-D36</f>
        <v>0</v>
      </c>
      <c r="E38" s="47">
        <f t="shared" si="2"/>
        <v>-16238022</v>
      </c>
      <c r="F38" s="48">
        <f t="shared" si="2"/>
        <v>-16238022</v>
      </c>
      <c r="G38" s="48">
        <f t="shared" si="2"/>
        <v>0</v>
      </c>
      <c r="H38" s="48">
        <f t="shared" si="2"/>
        <v>0</v>
      </c>
      <c r="I38" s="48">
        <f t="shared" si="2"/>
        <v>67726886</v>
      </c>
      <c r="J38" s="48">
        <f t="shared" si="2"/>
        <v>67726886</v>
      </c>
      <c r="K38" s="48">
        <f t="shared" si="2"/>
        <v>-34478848</v>
      </c>
      <c r="L38" s="48">
        <f t="shared" si="2"/>
        <v>-9245627</v>
      </c>
      <c r="M38" s="48">
        <f t="shared" si="2"/>
        <v>66284437</v>
      </c>
      <c r="N38" s="48">
        <f t="shared" si="2"/>
        <v>22559962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90286848</v>
      </c>
      <c r="X38" s="48">
        <f>IF(F22=F36,0,X22-X36)</f>
        <v>64201806</v>
      </c>
      <c r="Y38" s="48">
        <f t="shared" si="2"/>
        <v>26085042</v>
      </c>
      <c r="Z38" s="49">
        <f>+IF(X38&lt;&gt;0,+(Y38/X38)*100,0)</f>
        <v>40.62976359263165</v>
      </c>
      <c r="AA38" s="46">
        <f>+AA22-AA36</f>
        <v>-16238022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164045810</v>
      </c>
      <c r="F39" s="8">
        <v>164045810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12191000</v>
      </c>
      <c r="N39" s="8">
        <v>12191000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12191000</v>
      </c>
      <c r="X39" s="8">
        <v>112121000</v>
      </c>
      <c r="Y39" s="8">
        <v>-99930000</v>
      </c>
      <c r="Z39" s="2">
        <v>-89.13</v>
      </c>
      <c r="AA39" s="6">
        <v>164045810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0</v>
      </c>
      <c r="D42" s="55">
        <f>SUM(D38:D41)</f>
        <v>0</v>
      </c>
      <c r="E42" s="56">
        <f t="shared" si="3"/>
        <v>147807788</v>
      </c>
      <c r="F42" s="57">
        <f t="shared" si="3"/>
        <v>147807788</v>
      </c>
      <c r="G42" s="57">
        <f t="shared" si="3"/>
        <v>0</v>
      </c>
      <c r="H42" s="57">
        <f t="shared" si="3"/>
        <v>0</v>
      </c>
      <c r="I42" s="57">
        <f t="shared" si="3"/>
        <v>67726886</v>
      </c>
      <c r="J42" s="57">
        <f t="shared" si="3"/>
        <v>67726886</v>
      </c>
      <c r="K42" s="57">
        <f t="shared" si="3"/>
        <v>-34478848</v>
      </c>
      <c r="L42" s="57">
        <f t="shared" si="3"/>
        <v>-9245627</v>
      </c>
      <c r="M42" s="57">
        <f t="shared" si="3"/>
        <v>78475437</v>
      </c>
      <c r="N42" s="57">
        <f t="shared" si="3"/>
        <v>34750962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102477848</v>
      </c>
      <c r="X42" s="57">
        <f t="shared" si="3"/>
        <v>176322806</v>
      </c>
      <c r="Y42" s="57">
        <f t="shared" si="3"/>
        <v>-73844958</v>
      </c>
      <c r="Z42" s="58">
        <f>+IF(X42&lt;&gt;0,+(Y42/X42)*100,0)</f>
        <v>-41.880548339277226</v>
      </c>
      <c r="AA42" s="55">
        <f>SUM(AA38:AA41)</f>
        <v>147807788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0</v>
      </c>
      <c r="D44" s="63">
        <f>+D42-D43</f>
        <v>0</v>
      </c>
      <c r="E44" s="64">
        <f t="shared" si="4"/>
        <v>147807788</v>
      </c>
      <c r="F44" s="65">
        <f t="shared" si="4"/>
        <v>147807788</v>
      </c>
      <c r="G44" s="65">
        <f t="shared" si="4"/>
        <v>0</v>
      </c>
      <c r="H44" s="65">
        <f t="shared" si="4"/>
        <v>0</v>
      </c>
      <c r="I44" s="65">
        <f t="shared" si="4"/>
        <v>67726886</v>
      </c>
      <c r="J44" s="65">
        <f t="shared" si="4"/>
        <v>67726886</v>
      </c>
      <c r="K44" s="65">
        <f t="shared" si="4"/>
        <v>-34478848</v>
      </c>
      <c r="L44" s="65">
        <f t="shared" si="4"/>
        <v>-9245627</v>
      </c>
      <c r="M44" s="65">
        <f t="shared" si="4"/>
        <v>78475437</v>
      </c>
      <c r="N44" s="65">
        <f t="shared" si="4"/>
        <v>34750962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102477848</v>
      </c>
      <c r="X44" s="65">
        <f t="shared" si="4"/>
        <v>176322806</v>
      </c>
      <c r="Y44" s="65">
        <f t="shared" si="4"/>
        <v>-73844958</v>
      </c>
      <c r="Z44" s="66">
        <f>+IF(X44&lt;&gt;0,+(Y44/X44)*100,0)</f>
        <v>-41.880548339277226</v>
      </c>
      <c r="AA44" s="63">
        <f>+AA42-AA43</f>
        <v>147807788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0</v>
      </c>
      <c r="D46" s="55">
        <f>SUM(D44:D45)</f>
        <v>0</v>
      </c>
      <c r="E46" s="56">
        <f t="shared" si="5"/>
        <v>147807788</v>
      </c>
      <c r="F46" s="57">
        <f t="shared" si="5"/>
        <v>147807788</v>
      </c>
      <c r="G46" s="57">
        <f t="shared" si="5"/>
        <v>0</v>
      </c>
      <c r="H46" s="57">
        <f t="shared" si="5"/>
        <v>0</v>
      </c>
      <c r="I46" s="57">
        <f t="shared" si="5"/>
        <v>67726886</v>
      </c>
      <c r="J46" s="57">
        <f t="shared" si="5"/>
        <v>67726886</v>
      </c>
      <c r="K46" s="57">
        <f t="shared" si="5"/>
        <v>-34478848</v>
      </c>
      <c r="L46" s="57">
        <f t="shared" si="5"/>
        <v>-9245627</v>
      </c>
      <c r="M46" s="57">
        <f t="shared" si="5"/>
        <v>78475437</v>
      </c>
      <c r="N46" s="57">
        <f t="shared" si="5"/>
        <v>34750962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102477848</v>
      </c>
      <c r="X46" s="57">
        <f t="shared" si="5"/>
        <v>176322806</v>
      </c>
      <c r="Y46" s="57">
        <f t="shared" si="5"/>
        <v>-73844958</v>
      </c>
      <c r="Z46" s="58">
        <f>+IF(X46&lt;&gt;0,+(Y46/X46)*100,0)</f>
        <v>-41.880548339277226</v>
      </c>
      <c r="AA46" s="55">
        <f>SUM(AA44:AA45)</f>
        <v>147807788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0</v>
      </c>
      <c r="D48" s="71">
        <f>SUM(D46:D47)</f>
        <v>0</v>
      </c>
      <c r="E48" s="72">
        <f t="shared" si="6"/>
        <v>147807788</v>
      </c>
      <c r="F48" s="73">
        <f t="shared" si="6"/>
        <v>147807788</v>
      </c>
      <c r="G48" s="73">
        <f t="shared" si="6"/>
        <v>0</v>
      </c>
      <c r="H48" s="74">
        <f t="shared" si="6"/>
        <v>0</v>
      </c>
      <c r="I48" s="74">
        <f t="shared" si="6"/>
        <v>67726886</v>
      </c>
      <c r="J48" s="74">
        <f t="shared" si="6"/>
        <v>67726886</v>
      </c>
      <c r="K48" s="74">
        <f t="shared" si="6"/>
        <v>-34478848</v>
      </c>
      <c r="L48" s="74">
        <f t="shared" si="6"/>
        <v>-9245627</v>
      </c>
      <c r="M48" s="73">
        <f t="shared" si="6"/>
        <v>78475437</v>
      </c>
      <c r="N48" s="73">
        <f t="shared" si="6"/>
        <v>34750962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102477848</v>
      </c>
      <c r="X48" s="74">
        <f t="shared" si="6"/>
        <v>176322806</v>
      </c>
      <c r="Y48" s="74">
        <f t="shared" si="6"/>
        <v>-73844958</v>
      </c>
      <c r="Z48" s="75">
        <f>+IF(X48&lt;&gt;0,+(Y48/X48)*100,0)</f>
        <v>-41.880548339277226</v>
      </c>
      <c r="AA48" s="76">
        <f>SUM(AA46:AA47)</f>
        <v>147807788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99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101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36155000</v>
      </c>
      <c r="F8" s="8">
        <v>36155000</v>
      </c>
      <c r="G8" s="8">
        <v>2629058</v>
      </c>
      <c r="H8" s="8">
        <v>0</v>
      </c>
      <c r="I8" s="8">
        <v>7466064</v>
      </c>
      <c r="J8" s="8">
        <v>10095122</v>
      </c>
      <c r="K8" s="8">
        <v>2001318</v>
      </c>
      <c r="L8" s="8">
        <v>3580664</v>
      </c>
      <c r="M8" s="8">
        <v>3088205</v>
      </c>
      <c r="N8" s="8">
        <v>8670187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18765309</v>
      </c>
      <c r="X8" s="8">
        <v>18077502</v>
      </c>
      <c r="Y8" s="8">
        <v>687807</v>
      </c>
      <c r="Z8" s="2">
        <v>3.8</v>
      </c>
      <c r="AA8" s="6">
        <v>36155000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10272000</v>
      </c>
      <c r="F9" s="8">
        <v>10272000</v>
      </c>
      <c r="G9" s="8">
        <v>868382</v>
      </c>
      <c r="H9" s="8">
        <v>0</v>
      </c>
      <c r="I9" s="8">
        <v>1930513</v>
      </c>
      <c r="J9" s="8">
        <v>2798895</v>
      </c>
      <c r="K9" s="8">
        <v>918417</v>
      </c>
      <c r="L9" s="8">
        <v>932140</v>
      </c>
      <c r="M9" s="8">
        <v>883339</v>
      </c>
      <c r="N9" s="8">
        <v>2733896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5532791</v>
      </c>
      <c r="X9" s="8">
        <v>5136000</v>
      </c>
      <c r="Y9" s="8">
        <v>396791</v>
      </c>
      <c r="Z9" s="2">
        <v>7.73</v>
      </c>
      <c r="AA9" s="6">
        <v>10272000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/>
      <c r="Y10" s="26">
        <v>0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/>
      <c r="Y12" s="8">
        <v>0</v>
      </c>
      <c r="Z12" s="2">
        <v>0</v>
      </c>
      <c r="AA12" s="6">
        <v>0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10000000</v>
      </c>
      <c r="F13" s="8">
        <v>10000000</v>
      </c>
      <c r="G13" s="8">
        <v>782109</v>
      </c>
      <c r="H13" s="8">
        <v>1322373</v>
      </c>
      <c r="I13" s="8">
        <v>0</v>
      </c>
      <c r="J13" s="8">
        <v>2104482</v>
      </c>
      <c r="K13" s="8">
        <v>1907621</v>
      </c>
      <c r="L13" s="8">
        <v>400971</v>
      </c>
      <c r="M13" s="8">
        <v>794600</v>
      </c>
      <c r="N13" s="8">
        <v>3103192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5207674</v>
      </c>
      <c r="X13" s="8">
        <v>6000000</v>
      </c>
      <c r="Y13" s="8">
        <v>-792326</v>
      </c>
      <c r="Z13" s="2">
        <v>-13.21</v>
      </c>
      <c r="AA13" s="6">
        <v>10000000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4800000</v>
      </c>
      <c r="F14" s="8">
        <v>4800000</v>
      </c>
      <c r="G14" s="8">
        <v>715489</v>
      </c>
      <c r="H14" s="8">
        <v>0</v>
      </c>
      <c r="I14" s="8">
        <v>1491599</v>
      </c>
      <c r="J14" s="8">
        <v>2207088</v>
      </c>
      <c r="K14" s="8">
        <v>721673</v>
      </c>
      <c r="L14" s="8">
        <v>765867</v>
      </c>
      <c r="M14" s="8">
        <v>783445</v>
      </c>
      <c r="N14" s="8">
        <v>2270985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4478073</v>
      </c>
      <c r="X14" s="8"/>
      <c r="Y14" s="8">
        <v>4478073</v>
      </c>
      <c r="Z14" s="2">
        <v>0</v>
      </c>
      <c r="AA14" s="6">
        <v>4800000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0</v>
      </c>
      <c r="D19" s="6">
        <v>0</v>
      </c>
      <c r="E19" s="7">
        <v>815817000</v>
      </c>
      <c r="F19" s="8">
        <v>815817000</v>
      </c>
      <c r="G19" s="8">
        <v>326679773</v>
      </c>
      <c r="H19" s="8">
        <v>71416868</v>
      </c>
      <c r="I19" s="8">
        <v>2383500</v>
      </c>
      <c r="J19" s="8">
        <v>400480141</v>
      </c>
      <c r="K19" s="8">
        <v>2356640</v>
      </c>
      <c r="L19" s="8">
        <v>1007922</v>
      </c>
      <c r="M19" s="8">
        <v>385144</v>
      </c>
      <c r="N19" s="8">
        <v>3749706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404229847</v>
      </c>
      <c r="X19" s="8">
        <v>370039800</v>
      </c>
      <c r="Y19" s="8">
        <v>34190047</v>
      </c>
      <c r="Z19" s="2">
        <v>9.24</v>
      </c>
      <c r="AA19" s="6">
        <v>815817000</v>
      </c>
    </row>
    <row r="20" spans="1:27" ht="13.5">
      <c r="A20" s="23" t="s">
        <v>47</v>
      </c>
      <c r="B20" s="29"/>
      <c r="C20" s="6">
        <v>0</v>
      </c>
      <c r="D20" s="6">
        <v>0</v>
      </c>
      <c r="E20" s="7">
        <v>5792220</v>
      </c>
      <c r="F20" s="26">
        <v>5792220</v>
      </c>
      <c r="G20" s="26">
        <v>490867</v>
      </c>
      <c r="H20" s="26">
        <v>0</v>
      </c>
      <c r="I20" s="26">
        <v>269427</v>
      </c>
      <c r="J20" s="26">
        <v>760294</v>
      </c>
      <c r="K20" s="26">
        <v>112174</v>
      </c>
      <c r="L20" s="26">
        <v>440865</v>
      </c>
      <c r="M20" s="26">
        <v>3149</v>
      </c>
      <c r="N20" s="26">
        <v>556188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1316482</v>
      </c>
      <c r="X20" s="26">
        <v>2760834</v>
      </c>
      <c r="Y20" s="26">
        <v>-1444352</v>
      </c>
      <c r="Z20" s="27">
        <v>-52.32</v>
      </c>
      <c r="AA20" s="28">
        <v>5792220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0</v>
      </c>
      <c r="D22" s="33">
        <f>SUM(D5:D21)</f>
        <v>0</v>
      </c>
      <c r="E22" s="34">
        <f t="shared" si="0"/>
        <v>882836220</v>
      </c>
      <c r="F22" s="35">
        <f t="shared" si="0"/>
        <v>882836220</v>
      </c>
      <c r="G22" s="35">
        <f t="shared" si="0"/>
        <v>332165678</v>
      </c>
      <c r="H22" s="35">
        <f t="shared" si="0"/>
        <v>72739241</v>
      </c>
      <c r="I22" s="35">
        <f t="shared" si="0"/>
        <v>13541103</v>
      </c>
      <c r="J22" s="35">
        <f t="shared" si="0"/>
        <v>418446022</v>
      </c>
      <c r="K22" s="35">
        <f t="shared" si="0"/>
        <v>8017843</v>
      </c>
      <c r="L22" s="35">
        <f t="shared" si="0"/>
        <v>7128429</v>
      </c>
      <c r="M22" s="35">
        <f t="shared" si="0"/>
        <v>5937882</v>
      </c>
      <c r="N22" s="35">
        <f t="shared" si="0"/>
        <v>21084154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439530176</v>
      </c>
      <c r="X22" s="35">
        <f t="shared" si="0"/>
        <v>402014136</v>
      </c>
      <c r="Y22" s="35">
        <f t="shared" si="0"/>
        <v>37516040</v>
      </c>
      <c r="Z22" s="36">
        <f>+IF(X22&lt;&gt;0,+(Y22/X22)*100,0)</f>
        <v>9.332020105880058</v>
      </c>
      <c r="AA22" s="33">
        <f>SUM(AA5:AA21)</f>
        <v>882836220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0</v>
      </c>
      <c r="D25" s="6">
        <v>0</v>
      </c>
      <c r="E25" s="7">
        <v>297798861</v>
      </c>
      <c r="F25" s="8">
        <v>297798861</v>
      </c>
      <c r="G25" s="8">
        <v>26280032</v>
      </c>
      <c r="H25" s="8">
        <v>24994788</v>
      </c>
      <c r="I25" s="8">
        <v>24940855</v>
      </c>
      <c r="J25" s="8">
        <v>76215675</v>
      </c>
      <c r="K25" s="8">
        <v>28093344</v>
      </c>
      <c r="L25" s="8">
        <v>25938165</v>
      </c>
      <c r="M25" s="8">
        <v>23830599</v>
      </c>
      <c r="N25" s="8">
        <v>77862108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154077783</v>
      </c>
      <c r="X25" s="8">
        <v>152944998</v>
      </c>
      <c r="Y25" s="8">
        <v>1132785</v>
      </c>
      <c r="Z25" s="2">
        <v>0.74</v>
      </c>
      <c r="AA25" s="6">
        <v>297798861</v>
      </c>
    </row>
    <row r="26" spans="1:27" ht="13.5">
      <c r="A26" s="25" t="s">
        <v>52</v>
      </c>
      <c r="B26" s="24"/>
      <c r="C26" s="6">
        <v>0</v>
      </c>
      <c r="D26" s="6">
        <v>0</v>
      </c>
      <c r="E26" s="7">
        <v>15278857</v>
      </c>
      <c r="F26" s="8">
        <v>15278857</v>
      </c>
      <c r="G26" s="8">
        <v>1439340</v>
      </c>
      <c r="H26" s="8">
        <v>1235275</v>
      </c>
      <c r="I26" s="8">
        <v>1151780</v>
      </c>
      <c r="J26" s="8">
        <v>3826395</v>
      </c>
      <c r="K26" s="8">
        <v>1414857</v>
      </c>
      <c r="L26" s="8">
        <v>1282417</v>
      </c>
      <c r="M26" s="8">
        <v>1235837</v>
      </c>
      <c r="N26" s="8">
        <v>3933111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7759506</v>
      </c>
      <c r="X26" s="8">
        <v>7639500</v>
      </c>
      <c r="Y26" s="8">
        <v>120006</v>
      </c>
      <c r="Z26" s="2">
        <v>1.57</v>
      </c>
      <c r="AA26" s="6">
        <v>15278857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3800000</v>
      </c>
      <c r="F27" s="8">
        <v>3800000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3800000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69600000</v>
      </c>
      <c r="F28" s="8">
        <v>69600000</v>
      </c>
      <c r="G28" s="8">
        <v>0</v>
      </c>
      <c r="H28" s="8">
        <v>0</v>
      </c>
      <c r="I28" s="8">
        <v>15451277</v>
      </c>
      <c r="J28" s="8">
        <v>15451277</v>
      </c>
      <c r="K28" s="8">
        <v>5150426</v>
      </c>
      <c r="L28" s="8">
        <v>5150426</v>
      </c>
      <c r="M28" s="8">
        <v>6354093</v>
      </c>
      <c r="N28" s="8">
        <v>16654945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32106222</v>
      </c>
      <c r="X28" s="8">
        <v>33799998</v>
      </c>
      <c r="Y28" s="8">
        <v>-1693776</v>
      </c>
      <c r="Z28" s="2">
        <v>-5.01</v>
      </c>
      <c r="AA28" s="6">
        <v>69600000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1100000</v>
      </c>
      <c r="F29" s="8">
        <v>1100000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600000</v>
      </c>
      <c r="Y29" s="8">
        <v>-600000</v>
      </c>
      <c r="Z29" s="2">
        <v>-100</v>
      </c>
      <c r="AA29" s="6">
        <v>1100000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127160450</v>
      </c>
      <c r="F30" s="8">
        <v>127160450</v>
      </c>
      <c r="G30" s="8">
        <v>8614541</v>
      </c>
      <c r="H30" s="8">
        <v>18318171</v>
      </c>
      <c r="I30" s="8">
        <v>19768178</v>
      </c>
      <c r="J30" s="8">
        <v>46700890</v>
      </c>
      <c r="K30" s="8">
        <v>17746439</v>
      </c>
      <c r="L30" s="8">
        <v>29752115</v>
      </c>
      <c r="M30" s="8">
        <v>26637821</v>
      </c>
      <c r="N30" s="8">
        <v>74136375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120837265</v>
      </c>
      <c r="X30" s="8">
        <v>63580002</v>
      </c>
      <c r="Y30" s="8">
        <v>57257263</v>
      </c>
      <c r="Z30" s="2">
        <v>90.06</v>
      </c>
      <c r="AA30" s="6">
        <v>127160450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34910000</v>
      </c>
      <c r="F31" s="8">
        <v>34910000</v>
      </c>
      <c r="G31" s="8">
        <v>5139483</v>
      </c>
      <c r="H31" s="8">
        <v>17436457</v>
      </c>
      <c r="I31" s="8">
        <v>6621000</v>
      </c>
      <c r="J31" s="8">
        <v>29196940</v>
      </c>
      <c r="K31" s="8">
        <v>6454241</v>
      </c>
      <c r="L31" s="8">
        <v>1990998</v>
      </c>
      <c r="M31" s="8">
        <v>1802764</v>
      </c>
      <c r="N31" s="8">
        <v>10248003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39444943</v>
      </c>
      <c r="X31" s="8">
        <v>15000000</v>
      </c>
      <c r="Y31" s="8">
        <v>24444943</v>
      </c>
      <c r="Z31" s="2">
        <v>162.97</v>
      </c>
      <c r="AA31" s="6">
        <v>34910000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266647000</v>
      </c>
      <c r="F32" s="8">
        <v>266647000</v>
      </c>
      <c r="G32" s="8">
        <v>2818209</v>
      </c>
      <c r="H32" s="8">
        <v>7467509</v>
      </c>
      <c r="I32" s="8">
        <v>6556225</v>
      </c>
      <c r="J32" s="8">
        <v>16841943</v>
      </c>
      <c r="K32" s="8">
        <v>6503317</v>
      </c>
      <c r="L32" s="8">
        <v>6862510</v>
      </c>
      <c r="M32" s="8">
        <v>8731955</v>
      </c>
      <c r="N32" s="8">
        <v>22097782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38939725</v>
      </c>
      <c r="X32" s="8">
        <v>27000000</v>
      </c>
      <c r="Y32" s="8">
        <v>11939725</v>
      </c>
      <c r="Z32" s="2">
        <v>44.22</v>
      </c>
      <c r="AA32" s="6">
        <v>266647000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3000000</v>
      </c>
      <c r="F33" s="8">
        <v>3000000</v>
      </c>
      <c r="G33" s="8">
        <v>354079</v>
      </c>
      <c r="H33" s="8">
        <v>293222</v>
      </c>
      <c r="I33" s="8">
        <v>540150</v>
      </c>
      <c r="J33" s="8">
        <v>1187451</v>
      </c>
      <c r="K33" s="8">
        <v>522388</v>
      </c>
      <c r="L33" s="8">
        <v>402134</v>
      </c>
      <c r="M33" s="8">
        <v>270241</v>
      </c>
      <c r="N33" s="8">
        <v>1194763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2382214</v>
      </c>
      <c r="X33" s="8">
        <v>3000000</v>
      </c>
      <c r="Y33" s="8">
        <v>-617786</v>
      </c>
      <c r="Z33" s="2">
        <v>-20.59</v>
      </c>
      <c r="AA33" s="6">
        <v>3000000</v>
      </c>
    </row>
    <row r="34" spans="1:27" ht="13.5">
      <c r="A34" s="25" t="s">
        <v>60</v>
      </c>
      <c r="B34" s="24"/>
      <c r="C34" s="6">
        <v>0</v>
      </c>
      <c r="D34" s="6">
        <v>0</v>
      </c>
      <c r="E34" s="7">
        <v>92559500</v>
      </c>
      <c r="F34" s="8">
        <v>92559500</v>
      </c>
      <c r="G34" s="8">
        <v>17840532</v>
      </c>
      <c r="H34" s="8">
        <v>14202693</v>
      </c>
      <c r="I34" s="8">
        <v>19890605</v>
      </c>
      <c r="J34" s="8">
        <v>51933830</v>
      </c>
      <c r="K34" s="8">
        <v>16494646</v>
      </c>
      <c r="L34" s="8">
        <v>11530422</v>
      </c>
      <c r="M34" s="8">
        <v>13634581</v>
      </c>
      <c r="N34" s="8">
        <v>41659649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93593479</v>
      </c>
      <c r="X34" s="8">
        <v>46278000</v>
      </c>
      <c r="Y34" s="8">
        <v>47315479</v>
      </c>
      <c r="Z34" s="2">
        <v>102.24</v>
      </c>
      <c r="AA34" s="6">
        <v>92559500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0</v>
      </c>
      <c r="D36" s="33">
        <f>SUM(D25:D35)</f>
        <v>0</v>
      </c>
      <c r="E36" s="34">
        <f t="shared" si="1"/>
        <v>911854668</v>
      </c>
      <c r="F36" s="35">
        <f t="shared" si="1"/>
        <v>911854668</v>
      </c>
      <c r="G36" s="35">
        <f t="shared" si="1"/>
        <v>62486216</v>
      </c>
      <c r="H36" s="35">
        <f t="shared" si="1"/>
        <v>83948115</v>
      </c>
      <c r="I36" s="35">
        <f t="shared" si="1"/>
        <v>94920070</v>
      </c>
      <c r="J36" s="35">
        <f t="shared" si="1"/>
        <v>241354401</v>
      </c>
      <c r="K36" s="35">
        <f t="shared" si="1"/>
        <v>82379658</v>
      </c>
      <c r="L36" s="35">
        <f t="shared" si="1"/>
        <v>82909187</v>
      </c>
      <c r="M36" s="35">
        <f t="shared" si="1"/>
        <v>82497891</v>
      </c>
      <c r="N36" s="35">
        <f t="shared" si="1"/>
        <v>247786736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489141137</v>
      </c>
      <c r="X36" s="35">
        <f t="shared" si="1"/>
        <v>349842498</v>
      </c>
      <c r="Y36" s="35">
        <f t="shared" si="1"/>
        <v>139298639</v>
      </c>
      <c r="Z36" s="36">
        <f>+IF(X36&lt;&gt;0,+(Y36/X36)*100,0)</f>
        <v>39.817529258552234</v>
      </c>
      <c r="AA36" s="33">
        <f>SUM(AA25:AA35)</f>
        <v>911854668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0</v>
      </c>
      <c r="D38" s="46">
        <f>+D22-D36</f>
        <v>0</v>
      </c>
      <c r="E38" s="47">
        <f t="shared" si="2"/>
        <v>-29018448</v>
      </c>
      <c r="F38" s="48">
        <f t="shared" si="2"/>
        <v>-29018448</v>
      </c>
      <c r="G38" s="48">
        <f t="shared" si="2"/>
        <v>269679462</v>
      </c>
      <c r="H38" s="48">
        <f t="shared" si="2"/>
        <v>-11208874</v>
      </c>
      <c r="I38" s="48">
        <f t="shared" si="2"/>
        <v>-81378967</v>
      </c>
      <c r="J38" s="48">
        <f t="shared" si="2"/>
        <v>177091621</v>
      </c>
      <c r="K38" s="48">
        <f t="shared" si="2"/>
        <v>-74361815</v>
      </c>
      <c r="L38" s="48">
        <f t="shared" si="2"/>
        <v>-75780758</v>
      </c>
      <c r="M38" s="48">
        <f t="shared" si="2"/>
        <v>-76560009</v>
      </c>
      <c r="N38" s="48">
        <f t="shared" si="2"/>
        <v>-226702582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-49610961</v>
      </c>
      <c r="X38" s="48">
        <f>IF(F22=F36,0,X22-X36)</f>
        <v>52171638</v>
      </c>
      <c r="Y38" s="48">
        <f t="shared" si="2"/>
        <v>-101782599</v>
      </c>
      <c r="Z38" s="49">
        <f>+IF(X38&lt;&gt;0,+(Y38/X38)*100,0)</f>
        <v>-195.0918217288865</v>
      </c>
      <c r="AA38" s="46">
        <f>+AA22-AA36</f>
        <v>-29018448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690166500</v>
      </c>
      <c r="F39" s="8">
        <v>690166500</v>
      </c>
      <c r="G39" s="8">
        <v>19483274</v>
      </c>
      <c r="H39" s="8">
        <v>11363643</v>
      </c>
      <c r="I39" s="8">
        <v>36120401</v>
      </c>
      <c r="J39" s="8">
        <v>66967318</v>
      </c>
      <c r="K39" s="8">
        <v>54025369</v>
      </c>
      <c r="L39" s="8">
        <v>28456256</v>
      </c>
      <c r="M39" s="8">
        <v>14759402</v>
      </c>
      <c r="N39" s="8">
        <v>97241027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164208345</v>
      </c>
      <c r="X39" s="8">
        <v>304420000</v>
      </c>
      <c r="Y39" s="8">
        <v>-140211655</v>
      </c>
      <c r="Z39" s="2">
        <v>-46.06</v>
      </c>
      <c r="AA39" s="6">
        <v>690166500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80000000</v>
      </c>
      <c r="F41" s="8">
        <v>80000000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80000000</v>
      </c>
    </row>
    <row r="42" spans="1:27" ht="24.75" customHeight="1">
      <c r="A42" s="54" t="s">
        <v>67</v>
      </c>
      <c r="B42" s="29"/>
      <c r="C42" s="55">
        <f aca="true" t="shared" si="3" ref="C42:Y42">SUM(C38:C41)</f>
        <v>0</v>
      </c>
      <c r="D42" s="55">
        <f>SUM(D38:D41)</f>
        <v>0</v>
      </c>
      <c r="E42" s="56">
        <f t="shared" si="3"/>
        <v>741148052</v>
      </c>
      <c r="F42" s="57">
        <f t="shared" si="3"/>
        <v>741148052</v>
      </c>
      <c r="G42" s="57">
        <f t="shared" si="3"/>
        <v>289162736</v>
      </c>
      <c r="H42" s="57">
        <f t="shared" si="3"/>
        <v>154769</v>
      </c>
      <c r="I42" s="57">
        <f t="shared" si="3"/>
        <v>-45258566</v>
      </c>
      <c r="J42" s="57">
        <f t="shared" si="3"/>
        <v>244058939</v>
      </c>
      <c r="K42" s="57">
        <f t="shared" si="3"/>
        <v>-20336446</v>
      </c>
      <c r="L42" s="57">
        <f t="shared" si="3"/>
        <v>-47324502</v>
      </c>
      <c r="M42" s="57">
        <f t="shared" si="3"/>
        <v>-61800607</v>
      </c>
      <c r="N42" s="57">
        <f t="shared" si="3"/>
        <v>-129461555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114597384</v>
      </c>
      <c r="X42" s="57">
        <f t="shared" si="3"/>
        <v>356591638</v>
      </c>
      <c r="Y42" s="57">
        <f t="shared" si="3"/>
        <v>-241994254</v>
      </c>
      <c r="Z42" s="58">
        <f>+IF(X42&lt;&gt;0,+(Y42/X42)*100,0)</f>
        <v>-67.86313200086873</v>
      </c>
      <c r="AA42" s="55">
        <f>SUM(AA38:AA41)</f>
        <v>741148052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0</v>
      </c>
      <c r="D44" s="63">
        <f>+D42-D43</f>
        <v>0</v>
      </c>
      <c r="E44" s="64">
        <f t="shared" si="4"/>
        <v>741148052</v>
      </c>
      <c r="F44" s="65">
        <f t="shared" si="4"/>
        <v>741148052</v>
      </c>
      <c r="G44" s="65">
        <f t="shared" si="4"/>
        <v>289162736</v>
      </c>
      <c r="H44" s="65">
        <f t="shared" si="4"/>
        <v>154769</v>
      </c>
      <c r="I44" s="65">
        <f t="shared" si="4"/>
        <v>-45258566</v>
      </c>
      <c r="J44" s="65">
        <f t="shared" si="4"/>
        <v>244058939</v>
      </c>
      <c r="K44" s="65">
        <f t="shared" si="4"/>
        <v>-20336446</v>
      </c>
      <c r="L44" s="65">
        <f t="shared" si="4"/>
        <v>-47324502</v>
      </c>
      <c r="M44" s="65">
        <f t="shared" si="4"/>
        <v>-61800607</v>
      </c>
      <c r="N44" s="65">
        <f t="shared" si="4"/>
        <v>-129461555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114597384</v>
      </c>
      <c r="X44" s="65">
        <f t="shared" si="4"/>
        <v>356591638</v>
      </c>
      <c r="Y44" s="65">
        <f t="shared" si="4"/>
        <v>-241994254</v>
      </c>
      <c r="Z44" s="66">
        <f>+IF(X44&lt;&gt;0,+(Y44/X44)*100,0)</f>
        <v>-67.86313200086873</v>
      </c>
      <c r="AA44" s="63">
        <f>+AA42-AA43</f>
        <v>741148052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0</v>
      </c>
      <c r="D46" s="55">
        <f>SUM(D44:D45)</f>
        <v>0</v>
      </c>
      <c r="E46" s="56">
        <f t="shared" si="5"/>
        <v>741148052</v>
      </c>
      <c r="F46" s="57">
        <f t="shared" si="5"/>
        <v>741148052</v>
      </c>
      <c r="G46" s="57">
        <f t="shared" si="5"/>
        <v>289162736</v>
      </c>
      <c r="H46" s="57">
        <f t="shared" si="5"/>
        <v>154769</v>
      </c>
      <c r="I46" s="57">
        <f t="shared" si="5"/>
        <v>-45258566</v>
      </c>
      <c r="J46" s="57">
        <f t="shared" si="5"/>
        <v>244058939</v>
      </c>
      <c r="K46" s="57">
        <f t="shared" si="5"/>
        <v>-20336446</v>
      </c>
      <c r="L46" s="57">
        <f t="shared" si="5"/>
        <v>-47324502</v>
      </c>
      <c r="M46" s="57">
        <f t="shared" si="5"/>
        <v>-61800607</v>
      </c>
      <c r="N46" s="57">
        <f t="shared" si="5"/>
        <v>-129461555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114597384</v>
      </c>
      <c r="X46" s="57">
        <f t="shared" si="5"/>
        <v>356591638</v>
      </c>
      <c r="Y46" s="57">
        <f t="shared" si="5"/>
        <v>-241994254</v>
      </c>
      <c r="Z46" s="58">
        <f>+IF(X46&lt;&gt;0,+(Y46/X46)*100,0)</f>
        <v>-67.86313200086873</v>
      </c>
      <c r="AA46" s="55">
        <f>SUM(AA44:AA45)</f>
        <v>741148052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0</v>
      </c>
      <c r="D48" s="71">
        <f>SUM(D46:D47)</f>
        <v>0</v>
      </c>
      <c r="E48" s="72">
        <f t="shared" si="6"/>
        <v>741148052</v>
      </c>
      <c r="F48" s="73">
        <f t="shared" si="6"/>
        <v>741148052</v>
      </c>
      <c r="G48" s="73">
        <f t="shared" si="6"/>
        <v>289162736</v>
      </c>
      <c r="H48" s="74">
        <f t="shared" si="6"/>
        <v>154769</v>
      </c>
      <c r="I48" s="74">
        <f t="shared" si="6"/>
        <v>-45258566</v>
      </c>
      <c r="J48" s="74">
        <f t="shared" si="6"/>
        <v>244058939</v>
      </c>
      <c r="K48" s="74">
        <f t="shared" si="6"/>
        <v>-20336446</v>
      </c>
      <c r="L48" s="74">
        <f t="shared" si="6"/>
        <v>-47324502</v>
      </c>
      <c r="M48" s="73">
        <f t="shared" si="6"/>
        <v>-61800607</v>
      </c>
      <c r="N48" s="73">
        <f t="shared" si="6"/>
        <v>-129461555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114597384</v>
      </c>
      <c r="X48" s="74">
        <f t="shared" si="6"/>
        <v>356591638</v>
      </c>
      <c r="Y48" s="74">
        <f t="shared" si="6"/>
        <v>-241994254</v>
      </c>
      <c r="Z48" s="75">
        <f>+IF(X48&lt;&gt;0,+(Y48/X48)*100,0)</f>
        <v>-67.86313200086873</v>
      </c>
      <c r="AA48" s="76">
        <f>SUM(AA46:AA47)</f>
        <v>741148052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74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101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8977594</v>
      </c>
      <c r="D5" s="6">
        <v>0</v>
      </c>
      <c r="E5" s="7">
        <v>9599611</v>
      </c>
      <c r="F5" s="8">
        <v>9599611</v>
      </c>
      <c r="G5" s="8">
        <v>927802</v>
      </c>
      <c r="H5" s="8">
        <v>715922</v>
      </c>
      <c r="I5" s="8">
        <v>715922</v>
      </c>
      <c r="J5" s="8">
        <v>2359646</v>
      </c>
      <c r="K5" s="8">
        <v>716148</v>
      </c>
      <c r="L5" s="8">
        <v>718035</v>
      </c>
      <c r="M5" s="8">
        <v>712686</v>
      </c>
      <c r="N5" s="8">
        <v>2146869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4506515</v>
      </c>
      <c r="X5" s="8">
        <v>5091600</v>
      </c>
      <c r="Y5" s="8">
        <v>-585085</v>
      </c>
      <c r="Z5" s="2">
        <v>-11.49</v>
      </c>
      <c r="AA5" s="6">
        <v>9599611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9346308</v>
      </c>
      <c r="D7" s="6">
        <v>0</v>
      </c>
      <c r="E7" s="7">
        <v>20411509</v>
      </c>
      <c r="F7" s="8">
        <v>20411509</v>
      </c>
      <c r="G7" s="8">
        <v>1004595</v>
      </c>
      <c r="H7" s="8">
        <v>874386</v>
      </c>
      <c r="I7" s="8">
        <v>877494</v>
      </c>
      <c r="J7" s="8">
        <v>2756475</v>
      </c>
      <c r="K7" s="8">
        <v>900372</v>
      </c>
      <c r="L7" s="8">
        <v>809598</v>
      </c>
      <c r="M7" s="8">
        <v>899654</v>
      </c>
      <c r="N7" s="8">
        <v>2609624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5366099</v>
      </c>
      <c r="X7" s="8">
        <v>11542000</v>
      </c>
      <c r="Y7" s="8">
        <v>-6175901</v>
      </c>
      <c r="Z7" s="2">
        <v>-53.51</v>
      </c>
      <c r="AA7" s="6">
        <v>20411509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3646541</v>
      </c>
      <c r="D10" s="6">
        <v>0</v>
      </c>
      <c r="E10" s="7">
        <v>5572511</v>
      </c>
      <c r="F10" s="26">
        <v>5572511</v>
      </c>
      <c r="G10" s="26">
        <v>358002</v>
      </c>
      <c r="H10" s="26">
        <v>357239</v>
      </c>
      <c r="I10" s="26">
        <v>356875</v>
      </c>
      <c r="J10" s="26">
        <v>1072116</v>
      </c>
      <c r="K10" s="26">
        <v>365329</v>
      </c>
      <c r="L10" s="26">
        <v>364601</v>
      </c>
      <c r="M10" s="26">
        <v>364469</v>
      </c>
      <c r="N10" s="26">
        <v>1094399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2166515</v>
      </c>
      <c r="X10" s="26">
        <v>2814000</v>
      </c>
      <c r="Y10" s="26">
        <v>-647485</v>
      </c>
      <c r="Z10" s="27">
        <v>-23.01</v>
      </c>
      <c r="AA10" s="28">
        <v>5572511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90519</v>
      </c>
      <c r="D12" s="6">
        <v>0</v>
      </c>
      <c r="E12" s="7">
        <v>250056</v>
      </c>
      <c r="F12" s="8">
        <v>250056</v>
      </c>
      <c r="G12" s="8">
        <v>13625</v>
      </c>
      <c r="H12" s="8">
        <v>13872</v>
      </c>
      <c r="I12" s="8">
        <v>6424</v>
      </c>
      <c r="J12" s="8">
        <v>33921</v>
      </c>
      <c r="K12" s="8">
        <v>1770</v>
      </c>
      <c r="L12" s="8">
        <v>24044</v>
      </c>
      <c r="M12" s="8">
        <v>14171</v>
      </c>
      <c r="N12" s="8">
        <v>39985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73906</v>
      </c>
      <c r="X12" s="8">
        <v>96200</v>
      </c>
      <c r="Y12" s="8">
        <v>-22294</v>
      </c>
      <c r="Z12" s="2">
        <v>-23.17</v>
      </c>
      <c r="AA12" s="6">
        <v>250056</v>
      </c>
    </row>
    <row r="13" spans="1:27" ht="13.5">
      <c r="A13" s="23" t="s">
        <v>40</v>
      </c>
      <c r="B13" s="29"/>
      <c r="C13" s="6">
        <v>5918591</v>
      </c>
      <c r="D13" s="6">
        <v>0</v>
      </c>
      <c r="E13" s="7">
        <v>4033869</v>
      </c>
      <c r="F13" s="8">
        <v>4033869</v>
      </c>
      <c r="G13" s="8">
        <v>354746</v>
      </c>
      <c r="H13" s="8">
        <v>330769</v>
      </c>
      <c r="I13" s="8">
        <v>363465</v>
      </c>
      <c r="J13" s="8">
        <v>1048980</v>
      </c>
      <c r="K13" s="8">
        <v>377769</v>
      </c>
      <c r="L13" s="8">
        <v>367849</v>
      </c>
      <c r="M13" s="8">
        <v>284162</v>
      </c>
      <c r="N13" s="8">
        <v>1029780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2078760</v>
      </c>
      <c r="X13" s="8">
        <v>2026000</v>
      </c>
      <c r="Y13" s="8">
        <v>52760</v>
      </c>
      <c r="Z13" s="2">
        <v>2.6</v>
      </c>
      <c r="AA13" s="6">
        <v>4033869</v>
      </c>
    </row>
    <row r="14" spans="1:27" ht="13.5">
      <c r="A14" s="23" t="s">
        <v>41</v>
      </c>
      <c r="B14" s="29"/>
      <c r="C14" s="6">
        <v>7752685</v>
      </c>
      <c r="D14" s="6">
        <v>0</v>
      </c>
      <c r="E14" s="7">
        <v>7778082</v>
      </c>
      <c r="F14" s="8">
        <v>7778082</v>
      </c>
      <c r="G14" s="8">
        <v>593222</v>
      </c>
      <c r="H14" s="8">
        <v>722847</v>
      </c>
      <c r="I14" s="8">
        <v>802649</v>
      </c>
      <c r="J14" s="8">
        <v>2118718</v>
      </c>
      <c r="K14" s="8">
        <v>642674</v>
      </c>
      <c r="L14" s="8">
        <v>799958</v>
      </c>
      <c r="M14" s="8">
        <v>826387</v>
      </c>
      <c r="N14" s="8">
        <v>2269019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4387737</v>
      </c>
      <c r="X14" s="8">
        <v>3648245</v>
      </c>
      <c r="Y14" s="8">
        <v>739492</v>
      </c>
      <c r="Z14" s="2">
        <v>20.27</v>
      </c>
      <c r="AA14" s="6">
        <v>7778082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1932180</v>
      </c>
      <c r="D16" s="6">
        <v>0</v>
      </c>
      <c r="E16" s="7">
        <v>376098</v>
      </c>
      <c r="F16" s="8">
        <v>376098</v>
      </c>
      <c r="G16" s="8">
        <v>10060</v>
      </c>
      <c r="H16" s="8">
        <v>9250</v>
      </c>
      <c r="I16" s="8">
        <v>7930</v>
      </c>
      <c r="J16" s="8">
        <v>27240</v>
      </c>
      <c r="K16" s="8">
        <v>12628</v>
      </c>
      <c r="L16" s="8">
        <v>8178</v>
      </c>
      <c r="M16" s="8">
        <v>9700</v>
      </c>
      <c r="N16" s="8">
        <v>30506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57746</v>
      </c>
      <c r="X16" s="8">
        <v>148170</v>
      </c>
      <c r="Y16" s="8">
        <v>-90424</v>
      </c>
      <c r="Z16" s="2">
        <v>-61.03</v>
      </c>
      <c r="AA16" s="6">
        <v>376098</v>
      </c>
    </row>
    <row r="17" spans="1:27" ht="13.5">
      <c r="A17" s="23" t="s">
        <v>44</v>
      </c>
      <c r="B17" s="29"/>
      <c r="C17" s="6">
        <v>2901591</v>
      </c>
      <c r="D17" s="6">
        <v>0</v>
      </c>
      <c r="E17" s="7">
        <v>6264362</v>
      </c>
      <c r="F17" s="8">
        <v>6264362</v>
      </c>
      <c r="G17" s="8">
        <v>543280</v>
      </c>
      <c r="H17" s="8">
        <v>445743</v>
      </c>
      <c r="I17" s="8">
        <v>0</v>
      </c>
      <c r="J17" s="8">
        <v>989023</v>
      </c>
      <c r="K17" s="8">
        <v>250441</v>
      </c>
      <c r="L17" s="8">
        <v>395611</v>
      </c>
      <c r="M17" s="8">
        <v>477622</v>
      </c>
      <c r="N17" s="8">
        <v>1123674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2112697</v>
      </c>
      <c r="X17" s="8">
        <v>2691000</v>
      </c>
      <c r="Y17" s="8">
        <v>-578303</v>
      </c>
      <c r="Z17" s="2">
        <v>-21.49</v>
      </c>
      <c r="AA17" s="6">
        <v>6264362</v>
      </c>
    </row>
    <row r="18" spans="1:27" ht="13.5">
      <c r="A18" s="25" t="s">
        <v>45</v>
      </c>
      <c r="B18" s="24"/>
      <c r="C18" s="6">
        <v>1813180</v>
      </c>
      <c r="D18" s="6">
        <v>0</v>
      </c>
      <c r="E18" s="7">
        <v>1942190</v>
      </c>
      <c r="F18" s="8">
        <v>1942190</v>
      </c>
      <c r="G18" s="8">
        <v>0</v>
      </c>
      <c r="H18" s="8">
        <v>0</v>
      </c>
      <c r="I18" s="8">
        <v>485289</v>
      </c>
      <c r="J18" s="8">
        <v>485289</v>
      </c>
      <c r="K18" s="8">
        <v>116770</v>
      </c>
      <c r="L18" s="8">
        <v>0</v>
      </c>
      <c r="M18" s="8">
        <v>0</v>
      </c>
      <c r="N18" s="8">
        <v>116770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602059</v>
      </c>
      <c r="X18" s="8">
        <v>848896</v>
      </c>
      <c r="Y18" s="8">
        <v>-246837</v>
      </c>
      <c r="Z18" s="2">
        <v>-29.08</v>
      </c>
      <c r="AA18" s="6">
        <v>1942190</v>
      </c>
    </row>
    <row r="19" spans="1:27" ht="13.5">
      <c r="A19" s="23" t="s">
        <v>46</v>
      </c>
      <c r="B19" s="29"/>
      <c r="C19" s="6">
        <v>212960000</v>
      </c>
      <c r="D19" s="6">
        <v>0</v>
      </c>
      <c r="E19" s="7">
        <v>216514000</v>
      </c>
      <c r="F19" s="8">
        <v>216514000</v>
      </c>
      <c r="G19" s="8">
        <v>206370</v>
      </c>
      <c r="H19" s="8">
        <v>254133</v>
      </c>
      <c r="I19" s="8">
        <v>329594</v>
      </c>
      <c r="J19" s="8">
        <v>790097</v>
      </c>
      <c r="K19" s="8">
        <v>368531</v>
      </c>
      <c r="L19" s="8">
        <v>391752</v>
      </c>
      <c r="M19" s="8">
        <v>395647</v>
      </c>
      <c r="N19" s="8">
        <v>1155930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1946027</v>
      </c>
      <c r="X19" s="8">
        <v>147938302</v>
      </c>
      <c r="Y19" s="8">
        <v>-145992275</v>
      </c>
      <c r="Z19" s="2">
        <v>-98.68</v>
      </c>
      <c r="AA19" s="6">
        <v>216514000</v>
      </c>
    </row>
    <row r="20" spans="1:27" ht="13.5">
      <c r="A20" s="23" t="s">
        <v>47</v>
      </c>
      <c r="B20" s="29"/>
      <c r="C20" s="6">
        <v>1224137</v>
      </c>
      <c r="D20" s="6">
        <v>0</v>
      </c>
      <c r="E20" s="7">
        <v>5388532</v>
      </c>
      <c r="F20" s="26">
        <v>5388532</v>
      </c>
      <c r="G20" s="26">
        <v>234484</v>
      </c>
      <c r="H20" s="26">
        <v>235891</v>
      </c>
      <c r="I20" s="26">
        <v>272985</v>
      </c>
      <c r="J20" s="26">
        <v>743360</v>
      </c>
      <c r="K20" s="26">
        <v>1570747</v>
      </c>
      <c r="L20" s="26">
        <v>56780</v>
      </c>
      <c r="M20" s="26">
        <v>217731</v>
      </c>
      <c r="N20" s="26">
        <v>1845258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2588618</v>
      </c>
      <c r="X20" s="26">
        <v>2501000</v>
      </c>
      <c r="Y20" s="26">
        <v>87618</v>
      </c>
      <c r="Z20" s="27">
        <v>3.5</v>
      </c>
      <c r="AA20" s="28">
        <v>5388532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106200</v>
      </c>
      <c r="F21" s="8">
        <v>106200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106200</v>
      </c>
    </row>
    <row r="22" spans="1:27" ht="24.75" customHeight="1">
      <c r="A22" s="31" t="s">
        <v>49</v>
      </c>
      <c r="B22" s="32"/>
      <c r="C22" s="33">
        <f aca="true" t="shared" si="0" ref="C22:Y22">SUM(C5:C21)</f>
        <v>256563326</v>
      </c>
      <c r="D22" s="33">
        <f>SUM(D5:D21)</f>
        <v>0</v>
      </c>
      <c r="E22" s="34">
        <f t="shared" si="0"/>
        <v>278237020</v>
      </c>
      <c r="F22" s="35">
        <f t="shared" si="0"/>
        <v>278237020</v>
      </c>
      <c r="G22" s="35">
        <f t="shared" si="0"/>
        <v>4246186</v>
      </c>
      <c r="H22" s="35">
        <f t="shared" si="0"/>
        <v>3960052</v>
      </c>
      <c r="I22" s="35">
        <f t="shared" si="0"/>
        <v>4218627</v>
      </c>
      <c r="J22" s="35">
        <f t="shared" si="0"/>
        <v>12424865</v>
      </c>
      <c r="K22" s="35">
        <f t="shared" si="0"/>
        <v>5323179</v>
      </c>
      <c r="L22" s="35">
        <f t="shared" si="0"/>
        <v>3936406</v>
      </c>
      <c r="M22" s="35">
        <f t="shared" si="0"/>
        <v>4202229</v>
      </c>
      <c r="N22" s="35">
        <f t="shared" si="0"/>
        <v>13461814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25886679</v>
      </c>
      <c r="X22" s="35">
        <f t="shared" si="0"/>
        <v>179345413</v>
      </c>
      <c r="Y22" s="35">
        <f t="shared" si="0"/>
        <v>-153458734</v>
      </c>
      <c r="Z22" s="36">
        <f>+IF(X22&lt;&gt;0,+(Y22/X22)*100,0)</f>
        <v>-85.56602113933073</v>
      </c>
      <c r="AA22" s="33">
        <f>SUM(AA5:AA21)</f>
        <v>278237020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64406539</v>
      </c>
      <c r="D25" s="6">
        <v>0</v>
      </c>
      <c r="E25" s="7">
        <v>69729679</v>
      </c>
      <c r="F25" s="8">
        <v>69729679</v>
      </c>
      <c r="G25" s="8">
        <v>5444276</v>
      </c>
      <c r="H25" s="8">
        <v>5371177</v>
      </c>
      <c r="I25" s="8">
        <v>5417865</v>
      </c>
      <c r="J25" s="8">
        <v>16233318</v>
      </c>
      <c r="K25" s="8">
        <v>5419024</v>
      </c>
      <c r="L25" s="8">
        <v>5564915</v>
      </c>
      <c r="M25" s="8">
        <v>5312752</v>
      </c>
      <c r="N25" s="8">
        <v>16296691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32530009</v>
      </c>
      <c r="X25" s="8">
        <v>34828766</v>
      </c>
      <c r="Y25" s="8">
        <v>-2298757</v>
      </c>
      <c r="Z25" s="2">
        <v>-6.6</v>
      </c>
      <c r="AA25" s="6">
        <v>69729679</v>
      </c>
    </row>
    <row r="26" spans="1:27" ht="13.5">
      <c r="A26" s="25" t="s">
        <v>52</v>
      </c>
      <c r="B26" s="24"/>
      <c r="C26" s="6">
        <v>17728499</v>
      </c>
      <c r="D26" s="6">
        <v>0</v>
      </c>
      <c r="E26" s="7">
        <v>18844823</v>
      </c>
      <c r="F26" s="8">
        <v>18844823</v>
      </c>
      <c r="G26" s="8">
        <v>1493166</v>
      </c>
      <c r="H26" s="8">
        <v>1414582</v>
      </c>
      <c r="I26" s="8">
        <v>1651542</v>
      </c>
      <c r="J26" s="8">
        <v>4559290</v>
      </c>
      <c r="K26" s="8">
        <v>1553098</v>
      </c>
      <c r="L26" s="8">
        <v>1552283</v>
      </c>
      <c r="M26" s="8">
        <v>1552283</v>
      </c>
      <c r="N26" s="8">
        <v>4657664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9216954</v>
      </c>
      <c r="X26" s="8">
        <v>9313000</v>
      </c>
      <c r="Y26" s="8">
        <v>-96046</v>
      </c>
      <c r="Z26" s="2">
        <v>-1.03</v>
      </c>
      <c r="AA26" s="6">
        <v>18844823</v>
      </c>
    </row>
    <row r="27" spans="1:27" ht="13.5">
      <c r="A27" s="25" t="s">
        <v>53</v>
      </c>
      <c r="B27" s="24"/>
      <c r="C27" s="6">
        <v>9513612</v>
      </c>
      <c r="D27" s="6">
        <v>0</v>
      </c>
      <c r="E27" s="7">
        <v>5574282</v>
      </c>
      <c r="F27" s="8">
        <v>5574282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5574282</v>
      </c>
    </row>
    <row r="28" spans="1:27" ht="13.5">
      <c r="A28" s="25" t="s">
        <v>54</v>
      </c>
      <c r="B28" s="24"/>
      <c r="C28" s="6">
        <v>21569539</v>
      </c>
      <c r="D28" s="6">
        <v>0</v>
      </c>
      <c r="E28" s="7">
        <v>14812517</v>
      </c>
      <c r="F28" s="8">
        <v>14812517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7732400</v>
      </c>
      <c r="Y28" s="8">
        <v>-7732400</v>
      </c>
      <c r="Z28" s="2">
        <v>-100</v>
      </c>
      <c r="AA28" s="6">
        <v>14812517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3.5">
      <c r="A30" s="25" t="s">
        <v>56</v>
      </c>
      <c r="B30" s="24"/>
      <c r="C30" s="6">
        <v>8728768</v>
      </c>
      <c r="D30" s="6">
        <v>0</v>
      </c>
      <c r="E30" s="7">
        <v>10038340</v>
      </c>
      <c r="F30" s="8">
        <v>10038340</v>
      </c>
      <c r="G30" s="8">
        <v>1288339</v>
      </c>
      <c r="H30" s="8">
        <v>1298010</v>
      </c>
      <c r="I30" s="8">
        <v>1045033</v>
      </c>
      <c r="J30" s="8">
        <v>3631382</v>
      </c>
      <c r="K30" s="8">
        <v>1011195</v>
      </c>
      <c r="L30" s="8">
        <v>1034486</v>
      </c>
      <c r="M30" s="8">
        <v>941855</v>
      </c>
      <c r="N30" s="8">
        <v>2987536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6618918</v>
      </c>
      <c r="X30" s="8">
        <v>5121000</v>
      </c>
      <c r="Y30" s="8">
        <v>1497918</v>
      </c>
      <c r="Z30" s="2">
        <v>29.25</v>
      </c>
      <c r="AA30" s="6">
        <v>10038340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9272936</v>
      </c>
      <c r="D32" s="6">
        <v>0</v>
      </c>
      <c r="E32" s="7">
        <v>10644329</v>
      </c>
      <c r="F32" s="8">
        <v>10644329</v>
      </c>
      <c r="G32" s="8">
        <v>689123</v>
      </c>
      <c r="H32" s="8">
        <v>2008406</v>
      </c>
      <c r="I32" s="8">
        <v>2044696</v>
      </c>
      <c r="J32" s="8">
        <v>4742225</v>
      </c>
      <c r="K32" s="8">
        <v>781939</v>
      </c>
      <c r="L32" s="8">
        <v>181698</v>
      </c>
      <c r="M32" s="8">
        <v>4371475</v>
      </c>
      <c r="N32" s="8">
        <v>5335112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10077337</v>
      </c>
      <c r="X32" s="8">
        <v>5288153</v>
      </c>
      <c r="Y32" s="8">
        <v>4789184</v>
      </c>
      <c r="Z32" s="2">
        <v>90.56</v>
      </c>
      <c r="AA32" s="6">
        <v>10644329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58298714</v>
      </c>
      <c r="D34" s="6">
        <v>0</v>
      </c>
      <c r="E34" s="7">
        <v>77652579</v>
      </c>
      <c r="F34" s="8">
        <v>77652579</v>
      </c>
      <c r="G34" s="8">
        <v>2272663</v>
      </c>
      <c r="H34" s="8">
        <v>3292013</v>
      </c>
      <c r="I34" s="8">
        <v>3586617</v>
      </c>
      <c r="J34" s="8">
        <v>9151293</v>
      </c>
      <c r="K34" s="8">
        <v>5467896</v>
      </c>
      <c r="L34" s="8">
        <v>3269947</v>
      </c>
      <c r="M34" s="8">
        <v>3481453</v>
      </c>
      <c r="N34" s="8">
        <v>12219296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21370589</v>
      </c>
      <c r="X34" s="8">
        <v>40956770</v>
      </c>
      <c r="Y34" s="8">
        <v>-19586181</v>
      </c>
      <c r="Z34" s="2">
        <v>-47.82</v>
      </c>
      <c r="AA34" s="6">
        <v>77652579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189518607</v>
      </c>
      <c r="D36" s="33">
        <f>SUM(D25:D35)</f>
        <v>0</v>
      </c>
      <c r="E36" s="34">
        <f t="shared" si="1"/>
        <v>207296549</v>
      </c>
      <c r="F36" s="35">
        <f t="shared" si="1"/>
        <v>207296549</v>
      </c>
      <c r="G36" s="35">
        <f t="shared" si="1"/>
        <v>11187567</v>
      </c>
      <c r="H36" s="35">
        <f t="shared" si="1"/>
        <v>13384188</v>
      </c>
      <c r="I36" s="35">
        <f t="shared" si="1"/>
        <v>13745753</v>
      </c>
      <c r="J36" s="35">
        <f t="shared" si="1"/>
        <v>38317508</v>
      </c>
      <c r="K36" s="35">
        <f t="shared" si="1"/>
        <v>14233152</v>
      </c>
      <c r="L36" s="35">
        <f t="shared" si="1"/>
        <v>11603329</v>
      </c>
      <c r="M36" s="35">
        <f t="shared" si="1"/>
        <v>15659818</v>
      </c>
      <c r="N36" s="35">
        <f t="shared" si="1"/>
        <v>41496299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79813807</v>
      </c>
      <c r="X36" s="35">
        <f t="shared" si="1"/>
        <v>103240089</v>
      </c>
      <c r="Y36" s="35">
        <f t="shared" si="1"/>
        <v>-23426282</v>
      </c>
      <c r="Z36" s="36">
        <f>+IF(X36&lt;&gt;0,+(Y36/X36)*100,0)</f>
        <v>-22.69107110126571</v>
      </c>
      <c r="AA36" s="33">
        <f>SUM(AA25:AA35)</f>
        <v>207296549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67044719</v>
      </c>
      <c r="D38" s="46">
        <f>+D22-D36</f>
        <v>0</v>
      </c>
      <c r="E38" s="47">
        <f t="shared" si="2"/>
        <v>70940471</v>
      </c>
      <c r="F38" s="48">
        <f t="shared" si="2"/>
        <v>70940471</v>
      </c>
      <c r="G38" s="48">
        <f t="shared" si="2"/>
        <v>-6941381</v>
      </c>
      <c r="H38" s="48">
        <f t="shared" si="2"/>
        <v>-9424136</v>
      </c>
      <c r="I38" s="48">
        <f t="shared" si="2"/>
        <v>-9527126</v>
      </c>
      <c r="J38" s="48">
        <f t="shared" si="2"/>
        <v>-25892643</v>
      </c>
      <c r="K38" s="48">
        <f t="shared" si="2"/>
        <v>-8909973</v>
      </c>
      <c r="L38" s="48">
        <f t="shared" si="2"/>
        <v>-7666923</v>
      </c>
      <c r="M38" s="48">
        <f t="shared" si="2"/>
        <v>-11457589</v>
      </c>
      <c r="N38" s="48">
        <f t="shared" si="2"/>
        <v>-28034485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-53927128</v>
      </c>
      <c r="X38" s="48">
        <f>IF(F22=F36,0,X22-X36)</f>
        <v>76105324</v>
      </c>
      <c r="Y38" s="48">
        <f t="shared" si="2"/>
        <v>-130032452</v>
      </c>
      <c r="Z38" s="49">
        <f>+IF(X38&lt;&gt;0,+(Y38/X38)*100,0)</f>
        <v>-170.85854860824193</v>
      </c>
      <c r="AA38" s="46">
        <f>+AA22-AA36</f>
        <v>70940471</v>
      </c>
    </row>
    <row r="39" spans="1:27" ht="13.5">
      <c r="A39" s="23" t="s">
        <v>64</v>
      </c>
      <c r="B39" s="29"/>
      <c r="C39" s="6">
        <v>89159710</v>
      </c>
      <c r="D39" s="6">
        <v>0</v>
      </c>
      <c r="E39" s="7">
        <v>54976000</v>
      </c>
      <c r="F39" s="8">
        <v>54976000</v>
      </c>
      <c r="G39" s="8">
        <v>5058062</v>
      </c>
      <c r="H39" s="8">
        <v>9237414</v>
      </c>
      <c r="I39" s="8">
        <v>6521715</v>
      </c>
      <c r="J39" s="8">
        <v>20817191</v>
      </c>
      <c r="K39" s="8">
        <v>-187093</v>
      </c>
      <c r="L39" s="8">
        <v>70848</v>
      </c>
      <c r="M39" s="8">
        <v>4798920</v>
      </c>
      <c r="N39" s="8">
        <v>4682675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25499866</v>
      </c>
      <c r="X39" s="8">
        <v>27968722</v>
      </c>
      <c r="Y39" s="8">
        <v>-2468856</v>
      </c>
      <c r="Z39" s="2">
        <v>-8.83</v>
      </c>
      <c r="AA39" s="6">
        <v>54976000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17488659</v>
      </c>
      <c r="F41" s="8">
        <v>17488659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>
        <v>9140000</v>
      </c>
      <c r="Y41" s="51">
        <v>-9140000</v>
      </c>
      <c r="Z41" s="52">
        <v>-100</v>
      </c>
      <c r="AA41" s="53">
        <v>17488659</v>
      </c>
    </row>
    <row r="42" spans="1:27" ht="24.75" customHeight="1">
      <c r="A42" s="54" t="s">
        <v>67</v>
      </c>
      <c r="B42" s="29"/>
      <c r="C42" s="55">
        <f aca="true" t="shared" si="3" ref="C42:Y42">SUM(C38:C41)</f>
        <v>156204429</v>
      </c>
      <c r="D42" s="55">
        <f>SUM(D38:D41)</f>
        <v>0</v>
      </c>
      <c r="E42" s="56">
        <f t="shared" si="3"/>
        <v>143405130</v>
      </c>
      <c r="F42" s="57">
        <f t="shared" si="3"/>
        <v>143405130</v>
      </c>
      <c r="G42" s="57">
        <f t="shared" si="3"/>
        <v>-1883319</v>
      </c>
      <c r="H42" s="57">
        <f t="shared" si="3"/>
        <v>-186722</v>
      </c>
      <c r="I42" s="57">
        <f t="shared" si="3"/>
        <v>-3005411</v>
      </c>
      <c r="J42" s="57">
        <f t="shared" si="3"/>
        <v>-5075452</v>
      </c>
      <c r="K42" s="57">
        <f t="shared" si="3"/>
        <v>-9097066</v>
      </c>
      <c r="L42" s="57">
        <f t="shared" si="3"/>
        <v>-7596075</v>
      </c>
      <c r="M42" s="57">
        <f t="shared" si="3"/>
        <v>-6658669</v>
      </c>
      <c r="N42" s="57">
        <f t="shared" si="3"/>
        <v>-23351810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-28427262</v>
      </c>
      <c r="X42" s="57">
        <f t="shared" si="3"/>
        <v>113214046</v>
      </c>
      <c r="Y42" s="57">
        <f t="shared" si="3"/>
        <v>-141641308</v>
      </c>
      <c r="Z42" s="58">
        <f>+IF(X42&lt;&gt;0,+(Y42/X42)*100,0)</f>
        <v>-125.10930666677172</v>
      </c>
      <c r="AA42" s="55">
        <f>SUM(AA38:AA41)</f>
        <v>143405130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156204429</v>
      </c>
      <c r="D44" s="63">
        <f>+D42-D43</f>
        <v>0</v>
      </c>
      <c r="E44" s="64">
        <f t="shared" si="4"/>
        <v>143405130</v>
      </c>
      <c r="F44" s="65">
        <f t="shared" si="4"/>
        <v>143405130</v>
      </c>
      <c r="G44" s="65">
        <f t="shared" si="4"/>
        <v>-1883319</v>
      </c>
      <c r="H44" s="65">
        <f t="shared" si="4"/>
        <v>-186722</v>
      </c>
      <c r="I44" s="65">
        <f t="shared" si="4"/>
        <v>-3005411</v>
      </c>
      <c r="J44" s="65">
        <f t="shared" si="4"/>
        <v>-5075452</v>
      </c>
      <c r="K44" s="65">
        <f t="shared" si="4"/>
        <v>-9097066</v>
      </c>
      <c r="L44" s="65">
        <f t="shared" si="4"/>
        <v>-7596075</v>
      </c>
      <c r="M44" s="65">
        <f t="shared" si="4"/>
        <v>-6658669</v>
      </c>
      <c r="N44" s="65">
        <f t="shared" si="4"/>
        <v>-23351810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-28427262</v>
      </c>
      <c r="X44" s="65">
        <f t="shared" si="4"/>
        <v>113214046</v>
      </c>
      <c r="Y44" s="65">
        <f t="shared" si="4"/>
        <v>-141641308</v>
      </c>
      <c r="Z44" s="66">
        <f>+IF(X44&lt;&gt;0,+(Y44/X44)*100,0)</f>
        <v>-125.10930666677172</v>
      </c>
      <c r="AA44" s="63">
        <f>+AA42-AA43</f>
        <v>143405130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156204429</v>
      </c>
      <c r="D46" s="55">
        <f>SUM(D44:D45)</f>
        <v>0</v>
      </c>
      <c r="E46" s="56">
        <f t="shared" si="5"/>
        <v>143405130</v>
      </c>
      <c r="F46" s="57">
        <f t="shared" si="5"/>
        <v>143405130</v>
      </c>
      <c r="G46" s="57">
        <f t="shared" si="5"/>
        <v>-1883319</v>
      </c>
      <c r="H46" s="57">
        <f t="shared" si="5"/>
        <v>-186722</v>
      </c>
      <c r="I46" s="57">
        <f t="shared" si="5"/>
        <v>-3005411</v>
      </c>
      <c r="J46" s="57">
        <f t="shared" si="5"/>
        <v>-5075452</v>
      </c>
      <c r="K46" s="57">
        <f t="shared" si="5"/>
        <v>-9097066</v>
      </c>
      <c r="L46" s="57">
        <f t="shared" si="5"/>
        <v>-7596075</v>
      </c>
      <c r="M46" s="57">
        <f t="shared" si="5"/>
        <v>-6658669</v>
      </c>
      <c r="N46" s="57">
        <f t="shared" si="5"/>
        <v>-23351810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-28427262</v>
      </c>
      <c r="X46" s="57">
        <f t="shared" si="5"/>
        <v>113214046</v>
      </c>
      <c r="Y46" s="57">
        <f t="shared" si="5"/>
        <v>-141641308</v>
      </c>
      <c r="Z46" s="58">
        <f>+IF(X46&lt;&gt;0,+(Y46/X46)*100,0)</f>
        <v>-125.10930666677172</v>
      </c>
      <c r="AA46" s="55">
        <f>SUM(AA44:AA45)</f>
        <v>143405130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156204429</v>
      </c>
      <c r="D48" s="71">
        <f>SUM(D46:D47)</f>
        <v>0</v>
      </c>
      <c r="E48" s="72">
        <f t="shared" si="6"/>
        <v>143405130</v>
      </c>
      <c r="F48" s="73">
        <f t="shared" si="6"/>
        <v>143405130</v>
      </c>
      <c r="G48" s="73">
        <f t="shared" si="6"/>
        <v>-1883319</v>
      </c>
      <c r="H48" s="74">
        <f t="shared" si="6"/>
        <v>-186722</v>
      </c>
      <c r="I48" s="74">
        <f t="shared" si="6"/>
        <v>-3005411</v>
      </c>
      <c r="J48" s="74">
        <f t="shared" si="6"/>
        <v>-5075452</v>
      </c>
      <c r="K48" s="74">
        <f t="shared" si="6"/>
        <v>-9097066</v>
      </c>
      <c r="L48" s="74">
        <f t="shared" si="6"/>
        <v>-7596075</v>
      </c>
      <c r="M48" s="73">
        <f t="shared" si="6"/>
        <v>-6658669</v>
      </c>
      <c r="N48" s="73">
        <f t="shared" si="6"/>
        <v>-23351810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-28427262</v>
      </c>
      <c r="X48" s="74">
        <f t="shared" si="6"/>
        <v>113214046</v>
      </c>
      <c r="Y48" s="74">
        <f t="shared" si="6"/>
        <v>-141641308</v>
      </c>
      <c r="Z48" s="75">
        <f>+IF(X48&lt;&gt;0,+(Y48/X48)*100,0)</f>
        <v>-125.10930666677172</v>
      </c>
      <c r="AA48" s="76">
        <f>SUM(AA46:AA47)</f>
        <v>143405130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75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101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72000000</v>
      </c>
      <c r="F5" s="8">
        <v>72000000</v>
      </c>
      <c r="G5" s="8">
        <v>6710373</v>
      </c>
      <c r="H5" s="8">
        <v>6791408</v>
      </c>
      <c r="I5" s="8">
        <v>6762102</v>
      </c>
      <c r="J5" s="8">
        <v>20263883</v>
      </c>
      <c r="K5" s="8">
        <v>6791867</v>
      </c>
      <c r="L5" s="8">
        <v>6653260</v>
      </c>
      <c r="M5" s="8">
        <v>6814797</v>
      </c>
      <c r="N5" s="8">
        <v>20259924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40523807</v>
      </c>
      <c r="X5" s="8">
        <v>35854785</v>
      </c>
      <c r="Y5" s="8">
        <v>4669022</v>
      </c>
      <c r="Z5" s="2">
        <v>13.02</v>
      </c>
      <c r="AA5" s="6">
        <v>72000000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5000000</v>
      </c>
      <c r="F6" s="8">
        <v>5000000</v>
      </c>
      <c r="G6" s="8">
        <v>626699</v>
      </c>
      <c r="H6" s="8">
        <v>641843</v>
      </c>
      <c r="I6" s="8">
        <v>673682</v>
      </c>
      <c r="J6" s="8">
        <v>1942224</v>
      </c>
      <c r="K6" s="8">
        <v>665128</v>
      </c>
      <c r="L6" s="8">
        <v>648231</v>
      </c>
      <c r="M6" s="8">
        <v>647904</v>
      </c>
      <c r="N6" s="8">
        <v>1961263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3903487</v>
      </c>
      <c r="X6" s="8">
        <v>2237277</v>
      </c>
      <c r="Y6" s="8">
        <v>1666210</v>
      </c>
      <c r="Z6" s="2">
        <v>74.47</v>
      </c>
      <c r="AA6" s="6">
        <v>5000000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491701000</v>
      </c>
      <c r="F7" s="8">
        <v>491701000</v>
      </c>
      <c r="G7" s="8">
        <v>48229814</v>
      </c>
      <c r="H7" s="8">
        <v>44240175</v>
      </c>
      <c r="I7" s="8">
        <v>43969310</v>
      </c>
      <c r="J7" s="8">
        <v>136439299</v>
      </c>
      <c r="K7" s="8">
        <v>31625387</v>
      </c>
      <c r="L7" s="8">
        <v>32874547</v>
      </c>
      <c r="M7" s="8">
        <v>29749964</v>
      </c>
      <c r="N7" s="8">
        <v>94249898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230689197</v>
      </c>
      <c r="X7" s="8">
        <v>256549093</v>
      </c>
      <c r="Y7" s="8">
        <v>-25859896</v>
      </c>
      <c r="Z7" s="2">
        <v>-10.08</v>
      </c>
      <c r="AA7" s="6">
        <v>491701000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25853261</v>
      </c>
      <c r="F10" s="26">
        <v>25853261</v>
      </c>
      <c r="G10" s="26">
        <v>2377826</v>
      </c>
      <c r="H10" s="26">
        <v>2381454</v>
      </c>
      <c r="I10" s="26">
        <v>2342558</v>
      </c>
      <c r="J10" s="26">
        <v>7101838</v>
      </c>
      <c r="K10" s="26">
        <v>2316122</v>
      </c>
      <c r="L10" s="26">
        <v>2297825</v>
      </c>
      <c r="M10" s="26">
        <v>2328037</v>
      </c>
      <c r="N10" s="26">
        <v>6941984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14043822</v>
      </c>
      <c r="X10" s="26">
        <v>12428581</v>
      </c>
      <c r="Y10" s="26">
        <v>1615241</v>
      </c>
      <c r="Z10" s="27">
        <v>13</v>
      </c>
      <c r="AA10" s="28">
        <v>25853261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1327000</v>
      </c>
      <c r="F11" s="8">
        <v>1327000</v>
      </c>
      <c r="G11" s="8">
        <v>869724</v>
      </c>
      <c r="H11" s="8">
        <v>529430</v>
      </c>
      <c r="I11" s="8">
        <v>542447</v>
      </c>
      <c r="J11" s="8">
        <v>1941601</v>
      </c>
      <c r="K11" s="8">
        <v>113747</v>
      </c>
      <c r="L11" s="8">
        <v>337793</v>
      </c>
      <c r="M11" s="8">
        <v>388989</v>
      </c>
      <c r="N11" s="8">
        <v>840529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2782130</v>
      </c>
      <c r="X11" s="8">
        <v>436340</v>
      </c>
      <c r="Y11" s="8">
        <v>2345790</v>
      </c>
      <c r="Z11" s="2">
        <v>537.61</v>
      </c>
      <c r="AA11" s="6">
        <v>1327000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1072100</v>
      </c>
      <c r="F12" s="8">
        <v>1072100</v>
      </c>
      <c r="G12" s="8">
        <v>121429</v>
      </c>
      <c r="H12" s="8">
        <v>125564</v>
      </c>
      <c r="I12" s="8">
        <v>127287</v>
      </c>
      <c r="J12" s="8">
        <v>374280</v>
      </c>
      <c r="K12" s="8">
        <v>115011</v>
      </c>
      <c r="L12" s="8">
        <v>149846</v>
      </c>
      <c r="M12" s="8">
        <v>154830</v>
      </c>
      <c r="N12" s="8">
        <v>419687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793967</v>
      </c>
      <c r="X12" s="8">
        <v>515858</v>
      </c>
      <c r="Y12" s="8">
        <v>278109</v>
      </c>
      <c r="Z12" s="2">
        <v>53.91</v>
      </c>
      <c r="AA12" s="6">
        <v>1072100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2101000</v>
      </c>
      <c r="F13" s="8">
        <v>2101000</v>
      </c>
      <c r="G13" s="8">
        <v>24932</v>
      </c>
      <c r="H13" s="8">
        <v>1022032</v>
      </c>
      <c r="I13" s="8">
        <v>0</v>
      </c>
      <c r="J13" s="8">
        <v>1046964</v>
      </c>
      <c r="K13" s="8">
        <v>1255134</v>
      </c>
      <c r="L13" s="8">
        <v>237199</v>
      </c>
      <c r="M13" s="8">
        <v>424824</v>
      </c>
      <c r="N13" s="8">
        <v>1917157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2964121</v>
      </c>
      <c r="X13" s="8">
        <v>970511</v>
      </c>
      <c r="Y13" s="8">
        <v>1993610</v>
      </c>
      <c r="Z13" s="2">
        <v>205.42</v>
      </c>
      <c r="AA13" s="6">
        <v>2101000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12000000</v>
      </c>
      <c r="F14" s="8">
        <v>12000000</v>
      </c>
      <c r="G14" s="8">
        <v>1720937</v>
      </c>
      <c r="H14" s="8">
        <v>1894801</v>
      </c>
      <c r="I14" s="8">
        <v>1941453</v>
      </c>
      <c r="J14" s="8">
        <v>5557191</v>
      </c>
      <c r="K14" s="8">
        <v>1557483</v>
      </c>
      <c r="L14" s="8">
        <v>1878566</v>
      </c>
      <c r="M14" s="8">
        <v>1561899</v>
      </c>
      <c r="N14" s="8">
        <v>4997948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10555139</v>
      </c>
      <c r="X14" s="8">
        <v>5968783</v>
      </c>
      <c r="Y14" s="8">
        <v>4586356</v>
      </c>
      <c r="Z14" s="2">
        <v>76.84</v>
      </c>
      <c r="AA14" s="6">
        <v>12000000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3805136</v>
      </c>
      <c r="F16" s="8">
        <v>3805136</v>
      </c>
      <c r="G16" s="8">
        <v>39060</v>
      </c>
      <c r="H16" s="8">
        <v>273916</v>
      </c>
      <c r="I16" s="8">
        <v>416675</v>
      </c>
      <c r="J16" s="8">
        <v>729651</v>
      </c>
      <c r="K16" s="8">
        <v>1370084</v>
      </c>
      <c r="L16" s="8">
        <v>472240</v>
      </c>
      <c r="M16" s="8">
        <v>561407</v>
      </c>
      <c r="N16" s="8">
        <v>2403731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3133382</v>
      </c>
      <c r="X16" s="8">
        <v>2181029</v>
      </c>
      <c r="Y16" s="8">
        <v>952353</v>
      </c>
      <c r="Z16" s="2">
        <v>43.67</v>
      </c>
      <c r="AA16" s="6">
        <v>3805136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651000</v>
      </c>
      <c r="F17" s="8">
        <v>651000</v>
      </c>
      <c r="G17" s="8">
        <v>81024</v>
      </c>
      <c r="H17" s="8">
        <v>79749</v>
      </c>
      <c r="I17" s="8">
        <v>90678</v>
      </c>
      <c r="J17" s="8">
        <v>251451</v>
      </c>
      <c r="K17" s="8">
        <v>112721</v>
      </c>
      <c r="L17" s="8">
        <v>71666</v>
      </c>
      <c r="M17" s="8">
        <v>15698</v>
      </c>
      <c r="N17" s="8">
        <v>200085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451536</v>
      </c>
      <c r="X17" s="8">
        <v>310623</v>
      </c>
      <c r="Y17" s="8">
        <v>140913</v>
      </c>
      <c r="Z17" s="2">
        <v>45.36</v>
      </c>
      <c r="AA17" s="6">
        <v>651000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49264291</v>
      </c>
      <c r="F18" s="8">
        <v>49264291</v>
      </c>
      <c r="G18" s="8">
        <v>3824886</v>
      </c>
      <c r="H18" s="8">
        <v>4474322</v>
      </c>
      <c r="I18" s="8">
        <v>4573479</v>
      </c>
      <c r="J18" s="8">
        <v>12872687</v>
      </c>
      <c r="K18" s="8">
        <v>4675336</v>
      </c>
      <c r="L18" s="8">
        <v>3863556</v>
      </c>
      <c r="M18" s="8">
        <v>3465472</v>
      </c>
      <c r="N18" s="8">
        <v>12004364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24877051</v>
      </c>
      <c r="X18" s="8">
        <v>21983870</v>
      </c>
      <c r="Y18" s="8">
        <v>2893181</v>
      </c>
      <c r="Z18" s="2">
        <v>13.16</v>
      </c>
      <c r="AA18" s="6">
        <v>49264291</v>
      </c>
    </row>
    <row r="19" spans="1:27" ht="13.5">
      <c r="A19" s="23" t="s">
        <v>46</v>
      </c>
      <c r="B19" s="29"/>
      <c r="C19" s="6">
        <v>0</v>
      </c>
      <c r="D19" s="6">
        <v>0</v>
      </c>
      <c r="E19" s="7">
        <v>324389850</v>
      </c>
      <c r="F19" s="8">
        <v>324389850</v>
      </c>
      <c r="G19" s="8">
        <v>146309000</v>
      </c>
      <c r="H19" s="8">
        <v>487000</v>
      </c>
      <c r="I19" s="8">
        <v>0</v>
      </c>
      <c r="J19" s="8">
        <v>146796000</v>
      </c>
      <c r="K19" s="8">
        <v>0</v>
      </c>
      <c r="L19" s="8">
        <v>2687000</v>
      </c>
      <c r="M19" s="8">
        <v>87576000</v>
      </c>
      <c r="N19" s="8">
        <v>90263000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237059000</v>
      </c>
      <c r="X19" s="8">
        <v>224780043</v>
      </c>
      <c r="Y19" s="8">
        <v>12278957</v>
      </c>
      <c r="Z19" s="2">
        <v>5.46</v>
      </c>
      <c r="AA19" s="6">
        <v>324389850</v>
      </c>
    </row>
    <row r="20" spans="1:27" ht="13.5">
      <c r="A20" s="23" t="s">
        <v>47</v>
      </c>
      <c r="B20" s="29"/>
      <c r="C20" s="6">
        <v>0</v>
      </c>
      <c r="D20" s="6">
        <v>0</v>
      </c>
      <c r="E20" s="7">
        <v>15200046</v>
      </c>
      <c r="F20" s="26">
        <v>15200046</v>
      </c>
      <c r="G20" s="26">
        <v>286865</v>
      </c>
      <c r="H20" s="26">
        <v>-27333</v>
      </c>
      <c r="I20" s="26">
        <v>1233913</v>
      </c>
      <c r="J20" s="26">
        <v>1493445</v>
      </c>
      <c r="K20" s="26">
        <v>-29444</v>
      </c>
      <c r="L20" s="26">
        <v>-14136</v>
      </c>
      <c r="M20" s="26">
        <v>2307423</v>
      </c>
      <c r="N20" s="26">
        <v>2263843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3757288</v>
      </c>
      <c r="X20" s="26">
        <v>1142425</v>
      </c>
      <c r="Y20" s="26">
        <v>2614863</v>
      </c>
      <c r="Z20" s="27">
        <v>228.89</v>
      </c>
      <c r="AA20" s="28">
        <v>15200046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2129450</v>
      </c>
      <c r="F21" s="8">
        <v>2129450</v>
      </c>
      <c r="G21" s="8">
        <v>0</v>
      </c>
      <c r="H21" s="8">
        <v>0</v>
      </c>
      <c r="I21" s="30">
        <v>240</v>
      </c>
      <c r="J21" s="8">
        <v>240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240</v>
      </c>
      <c r="X21" s="8"/>
      <c r="Y21" s="8">
        <v>240</v>
      </c>
      <c r="Z21" s="2">
        <v>0</v>
      </c>
      <c r="AA21" s="6">
        <v>2129450</v>
      </c>
    </row>
    <row r="22" spans="1:27" ht="24.75" customHeight="1">
      <c r="A22" s="31" t="s">
        <v>49</v>
      </c>
      <c r="B22" s="32"/>
      <c r="C22" s="33">
        <f aca="true" t="shared" si="0" ref="C22:Y22">SUM(C5:C21)</f>
        <v>0</v>
      </c>
      <c r="D22" s="33">
        <f>SUM(D5:D21)</f>
        <v>0</v>
      </c>
      <c r="E22" s="34">
        <f t="shared" si="0"/>
        <v>1006494134</v>
      </c>
      <c r="F22" s="35">
        <f t="shared" si="0"/>
        <v>1006494134</v>
      </c>
      <c r="G22" s="35">
        <f t="shared" si="0"/>
        <v>211222569</v>
      </c>
      <c r="H22" s="35">
        <f t="shared" si="0"/>
        <v>62914361</v>
      </c>
      <c r="I22" s="35">
        <f t="shared" si="0"/>
        <v>62673824</v>
      </c>
      <c r="J22" s="35">
        <f t="shared" si="0"/>
        <v>336810754</v>
      </c>
      <c r="K22" s="35">
        <f t="shared" si="0"/>
        <v>50568576</v>
      </c>
      <c r="L22" s="35">
        <f t="shared" si="0"/>
        <v>52157593</v>
      </c>
      <c r="M22" s="35">
        <f t="shared" si="0"/>
        <v>135997244</v>
      </c>
      <c r="N22" s="35">
        <f t="shared" si="0"/>
        <v>238723413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575534167</v>
      </c>
      <c r="X22" s="35">
        <f t="shared" si="0"/>
        <v>565359218</v>
      </c>
      <c r="Y22" s="35">
        <f t="shared" si="0"/>
        <v>10174949</v>
      </c>
      <c r="Z22" s="36">
        <f>+IF(X22&lt;&gt;0,+(Y22/X22)*100,0)</f>
        <v>1.7997316884643066</v>
      </c>
      <c r="AA22" s="33">
        <f>SUM(AA5:AA21)</f>
        <v>1006494134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0</v>
      </c>
      <c r="D25" s="6">
        <v>0</v>
      </c>
      <c r="E25" s="7">
        <v>296973541</v>
      </c>
      <c r="F25" s="8">
        <v>296973541</v>
      </c>
      <c r="G25" s="8">
        <v>22758665</v>
      </c>
      <c r="H25" s="8">
        <v>21155544</v>
      </c>
      <c r="I25" s="8">
        <v>20100384</v>
      </c>
      <c r="J25" s="8">
        <v>64014593</v>
      </c>
      <c r="K25" s="8">
        <v>18708537</v>
      </c>
      <c r="L25" s="8">
        <v>19899079</v>
      </c>
      <c r="M25" s="8">
        <v>19902935</v>
      </c>
      <c r="N25" s="8">
        <v>58510551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122525144</v>
      </c>
      <c r="X25" s="8">
        <v>142806025</v>
      </c>
      <c r="Y25" s="8">
        <v>-20280881</v>
      </c>
      <c r="Z25" s="2">
        <v>-14.2</v>
      </c>
      <c r="AA25" s="6">
        <v>296973541</v>
      </c>
    </row>
    <row r="26" spans="1:27" ht="13.5">
      <c r="A26" s="25" t="s">
        <v>52</v>
      </c>
      <c r="B26" s="24"/>
      <c r="C26" s="6">
        <v>0</v>
      </c>
      <c r="D26" s="6">
        <v>0</v>
      </c>
      <c r="E26" s="7">
        <v>23035604</v>
      </c>
      <c r="F26" s="8">
        <v>23035604</v>
      </c>
      <c r="G26" s="8">
        <v>1726041</v>
      </c>
      <c r="H26" s="8">
        <v>1674334</v>
      </c>
      <c r="I26" s="8">
        <v>1836143</v>
      </c>
      <c r="J26" s="8">
        <v>5236518</v>
      </c>
      <c r="K26" s="8">
        <v>1753233</v>
      </c>
      <c r="L26" s="8">
        <v>1744947</v>
      </c>
      <c r="M26" s="8">
        <v>1770786</v>
      </c>
      <c r="N26" s="8">
        <v>5268966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10505484</v>
      </c>
      <c r="X26" s="8">
        <v>11368773</v>
      </c>
      <c r="Y26" s="8">
        <v>-863289</v>
      </c>
      <c r="Z26" s="2">
        <v>-7.59</v>
      </c>
      <c r="AA26" s="6">
        <v>23035604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24141000</v>
      </c>
      <c r="F27" s="8">
        <v>24141000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24141000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128783959</v>
      </c>
      <c r="F28" s="8">
        <v>128783959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64336692</v>
      </c>
      <c r="Y28" s="8">
        <v>-64336692</v>
      </c>
      <c r="Z28" s="2">
        <v>-100</v>
      </c>
      <c r="AA28" s="6">
        <v>128783959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14876264</v>
      </c>
      <c r="F29" s="8">
        <v>14876264</v>
      </c>
      <c r="G29" s="8">
        <v>201587</v>
      </c>
      <c r="H29" s="8">
        <v>200968</v>
      </c>
      <c r="I29" s="8">
        <v>0</v>
      </c>
      <c r="J29" s="8">
        <v>402555</v>
      </c>
      <c r="K29" s="8">
        <v>1307230</v>
      </c>
      <c r="L29" s="8">
        <v>2633951</v>
      </c>
      <c r="M29" s="8">
        <v>1480599</v>
      </c>
      <c r="N29" s="8">
        <v>5421780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5824335</v>
      </c>
      <c r="X29" s="8">
        <v>7627228</v>
      </c>
      <c r="Y29" s="8">
        <v>-1802893</v>
      </c>
      <c r="Z29" s="2">
        <v>-23.64</v>
      </c>
      <c r="AA29" s="6">
        <v>14876264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332500000</v>
      </c>
      <c r="F30" s="8">
        <v>332500000</v>
      </c>
      <c r="G30" s="8">
        <v>0</v>
      </c>
      <c r="H30" s="8">
        <v>40435756</v>
      </c>
      <c r="I30" s="8">
        <v>40425712</v>
      </c>
      <c r="J30" s="8">
        <v>80861468</v>
      </c>
      <c r="K30" s="8">
        <v>25857587</v>
      </c>
      <c r="L30" s="8">
        <v>186564</v>
      </c>
      <c r="M30" s="8">
        <v>46166006</v>
      </c>
      <c r="N30" s="8">
        <v>72210157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153071625</v>
      </c>
      <c r="X30" s="8">
        <v>149310591</v>
      </c>
      <c r="Y30" s="8">
        <v>3761034</v>
      </c>
      <c r="Z30" s="2">
        <v>2.52</v>
      </c>
      <c r="AA30" s="6">
        <v>332500000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48735923</v>
      </c>
      <c r="F32" s="8">
        <v>48735923</v>
      </c>
      <c r="G32" s="8">
        <v>2081969</v>
      </c>
      <c r="H32" s="8">
        <v>3810087</v>
      </c>
      <c r="I32" s="8">
        <v>3233956</v>
      </c>
      <c r="J32" s="8">
        <v>9126012</v>
      </c>
      <c r="K32" s="8">
        <v>2950044</v>
      </c>
      <c r="L32" s="8">
        <v>6101345</v>
      </c>
      <c r="M32" s="8">
        <v>2647179</v>
      </c>
      <c r="N32" s="8">
        <v>11698568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20824580</v>
      </c>
      <c r="X32" s="8">
        <v>22002742</v>
      </c>
      <c r="Y32" s="8">
        <v>-1178162</v>
      </c>
      <c r="Z32" s="2">
        <v>-5.35</v>
      </c>
      <c r="AA32" s="6">
        <v>48735923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35673499</v>
      </c>
      <c r="F33" s="8">
        <v>35673499</v>
      </c>
      <c r="G33" s="8">
        <v>864589</v>
      </c>
      <c r="H33" s="8">
        <v>4720740</v>
      </c>
      <c r="I33" s="8">
        <v>8060713</v>
      </c>
      <c r="J33" s="8">
        <v>13646042</v>
      </c>
      <c r="K33" s="8">
        <v>1283631</v>
      </c>
      <c r="L33" s="8">
        <v>1602414</v>
      </c>
      <c r="M33" s="8">
        <v>2390391</v>
      </c>
      <c r="N33" s="8">
        <v>5276436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18922478</v>
      </c>
      <c r="X33" s="8">
        <v>16636869</v>
      </c>
      <c r="Y33" s="8">
        <v>2285609</v>
      </c>
      <c r="Z33" s="2">
        <v>13.74</v>
      </c>
      <c r="AA33" s="6">
        <v>35673499</v>
      </c>
    </row>
    <row r="34" spans="1:27" ht="13.5">
      <c r="A34" s="25" t="s">
        <v>60</v>
      </c>
      <c r="B34" s="24"/>
      <c r="C34" s="6">
        <v>0</v>
      </c>
      <c r="D34" s="6">
        <v>0</v>
      </c>
      <c r="E34" s="7">
        <v>141982596</v>
      </c>
      <c r="F34" s="8">
        <v>141982596</v>
      </c>
      <c r="G34" s="8">
        <v>3545590</v>
      </c>
      <c r="H34" s="8">
        <v>12755947</v>
      </c>
      <c r="I34" s="8">
        <v>16510937</v>
      </c>
      <c r="J34" s="8">
        <v>32812474</v>
      </c>
      <c r="K34" s="8">
        <v>15056757</v>
      </c>
      <c r="L34" s="8">
        <v>16965876</v>
      </c>
      <c r="M34" s="8">
        <v>25621262</v>
      </c>
      <c r="N34" s="8">
        <v>57643895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90456369</v>
      </c>
      <c r="X34" s="8">
        <v>69310265</v>
      </c>
      <c r="Y34" s="8">
        <v>21146104</v>
      </c>
      <c r="Z34" s="2">
        <v>30.51</v>
      </c>
      <c r="AA34" s="6">
        <v>141982596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0</v>
      </c>
      <c r="D36" s="33">
        <f>SUM(D25:D35)</f>
        <v>0</v>
      </c>
      <c r="E36" s="34">
        <f t="shared" si="1"/>
        <v>1046702386</v>
      </c>
      <c r="F36" s="35">
        <f t="shared" si="1"/>
        <v>1046702386</v>
      </c>
      <c r="G36" s="35">
        <f t="shared" si="1"/>
        <v>31178441</v>
      </c>
      <c r="H36" s="35">
        <f t="shared" si="1"/>
        <v>84753376</v>
      </c>
      <c r="I36" s="35">
        <f t="shared" si="1"/>
        <v>90167845</v>
      </c>
      <c r="J36" s="35">
        <f t="shared" si="1"/>
        <v>206099662</v>
      </c>
      <c r="K36" s="35">
        <f t="shared" si="1"/>
        <v>66917019</v>
      </c>
      <c r="L36" s="35">
        <f t="shared" si="1"/>
        <v>49134176</v>
      </c>
      <c r="M36" s="35">
        <f t="shared" si="1"/>
        <v>99979158</v>
      </c>
      <c r="N36" s="35">
        <f t="shared" si="1"/>
        <v>216030353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422130015</v>
      </c>
      <c r="X36" s="35">
        <f t="shared" si="1"/>
        <v>483399185</v>
      </c>
      <c r="Y36" s="35">
        <f t="shared" si="1"/>
        <v>-61269170</v>
      </c>
      <c r="Z36" s="36">
        <f>+IF(X36&lt;&gt;0,+(Y36/X36)*100,0)</f>
        <v>-12.67465314406767</v>
      </c>
      <c r="AA36" s="33">
        <f>SUM(AA25:AA35)</f>
        <v>1046702386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0</v>
      </c>
      <c r="D38" s="46">
        <f>+D22-D36</f>
        <v>0</v>
      </c>
      <c r="E38" s="47">
        <f t="shared" si="2"/>
        <v>-40208252</v>
      </c>
      <c r="F38" s="48">
        <f t="shared" si="2"/>
        <v>-40208252</v>
      </c>
      <c r="G38" s="48">
        <f t="shared" si="2"/>
        <v>180044128</v>
      </c>
      <c r="H38" s="48">
        <f t="shared" si="2"/>
        <v>-21839015</v>
      </c>
      <c r="I38" s="48">
        <f t="shared" si="2"/>
        <v>-27494021</v>
      </c>
      <c r="J38" s="48">
        <f t="shared" si="2"/>
        <v>130711092</v>
      </c>
      <c r="K38" s="48">
        <f t="shared" si="2"/>
        <v>-16348443</v>
      </c>
      <c r="L38" s="48">
        <f t="shared" si="2"/>
        <v>3023417</v>
      </c>
      <c r="M38" s="48">
        <f t="shared" si="2"/>
        <v>36018086</v>
      </c>
      <c r="N38" s="48">
        <f t="shared" si="2"/>
        <v>22693060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153404152</v>
      </c>
      <c r="X38" s="48">
        <f>IF(F22=F36,0,X22-X36)</f>
        <v>81960033</v>
      </c>
      <c r="Y38" s="48">
        <f t="shared" si="2"/>
        <v>71444119</v>
      </c>
      <c r="Z38" s="49">
        <f>+IF(X38&lt;&gt;0,+(Y38/X38)*100,0)</f>
        <v>87.16946099814284</v>
      </c>
      <c r="AA38" s="46">
        <f>+AA22-AA36</f>
        <v>-40208252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92307150</v>
      </c>
      <c r="F39" s="8">
        <v>92307150</v>
      </c>
      <c r="G39" s="8">
        <v>45678000</v>
      </c>
      <c r="H39" s="8">
        <v>0</v>
      </c>
      <c r="I39" s="8">
        <v>0</v>
      </c>
      <c r="J39" s="8">
        <v>45678000</v>
      </c>
      <c r="K39" s="8">
        <v>2000000</v>
      </c>
      <c r="L39" s="8">
        <v>0</v>
      </c>
      <c r="M39" s="8">
        <v>29485000</v>
      </c>
      <c r="N39" s="8">
        <v>31485000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77163000</v>
      </c>
      <c r="X39" s="8">
        <v>71396652</v>
      </c>
      <c r="Y39" s="8">
        <v>5766348</v>
      </c>
      <c r="Z39" s="2">
        <v>8.08</v>
      </c>
      <c r="AA39" s="6">
        <v>92307150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0</v>
      </c>
      <c r="D42" s="55">
        <f>SUM(D38:D41)</f>
        <v>0</v>
      </c>
      <c r="E42" s="56">
        <f t="shared" si="3"/>
        <v>52098898</v>
      </c>
      <c r="F42" s="57">
        <f t="shared" si="3"/>
        <v>52098898</v>
      </c>
      <c r="G42" s="57">
        <f t="shared" si="3"/>
        <v>225722128</v>
      </c>
      <c r="H42" s="57">
        <f t="shared" si="3"/>
        <v>-21839015</v>
      </c>
      <c r="I42" s="57">
        <f t="shared" si="3"/>
        <v>-27494021</v>
      </c>
      <c r="J42" s="57">
        <f t="shared" si="3"/>
        <v>176389092</v>
      </c>
      <c r="K42" s="57">
        <f t="shared" si="3"/>
        <v>-14348443</v>
      </c>
      <c r="L42" s="57">
        <f t="shared" si="3"/>
        <v>3023417</v>
      </c>
      <c r="M42" s="57">
        <f t="shared" si="3"/>
        <v>65503086</v>
      </c>
      <c r="N42" s="57">
        <f t="shared" si="3"/>
        <v>54178060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230567152</v>
      </c>
      <c r="X42" s="57">
        <f t="shared" si="3"/>
        <v>153356685</v>
      </c>
      <c r="Y42" s="57">
        <f t="shared" si="3"/>
        <v>77210467</v>
      </c>
      <c r="Z42" s="58">
        <f>+IF(X42&lt;&gt;0,+(Y42/X42)*100,0)</f>
        <v>50.346984873857956</v>
      </c>
      <c r="AA42" s="55">
        <f>SUM(AA38:AA41)</f>
        <v>52098898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0</v>
      </c>
      <c r="D44" s="63">
        <f>+D42-D43</f>
        <v>0</v>
      </c>
      <c r="E44" s="64">
        <f t="shared" si="4"/>
        <v>52098898</v>
      </c>
      <c r="F44" s="65">
        <f t="shared" si="4"/>
        <v>52098898</v>
      </c>
      <c r="G44" s="65">
        <f t="shared" si="4"/>
        <v>225722128</v>
      </c>
      <c r="H44" s="65">
        <f t="shared" si="4"/>
        <v>-21839015</v>
      </c>
      <c r="I44" s="65">
        <f t="shared" si="4"/>
        <v>-27494021</v>
      </c>
      <c r="J44" s="65">
        <f t="shared" si="4"/>
        <v>176389092</v>
      </c>
      <c r="K44" s="65">
        <f t="shared" si="4"/>
        <v>-14348443</v>
      </c>
      <c r="L44" s="65">
        <f t="shared" si="4"/>
        <v>3023417</v>
      </c>
      <c r="M44" s="65">
        <f t="shared" si="4"/>
        <v>65503086</v>
      </c>
      <c r="N44" s="65">
        <f t="shared" si="4"/>
        <v>54178060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230567152</v>
      </c>
      <c r="X44" s="65">
        <f t="shared" si="4"/>
        <v>153356685</v>
      </c>
      <c r="Y44" s="65">
        <f t="shared" si="4"/>
        <v>77210467</v>
      </c>
      <c r="Z44" s="66">
        <f>+IF(X44&lt;&gt;0,+(Y44/X44)*100,0)</f>
        <v>50.346984873857956</v>
      </c>
      <c r="AA44" s="63">
        <f>+AA42-AA43</f>
        <v>52098898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0</v>
      </c>
      <c r="D46" s="55">
        <f>SUM(D44:D45)</f>
        <v>0</v>
      </c>
      <c r="E46" s="56">
        <f t="shared" si="5"/>
        <v>52098898</v>
      </c>
      <c r="F46" s="57">
        <f t="shared" si="5"/>
        <v>52098898</v>
      </c>
      <c r="G46" s="57">
        <f t="shared" si="5"/>
        <v>225722128</v>
      </c>
      <c r="H46" s="57">
        <f t="shared" si="5"/>
        <v>-21839015</v>
      </c>
      <c r="I46" s="57">
        <f t="shared" si="5"/>
        <v>-27494021</v>
      </c>
      <c r="J46" s="57">
        <f t="shared" si="5"/>
        <v>176389092</v>
      </c>
      <c r="K46" s="57">
        <f t="shared" si="5"/>
        <v>-14348443</v>
      </c>
      <c r="L46" s="57">
        <f t="shared" si="5"/>
        <v>3023417</v>
      </c>
      <c r="M46" s="57">
        <f t="shared" si="5"/>
        <v>65503086</v>
      </c>
      <c r="N46" s="57">
        <f t="shared" si="5"/>
        <v>54178060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230567152</v>
      </c>
      <c r="X46" s="57">
        <f t="shared" si="5"/>
        <v>153356685</v>
      </c>
      <c r="Y46" s="57">
        <f t="shared" si="5"/>
        <v>77210467</v>
      </c>
      <c r="Z46" s="58">
        <f>+IF(X46&lt;&gt;0,+(Y46/X46)*100,0)</f>
        <v>50.346984873857956</v>
      </c>
      <c r="AA46" s="55">
        <f>SUM(AA44:AA45)</f>
        <v>52098898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0</v>
      </c>
      <c r="D48" s="71">
        <f>SUM(D46:D47)</f>
        <v>0</v>
      </c>
      <c r="E48" s="72">
        <f t="shared" si="6"/>
        <v>52098898</v>
      </c>
      <c r="F48" s="73">
        <f t="shared" si="6"/>
        <v>52098898</v>
      </c>
      <c r="G48" s="73">
        <f t="shared" si="6"/>
        <v>225722128</v>
      </c>
      <c r="H48" s="74">
        <f t="shared" si="6"/>
        <v>-21839015</v>
      </c>
      <c r="I48" s="74">
        <f t="shared" si="6"/>
        <v>-27494021</v>
      </c>
      <c r="J48" s="74">
        <f t="shared" si="6"/>
        <v>176389092</v>
      </c>
      <c r="K48" s="74">
        <f t="shared" si="6"/>
        <v>-14348443</v>
      </c>
      <c r="L48" s="74">
        <f t="shared" si="6"/>
        <v>3023417</v>
      </c>
      <c r="M48" s="73">
        <f t="shared" si="6"/>
        <v>65503086</v>
      </c>
      <c r="N48" s="73">
        <f t="shared" si="6"/>
        <v>54178060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230567152</v>
      </c>
      <c r="X48" s="74">
        <f t="shared" si="6"/>
        <v>153356685</v>
      </c>
      <c r="Y48" s="74">
        <f t="shared" si="6"/>
        <v>77210467</v>
      </c>
      <c r="Z48" s="75">
        <f>+IF(X48&lt;&gt;0,+(Y48/X48)*100,0)</f>
        <v>50.346984873857956</v>
      </c>
      <c r="AA48" s="76">
        <f>SUM(AA46:AA47)</f>
        <v>52098898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76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101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68105690</v>
      </c>
      <c r="D5" s="6">
        <v>0</v>
      </c>
      <c r="E5" s="7">
        <v>106775527</v>
      </c>
      <c r="F5" s="8">
        <v>106775527</v>
      </c>
      <c r="G5" s="8">
        <v>7680511</v>
      </c>
      <c r="H5" s="8">
        <v>6528780</v>
      </c>
      <c r="I5" s="8">
        <v>7628419</v>
      </c>
      <c r="J5" s="8">
        <v>21837710</v>
      </c>
      <c r="K5" s="8">
        <v>7677758</v>
      </c>
      <c r="L5" s="8">
        <v>7642096</v>
      </c>
      <c r="M5" s="8">
        <v>7677603</v>
      </c>
      <c r="N5" s="8">
        <v>22997457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44835167</v>
      </c>
      <c r="X5" s="8">
        <v>53741761</v>
      </c>
      <c r="Y5" s="8">
        <v>-8906594</v>
      </c>
      <c r="Z5" s="2">
        <v>-16.57</v>
      </c>
      <c r="AA5" s="6">
        <v>106775527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94111326</v>
      </c>
      <c r="D7" s="6">
        <v>0</v>
      </c>
      <c r="E7" s="7">
        <v>116654796</v>
      </c>
      <c r="F7" s="8">
        <v>116654796</v>
      </c>
      <c r="G7" s="8">
        <v>8432071</v>
      </c>
      <c r="H7" s="8">
        <v>7466090</v>
      </c>
      <c r="I7" s="8">
        <v>6253854</v>
      </c>
      <c r="J7" s="8">
        <v>22152015</v>
      </c>
      <c r="K7" s="8">
        <v>9913084</v>
      </c>
      <c r="L7" s="8">
        <v>8649571</v>
      </c>
      <c r="M7" s="8">
        <v>10160377</v>
      </c>
      <c r="N7" s="8">
        <v>28723032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50875047</v>
      </c>
      <c r="X7" s="8">
        <v>60479981</v>
      </c>
      <c r="Y7" s="8">
        <v>-9604934</v>
      </c>
      <c r="Z7" s="2">
        <v>-15.88</v>
      </c>
      <c r="AA7" s="6">
        <v>116654796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13789259</v>
      </c>
      <c r="D10" s="6">
        <v>0</v>
      </c>
      <c r="E10" s="7">
        <v>17028669</v>
      </c>
      <c r="F10" s="26">
        <v>17028669</v>
      </c>
      <c r="G10" s="26">
        <v>1096085</v>
      </c>
      <c r="H10" s="26">
        <v>1095305</v>
      </c>
      <c r="I10" s="26">
        <v>1092842</v>
      </c>
      <c r="J10" s="26">
        <v>3284232</v>
      </c>
      <c r="K10" s="26">
        <v>1094892</v>
      </c>
      <c r="L10" s="26">
        <v>1074797</v>
      </c>
      <c r="M10" s="26">
        <v>1091374</v>
      </c>
      <c r="N10" s="26">
        <v>3261063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6545295</v>
      </c>
      <c r="X10" s="26">
        <v>8514336</v>
      </c>
      <c r="Y10" s="26">
        <v>-1969041</v>
      </c>
      <c r="Z10" s="27">
        <v>-23.13</v>
      </c>
      <c r="AA10" s="28">
        <v>17028669</v>
      </c>
    </row>
    <row r="11" spans="1:27" ht="13.5">
      <c r="A11" s="25" t="s">
        <v>38</v>
      </c>
      <c r="B11" s="29"/>
      <c r="C11" s="6">
        <v>250869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353905</v>
      </c>
      <c r="D12" s="6">
        <v>0</v>
      </c>
      <c r="E12" s="7">
        <v>469935</v>
      </c>
      <c r="F12" s="8">
        <v>469935</v>
      </c>
      <c r="G12" s="8">
        <v>31106</v>
      </c>
      <c r="H12" s="8">
        <v>18593</v>
      </c>
      <c r="I12" s="8">
        <v>44306</v>
      </c>
      <c r="J12" s="8">
        <v>94005</v>
      </c>
      <c r="K12" s="8">
        <v>25756</v>
      </c>
      <c r="L12" s="8">
        <v>27463</v>
      </c>
      <c r="M12" s="8">
        <v>12880</v>
      </c>
      <c r="N12" s="8">
        <v>66099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160104</v>
      </c>
      <c r="X12" s="8">
        <v>167465</v>
      </c>
      <c r="Y12" s="8">
        <v>-7361</v>
      </c>
      <c r="Z12" s="2">
        <v>-4.4</v>
      </c>
      <c r="AA12" s="6">
        <v>469935</v>
      </c>
    </row>
    <row r="13" spans="1:27" ht="13.5">
      <c r="A13" s="23" t="s">
        <v>40</v>
      </c>
      <c r="B13" s="29"/>
      <c r="C13" s="6">
        <v>638022</v>
      </c>
      <c r="D13" s="6">
        <v>0</v>
      </c>
      <c r="E13" s="7">
        <v>505881</v>
      </c>
      <c r="F13" s="8">
        <v>505881</v>
      </c>
      <c r="G13" s="8">
        <v>32151</v>
      </c>
      <c r="H13" s="8">
        <v>122269</v>
      </c>
      <c r="I13" s="8">
        <v>87695</v>
      </c>
      <c r="J13" s="8">
        <v>242115</v>
      </c>
      <c r="K13" s="8">
        <v>42788</v>
      </c>
      <c r="L13" s="8">
        <v>5159</v>
      </c>
      <c r="M13" s="8">
        <v>3869</v>
      </c>
      <c r="N13" s="8">
        <v>51816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293931</v>
      </c>
      <c r="X13" s="8">
        <v>212830</v>
      </c>
      <c r="Y13" s="8">
        <v>81101</v>
      </c>
      <c r="Z13" s="2">
        <v>38.11</v>
      </c>
      <c r="AA13" s="6">
        <v>505881</v>
      </c>
    </row>
    <row r="14" spans="1:27" ht="13.5">
      <c r="A14" s="23" t="s">
        <v>41</v>
      </c>
      <c r="B14" s="29"/>
      <c r="C14" s="6">
        <v>32559258</v>
      </c>
      <c r="D14" s="6">
        <v>0</v>
      </c>
      <c r="E14" s="7">
        <v>76042203</v>
      </c>
      <c r="F14" s="8">
        <v>76042203</v>
      </c>
      <c r="G14" s="8">
        <v>3018090</v>
      </c>
      <c r="H14" s="8">
        <v>3089713</v>
      </c>
      <c r="I14" s="8">
        <v>745944</v>
      </c>
      <c r="J14" s="8">
        <v>6853747</v>
      </c>
      <c r="K14" s="8">
        <v>1274517</v>
      </c>
      <c r="L14" s="8">
        <v>1310121</v>
      </c>
      <c r="M14" s="8">
        <v>1458725</v>
      </c>
      <c r="N14" s="8">
        <v>4043363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10897110</v>
      </c>
      <c r="X14" s="8">
        <v>35184451</v>
      </c>
      <c r="Y14" s="8">
        <v>-24287341</v>
      </c>
      <c r="Z14" s="2">
        <v>-69.03</v>
      </c>
      <c r="AA14" s="6">
        <v>76042203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3359890</v>
      </c>
      <c r="D16" s="6">
        <v>0</v>
      </c>
      <c r="E16" s="7">
        <v>423416</v>
      </c>
      <c r="F16" s="8">
        <v>423416</v>
      </c>
      <c r="G16" s="8">
        <v>59405</v>
      </c>
      <c r="H16" s="8">
        <v>30338</v>
      </c>
      <c r="I16" s="8">
        <v>8985</v>
      </c>
      <c r="J16" s="8">
        <v>98728</v>
      </c>
      <c r="K16" s="8">
        <v>90313</v>
      </c>
      <c r="L16" s="8">
        <v>15685</v>
      </c>
      <c r="M16" s="8">
        <v>32338</v>
      </c>
      <c r="N16" s="8">
        <v>138336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237064</v>
      </c>
      <c r="X16" s="8">
        <v>167465</v>
      </c>
      <c r="Y16" s="8">
        <v>69599</v>
      </c>
      <c r="Z16" s="2">
        <v>41.56</v>
      </c>
      <c r="AA16" s="6">
        <v>423416</v>
      </c>
    </row>
    <row r="17" spans="1:27" ht="13.5">
      <c r="A17" s="23" t="s">
        <v>44</v>
      </c>
      <c r="B17" s="29"/>
      <c r="C17" s="6">
        <v>3525423</v>
      </c>
      <c r="D17" s="6">
        <v>0</v>
      </c>
      <c r="E17" s="7">
        <v>11205291</v>
      </c>
      <c r="F17" s="8">
        <v>11205291</v>
      </c>
      <c r="G17" s="8">
        <v>254341</v>
      </c>
      <c r="H17" s="8">
        <v>2010640</v>
      </c>
      <c r="I17" s="8">
        <v>397377</v>
      </c>
      <c r="J17" s="8">
        <v>2662358</v>
      </c>
      <c r="K17" s="8">
        <v>847773</v>
      </c>
      <c r="L17" s="8">
        <v>620811</v>
      </c>
      <c r="M17" s="8">
        <v>770966</v>
      </c>
      <c r="N17" s="8">
        <v>2239550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4901908</v>
      </c>
      <c r="X17" s="8">
        <v>6070133</v>
      </c>
      <c r="Y17" s="8">
        <v>-1168225</v>
      </c>
      <c r="Z17" s="2">
        <v>-19.25</v>
      </c>
      <c r="AA17" s="6">
        <v>11205291</v>
      </c>
    </row>
    <row r="18" spans="1:27" ht="13.5">
      <c r="A18" s="25" t="s">
        <v>45</v>
      </c>
      <c r="B18" s="24"/>
      <c r="C18" s="6">
        <v>5676019</v>
      </c>
      <c r="D18" s="6">
        <v>0</v>
      </c>
      <c r="E18" s="7">
        <v>2538653</v>
      </c>
      <c r="F18" s="8">
        <v>2538653</v>
      </c>
      <c r="G18" s="8">
        <v>0</v>
      </c>
      <c r="H18" s="8">
        <v>0</v>
      </c>
      <c r="I18" s="8">
        <v>99344</v>
      </c>
      <c r="J18" s="8">
        <v>99344</v>
      </c>
      <c r="K18" s="8">
        <v>211943</v>
      </c>
      <c r="L18" s="8">
        <v>155203</v>
      </c>
      <c r="M18" s="8">
        <v>192742</v>
      </c>
      <c r="N18" s="8">
        <v>559888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659232</v>
      </c>
      <c r="X18" s="8">
        <v>1517534</v>
      </c>
      <c r="Y18" s="8">
        <v>-858302</v>
      </c>
      <c r="Z18" s="2">
        <v>-56.56</v>
      </c>
      <c r="AA18" s="6">
        <v>2538653</v>
      </c>
    </row>
    <row r="19" spans="1:27" ht="13.5">
      <c r="A19" s="23" t="s">
        <v>46</v>
      </c>
      <c r="B19" s="29"/>
      <c r="C19" s="6">
        <v>112388370</v>
      </c>
      <c r="D19" s="6">
        <v>0</v>
      </c>
      <c r="E19" s="7">
        <v>114153000</v>
      </c>
      <c r="F19" s="8">
        <v>114153000</v>
      </c>
      <c r="G19" s="8">
        <v>46013702</v>
      </c>
      <c r="H19" s="8">
        <v>458479</v>
      </c>
      <c r="I19" s="8">
        <v>205426</v>
      </c>
      <c r="J19" s="8">
        <v>46677607</v>
      </c>
      <c r="K19" s="8">
        <v>439467</v>
      </c>
      <c r="L19" s="8">
        <v>526506</v>
      </c>
      <c r="M19" s="8">
        <v>37133132</v>
      </c>
      <c r="N19" s="8">
        <v>38099105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84776712</v>
      </c>
      <c r="X19" s="8">
        <v>93605940</v>
      </c>
      <c r="Y19" s="8">
        <v>-8829228</v>
      </c>
      <c r="Z19" s="2">
        <v>-9.43</v>
      </c>
      <c r="AA19" s="6">
        <v>114153000</v>
      </c>
    </row>
    <row r="20" spans="1:27" ht="13.5">
      <c r="A20" s="23" t="s">
        <v>47</v>
      </c>
      <c r="B20" s="29"/>
      <c r="C20" s="6">
        <v>122699490</v>
      </c>
      <c r="D20" s="6">
        <v>0</v>
      </c>
      <c r="E20" s="7">
        <v>1627625</v>
      </c>
      <c r="F20" s="26">
        <v>1627625</v>
      </c>
      <c r="G20" s="26">
        <v>465246</v>
      </c>
      <c r="H20" s="26">
        <v>538845</v>
      </c>
      <c r="I20" s="26">
        <v>545348</v>
      </c>
      <c r="J20" s="26">
        <v>1549439</v>
      </c>
      <c r="K20" s="26">
        <v>65583</v>
      </c>
      <c r="L20" s="26">
        <v>124379</v>
      </c>
      <c r="M20" s="26">
        <v>0</v>
      </c>
      <c r="N20" s="26">
        <v>189962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1739401</v>
      </c>
      <c r="X20" s="26">
        <v>578664</v>
      </c>
      <c r="Y20" s="26">
        <v>1160737</v>
      </c>
      <c r="Z20" s="27">
        <v>200.59</v>
      </c>
      <c r="AA20" s="28">
        <v>1627625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457457521</v>
      </c>
      <c r="D22" s="33">
        <f>SUM(D5:D21)</f>
        <v>0</v>
      </c>
      <c r="E22" s="34">
        <f t="shared" si="0"/>
        <v>447424996</v>
      </c>
      <c r="F22" s="35">
        <f t="shared" si="0"/>
        <v>447424996</v>
      </c>
      <c r="G22" s="35">
        <f t="shared" si="0"/>
        <v>67082708</v>
      </c>
      <c r="H22" s="35">
        <f t="shared" si="0"/>
        <v>21359052</v>
      </c>
      <c r="I22" s="35">
        <f t="shared" si="0"/>
        <v>17109540</v>
      </c>
      <c r="J22" s="35">
        <f t="shared" si="0"/>
        <v>105551300</v>
      </c>
      <c r="K22" s="35">
        <f t="shared" si="0"/>
        <v>21683874</v>
      </c>
      <c r="L22" s="35">
        <f t="shared" si="0"/>
        <v>20151791</v>
      </c>
      <c r="M22" s="35">
        <f t="shared" si="0"/>
        <v>58534006</v>
      </c>
      <c r="N22" s="35">
        <f t="shared" si="0"/>
        <v>100369671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205920971</v>
      </c>
      <c r="X22" s="35">
        <f t="shared" si="0"/>
        <v>260240560</v>
      </c>
      <c r="Y22" s="35">
        <f t="shared" si="0"/>
        <v>-54319589</v>
      </c>
      <c r="Z22" s="36">
        <f>+IF(X22&lt;&gt;0,+(Y22/X22)*100,0)</f>
        <v>-20.872837423958817</v>
      </c>
      <c r="AA22" s="33">
        <f>SUM(AA5:AA21)</f>
        <v>447424996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118246136</v>
      </c>
      <c r="D25" s="6">
        <v>0</v>
      </c>
      <c r="E25" s="7">
        <v>129304131</v>
      </c>
      <c r="F25" s="8">
        <v>129304131</v>
      </c>
      <c r="G25" s="8">
        <v>9654337</v>
      </c>
      <c r="H25" s="8">
        <v>9295685</v>
      </c>
      <c r="I25" s="8">
        <v>9622830</v>
      </c>
      <c r="J25" s="8">
        <v>28572852</v>
      </c>
      <c r="K25" s="8">
        <v>9830092</v>
      </c>
      <c r="L25" s="8">
        <v>9426229</v>
      </c>
      <c r="M25" s="8">
        <v>9781881</v>
      </c>
      <c r="N25" s="8">
        <v>29038202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57611054</v>
      </c>
      <c r="X25" s="8">
        <v>63402064</v>
      </c>
      <c r="Y25" s="8">
        <v>-5791010</v>
      </c>
      <c r="Z25" s="2">
        <v>-9.13</v>
      </c>
      <c r="AA25" s="6">
        <v>129304131</v>
      </c>
    </row>
    <row r="26" spans="1:27" ht="13.5">
      <c r="A26" s="25" t="s">
        <v>52</v>
      </c>
      <c r="B26" s="24"/>
      <c r="C26" s="6">
        <v>13243062</v>
      </c>
      <c r="D26" s="6">
        <v>0</v>
      </c>
      <c r="E26" s="7">
        <v>13784169</v>
      </c>
      <c r="F26" s="8">
        <v>13784169</v>
      </c>
      <c r="G26" s="8">
        <v>1163128</v>
      </c>
      <c r="H26" s="8">
        <v>950972</v>
      </c>
      <c r="I26" s="8">
        <v>1049055</v>
      </c>
      <c r="J26" s="8">
        <v>3163155</v>
      </c>
      <c r="K26" s="8">
        <v>1055320</v>
      </c>
      <c r="L26" s="8">
        <v>1048469</v>
      </c>
      <c r="M26" s="8">
        <v>1108233</v>
      </c>
      <c r="N26" s="8">
        <v>3212022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6375177</v>
      </c>
      <c r="X26" s="8">
        <v>6790412</v>
      </c>
      <c r="Y26" s="8">
        <v>-415235</v>
      </c>
      <c r="Z26" s="2">
        <v>-6.12</v>
      </c>
      <c r="AA26" s="6">
        <v>13784169</v>
      </c>
    </row>
    <row r="27" spans="1:27" ht="13.5">
      <c r="A27" s="25" t="s">
        <v>53</v>
      </c>
      <c r="B27" s="24"/>
      <c r="C27" s="6">
        <v>66031882</v>
      </c>
      <c r="D27" s="6">
        <v>0</v>
      </c>
      <c r="E27" s="7">
        <v>35525076</v>
      </c>
      <c r="F27" s="8">
        <v>35525076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17002538</v>
      </c>
      <c r="Y27" s="8">
        <v>-17002538</v>
      </c>
      <c r="Z27" s="2">
        <v>-100</v>
      </c>
      <c r="AA27" s="6">
        <v>35525076</v>
      </c>
    </row>
    <row r="28" spans="1:27" ht="13.5">
      <c r="A28" s="25" t="s">
        <v>54</v>
      </c>
      <c r="B28" s="24"/>
      <c r="C28" s="6">
        <v>62987316</v>
      </c>
      <c r="D28" s="6">
        <v>0</v>
      </c>
      <c r="E28" s="7">
        <v>66899421</v>
      </c>
      <c r="F28" s="8">
        <v>66899421</v>
      </c>
      <c r="G28" s="8">
        <v>4943000</v>
      </c>
      <c r="H28" s="8">
        <v>4945187</v>
      </c>
      <c r="I28" s="8">
        <v>4982905</v>
      </c>
      <c r="J28" s="8">
        <v>14871092</v>
      </c>
      <c r="K28" s="8">
        <v>4982905</v>
      </c>
      <c r="L28" s="8">
        <v>4982905</v>
      </c>
      <c r="M28" s="8">
        <v>4982905</v>
      </c>
      <c r="N28" s="8">
        <v>14948715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29819807</v>
      </c>
      <c r="X28" s="8">
        <v>33449712</v>
      </c>
      <c r="Y28" s="8">
        <v>-3629905</v>
      </c>
      <c r="Z28" s="2">
        <v>-10.85</v>
      </c>
      <c r="AA28" s="6">
        <v>66899421</v>
      </c>
    </row>
    <row r="29" spans="1:27" ht="13.5">
      <c r="A29" s="25" t="s">
        <v>55</v>
      </c>
      <c r="B29" s="24"/>
      <c r="C29" s="6">
        <v>1214925</v>
      </c>
      <c r="D29" s="6">
        <v>0</v>
      </c>
      <c r="E29" s="7">
        <v>1519033</v>
      </c>
      <c r="F29" s="8">
        <v>1519033</v>
      </c>
      <c r="G29" s="8">
        <v>51202</v>
      </c>
      <c r="H29" s="8">
        <v>49677</v>
      </c>
      <c r="I29" s="8">
        <v>54104</v>
      </c>
      <c r="J29" s="8">
        <v>154983</v>
      </c>
      <c r="K29" s="8">
        <v>51228</v>
      </c>
      <c r="L29" s="8">
        <v>46498</v>
      </c>
      <c r="M29" s="8">
        <v>17472</v>
      </c>
      <c r="N29" s="8">
        <v>115198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270181</v>
      </c>
      <c r="X29" s="8">
        <v>739516</v>
      </c>
      <c r="Y29" s="8">
        <v>-469335</v>
      </c>
      <c r="Z29" s="2">
        <v>-63.47</v>
      </c>
      <c r="AA29" s="6">
        <v>1519033</v>
      </c>
    </row>
    <row r="30" spans="1:27" ht="13.5">
      <c r="A30" s="25" t="s">
        <v>56</v>
      </c>
      <c r="B30" s="24"/>
      <c r="C30" s="6">
        <v>74560364</v>
      </c>
      <c r="D30" s="6">
        <v>0</v>
      </c>
      <c r="E30" s="7">
        <v>92258921</v>
      </c>
      <c r="F30" s="8">
        <v>92258921</v>
      </c>
      <c r="G30" s="8">
        <v>7017544</v>
      </c>
      <c r="H30" s="8">
        <v>5438596</v>
      </c>
      <c r="I30" s="8">
        <v>8771930</v>
      </c>
      <c r="J30" s="8">
        <v>21228070</v>
      </c>
      <c r="K30" s="8">
        <v>7456140</v>
      </c>
      <c r="L30" s="8">
        <v>1754386</v>
      </c>
      <c r="M30" s="8">
        <v>11813436</v>
      </c>
      <c r="N30" s="8">
        <v>21023962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42252032</v>
      </c>
      <c r="X30" s="8">
        <v>46166486</v>
      </c>
      <c r="Y30" s="8">
        <v>-3914454</v>
      </c>
      <c r="Z30" s="2">
        <v>-8.48</v>
      </c>
      <c r="AA30" s="6">
        <v>92258921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30486613</v>
      </c>
      <c r="D32" s="6">
        <v>0</v>
      </c>
      <c r="E32" s="7">
        <v>50055359</v>
      </c>
      <c r="F32" s="8">
        <v>50055359</v>
      </c>
      <c r="G32" s="8">
        <v>1320452</v>
      </c>
      <c r="H32" s="8">
        <v>2247265</v>
      </c>
      <c r="I32" s="8">
        <v>5273622</v>
      </c>
      <c r="J32" s="8">
        <v>8841339</v>
      </c>
      <c r="K32" s="8">
        <v>3254000</v>
      </c>
      <c r="L32" s="8">
        <v>1851304</v>
      </c>
      <c r="M32" s="8">
        <v>5994285</v>
      </c>
      <c r="N32" s="8">
        <v>11099589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19940928</v>
      </c>
      <c r="X32" s="8">
        <v>26987680</v>
      </c>
      <c r="Y32" s="8">
        <v>-7046752</v>
      </c>
      <c r="Z32" s="2">
        <v>-26.11</v>
      </c>
      <c r="AA32" s="6">
        <v>50055359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69938837</v>
      </c>
      <c r="D34" s="6">
        <v>0</v>
      </c>
      <c r="E34" s="7">
        <v>87008947</v>
      </c>
      <c r="F34" s="8">
        <v>87008947</v>
      </c>
      <c r="G34" s="8">
        <v>3991224</v>
      </c>
      <c r="H34" s="8">
        <v>2605283</v>
      </c>
      <c r="I34" s="8">
        <v>4981607</v>
      </c>
      <c r="J34" s="8">
        <v>11578114</v>
      </c>
      <c r="K34" s="8">
        <v>3681396</v>
      </c>
      <c r="L34" s="8">
        <v>4785130</v>
      </c>
      <c r="M34" s="8">
        <v>9325432</v>
      </c>
      <c r="N34" s="8">
        <v>17791958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29370072</v>
      </c>
      <c r="X34" s="8">
        <v>40004476</v>
      </c>
      <c r="Y34" s="8">
        <v>-10634404</v>
      </c>
      <c r="Z34" s="2">
        <v>-26.58</v>
      </c>
      <c r="AA34" s="6">
        <v>87008947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436709135</v>
      </c>
      <c r="D36" s="33">
        <f>SUM(D25:D35)</f>
        <v>0</v>
      </c>
      <c r="E36" s="34">
        <f t="shared" si="1"/>
        <v>476355057</v>
      </c>
      <c r="F36" s="35">
        <f t="shared" si="1"/>
        <v>476355057</v>
      </c>
      <c r="G36" s="35">
        <f t="shared" si="1"/>
        <v>28140887</v>
      </c>
      <c r="H36" s="35">
        <f t="shared" si="1"/>
        <v>25532665</v>
      </c>
      <c r="I36" s="35">
        <f t="shared" si="1"/>
        <v>34736053</v>
      </c>
      <c r="J36" s="35">
        <f t="shared" si="1"/>
        <v>88409605</v>
      </c>
      <c r="K36" s="35">
        <f t="shared" si="1"/>
        <v>30311081</v>
      </c>
      <c r="L36" s="35">
        <f t="shared" si="1"/>
        <v>23894921</v>
      </c>
      <c r="M36" s="35">
        <f t="shared" si="1"/>
        <v>43023644</v>
      </c>
      <c r="N36" s="35">
        <f t="shared" si="1"/>
        <v>97229646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185639251</v>
      </c>
      <c r="X36" s="35">
        <f t="shared" si="1"/>
        <v>234542884</v>
      </c>
      <c r="Y36" s="35">
        <f t="shared" si="1"/>
        <v>-48903633</v>
      </c>
      <c r="Z36" s="36">
        <f>+IF(X36&lt;&gt;0,+(Y36/X36)*100,0)</f>
        <v>-20.850614679062275</v>
      </c>
      <c r="AA36" s="33">
        <f>SUM(AA25:AA35)</f>
        <v>476355057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20748386</v>
      </c>
      <c r="D38" s="46">
        <f>+D22-D36</f>
        <v>0</v>
      </c>
      <c r="E38" s="47">
        <f t="shared" si="2"/>
        <v>-28930061</v>
      </c>
      <c r="F38" s="48">
        <f t="shared" si="2"/>
        <v>-28930061</v>
      </c>
      <c r="G38" s="48">
        <f t="shared" si="2"/>
        <v>38941821</v>
      </c>
      <c r="H38" s="48">
        <f t="shared" si="2"/>
        <v>-4173613</v>
      </c>
      <c r="I38" s="48">
        <f t="shared" si="2"/>
        <v>-17626513</v>
      </c>
      <c r="J38" s="48">
        <f t="shared" si="2"/>
        <v>17141695</v>
      </c>
      <c r="K38" s="48">
        <f t="shared" si="2"/>
        <v>-8627207</v>
      </c>
      <c r="L38" s="48">
        <f t="shared" si="2"/>
        <v>-3743130</v>
      </c>
      <c r="M38" s="48">
        <f t="shared" si="2"/>
        <v>15510362</v>
      </c>
      <c r="N38" s="48">
        <f t="shared" si="2"/>
        <v>3140025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20281720</v>
      </c>
      <c r="X38" s="48">
        <f>IF(F22=F36,0,X22-X36)</f>
        <v>25697676</v>
      </c>
      <c r="Y38" s="48">
        <f t="shared" si="2"/>
        <v>-5415956</v>
      </c>
      <c r="Z38" s="49">
        <f>+IF(X38&lt;&gt;0,+(Y38/X38)*100,0)</f>
        <v>-21.075664585388967</v>
      </c>
      <c r="AA38" s="46">
        <f>+AA22-AA36</f>
        <v>-28930061</v>
      </c>
    </row>
    <row r="39" spans="1:27" ht="13.5">
      <c r="A39" s="23" t="s">
        <v>64</v>
      </c>
      <c r="B39" s="29"/>
      <c r="C39" s="6">
        <v>55499013</v>
      </c>
      <c r="D39" s="6">
        <v>0</v>
      </c>
      <c r="E39" s="7">
        <v>29460000</v>
      </c>
      <c r="F39" s="8">
        <v>29460000</v>
      </c>
      <c r="G39" s="8">
        <v>4148758</v>
      </c>
      <c r="H39" s="8">
        <v>5848846</v>
      </c>
      <c r="I39" s="8">
        <v>1400000</v>
      </c>
      <c r="J39" s="8">
        <v>11397604</v>
      </c>
      <c r="K39" s="8">
        <v>0</v>
      </c>
      <c r="L39" s="8">
        <v>0</v>
      </c>
      <c r="M39" s="8">
        <v>6322009</v>
      </c>
      <c r="N39" s="8">
        <v>6322009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17719613</v>
      </c>
      <c r="X39" s="8">
        <v>18468160</v>
      </c>
      <c r="Y39" s="8">
        <v>-748547</v>
      </c>
      <c r="Z39" s="2">
        <v>-4.05</v>
      </c>
      <c r="AA39" s="6">
        <v>29460000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76247399</v>
      </c>
      <c r="D42" s="55">
        <f>SUM(D38:D41)</f>
        <v>0</v>
      </c>
      <c r="E42" s="56">
        <f t="shared" si="3"/>
        <v>529939</v>
      </c>
      <c r="F42" s="57">
        <f t="shared" si="3"/>
        <v>529939</v>
      </c>
      <c r="G42" s="57">
        <f t="shared" si="3"/>
        <v>43090579</v>
      </c>
      <c r="H42" s="57">
        <f t="shared" si="3"/>
        <v>1675233</v>
      </c>
      <c r="I42" s="57">
        <f t="shared" si="3"/>
        <v>-16226513</v>
      </c>
      <c r="J42" s="57">
        <f t="shared" si="3"/>
        <v>28539299</v>
      </c>
      <c r="K42" s="57">
        <f t="shared" si="3"/>
        <v>-8627207</v>
      </c>
      <c r="L42" s="57">
        <f t="shared" si="3"/>
        <v>-3743130</v>
      </c>
      <c r="M42" s="57">
        <f t="shared" si="3"/>
        <v>21832371</v>
      </c>
      <c r="N42" s="57">
        <f t="shared" si="3"/>
        <v>9462034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38001333</v>
      </c>
      <c r="X42" s="57">
        <f t="shared" si="3"/>
        <v>44165836</v>
      </c>
      <c r="Y42" s="57">
        <f t="shared" si="3"/>
        <v>-6164503</v>
      </c>
      <c r="Z42" s="58">
        <f>+IF(X42&lt;&gt;0,+(Y42/X42)*100,0)</f>
        <v>-13.95762779176194</v>
      </c>
      <c r="AA42" s="55">
        <f>SUM(AA38:AA41)</f>
        <v>529939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76247399</v>
      </c>
      <c r="D44" s="63">
        <f>+D42-D43</f>
        <v>0</v>
      </c>
      <c r="E44" s="64">
        <f t="shared" si="4"/>
        <v>529939</v>
      </c>
      <c r="F44" s="65">
        <f t="shared" si="4"/>
        <v>529939</v>
      </c>
      <c r="G44" s="65">
        <f t="shared" si="4"/>
        <v>43090579</v>
      </c>
      <c r="H44" s="65">
        <f t="shared" si="4"/>
        <v>1675233</v>
      </c>
      <c r="I44" s="65">
        <f t="shared" si="4"/>
        <v>-16226513</v>
      </c>
      <c r="J44" s="65">
        <f t="shared" si="4"/>
        <v>28539299</v>
      </c>
      <c r="K44" s="65">
        <f t="shared" si="4"/>
        <v>-8627207</v>
      </c>
      <c r="L44" s="65">
        <f t="shared" si="4"/>
        <v>-3743130</v>
      </c>
      <c r="M44" s="65">
        <f t="shared" si="4"/>
        <v>21832371</v>
      </c>
      <c r="N44" s="65">
        <f t="shared" si="4"/>
        <v>9462034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38001333</v>
      </c>
      <c r="X44" s="65">
        <f t="shared" si="4"/>
        <v>44165836</v>
      </c>
      <c r="Y44" s="65">
        <f t="shared" si="4"/>
        <v>-6164503</v>
      </c>
      <c r="Z44" s="66">
        <f>+IF(X44&lt;&gt;0,+(Y44/X44)*100,0)</f>
        <v>-13.95762779176194</v>
      </c>
      <c r="AA44" s="63">
        <f>+AA42-AA43</f>
        <v>529939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76247399</v>
      </c>
      <c r="D46" s="55">
        <f>SUM(D44:D45)</f>
        <v>0</v>
      </c>
      <c r="E46" s="56">
        <f t="shared" si="5"/>
        <v>529939</v>
      </c>
      <c r="F46" s="57">
        <f t="shared" si="5"/>
        <v>529939</v>
      </c>
      <c r="G46" s="57">
        <f t="shared" si="5"/>
        <v>43090579</v>
      </c>
      <c r="H46" s="57">
        <f t="shared" si="5"/>
        <v>1675233</v>
      </c>
      <c r="I46" s="57">
        <f t="shared" si="5"/>
        <v>-16226513</v>
      </c>
      <c r="J46" s="57">
        <f t="shared" si="5"/>
        <v>28539299</v>
      </c>
      <c r="K46" s="57">
        <f t="shared" si="5"/>
        <v>-8627207</v>
      </c>
      <c r="L46" s="57">
        <f t="shared" si="5"/>
        <v>-3743130</v>
      </c>
      <c r="M46" s="57">
        <f t="shared" si="5"/>
        <v>21832371</v>
      </c>
      <c r="N46" s="57">
        <f t="shared" si="5"/>
        <v>9462034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38001333</v>
      </c>
      <c r="X46" s="57">
        <f t="shared" si="5"/>
        <v>44165836</v>
      </c>
      <c r="Y46" s="57">
        <f t="shared" si="5"/>
        <v>-6164503</v>
      </c>
      <c r="Z46" s="58">
        <f>+IF(X46&lt;&gt;0,+(Y46/X46)*100,0)</f>
        <v>-13.95762779176194</v>
      </c>
      <c r="AA46" s="55">
        <f>SUM(AA44:AA45)</f>
        <v>529939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76247399</v>
      </c>
      <c r="D48" s="71">
        <f>SUM(D46:D47)</f>
        <v>0</v>
      </c>
      <c r="E48" s="72">
        <f t="shared" si="6"/>
        <v>529939</v>
      </c>
      <c r="F48" s="73">
        <f t="shared" si="6"/>
        <v>529939</v>
      </c>
      <c r="G48" s="73">
        <f t="shared" si="6"/>
        <v>43090579</v>
      </c>
      <c r="H48" s="74">
        <f t="shared" si="6"/>
        <v>1675233</v>
      </c>
      <c r="I48" s="74">
        <f t="shared" si="6"/>
        <v>-16226513</v>
      </c>
      <c r="J48" s="74">
        <f t="shared" si="6"/>
        <v>28539299</v>
      </c>
      <c r="K48" s="74">
        <f t="shared" si="6"/>
        <v>-8627207</v>
      </c>
      <c r="L48" s="74">
        <f t="shared" si="6"/>
        <v>-3743130</v>
      </c>
      <c r="M48" s="73">
        <f t="shared" si="6"/>
        <v>21832371</v>
      </c>
      <c r="N48" s="73">
        <f t="shared" si="6"/>
        <v>9462034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38001333</v>
      </c>
      <c r="X48" s="74">
        <f t="shared" si="6"/>
        <v>44165836</v>
      </c>
      <c r="Y48" s="74">
        <f t="shared" si="6"/>
        <v>-6164503</v>
      </c>
      <c r="Z48" s="75">
        <f>+IF(X48&lt;&gt;0,+(Y48/X48)*100,0)</f>
        <v>-13.95762779176194</v>
      </c>
      <c r="AA48" s="76">
        <f>SUM(AA46:AA47)</f>
        <v>529939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77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101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32093298</v>
      </c>
      <c r="D5" s="6">
        <v>0</v>
      </c>
      <c r="E5" s="7">
        <v>31587190</v>
      </c>
      <c r="F5" s="8">
        <v>31587190</v>
      </c>
      <c r="G5" s="8">
        <v>2875608</v>
      </c>
      <c r="H5" s="8">
        <v>6844437</v>
      </c>
      <c r="I5" s="8">
        <v>11908008</v>
      </c>
      <c r="J5" s="8">
        <v>21628053</v>
      </c>
      <c r="K5" s="8">
        <v>6651144</v>
      </c>
      <c r="L5" s="8">
        <v>3600042</v>
      </c>
      <c r="M5" s="8">
        <v>6427341</v>
      </c>
      <c r="N5" s="8">
        <v>16678527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38306580</v>
      </c>
      <c r="X5" s="8">
        <v>15477723</v>
      </c>
      <c r="Y5" s="8">
        <v>22828857</v>
      </c>
      <c r="Z5" s="2">
        <v>147.49</v>
      </c>
      <c r="AA5" s="6">
        <v>31587190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2586338</v>
      </c>
      <c r="D10" s="6">
        <v>0</v>
      </c>
      <c r="E10" s="7">
        <v>2694675</v>
      </c>
      <c r="F10" s="26">
        <v>2694675</v>
      </c>
      <c r="G10" s="26">
        <v>222136</v>
      </c>
      <c r="H10" s="26">
        <v>260723</v>
      </c>
      <c r="I10" s="26">
        <v>285384</v>
      </c>
      <c r="J10" s="26">
        <v>768243</v>
      </c>
      <c r="K10" s="26">
        <v>254107</v>
      </c>
      <c r="L10" s="26">
        <v>255021</v>
      </c>
      <c r="M10" s="26">
        <v>242114</v>
      </c>
      <c r="N10" s="26">
        <v>751242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1519485</v>
      </c>
      <c r="X10" s="26">
        <v>1320392</v>
      </c>
      <c r="Y10" s="26">
        <v>199093</v>
      </c>
      <c r="Z10" s="27">
        <v>15.08</v>
      </c>
      <c r="AA10" s="28">
        <v>2694675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301877</v>
      </c>
      <c r="D12" s="6">
        <v>0</v>
      </c>
      <c r="E12" s="7">
        <v>312977</v>
      </c>
      <c r="F12" s="8">
        <v>312977</v>
      </c>
      <c r="G12" s="8">
        <v>29636</v>
      </c>
      <c r="H12" s="8">
        <v>26138</v>
      </c>
      <c r="I12" s="8">
        <v>24831</v>
      </c>
      <c r="J12" s="8">
        <v>80605</v>
      </c>
      <c r="K12" s="8">
        <v>29451</v>
      </c>
      <c r="L12" s="8">
        <v>24182</v>
      </c>
      <c r="M12" s="8">
        <v>24445</v>
      </c>
      <c r="N12" s="8">
        <v>78078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158683</v>
      </c>
      <c r="X12" s="8">
        <v>153358</v>
      </c>
      <c r="Y12" s="8">
        <v>5325</v>
      </c>
      <c r="Z12" s="2">
        <v>3.47</v>
      </c>
      <c r="AA12" s="6">
        <v>312977</v>
      </c>
    </row>
    <row r="13" spans="1:27" ht="13.5">
      <c r="A13" s="23" t="s">
        <v>40</v>
      </c>
      <c r="B13" s="29"/>
      <c r="C13" s="6">
        <v>4400886</v>
      </c>
      <c r="D13" s="6">
        <v>0</v>
      </c>
      <c r="E13" s="7">
        <v>4485148</v>
      </c>
      <c r="F13" s="8">
        <v>4485148</v>
      </c>
      <c r="G13" s="8">
        <v>421673</v>
      </c>
      <c r="H13" s="8">
        <v>519413</v>
      </c>
      <c r="I13" s="8">
        <v>565276</v>
      </c>
      <c r="J13" s="8">
        <v>1506362</v>
      </c>
      <c r="K13" s="8">
        <v>0</v>
      </c>
      <c r="L13" s="8">
        <v>1158673</v>
      </c>
      <c r="M13" s="8">
        <v>0</v>
      </c>
      <c r="N13" s="8">
        <v>1158673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2665035</v>
      </c>
      <c r="X13" s="8">
        <v>2197723</v>
      </c>
      <c r="Y13" s="8">
        <v>467312</v>
      </c>
      <c r="Z13" s="2">
        <v>21.26</v>
      </c>
      <c r="AA13" s="6">
        <v>4485148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327703</v>
      </c>
      <c r="F14" s="8">
        <v>327703</v>
      </c>
      <c r="G14" s="8">
        <v>104037</v>
      </c>
      <c r="H14" s="8">
        <v>0</v>
      </c>
      <c r="I14" s="8">
        <v>7452</v>
      </c>
      <c r="J14" s="8">
        <v>111489</v>
      </c>
      <c r="K14" s="8">
        <v>12790</v>
      </c>
      <c r="L14" s="8">
        <v>-87250</v>
      </c>
      <c r="M14" s="8">
        <v>22653</v>
      </c>
      <c r="N14" s="8">
        <v>-51807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59682</v>
      </c>
      <c r="X14" s="8">
        <v>160574</v>
      </c>
      <c r="Y14" s="8">
        <v>-100892</v>
      </c>
      <c r="Z14" s="2">
        <v>-62.83</v>
      </c>
      <c r="AA14" s="6">
        <v>327703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981800</v>
      </c>
      <c r="D16" s="6">
        <v>0</v>
      </c>
      <c r="E16" s="7">
        <v>315966</v>
      </c>
      <c r="F16" s="8">
        <v>315966</v>
      </c>
      <c r="G16" s="8">
        <v>19680</v>
      </c>
      <c r="H16" s="8">
        <v>63600</v>
      </c>
      <c r="I16" s="8">
        <v>0</v>
      </c>
      <c r="J16" s="8">
        <v>83280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83280</v>
      </c>
      <c r="X16" s="8">
        <v>154823</v>
      </c>
      <c r="Y16" s="8">
        <v>-71543</v>
      </c>
      <c r="Z16" s="2">
        <v>-46.21</v>
      </c>
      <c r="AA16" s="6">
        <v>315966</v>
      </c>
    </row>
    <row r="17" spans="1:27" ht="13.5">
      <c r="A17" s="23" t="s">
        <v>44</v>
      </c>
      <c r="B17" s="29"/>
      <c r="C17" s="6">
        <v>2521726</v>
      </c>
      <c r="D17" s="6">
        <v>0</v>
      </c>
      <c r="E17" s="7">
        <v>3034396</v>
      </c>
      <c r="F17" s="8">
        <v>3034396</v>
      </c>
      <c r="G17" s="8">
        <v>408275</v>
      </c>
      <c r="H17" s="8">
        <v>271301</v>
      </c>
      <c r="I17" s="8">
        <v>210048</v>
      </c>
      <c r="J17" s="8">
        <v>889624</v>
      </c>
      <c r="K17" s="8">
        <v>184793</v>
      </c>
      <c r="L17" s="8">
        <v>-10675</v>
      </c>
      <c r="M17" s="8">
        <v>82600</v>
      </c>
      <c r="N17" s="8">
        <v>256718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1146342</v>
      </c>
      <c r="X17" s="8">
        <v>1486854</v>
      </c>
      <c r="Y17" s="8">
        <v>-340512</v>
      </c>
      <c r="Z17" s="2">
        <v>-22.9</v>
      </c>
      <c r="AA17" s="6">
        <v>3034396</v>
      </c>
    </row>
    <row r="18" spans="1:27" ht="13.5">
      <c r="A18" s="25" t="s">
        <v>45</v>
      </c>
      <c r="B18" s="24"/>
      <c r="C18" s="6">
        <v>1651328</v>
      </c>
      <c r="D18" s="6">
        <v>0</v>
      </c>
      <c r="E18" s="7">
        <v>2196574</v>
      </c>
      <c r="F18" s="8">
        <v>2196574</v>
      </c>
      <c r="G18" s="8">
        <v>516602</v>
      </c>
      <c r="H18" s="8">
        <v>116658</v>
      </c>
      <c r="I18" s="8">
        <v>54615</v>
      </c>
      <c r="J18" s="8">
        <v>687875</v>
      </c>
      <c r="K18" s="8">
        <v>-23482</v>
      </c>
      <c r="L18" s="8">
        <v>740025</v>
      </c>
      <c r="M18" s="8">
        <v>-196001</v>
      </c>
      <c r="N18" s="8">
        <v>520542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1208417</v>
      </c>
      <c r="X18" s="8">
        <v>1076321</v>
      </c>
      <c r="Y18" s="8">
        <v>132096</v>
      </c>
      <c r="Z18" s="2">
        <v>12.27</v>
      </c>
      <c r="AA18" s="6">
        <v>2196574</v>
      </c>
    </row>
    <row r="19" spans="1:27" ht="13.5">
      <c r="A19" s="23" t="s">
        <v>46</v>
      </c>
      <c r="B19" s="29"/>
      <c r="C19" s="6">
        <v>100118417</v>
      </c>
      <c r="D19" s="6">
        <v>0</v>
      </c>
      <c r="E19" s="7">
        <v>94154000</v>
      </c>
      <c r="F19" s="8">
        <v>94154000</v>
      </c>
      <c r="G19" s="8">
        <v>38283187</v>
      </c>
      <c r="H19" s="8">
        <v>310626</v>
      </c>
      <c r="I19" s="8">
        <v>27654</v>
      </c>
      <c r="J19" s="8">
        <v>38621467</v>
      </c>
      <c r="K19" s="8">
        <v>221234</v>
      </c>
      <c r="L19" s="8">
        <v>263076</v>
      </c>
      <c r="M19" s="8">
        <v>30598786</v>
      </c>
      <c r="N19" s="8">
        <v>31083096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69704563</v>
      </c>
      <c r="X19" s="8">
        <v>46135460</v>
      </c>
      <c r="Y19" s="8">
        <v>23569103</v>
      </c>
      <c r="Z19" s="2">
        <v>51.09</v>
      </c>
      <c r="AA19" s="6">
        <v>94154000</v>
      </c>
    </row>
    <row r="20" spans="1:27" ht="13.5">
      <c r="A20" s="23" t="s">
        <v>47</v>
      </c>
      <c r="B20" s="29"/>
      <c r="C20" s="6">
        <v>2098768</v>
      </c>
      <c r="D20" s="6">
        <v>0</v>
      </c>
      <c r="E20" s="7">
        <v>1509474</v>
      </c>
      <c r="F20" s="26">
        <v>1509474</v>
      </c>
      <c r="G20" s="26">
        <v>60552</v>
      </c>
      <c r="H20" s="26">
        <v>86756</v>
      </c>
      <c r="I20" s="26">
        <v>213093</v>
      </c>
      <c r="J20" s="26">
        <v>360401</v>
      </c>
      <c r="K20" s="26">
        <v>275113</v>
      </c>
      <c r="L20" s="26">
        <v>83814</v>
      </c>
      <c r="M20" s="26">
        <v>88346</v>
      </c>
      <c r="N20" s="26">
        <v>447273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807674</v>
      </c>
      <c r="X20" s="26">
        <v>739643</v>
      </c>
      <c r="Y20" s="26">
        <v>68031</v>
      </c>
      <c r="Z20" s="27">
        <v>9.2</v>
      </c>
      <c r="AA20" s="28">
        <v>1509474</v>
      </c>
    </row>
    <row r="21" spans="1:27" ht="13.5">
      <c r="A21" s="23" t="s">
        <v>48</v>
      </c>
      <c r="B21" s="29"/>
      <c r="C21" s="6">
        <v>546982</v>
      </c>
      <c r="D21" s="6">
        <v>0</v>
      </c>
      <c r="E21" s="7">
        <v>3700000</v>
      </c>
      <c r="F21" s="8">
        <v>3700000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3700000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147301420</v>
      </c>
      <c r="D22" s="33">
        <f>SUM(D5:D21)</f>
        <v>0</v>
      </c>
      <c r="E22" s="34">
        <f t="shared" si="0"/>
        <v>144318103</v>
      </c>
      <c r="F22" s="35">
        <f t="shared" si="0"/>
        <v>144318103</v>
      </c>
      <c r="G22" s="35">
        <f t="shared" si="0"/>
        <v>42941386</v>
      </c>
      <c r="H22" s="35">
        <f t="shared" si="0"/>
        <v>8499652</v>
      </c>
      <c r="I22" s="35">
        <f t="shared" si="0"/>
        <v>13296361</v>
      </c>
      <c r="J22" s="35">
        <f t="shared" si="0"/>
        <v>64737399</v>
      </c>
      <c r="K22" s="35">
        <f t="shared" si="0"/>
        <v>7605150</v>
      </c>
      <c r="L22" s="35">
        <f t="shared" si="0"/>
        <v>6026908</v>
      </c>
      <c r="M22" s="35">
        <f t="shared" si="0"/>
        <v>37290284</v>
      </c>
      <c r="N22" s="35">
        <f t="shared" si="0"/>
        <v>50922342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115659741</v>
      </c>
      <c r="X22" s="35">
        <f t="shared" si="0"/>
        <v>68902871</v>
      </c>
      <c r="Y22" s="35">
        <f t="shared" si="0"/>
        <v>46756870</v>
      </c>
      <c r="Z22" s="36">
        <f>+IF(X22&lt;&gt;0,+(Y22/X22)*100,0)</f>
        <v>67.85910270705557</v>
      </c>
      <c r="AA22" s="33">
        <f>SUM(AA5:AA21)</f>
        <v>144318103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45252894</v>
      </c>
      <c r="D25" s="6">
        <v>0</v>
      </c>
      <c r="E25" s="7">
        <v>50489061</v>
      </c>
      <c r="F25" s="8">
        <v>50489061</v>
      </c>
      <c r="G25" s="8">
        <v>4128319</v>
      </c>
      <c r="H25" s="8">
        <v>4157573</v>
      </c>
      <c r="I25" s="8">
        <v>3938250</v>
      </c>
      <c r="J25" s="8">
        <v>12224142</v>
      </c>
      <c r="K25" s="8">
        <v>5097605</v>
      </c>
      <c r="L25" s="8">
        <v>3930165</v>
      </c>
      <c r="M25" s="8">
        <v>3651826</v>
      </c>
      <c r="N25" s="8">
        <v>12679596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24903738</v>
      </c>
      <c r="X25" s="8">
        <v>24739640</v>
      </c>
      <c r="Y25" s="8">
        <v>164098</v>
      </c>
      <c r="Z25" s="2">
        <v>0.66</v>
      </c>
      <c r="AA25" s="6">
        <v>50489061</v>
      </c>
    </row>
    <row r="26" spans="1:27" ht="13.5">
      <c r="A26" s="25" t="s">
        <v>52</v>
      </c>
      <c r="B26" s="24"/>
      <c r="C26" s="6">
        <v>9511268</v>
      </c>
      <c r="D26" s="6">
        <v>0</v>
      </c>
      <c r="E26" s="7">
        <v>9831891</v>
      </c>
      <c r="F26" s="8">
        <v>9831891</v>
      </c>
      <c r="G26" s="8">
        <v>747021</v>
      </c>
      <c r="H26" s="8">
        <v>747047</v>
      </c>
      <c r="I26" s="8">
        <v>715791</v>
      </c>
      <c r="J26" s="8">
        <v>2209859</v>
      </c>
      <c r="K26" s="8">
        <v>703055</v>
      </c>
      <c r="L26" s="8">
        <v>715770</v>
      </c>
      <c r="M26" s="8">
        <v>715770</v>
      </c>
      <c r="N26" s="8">
        <v>2134595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4344454</v>
      </c>
      <c r="X26" s="8">
        <v>4817627</v>
      </c>
      <c r="Y26" s="8">
        <v>-473173</v>
      </c>
      <c r="Z26" s="2">
        <v>-9.82</v>
      </c>
      <c r="AA26" s="6">
        <v>9831891</v>
      </c>
    </row>
    <row r="27" spans="1:27" ht="13.5">
      <c r="A27" s="25" t="s">
        <v>53</v>
      </c>
      <c r="B27" s="24"/>
      <c r="C27" s="6">
        <v>8306887</v>
      </c>
      <c r="D27" s="6">
        <v>0</v>
      </c>
      <c r="E27" s="7">
        <v>4550000</v>
      </c>
      <c r="F27" s="8">
        <v>4550000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503550</v>
      </c>
      <c r="Y27" s="8">
        <v>-503550</v>
      </c>
      <c r="Z27" s="2">
        <v>-100</v>
      </c>
      <c r="AA27" s="6">
        <v>4550000</v>
      </c>
    </row>
    <row r="28" spans="1:27" ht="13.5">
      <c r="A28" s="25" t="s">
        <v>54</v>
      </c>
      <c r="B28" s="24"/>
      <c r="C28" s="6">
        <v>29527976</v>
      </c>
      <c r="D28" s="6">
        <v>0</v>
      </c>
      <c r="E28" s="7">
        <v>33080278</v>
      </c>
      <c r="F28" s="8">
        <v>33080278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16209337</v>
      </c>
      <c r="Y28" s="8">
        <v>-16209337</v>
      </c>
      <c r="Z28" s="2">
        <v>-100</v>
      </c>
      <c r="AA28" s="6">
        <v>33080278</v>
      </c>
    </row>
    <row r="29" spans="1:27" ht="13.5">
      <c r="A29" s="25" t="s">
        <v>55</v>
      </c>
      <c r="B29" s="24"/>
      <c r="C29" s="6">
        <v>45995</v>
      </c>
      <c r="D29" s="6">
        <v>0</v>
      </c>
      <c r="E29" s="7">
        <v>74340</v>
      </c>
      <c r="F29" s="8">
        <v>74340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36427</v>
      </c>
      <c r="Y29" s="8">
        <v>-36427</v>
      </c>
      <c r="Z29" s="2">
        <v>-100</v>
      </c>
      <c r="AA29" s="6">
        <v>74340</v>
      </c>
    </row>
    <row r="30" spans="1:27" ht="13.5">
      <c r="A30" s="25" t="s">
        <v>56</v>
      </c>
      <c r="B30" s="24"/>
      <c r="C30" s="6">
        <v>998509</v>
      </c>
      <c r="D30" s="6">
        <v>0</v>
      </c>
      <c r="E30" s="7">
        <v>940129</v>
      </c>
      <c r="F30" s="8">
        <v>940129</v>
      </c>
      <c r="G30" s="8">
        <v>0</v>
      </c>
      <c r="H30" s="8">
        <v>347885</v>
      </c>
      <c r="I30" s="8">
        <v>0</v>
      </c>
      <c r="J30" s="8">
        <v>347885</v>
      </c>
      <c r="K30" s="8">
        <v>0</v>
      </c>
      <c r="L30" s="8">
        <v>107460</v>
      </c>
      <c r="M30" s="8">
        <v>0</v>
      </c>
      <c r="N30" s="8">
        <v>107460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455345</v>
      </c>
      <c r="X30" s="8">
        <v>460664</v>
      </c>
      <c r="Y30" s="8">
        <v>-5319</v>
      </c>
      <c r="Z30" s="2">
        <v>-1.15</v>
      </c>
      <c r="AA30" s="6">
        <v>940129</v>
      </c>
    </row>
    <row r="31" spans="1:27" ht="13.5">
      <c r="A31" s="25" t="s">
        <v>57</v>
      </c>
      <c r="B31" s="24"/>
      <c r="C31" s="6">
        <v>1373092</v>
      </c>
      <c r="D31" s="6">
        <v>0</v>
      </c>
      <c r="E31" s="7">
        <v>3374371</v>
      </c>
      <c r="F31" s="8">
        <v>3374371</v>
      </c>
      <c r="G31" s="8">
        <v>45878</v>
      </c>
      <c r="H31" s="8">
        <v>191289</v>
      </c>
      <c r="I31" s="8">
        <v>266832</v>
      </c>
      <c r="J31" s="8">
        <v>503999</v>
      </c>
      <c r="K31" s="8">
        <v>185167</v>
      </c>
      <c r="L31" s="8">
        <v>177937</v>
      </c>
      <c r="M31" s="8">
        <v>187771</v>
      </c>
      <c r="N31" s="8">
        <v>550875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1054874</v>
      </c>
      <c r="X31" s="8">
        <v>1653442</v>
      </c>
      <c r="Y31" s="8">
        <v>-598568</v>
      </c>
      <c r="Z31" s="2">
        <v>-36.2</v>
      </c>
      <c r="AA31" s="6">
        <v>3374371</v>
      </c>
    </row>
    <row r="32" spans="1:27" ht="13.5">
      <c r="A32" s="25" t="s">
        <v>58</v>
      </c>
      <c r="B32" s="24"/>
      <c r="C32" s="6">
        <v>7894676</v>
      </c>
      <c r="D32" s="6">
        <v>0</v>
      </c>
      <c r="E32" s="7">
        <v>8244328</v>
      </c>
      <c r="F32" s="8">
        <v>8244328</v>
      </c>
      <c r="G32" s="8">
        <v>303850</v>
      </c>
      <c r="H32" s="8">
        <v>856621</v>
      </c>
      <c r="I32" s="8">
        <v>511250</v>
      </c>
      <c r="J32" s="8">
        <v>1671721</v>
      </c>
      <c r="K32" s="8">
        <v>511250</v>
      </c>
      <c r="L32" s="8">
        <v>511171</v>
      </c>
      <c r="M32" s="8">
        <v>511250</v>
      </c>
      <c r="N32" s="8">
        <v>1533671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3205392</v>
      </c>
      <c r="X32" s="8">
        <v>4039722</v>
      </c>
      <c r="Y32" s="8">
        <v>-834330</v>
      </c>
      <c r="Z32" s="2">
        <v>-20.65</v>
      </c>
      <c r="AA32" s="6">
        <v>8244328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32659094</v>
      </c>
      <c r="D34" s="6">
        <v>0</v>
      </c>
      <c r="E34" s="7">
        <v>37390546</v>
      </c>
      <c r="F34" s="8">
        <v>37390546</v>
      </c>
      <c r="G34" s="8">
        <v>2626559</v>
      </c>
      <c r="H34" s="8">
        <v>1872387</v>
      </c>
      <c r="I34" s="8">
        <v>2313292</v>
      </c>
      <c r="J34" s="8">
        <v>6812238</v>
      </c>
      <c r="K34" s="8">
        <v>2428596</v>
      </c>
      <c r="L34" s="8">
        <v>1693336</v>
      </c>
      <c r="M34" s="8">
        <v>2309637</v>
      </c>
      <c r="N34" s="8">
        <v>6431569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13243807</v>
      </c>
      <c r="X34" s="8">
        <v>17705727</v>
      </c>
      <c r="Y34" s="8">
        <v>-4461920</v>
      </c>
      <c r="Z34" s="2">
        <v>-25.2</v>
      </c>
      <c r="AA34" s="6">
        <v>37390546</v>
      </c>
    </row>
    <row r="35" spans="1:27" ht="13.5">
      <c r="A35" s="23" t="s">
        <v>61</v>
      </c>
      <c r="B35" s="29"/>
      <c r="C35" s="6">
        <v>9235586</v>
      </c>
      <c r="D35" s="6">
        <v>0</v>
      </c>
      <c r="E35" s="7">
        <v>328374</v>
      </c>
      <c r="F35" s="8">
        <v>328374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160903</v>
      </c>
      <c r="Y35" s="8">
        <v>-160903</v>
      </c>
      <c r="Z35" s="2">
        <v>-100</v>
      </c>
      <c r="AA35" s="6">
        <v>328374</v>
      </c>
    </row>
    <row r="36" spans="1:27" ht="12.75">
      <c r="A36" s="40" t="s">
        <v>62</v>
      </c>
      <c r="B36" s="32"/>
      <c r="C36" s="33">
        <f aca="true" t="shared" si="1" ref="C36:Y36">SUM(C25:C35)</f>
        <v>144805977</v>
      </c>
      <c r="D36" s="33">
        <f>SUM(D25:D35)</f>
        <v>0</v>
      </c>
      <c r="E36" s="34">
        <f t="shared" si="1"/>
        <v>148303318</v>
      </c>
      <c r="F36" s="35">
        <f t="shared" si="1"/>
        <v>148303318</v>
      </c>
      <c r="G36" s="35">
        <f t="shared" si="1"/>
        <v>7851627</v>
      </c>
      <c r="H36" s="35">
        <f t="shared" si="1"/>
        <v>8172802</v>
      </c>
      <c r="I36" s="35">
        <f t="shared" si="1"/>
        <v>7745415</v>
      </c>
      <c r="J36" s="35">
        <f t="shared" si="1"/>
        <v>23769844</v>
      </c>
      <c r="K36" s="35">
        <f t="shared" si="1"/>
        <v>8925673</v>
      </c>
      <c r="L36" s="35">
        <f t="shared" si="1"/>
        <v>7135839</v>
      </c>
      <c r="M36" s="35">
        <f t="shared" si="1"/>
        <v>7376254</v>
      </c>
      <c r="N36" s="35">
        <f t="shared" si="1"/>
        <v>23437766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47207610</v>
      </c>
      <c r="X36" s="35">
        <f t="shared" si="1"/>
        <v>70327039</v>
      </c>
      <c r="Y36" s="35">
        <f t="shared" si="1"/>
        <v>-23119429</v>
      </c>
      <c r="Z36" s="36">
        <f>+IF(X36&lt;&gt;0,+(Y36/X36)*100,0)</f>
        <v>-32.87416807069042</v>
      </c>
      <c r="AA36" s="33">
        <f>SUM(AA25:AA35)</f>
        <v>148303318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2495443</v>
      </c>
      <c r="D38" s="46">
        <f>+D22-D36</f>
        <v>0</v>
      </c>
      <c r="E38" s="47">
        <f t="shared" si="2"/>
        <v>-3985215</v>
      </c>
      <c r="F38" s="48">
        <f t="shared" si="2"/>
        <v>-3985215</v>
      </c>
      <c r="G38" s="48">
        <f t="shared" si="2"/>
        <v>35089759</v>
      </c>
      <c r="H38" s="48">
        <f t="shared" si="2"/>
        <v>326850</v>
      </c>
      <c r="I38" s="48">
        <f t="shared" si="2"/>
        <v>5550946</v>
      </c>
      <c r="J38" s="48">
        <f t="shared" si="2"/>
        <v>40967555</v>
      </c>
      <c r="K38" s="48">
        <f t="shared" si="2"/>
        <v>-1320523</v>
      </c>
      <c r="L38" s="48">
        <f t="shared" si="2"/>
        <v>-1108931</v>
      </c>
      <c r="M38" s="48">
        <f t="shared" si="2"/>
        <v>29914030</v>
      </c>
      <c r="N38" s="48">
        <f t="shared" si="2"/>
        <v>27484576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68452131</v>
      </c>
      <c r="X38" s="48">
        <f>IF(F22=F36,0,X22-X36)</f>
        <v>-1424168</v>
      </c>
      <c r="Y38" s="48">
        <f t="shared" si="2"/>
        <v>69876299</v>
      </c>
      <c r="Z38" s="49">
        <f>+IF(X38&lt;&gt;0,+(Y38/X38)*100,0)</f>
        <v>-4906.464616534005</v>
      </c>
      <c r="AA38" s="46">
        <f>+AA22-AA36</f>
        <v>-3985215</v>
      </c>
    </row>
    <row r="39" spans="1:27" ht="13.5">
      <c r="A39" s="23" t="s">
        <v>64</v>
      </c>
      <c r="B39" s="29"/>
      <c r="C39" s="6">
        <v>30068247</v>
      </c>
      <c r="D39" s="6">
        <v>0</v>
      </c>
      <c r="E39" s="7">
        <v>47918000</v>
      </c>
      <c r="F39" s="8">
        <v>47918000</v>
      </c>
      <c r="G39" s="8">
        <v>82714</v>
      </c>
      <c r="H39" s="8">
        <v>7471412</v>
      </c>
      <c r="I39" s="8">
        <v>6098788</v>
      </c>
      <c r="J39" s="8">
        <v>13652914</v>
      </c>
      <c r="K39" s="8">
        <v>82714</v>
      </c>
      <c r="L39" s="8">
        <v>226581</v>
      </c>
      <c r="M39" s="8">
        <v>8747493</v>
      </c>
      <c r="N39" s="8">
        <v>9056788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22709702</v>
      </c>
      <c r="X39" s="8">
        <v>12454820</v>
      </c>
      <c r="Y39" s="8">
        <v>10254882</v>
      </c>
      <c r="Z39" s="2">
        <v>82.34</v>
      </c>
      <c r="AA39" s="6">
        <v>47918000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32563690</v>
      </c>
      <c r="D42" s="55">
        <f>SUM(D38:D41)</f>
        <v>0</v>
      </c>
      <c r="E42" s="56">
        <f t="shared" si="3"/>
        <v>43932785</v>
      </c>
      <c r="F42" s="57">
        <f t="shared" si="3"/>
        <v>43932785</v>
      </c>
      <c r="G42" s="57">
        <f t="shared" si="3"/>
        <v>35172473</v>
      </c>
      <c r="H42" s="57">
        <f t="shared" si="3"/>
        <v>7798262</v>
      </c>
      <c r="I42" s="57">
        <f t="shared" si="3"/>
        <v>11649734</v>
      </c>
      <c r="J42" s="57">
        <f t="shared" si="3"/>
        <v>54620469</v>
      </c>
      <c r="K42" s="57">
        <f t="shared" si="3"/>
        <v>-1237809</v>
      </c>
      <c r="L42" s="57">
        <f t="shared" si="3"/>
        <v>-882350</v>
      </c>
      <c r="M42" s="57">
        <f t="shared" si="3"/>
        <v>38661523</v>
      </c>
      <c r="N42" s="57">
        <f t="shared" si="3"/>
        <v>36541364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91161833</v>
      </c>
      <c r="X42" s="57">
        <f t="shared" si="3"/>
        <v>11030652</v>
      </c>
      <c r="Y42" s="57">
        <f t="shared" si="3"/>
        <v>80131181</v>
      </c>
      <c r="Z42" s="58">
        <f>+IF(X42&lt;&gt;0,+(Y42/X42)*100,0)</f>
        <v>726.4410208934158</v>
      </c>
      <c r="AA42" s="55">
        <f>SUM(AA38:AA41)</f>
        <v>43932785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32563690</v>
      </c>
      <c r="D44" s="63">
        <f>+D42-D43</f>
        <v>0</v>
      </c>
      <c r="E44" s="64">
        <f t="shared" si="4"/>
        <v>43932785</v>
      </c>
      <c r="F44" s="65">
        <f t="shared" si="4"/>
        <v>43932785</v>
      </c>
      <c r="G44" s="65">
        <f t="shared" si="4"/>
        <v>35172473</v>
      </c>
      <c r="H44" s="65">
        <f t="shared" si="4"/>
        <v>7798262</v>
      </c>
      <c r="I44" s="65">
        <f t="shared" si="4"/>
        <v>11649734</v>
      </c>
      <c r="J44" s="65">
        <f t="shared" si="4"/>
        <v>54620469</v>
      </c>
      <c r="K44" s="65">
        <f t="shared" si="4"/>
        <v>-1237809</v>
      </c>
      <c r="L44" s="65">
        <f t="shared" si="4"/>
        <v>-882350</v>
      </c>
      <c r="M44" s="65">
        <f t="shared" si="4"/>
        <v>38661523</v>
      </c>
      <c r="N44" s="65">
        <f t="shared" si="4"/>
        <v>36541364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91161833</v>
      </c>
      <c r="X44" s="65">
        <f t="shared" si="4"/>
        <v>11030652</v>
      </c>
      <c r="Y44" s="65">
        <f t="shared" si="4"/>
        <v>80131181</v>
      </c>
      <c r="Z44" s="66">
        <f>+IF(X44&lt;&gt;0,+(Y44/X44)*100,0)</f>
        <v>726.4410208934158</v>
      </c>
      <c r="AA44" s="63">
        <f>+AA42-AA43</f>
        <v>43932785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32563690</v>
      </c>
      <c r="D46" s="55">
        <f>SUM(D44:D45)</f>
        <v>0</v>
      </c>
      <c r="E46" s="56">
        <f t="shared" si="5"/>
        <v>43932785</v>
      </c>
      <c r="F46" s="57">
        <f t="shared" si="5"/>
        <v>43932785</v>
      </c>
      <c r="G46" s="57">
        <f t="shared" si="5"/>
        <v>35172473</v>
      </c>
      <c r="H46" s="57">
        <f t="shared" si="5"/>
        <v>7798262</v>
      </c>
      <c r="I46" s="57">
        <f t="shared" si="5"/>
        <v>11649734</v>
      </c>
      <c r="J46" s="57">
        <f t="shared" si="5"/>
        <v>54620469</v>
      </c>
      <c r="K46" s="57">
        <f t="shared" si="5"/>
        <v>-1237809</v>
      </c>
      <c r="L46" s="57">
        <f t="shared" si="5"/>
        <v>-882350</v>
      </c>
      <c r="M46" s="57">
        <f t="shared" si="5"/>
        <v>38661523</v>
      </c>
      <c r="N46" s="57">
        <f t="shared" si="5"/>
        <v>36541364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91161833</v>
      </c>
      <c r="X46" s="57">
        <f t="shared" si="5"/>
        <v>11030652</v>
      </c>
      <c r="Y46" s="57">
        <f t="shared" si="5"/>
        <v>80131181</v>
      </c>
      <c r="Z46" s="58">
        <f>+IF(X46&lt;&gt;0,+(Y46/X46)*100,0)</f>
        <v>726.4410208934158</v>
      </c>
      <c r="AA46" s="55">
        <f>SUM(AA44:AA45)</f>
        <v>43932785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32563690</v>
      </c>
      <c r="D48" s="71">
        <f>SUM(D46:D47)</f>
        <v>0</v>
      </c>
      <c r="E48" s="72">
        <f t="shared" si="6"/>
        <v>43932785</v>
      </c>
      <c r="F48" s="73">
        <f t="shared" si="6"/>
        <v>43932785</v>
      </c>
      <c r="G48" s="73">
        <f t="shared" si="6"/>
        <v>35172473</v>
      </c>
      <c r="H48" s="74">
        <f t="shared" si="6"/>
        <v>7798262</v>
      </c>
      <c r="I48" s="74">
        <f t="shared" si="6"/>
        <v>11649734</v>
      </c>
      <c r="J48" s="74">
        <f t="shared" si="6"/>
        <v>54620469</v>
      </c>
      <c r="K48" s="74">
        <f t="shared" si="6"/>
        <v>-1237809</v>
      </c>
      <c r="L48" s="74">
        <f t="shared" si="6"/>
        <v>-882350</v>
      </c>
      <c r="M48" s="73">
        <f t="shared" si="6"/>
        <v>38661523</v>
      </c>
      <c r="N48" s="73">
        <f t="shared" si="6"/>
        <v>36541364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91161833</v>
      </c>
      <c r="X48" s="74">
        <f t="shared" si="6"/>
        <v>11030652</v>
      </c>
      <c r="Y48" s="74">
        <f t="shared" si="6"/>
        <v>80131181</v>
      </c>
      <c r="Z48" s="75">
        <f>+IF(X48&lt;&gt;0,+(Y48/X48)*100,0)</f>
        <v>726.4410208934158</v>
      </c>
      <c r="AA48" s="76">
        <f>SUM(AA46:AA47)</f>
        <v>43932785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78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101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212555451</v>
      </c>
      <c r="D8" s="6">
        <v>0</v>
      </c>
      <c r="E8" s="7">
        <v>197192768</v>
      </c>
      <c r="F8" s="8">
        <v>197192768</v>
      </c>
      <c r="G8" s="8">
        <v>8788839</v>
      </c>
      <c r="H8" s="8">
        <v>1512766</v>
      </c>
      <c r="I8" s="8">
        <v>2073907</v>
      </c>
      <c r="J8" s="8">
        <v>12375512</v>
      </c>
      <c r="K8" s="8">
        <v>2983791</v>
      </c>
      <c r="L8" s="8">
        <v>11862700</v>
      </c>
      <c r="M8" s="8">
        <v>0</v>
      </c>
      <c r="N8" s="8">
        <v>14846491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27222003</v>
      </c>
      <c r="X8" s="8">
        <v>81821374</v>
      </c>
      <c r="Y8" s="8">
        <v>-54599371</v>
      </c>
      <c r="Z8" s="2">
        <v>-66.73</v>
      </c>
      <c r="AA8" s="6">
        <v>197192768</v>
      </c>
    </row>
    <row r="9" spans="1:27" ht="13.5">
      <c r="A9" s="25" t="s">
        <v>36</v>
      </c>
      <c r="B9" s="24"/>
      <c r="C9" s="6">
        <v>37165678</v>
      </c>
      <c r="D9" s="6">
        <v>0</v>
      </c>
      <c r="E9" s="7">
        <v>40527482</v>
      </c>
      <c r="F9" s="8">
        <v>40527482</v>
      </c>
      <c r="G9" s="8">
        <v>834269</v>
      </c>
      <c r="H9" s="8">
        <v>1017835</v>
      </c>
      <c r="I9" s="8">
        <v>484169</v>
      </c>
      <c r="J9" s="8">
        <v>2336273</v>
      </c>
      <c r="K9" s="8">
        <v>161755</v>
      </c>
      <c r="L9" s="8">
        <v>1598359</v>
      </c>
      <c r="M9" s="8">
        <v>0</v>
      </c>
      <c r="N9" s="8">
        <v>1760114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4096387</v>
      </c>
      <c r="X9" s="8">
        <v>18684092</v>
      </c>
      <c r="Y9" s="8">
        <v>-14587705</v>
      </c>
      <c r="Z9" s="2">
        <v>-78.08</v>
      </c>
      <c r="AA9" s="6">
        <v>40527482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/>
      <c r="Y10" s="26">
        <v>0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1240</v>
      </c>
      <c r="D11" s="6">
        <v>0</v>
      </c>
      <c r="E11" s="7">
        <v>200000</v>
      </c>
      <c r="F11" s="8">
        <v>200000</v>
      </c>
      <c r="G11" s="8">
        <v>11189</v>
      </c>
      <c r="H11" s="8">
        <v>13934</v>
      </c>
      <c r="I11" s="8">
        <v>15603</v>
      </c>
      <c r="J11" s="8">
        <v>40726</v>
      </c>
      <c r="K11" s="8">
        <v>10598</v>
      </c>
      <c r="L11" s="8">
        <v>14819</v>
      </c>
      <c r="M11" s="8">
        <v>0</v>
      </c>
      <c r="N11" s="8">
        <v>25417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66143</v>
      </c>
      <c r="X11" s="8">
        <v>45137</v>
      </c>
      <c r="Y11" s="8">
        <v>21006</v>
      </c>
      <c r="Z11" s="2">
        <v>46.54</v>
      </c>
      <c r="AA11" s="6">
        <v>200000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54000</v>
      </c>
      <c r="F12" s="8">
        <v>54000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/>
      <c r="Y12" s="8">
        <v>0</v>
      </c>
      <c r="Z12" s="2">
        <v>0</v>
      </c>
      <c r="AA12" s="6">
        <v>54000</v>
      </c>
    </row>
    <row r="13" spans="1:27" ht="13.5">
      <c r="A13" s="23" t="s">
        <v>40</v>
      </c>
      <c r="B13" s="29"/>
      <c r="C13" s="6">
        <v>11789930</v>
      </c>
      <c r="D13" s="6">
        <v>0</v>
      </c>
      <c r="E13" s="7">
        <v>10300000</v>
      </c>
      <c r="F13" s="8">
        <v>10300000</v>
      </c>
      <c r="G13" s="8">
        <v>690144</v>
      </c>
      <c r="H13" s="8">
        <v>842906</v>
      </c>
      <c r="I13" s="8">
        <v>0</v>
      </c>
      <c r="J13" s="8">
        <v>1533050</v>
      </c>
      <c r="K13" s="8">
        <v>0</v>
      </c>
      <c r="L13" s="8">
        <v>565687</v>
      </c>
      <c r="M13" s="8">
        <v>321729</v>
      </c>
      <c r="N13" s="8">
        <v>887416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2420466</v>
      </c>
      <c r="X13" s="8">
        <v>4321106</v>
      </c>
      <c r="Y13" s="8">
        <v>-1900640</v>
      </c>
      <c r="Z13" s="2">
        <v>-43.99</v>
      </c>
      <c r="AA13" s="6">
        <v>10300000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253834</v>
      </c>
      <c r="Y14" s="8">
        <v>-253834</v>
      </c>
      <c r="Z14" s="2">
        <v>-100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656589700</v>
      </c>
      <c r="D19" s="6">
        <v>0</v>
      </c>
      <c r="E19" s="7">
        <v>705950000</v>
      </c>
      <c r="F19" s="8">
        <v>705950000</v>
      </c>
      <c r="G19" s="8">
        <v>500484</v>
      </c>
      <c r="H19" s="8">
        <v>2189081</v>
      </c>
      <c r="I19" s="8">
        <v>1214757</v>
      </c>
      <c r="J19" s="8">
        <v>3904322</v>
      </c>
      <c r="K19" s="8">
        <v>2652884</v>
      </c>
      <c r="L19" s="8">
        <v>1526925</v>
      </c>
      <c r="M19" s="8">
        <v>167952000</v>
      </c>
      <c r="N19" s="8">
        <v>172131809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176036131</v>
      </c>
      <c r="X19" s="8">
        <v>471690334</v>
      </c>
      <c r="Y19" s="8">
        <v>-295654203</v>
      </c>
      <c r="Z19" s="2">
        <v>-62.68</v>
      </c>
      <c r="AA19" s="6">
        <v>705950000</v>
      </c>
    </row>
    <row r="20" spans="1:27" ht="13.5">
      <c r="A20" s="23" t="s">
        <v>47</v>
      </c>
      <c r="B20" s="29"/>
      <c r="C20" s="6">
        <v>896244</v>
      </c>
      <c r="D20" s="6">
        <v>0</v>
      </c>
      <c r="E20" s="7">
        <v>840000</v>
      </c>
      <c r="F20" s="26">
        <v>840000</v>
      </c>
      <c r="G20" s="26">
        <v>0</v>
      </c>
      <c r="H20" s="26">
        <v>0</v>
      </c>
      <c r="I20" s="26">
        <v>-28800</v>
      </c>
      <c r="J20" s="26">
        <v>-28800</v>
      </c>
      <c r="K20" s="26">
        <v>89370</v>
      </c>
      <c r="L20" s="26">
        <v>0</v>
      </c>
      <c r="M20" s="26">
        <v>23368</v>
      </c>
      <c r="N20" s="26">
        <v>112738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83938</v>
      </c>
      <c r="X20" s="26">
        <v>154696</v>
      </c>
      <c r="Y20" s="26">
        <v>-70758</v>
      </c>
      <c r="Z20" s="27">
        <v>-45.74</v>
      </c>
      <c r="AA20" s="28">
        <v>840000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918998243</v>
      </c>
      <c r="D22" s="33">
        <f>SUM(D5:D21)</f>
        <v>0</v>
      </c>
      <c r="E22" s="34">
        <f t="shared" si="0"/>
        <v>955064250</v>
      </c>
      <c r="F22" s="35">
        <f t="shared" si="0"/>
        <v>955064250</v>
      </c>
      <c r="G22" s="35">
        <f t="shared" si="0"/>
        <v>10824925</v>
      </c>
      <c r="H22" s="35">
        <f t="shared" si="0"/>
        <v>5576522</v>
      </c>
      <c r="I22" s="35">
        <f t="shared" si="0"/>
        <v>3759636</v>
      </c>
      <c r="J22" s="35">
        <f t="shared" si="0"/>
        <v>20161083</v>
      </c>
      <c r="K22" s="35">
        <f t="shared" si="0"/>
        <v>5898398</v>
      </c>
      <c r="L22" s="35">
        <f t="shared" si="0"/>
        <v>15568490</v>
      </c>
      <c r="M22" s="35">
        <f t="shared" si="0"/>
        <v>168297097</v>
      </c>
      <c r="N22" s="35">
        <f t="shared" si="0"/>
        <v>189763985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209925068</v>
      </c>
      <c r="X22" s="35">
        <f t="shared" si="0"/>
        <v>576970573</v>
      </c>
      <c r="Y22" s="35">
        <f t="shared" si="0"/>
        <v>-367045505</v>
      </c>
      <c r="Z22" s="36">
        <f>+IF(X22&lt;&gt;0,+(Y22/X22)*100,0)</f>
        <v>-63.61598358327366</v>
      </c>
      <c r="AA22" s="33">
        <f>SUM(AA5:AA21)</f>
        <v>955064250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294452487</v>
      </c>
      <c r="D25" s="6">
        <v>0</v>
      </c>
      <c r="E25" s="7">
        <v>367640824</v>
      </c>
      <c r="F25" s="8">
        <v>367640824</v>
      </c>
      <c r="G25" s="8">
        <v>22079622</v>
      </c>
      <c r="H25" s="8">
        <v>24558839</v>
      </c>
      <c r="I25" s="8">
        <v>29565360</v>
      </c>
      <c r="J25" s="8">
        <v>76203821</v>
      </c>
      <c r="K25" s="8">
        <v>23349136</v>
      </c>
      <c r="L25" s="8">
        <v>28428836</v>
      </c>
      <c r="M25" s="8">
        <v>20179863</v>
      </c>
      <c r="N25" s="8">
        <v>71957835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148161656</v>
      </c>
      <c r="X25" s="8">
        <v>198025385</v>
      </c>
      <c r="Y25" s="8">
        <v>-49863729</v>
      </c>
      <c r="Z25" s="2">
        <v>-25.18</v>
      </c>
      <c r="AA25" s="6">
        <v>367640824</v>
      </c>
    </row>
    <row r="26" spans="1:27" ht="13.5">
      <c r="A26" s="25" t="s">
        <v>52</v>
      </c>
      <c r="B26" s="24"/>
      <c r="C26" s="6">
        <v>12395761</v>
      </c>
      <c r="D26" s="6">
        <v>0</v>
      </c>
      <c r="E26" s="7">
        <v>13297373</v>
      </c>
      <c r="F26" s="8">
        <v>13297373</v>
      </c>
      <c r="G26" s="8">
        <v>1038095</v>
      </c>
      <c r="H26" s="8">
        <v>457581</v>
      </c>
      <c r="I26" s="8">
        <v>1450429</v>
      </c>
      <c r="J26" s="8">
        <v>2946105</v>
      </c>
      <c r="K26" s="8">
        <v>856950</v>
      </c>
      <c r="L26" s="8">
        <v>989383</v>
      </c>
      <c r="M26" s="8">
        <v>908140</v>
      </c>
      <c r="N26" s="8">
        <v>2754473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5700578</v>
      </c>
      <c r="X26" s="8">
        <v>6412503</v>
      </c>
      <c r="Y26" s="8">
        <v>-711925</v>
      </c>
      <c r="Z26" s="2">
        <v>-11.1</v>
      </c>
      <c r="AA26" s="6">
        <v>13297373</v>
      </c>
    </row>
    <row r="27" spans="1:27" ht="13.5">
      <c r="A27" s="25" t="s">
        <v>53</v>
      </c>
      <c r="B27" s="24"/>
      <c r="C27" s="6">
        <v>2712539</v>
      </c>
      <c r="D27" s="6">
        <v>0</v>
      </c>
      <c r="E27" s="7">
        <v>23581826</v>
      </c>
      <c r="F27" s="8">
        <v>23581826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23581826</v>
      </c>
    </row>
    <row r="28" spans="1:27" ht="13.5">
      <c r="A28" s="25" t="s">
        <v>54</v>
      </c>
      <c r="B28" s="24"/>
      <c r="C28" s="6">
        <v>180621106</v>
      </c>
      <c r="D28" s="6">
        <v>0</v>
      </c>
      <c r="E28" s="7">
        <v>184687757</v>
      </c>
      <c r="F28" s="8">
        <v>184687757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14739111</v>
      </c>
      <c r="M28" s="8">
        <v>0</v>
      </c>
      <c r="N28" s="8">
        <v>14739111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14739111</v>
      </c>
      <c r="X28" s="8">
        <v>138972791</v>
      </c>
      <c r="Y28" s="8">
        <v>-124233680</v>
      </c>
      <c r="Z28" s="2">
        <v>-89.39</v>
      </c>
      <c r="AA28" s="6">
        <v>184687757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3.5">
      <c r="A30" s="25" t="s">
        <v>56</v>
      </c>
      <c r="B30" s="24"/>
      <c r="C30" s="6">
        <v>326777062</v>
      </c>
      <c r="D30" s="6">
        <v>0</v>
      </c>
      <c r="E30" s="7">
        <v>175887358</v>
      </c>
      <c r="F30" s="8">
        <v>175887358</v>
      </c>
      <c r="G30" s="8">
        <v>889125</v>
      </c>
      <c r="H30" s="8">
        <v>1569625</v>
      </c>
      <c r="I30" s="8">
        <v>0</v>
      </c>
      <c r="J30" s="8">
        <v>2458750</v>
      </c>
      <c r="K30" s="8">
        <v>1258192</v>
      </c>
      <c r="L30" s="8">
        <v>0</v>
      </c>
      <c r="M30" s="8">
        <v>0</v>
      </c>
      <c r="N30" s="8">
        <v>1258192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3716942</v>
      </c>
      <c r="X30" s="8">
        <v>88532000</v>
      </c>
      <c r="Y30" s="8">
        <v>-84815058</v>
      </c>
      <c r="Z30" s="2">
        <v>-95.8</v>
      </c>
      <c r="AA30" s="6">
        <v>175887358</v>
      </c>
    </row>
    <row r="31" spans="1:27" ht="13.5">
      <c r="A31" s="25" t="s">
        <v>57</v>
      </c>
      <c r="B31" s="24"/>
      <c r="C31" s="6">
        <v>99311169</v>
      </c>
      <c r="D31" s="6">
        <v>0</v>
      </c>
      <c r="E31" s="7">
        <v>94737399</v>
      </c>
      <c r="F31" s="8">
        <v>94737399</v>
      </c>
      <c r="G31" s="8">
        <v>3417317</v>
      </c>
      <c r="H31" s="8">
        <v>5784478</v>
      </c>
      <c r="I31" s="8">
        <v>8916606</v>
      </c>
      <c r="J31" s="8">
        <v>18118401</v>
      </c>
      <c r="K31" s="8">
        <v>5736539</v>
      </c>
      <c r="L31" s="8">
        <v>8185024</v>
      </c>
      <c r="M31" s="8">
        <v>5370237</v>
      </c>
      <c r="N31" s="8">
        <v>19291800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37410201</v>
      </c>
      <c r="X31" s="8">
        <v>33861853</v>
      </c>
      <c r="Y31" s="8">
        <v>3548348</v>
      </c>
      <c r="Z31" s="2">
        <v>10.48</v>
      </c>
      <c r="AA31" s="6">
        <v>94737399</v>
      </c>
    </row>
    <row r="32" spans="1:27" ht="13.5">
      <c r="A32" s="25" t="s">
        <v>58</v>
      </c>
      <c r="B32" s="24"/>
      <c r="C32" s="6">
        <v>18621791</v>
      </c>
      <c r="D32" s="6">
        <v>0</v>
      </c>
      <c r="E32" s="7">
        <v>23223700</v>
      </c>
      <c r="F32" s="8">
        <v>23223700</v>
      </c>
      <c r="G32" s="8">
        <v>297549</v>
      </c>
      <c r="H32" s="8">
        <v>10680014</v>
      </c>
      <c r="I32" s="8">
        <v>9563657</v>
      </c>
      <c r="J32" s="8">
        <v>20541220</v>
      </c>
      <c r="K32" s="8">
        <v>252476</v>
      </c>
      <c r="L32" s="8">
        <v>0</v>
      </c>
      <c r="M32" s="8">
        <v>1921145</v>
      </c>
      <c r="N32" s="8">
        <v>2173621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22714841</v>
      </c>
      <c r="X32" s="8">
        <v>6718644</v>
      </c>
      <c r="Y32" s="8">
        <v>15996197</v>
      </c>
      <c r="Z32" s="2">
        <v>238.09</v>
      </c>
      <c r="AA32" s="6">
        <v>23223700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-218953342</v>
      </c>
      <c r="D34" s="6">
        <v>0</v>
      </c>
      <c r="E34" s="7">
        <v>180864901</v>
      </c>
      <c r="F34" s="8">
        <v>180864901</v>
      </c>
      <c r="G34" s="8">
        <v>3322738</v>
      </c>
      <c r="H34" s="8">
        <v>7305472</v>
      </c>
      <c r="I34" s="8">
        <v>8459531</v>
      </c>
      <c r="J34" s="8">
        <v>19087741</v>
      </c>
      <c r="K34" s="8">
        <v>16021858</v>
      </c>
      <c r="L34" s="8">
        <v>11881812</v>
      </c>
      <c r="M34" s="8">
        <v>18541459</v>
      </c>
      <c r="N34" s="8">
        <v>46445129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65532870</v>
      </c>
      <c r="X34" s="8">
        <v>109004325</v>
      </c>
      <c r="Y34" s="8">
        <v>-43471455</v>
      </c>
      <c r="Z34" s="2">
        <v>-39.88</v>
      </c>
      <c r="AA34" s="6">
        <v>180864901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715938573</v>
      </c>
      <c r="D36" s="33">
        <f>SUM(D25:D35)</f>
        <v>0</v>
      </c>
      <c r="E36" s="34">
        <f t="shared" si="1"/>
        <v>1063921138</v>
      </c>
      <c r="F36" s="35">
        <f t="shared" si="1"/>
        <v>1063921138</v>
      </c>
      <c r="G36" s="35">
        <f t="shared" si="1"/>
        <v>31044446</v>
      </c>
      <c r="H36" s="35">
        <f t="shared" si="1"/>
        <v>50356009</v>
      </c>
      <c r="I36" s="35">
        <f t="shared" si="1"/>
        <v>57955583</v>
      </c>
      <c r="J36" s="35">
        <f t="shared" si="1"/>
        <v>139356038</v>
      </c>
      <c r="K36" s="35">
        <f t="shared" si="1"/>
        <v>47475151</v>
      </c>
      <c r="L36" s="35">
        <f t="shared" si="1"/>
        <v>64224166</v>
      </c>
      <c r="M36" s="35">
        <f t="shared" si="1"/>
        <v>46920844</v>
      </c>
      <c r="N36" s="35">
        <f t="shared" si="1"/>
        <v>158620161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297976199</v>
      </c>
      <c r="X36" s="35">
        <f t="shared" si="1"/>
        <v>581527501</v>
      </c>
      <c r="Y36" s="35">
        <f t="shared" si="1"/>
        <v>-283551302</v>
      </c>
      <c r="Z36" s="36">
        <f>+IF(X36&lt;&gt;0,+(Y36/X36)*100,0)</f>
        <v>-48.75974077105599</v>
      </c>
      <c r="AA36" s="33">
        <f>SUM(AA25:AA35)</f>
        <v>1063921138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203059670</v>
      </c>
      <c r="D38" s="46">
        <f>+D22-D36</f>
        <v>0</v>
      </c>
      <c r="E38" s="47">
        <f t="shared" si="2"/>
        <v>-108856888</v>
      </c>
      <c r="F38" s="48">
        <f t="shared" si="2"/>
        <v>-108856888</v>
      </c>
      <c r="G38" s="48">
        <f t="shared" si="2"/>
        <v>-20219521</v>
      </c>
      <c r="H38" s="48">
        <f t="shared" si="2"/>
        <v>-44779487</v>
      </c>
      <c r="I38" s="48">
        <f t="shared" si="2"/>
        <v>-54195947</v>
      </c>
      <c r="J38" s="48">
        <f t="shared" si="2"/>
        <v>-119194955</v>
      </c>
      <c r="K38" s="48">
        <f t="shared" si="2"/>
        <v>-41576753</v>
      </c>
      <c r="L38" s="48">
        <f t="shared" si="2"/>
        <v>-48655676</v>
      </c>
      <c r="M38" s="48">
        <f t="shared" si="2"/>
        <v>121376253</v>
      </c>
      <c r="N38" s="48">
        <f t="shared" si="2"/>
        <v>31143824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-88051131</v>
      </c>
      <c r="X38" s="48">
        <f>IF(F22=F36,0,X22-X36)</f>
        <v>-4556928</v>
      </c>
      <c r="Y38" s="48">
        <f t="shared" si="2"/>
        <v>-83494203</v>
      </c>
      <c r="Z38" s="49">
        <f>+IF(X38&lt;&gt;0,+(Y38/X38)*100,0)</f>
        <v>1832.2475799485967</v>
      </c>
      <c r="AA38" s="46">
        <f>+AA22-AA36</f>
        <v>-108856888</v>
      </c>
    </row>
    <row r="39" spans="1:27" ht="13.5">
      <c r="A39" s="23" t="s">
        <v>64</v>
      </c>
      <c r="B39" s="29"/>
      <c r="C39" s="6">
        <v>241468484</v>
      </c>
      <c r="D39" s="6">
        <v>0</v>
      </c>
      <c r="E39" s="7">
        <v>440956000</v>
      </c>
      <c r="F39" s="8">
        <v>440956000</v>
      </c>
      <c r="G39" s="8">
        <v>448487</v>
      </c>
      <c r="H39" s="8">
        <v>16557026</v>
      </c>
      <c r="I39" s="8">
        <v>9263367</v>
      </c>
      <c r="J39" s="8">
        <v>26268880</v>
      </c>
      <c r="K39" s="8">
        <v>19918984</v>
      </c>
      <c r="L39" s="8">
        <v>10134855</v>
      </c>
      <c r="M39" s="8">
        <v>4877167</v>
      </c>
      <c r="N39" s="8">
        <v>34931006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61199886</v>
      </c>
      <c r="X39" s="8">
        <v>440956000</v>
      </c>
      <c r="Y39" s="8">
        <v>-379756114</v>
      </c>
      <c r="Z39" s="2">
        <v>-86.12</v>
      </c>
      <c r="AA39" s="6">
        <v>440956000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444528154</v>
      </c>
      <c r="D42" s="55">
        <f>SUM(D38:D41)</f>
        <v>0</v>
      </c>
      <c r="E42" s="56">
        <f t="shared" si="3"/>
        <v>332099112</v>
      </c>
      <c r="F42" s="57">
        <f t="shared" si="3"/>
        <v>332099112</v>
      </c>
      <c r="G42" s="57">
        <f t="shared" si="3"/>
        <v>-19771034</v>
      </c>
      <c r="H42" s="57">
        <f t="shared" si="3"/>
        <v>-28222461</v>
      </c>
      <c r="I42" s="57">
        <f t="shared" si="3"/>
        <v>-44932580</v>
      </c>
      <c r="J42" s="57">
        <f t="shared" si="3"/>
        <v>-92926075</v>
      </c>
      <c r="K42" s="57">
        <f t="shared" si="3"/>
        <v>-21657769</v>
      </c>
      <c r="L42" s="57">
        <f t="shared" si="3"/>
        <v>-38520821</v>
      </c>
      <c r="M42" s="57">
        <f t="shared" si="3"/>
        <v>126253420</v>
      </c>
      <c r="N42" s="57">
        <f t="shared" si="3"/>
        <v>66074830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-26851245</v>
      </c>
      <c r="X42" s="57">
        <f t="shared" si="3"/>
        <v>436399072</v>
      </c>
      <c r="Y42" s="57">
        <f t="shared" si="3"/>
        <v>-463250317</v>
      </c>
      <c r="Z42" s="58">
        <f>+IF(X42&lt;&gt;0,+(Y42/X42)*100,0)</f>
        <v>-106.15291065513539</v>
      </c>
      <c r="AA42" s="55">
        <f>SUM(AA38:AA41)</f>
        <v>332099112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444528154</v>
      </c>
      <c r="D44" s="63">
        <f>+D42-D43</f>
        <v>0</v>
      </c>
      <c r="E44" s="64">
        <f t="shared" si="4"/>
        <v>332099112</v>
      </c>
      <c r="F44" s="65">
        <f t="shared" si="4"/>
        <v>332099112</v>
      </c>
      <c r="G44" s="65">
        <f t="shared" si="4"/>
        <v>-19771034</v>
      </c>
      <c r="H44" s="65">
        <f t="shared" si="4"/>
        <v>-28222461</v>
      </c>
      <c r="I44" s="65">
        <f t="shared" si="4"/>
        <v>-44932580</v>
      </c>
      <c r="J44" s="65">
        <f t="shared" si="4"/>
        <v>-92926075</v>
      </c>
      <c r="K44" s="65">
        <f t="shared" si="4"/>
        <v>-21657769</v>
      </c>
      <c r="L44" s="65">
        <f t="shared" si="4"/>
        <v>-38520821</v>
      </c>
      <c r="M44" s="65">
        <f t="shared" si="4"/>
        <v>126253420</v>
      </c>
      <c r="N44" s="65">
        <f t="shared" si="4"/>
        <v>66074830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-26851245</v>
      </c>
      <c r="X44" s="65">
        <f t="shared" si="4"/>
        <v>436399072</v>
      </c>
      <c r="Y44" s="65">
        <f t="shared" si="4"/>
        <v>-463250317</v>
      </c>
      <c r="Z44" s="66">
        <f>+IF(X44&lt;&gt;0,+(Y44/X44)*100,0)</f>
        <v>-106.15291065513539</v>
      </c>
      <c r="AA44" s="63">
        <f>+AA42-AA43</f>
        <v>332099112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444528154</v>
      </c>
      <c r="D46" s="55">
        <f>SUM(D44:D45)</f>
        <v>0</v>
      </c>
      <c r="E46" s="56">
        <f t="shared" si="5"/>
        <v>332099112</v>
      </c>
      <c r="F46" s="57">
        <f t="shared" si="5"/>
        <v>332099112</v>
      </c>
      <c r="G46" s="57">
        <f t="shared" si="5"/>
        <v>-19771034</v>
      </c>
      <c r="H46" s="57">
        <f t="shared" si="5"/>
        <v>-28222461</v>
      </c>
      <c r="I46" s="57">
        <f t="shared" si="5"/>
        <v>-44932580</v>
      </c>
      <c r="J46" s="57">
        <f t="shared" si="5"/>
        <v>-92926075</v>
      </c>
      <c r="K46" s="57">
        <f t="shared" si="5"/>
        <v>-21657769</v>
      </c>
      <c r="L46" s="57">
        <f t="shared" si="5"/>
        <v>-38520821</v>
      </c>
      <c r="M46" s="57">
        <f t="shared" si="5"/>
        <v>126253420</v>
      </c>
      <c r="N46" s="57">
        <f t="shared" si="5"/>
        <v>66074830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-26851245</v>
      </c>
      <c r="X46" s="57">
        <f t="shared" si="5"/>
        <v>436399072</v>
      </c>
      <c r="Y46" s="57">
        <f t="shared" si="5"/>
        <v>-463250317</v>
      </c>
      <c r="Z46" s="58">
        <f>+IF(X46&lt;&gt;0,+(Y46/X46)*100,0)</f>
        <v>-106.15291065513539</v>
      </c>
      <c r="AA46" s="55">
        <f>SUM(AA44:AA45)</f>
        <v>332099112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444528154</v>
      </c>
      <c r="D48" s="71">
        <f>SUM(D46:D47)</f>
        <v>0</v>
      </c>
      <c r="E48" s="72">
        <f t="shared" si="6"/>
        <v>332099112</v>
      </c>
      <c r="F48" s="73">
        <f t="shared" si="6"/>
        <v>332099112</v>
      </c>
      <c r="G48" s="73">
        <f t="shared" si="6"/>
        <v>-19771034</v>
      </c>
      <c r="H48" s="74">
        <f t="shared" si="6"/>
        <v>-28222461</v>
      </c>
      <c r="I48" s="74">
        <f t="shared" si="6"/>
        <v>-44932580</v>
      </c>
      <c r="J48" s="74">
        <f t="shared" si="6"/>
        <v>-92926075</v>
      </c>
      <c r="K48" s="74">
        <f t="shared" si="6"/>
        <v>-21657769</v>
      </c>
      <c r="L48" s="74">
        <f t="shared" si="6"/>
        <v>-38520821</v>
      </c>
      <c r="M48" s="73">
        <f t="shared" si="6"/>
        <v>126253420</v>
      </c>
      <c r="N48" s="73">
        <f t="shared" si="6"/>
        <v>66074830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-26851245</v>
      </c>
      <c r="X48" s="74">
        <f t="shared" si="6"/>
        <v>436399072</v>
      </c>
      <c r="Y48" s="74">
        <f t="shared" si="6"/>
        <v>-463250317</v>
      </c>
      <c r="Z48" s="75">
        <f>+IF(X48&lt;&gt;0,+(Y48/X48)*100,0)</f>
        <v>-106.15291065513539</v>
      </c>
      <c r="AA48" s="76">
        <f>SUM(AA46:AA47)</f>
        <v>332099112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79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101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13396397</v>
      </c>
      <c r="D5" s="6">
        <v>0</v>
      </c>
      <c r="E5" s="7">
        <v>15016000</v>
      </c>
      <c r="F5" s="8">
        <v>15016000</v>
      </c>
      <c r="G5" s="8">
        <v>9811834</v>
      </c>
      <c r="H5" s="8">
        <v>10302426</v>
      </c>
      <c r="I5" s="8">
        <v>-1072000</v>
      </c>
      <c r="J5" s="8">
        <v>19042260</v>
      </c>
      <c r="K5" s="8">
        <v>1126326</v>
      </c>
      <c r="L5" s="8">
        <v>776584</v>
      </c>
      <c r="M5" s="8">
        <v>2129673</v>
      </c>
      <c r="N5" s="8">
        <v>4032583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23074843</v>
      </c>
      <c r="X5" s="8">
        <v>8200000</v>
      </c>
      <c r="Y5" s="8">
        <v>14874843</v>
      </c>
      <c r="Z5" s="2">
        <v>181.4</v>
      </c>
      <c r="AA5" s="6">
        <v>15016000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88382336</v>
      </c>
      <c r="D7" s="6">
        <v>0</v>
      </c>
      <c r="E7" s="7">
        <v>88865000</v>
      </c>
      <c r="F7" s="8">
        <v>88865000</v>
      </c>
      <c r="G7" s="8">
        <v>10422666</v>
      </c>
      <c r="H7" s="8">
        <v>10943799</v>
      </c>
      <c r="I7" s="8">
        <v>5078105</v>
      </c>
      <c r="J7" s="8">
        <v>26444570</v>
      </c>
      <c r="K7" s="8">
        <v>4706272</v>
      </c>
      <c r="L7" s="8">
        <v>3999111</v>
      </c>
      <c r="M7" s="8">
        <v>8670249</v>
      </c>
      <c r="N7" s="8">
        <v>17375632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43820202</v>
      </c>
      <c r="X7" s="8">
        <v>44700000</v>
      </c>
      <c r="Y7" s="8">
        <v>-879798</v>
      </c>
      <c r="Z7" s="2">
        <v>-1.97</v>
      </c>
      <c r="AA7" s="6">
        <v>88865000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5421966</v>
      </c>
      <c r="H8" s="8">
        <v>5693064</v>
      </c>
      <c r="I8" s="8">
        <v>2905400</v>
      </c>
      <c r="J8" s="8">
        <v>14020430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14020430</v>
      </c>
      <c r="X8" s="8"/>
      <c r="Y8" s="8">
        <v>14020430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792872</v>
      </c>
      <c r="H9" s="8">
        <v>832516</v>
      </c>
      <c r="I9" s="8">
        <v>523874</v>
      </c>
      <c r="J9" s="8">
        <v>2149262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2149262</v>
      </c>
      <c r="X9" s="8"/>
      <c r="Y9" s="8">
        <v>2149262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12852547</v>
      </c>
      <c r="D10" s="6">
        <v>0</v>
      </c>
      <c r="E10" s="7">
        <v>13546000</v>
      </c>
      <c r="F10" s="26">
        <v>13546000</v>
      </c>
      <c r="G10" s="26">
        <v>1811667</v>
      </c>
      <c r="H10" s="26">
        <v>1902250</v>
      </c>
      <c r="I10" s="26">
        <v>1328396</v>
      </c>
      <c r="J10" s="26">
        <v>5042313</v>
      </c>
      <c r="K10" s="26">
        <v>1166489</v>
      </c>
      <c r="L10" s="26">
        <v>788094</v>
      </c>
      <c r="M10" s="26">
        <v>2341166</v>
      </c>
      <c r="N10" s="26">
        <v>4295749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9338062</v>
      </c>
      <c r="X10" s="26">
        <v>6780000</v>
      </c>
      <c r="Y10" s="26">
        <v>2558062</v>
      </c>
      <c r="Z10" s="27">
        <v>37.73</v>
      </c>
      <c r="AA10" s="28">
        <v>13546000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5200</v>
      </c>
      <c r="H11" s="8">
        <v>5460</v>
      </c>
      <c r="I11" s="8">
        <v>0</v>
      </c>
      <c r="J11" s="8">
        <v>10660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10660</v>
      </c>
      <c r="X11" s="8"/>
      <c r="Y11" s="8">
        <v>10660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455642</v>
      </c>
      <c r="D12" s="6">
        <v>0</v>
      </c>
      <c r="E12" s="7">
        <v>855000</v>
      </c>
      <c r="F12" s="8">
        <v>855000</v>
      </c>
      <c r="G12" s="8">
        <v>90076</v>
      </c>
      <c r="H12" s="8">
        <v>94580</v>
      </c>
      <c r="I12" s="8">
        <v>28569</v>
      </c>
      <c r="J12" s="8">
        <v>213225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213225</v>
      </c>
      <c r="X12" s="8">
        <v>370000</v>
      </c>
      <c r="Y12" s="8">
        <v>-156775</v>
      </c>
      <c r="Z12" s="2">
        <v>-42.37</v>
      </c>
      <c r="AA12" s="6">
        <v>855000</v>
      </c>
    </row>
    <row r="13" spans="1:27" ht="13.5">
      <c r="A13" s="23" t="s">
        <v>40</v>
      </c>
      <c r="B13" s="29"/>
      <c r="C13" s="6">
        <v>897003</v>
      </c>
      <c r="D13" s="6">
        <v>0</v>
      </c>
      <c r="E13" s="7">
        <v>583000</v>
      </c>
      <c r="F13" s="8">
        <v>583000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252000</v>
      </c>
      <c r="Y13" s="8">
        <v>-252000</v>
      </c>
      <c r="Z13" s="2">
        <v>-100</v>
      </c>
      <c r="AA13" s="6">
        <v>583000</v>
      </c>
    </row>
    <row r="14" spans="1:27" ht="13.5">
      <c r="A14" s="23" t="s">
        <v>41</v>
      </c>
      <c r="B14" s="29"/>
      <c r="C14" s="6">
        <v>1852953</v>
      </c>
      <c r="D14" s="6">
        <v>0</v>
      </c>
      <c r="E14" s="7">
        <v>2085000</v>
      </c>
      <c r="F14" s="8">
        <v>2085000</v>
      </c>
      <c r="G14" s="8">
        <v>66544</v>
      </c>
      <c r="H14" s="8">
        <v>69872</v>
      </c>
      <c r="I14" s="8">
        <v>0</v>
      </c>
      <c r="J14" s="8">
        <v>136416</v>
      </c>
      <c r="K14" s="8">
        <v>22379</v>
      </c>
      <c r="L14" s="8">
        <v>0</v>
      </c>
      <c r="M14" s="8">
        <v>0</v>
      </c>
      <c r="N14" s="8">
        <v>22379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158795</v>
      </c>
      <c r="X14" s="8">
        <v>480000</v>
      </c>
      <c r="Y14" s="8">
        <v>-321205</v>
      </c>
      <c r="Z14" s="2">
        <v>-66.92</v>
      </c>
      <c r="AA14" s="6">
        <v>2085000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61438</v>
      </c>
      <c r="H15" s="8">
        <v>64510</v>
      </c>
      <c r="I15" s="8">
        <v>0</v>
      </c>
      <c r="J15" s="8">
        <v>125948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125948</v>
      </c>
      <c r="X15" s="8"/>
      <c r="Y15" s="8">
        <v>125948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3578200</v>
      </c>
      <c r="D16" s="6">
        <v>0</v>
      </c>
      <c r="E16" s="7">
        <v>1923000</v>
      </c>
      <c r="F16" s="8">
        <v>1923000</v>
      </c>
      <c r="G16" s="8">
        <v>51600</v>
      </c>
      <c r="H16" s="8">
        <v>54180</v>
      </c>
      <c r="I16" s="8">
        <v>0</v>
      </c>
      <c r="J16" s="8">
        <v>105780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105780</v>
      </c>
      <c r="X16" s="8">
        <v>90000</v>
      </c>
      <c r="Y16" s="8">
        <v>15780</v>
      </c>
      <c r="Z16" s="2">
        <v>17.53</v>
      </c>
      <c r="AA16" s="6">
        <v>1923000</v>
      </c>
    </row>
    <row r="17" spans="1:27" ht="13.5">
      <c r="A17" s="23" t="s">
        <v>44</v>
      </c>
      <c r="B17" s="29"/>
      <c r="C17" s="6">
        <v>4149633</v>
      </c>
      <c r="D17" s="6">
        <v>0</v>
      </c>
      <c r="E17" s="7">
        <v>4870000</v>
      </c>
      <c r="F17" s="8">
        <v>4870000</v>
      </c>
      <c r="G17" s="8">
        <v>170154</v>
      </c>
      <c r="H17" s="8">
        <v>178662</v>
      </c>
      <c r="I17" s="8">
        <v>-982697</v>
      </c>
      <c r="J17" s="8">
        <v>-633881</v>
      </c>
      <c r="K17" s="8">
        <v>908680</v>
      </c>
      <c r="L17" s="8">
        <v>0</v>
      </c>
      <c r="M17" s="8">
        <v>-1020090</v>
      </c>
      <c r="N17" s="8">
        <v>-111410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-745291</v>
      </c>
      <c r="X17" s="8">
        <v>2436000</v>
      </c>
      <c r="Y17" s="8">
        <v>-3181291</v>
      </c>
      <c r="Z17" s="2">
        <v>-130.59</v>
      </c>
      <c r="AA17" s="6">
        <v>4870000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51587000</v>
      </c>
      <c r="D19" s="6">
        <v>0</v>
      </c>
      <c r="E19" s="7">
        <v>97852000</v>
      </c>
      <c r="F19" s="8">
        <v>97852000</v>
      </c>
      <c r="G19" s="8">
        <v>8157000</v>
      </c>
      <c r="H19" s="8">
        <v>8564850</v>
      </c>
      <c r="I19" s="8">
        <v>0</v>
      </c>
      <c r="J19" s="8">
        <v>16721850</v>
      </c>
      <c r="K19" s="8">
        <v>0</v>
      </c>
      <c r="L19" s="8">
        <v>3194422</v>
      </c>
      <c r="M19" s="8">
        <v>31498000</v>
      </c>
      <c r="N19" s="8">
        <v>34692422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51414272</v>
      </c>
      <c r="X19" s="8">
        <v>54134000</v>
      </c>
      <c r="Y19" s="8">
        <v>-2719728</v>
      </c>
      <c r="Z19" s="2">
        <v>-5.02</v>
      </c>
      <c r="AA19" s="6">
        <v>97852000</v>
      </c>
    </row>
    <row r="20" spans="1:27" ht="13.5">
      <c r="A20" s="23" t="s">
        <v>47</v>
      </c>
      <c r="B20" s="29"/>
      <c r="C20" s="6">
        <v>14075807</v>
      </c>
      <c r="D20" s="6">
        <v>0</v>
      </c>
      <c r="E20" s="7">
        <v>2816000</v>
      </c>
      <c r="F20" s="26">
        <v>2816000</v>
      </c>
      <c r="G20" s="26">
        <v>1686325</v>
      </c>
      <c r="H20" s="26">
        <v>1770642</v>
      </c>
      <c r="I20" s="26">
        <v>-54377</v>
      </c>
      <c r="J20" s="26">
        <v>3402590</v>
      </c>
      <c r="K20" s="26">
        <v>79868</v>
      </c>
      <c r="L20" s="26">
        <v>0</v>
      </c>
      <c r="M20" s="26">
        <v>-305137</v>
      </c>
      <c r="N20" s="26">
        <v>-225269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3177321</v>
      </c>
      <c r="X20" s="26"/>
      <c r="Y20" s="26">
        <v>3177321</v>
      </c>
      <c r="Z20" s="27">
        <v>0</v>
      </c>
      <c r="AA20" s="28">
        <v>2816000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24099000</v>
      </c>
      <c r="F21" s="8">
        <v>24099000</v>
      </c>
      <c r="G21" s="8">
        <v>0</v>
      </c>
      <c r="H21" s="8">
        <v>0</v>
      </c>
      <c r="I21" s="30">
        <v>0</v>
      </c>
      <c r="J21" s="8">
        <v>0</v>
      </c>
      <c r="K21" s="8">
        <v>455205</v>
      </c>
      <c r="L21" s="8">
        <v>0</v>
      </c>
      <c r="M21" s="8">
        <v>0</v>
      </c>
      <c r="N21" s="8">
        <v>455205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455205</v>
      </c>
      <c r="X21" s="8">
        <v>13500000</v>
      </c>
      <c r="Y21" s="8">
        <v>-13044795</v>
      </c>
      <c r="Z21" s="2">
        <v>-96.63</v>
      </c>
      <c r="AA21" s="6">
        <v>24099000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191227518</v>
      </c>
      <c r="D22" s="33">
        <f>SUM(D5:D21)</f>
        <v>0</v>
      </c>
      <c r="E22" s="34">
        <f t="shared" si="0"/>
        <v>252510000</v>
      </c>
      <c r="F22" s="35">
        <f t="shared" si="0"/>
        <v>252510000</v>
      </c>
      <c r="G22" s="35">
        <f t="shared" si="0"/>
        <v>38549342</v>
      </c>
      <c r="H22" s="35">
        <f t="shared" si="0"/>
        <v>40476811</v>
      </c>
      <c r="I22" s="35">
        <f t="shared" si="0"/>
        <v>7755270</v>
      </c>
      <c r="J22" s="35">
        <f t="shared" si="0"/>
        <v>86781423</v>
      </c>
      <c r="K22" s="35">
        <f t="shared" si="0"/>
        <v>8465219</v>
      </c>
      <c r="L22" s="35">
        <f t="shared" si="0"/>
        <v>8758211</v>
      </c>
      <c r="M22" s="35">
        <f t="shared" si="0"/>
        <v>43313861</v>
      </c>
      <c r="N22" s="35">
        <f t="shared" si="0"/>
        <v>60537291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147318714</v>
      </c>
      <c r="X22" s="35">
        <f t="shared" si="0"/>
        <v>130942000</v>
      </c>
      <c r="Y22" s="35">
        <f t="shared" si="0"/>
        <v>16376714</v>
      </c>
      <c r="Z22" s="36">
        <f>+IF(X22&lt;&gt;0,+(Y22/X22)*100,0)</f>
        <v>12.506845779047213</v>
      </c>
      <c r="AA22" s="33">
        <f>SUM(AA5:AA21)</f>
        <v>252510000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98891829</v>
      </c>
      <c r="D25" s="6">
        <v>0</v>
      </c>
      <c r="E25" s="7">
        <v>97306000</v>
      </c>
      <c r="F25" s="8">
        <v>97306000</v>
      </c>
      <c r="G25" s="8">
        <v>9905679</v>
      </c>
      <c r="H25" s="8">
        <v>10400965</v>
      </c>
      <c r="I25" s="8">
        <v>10121209</v>
      </c>
      <c r="J25" s="8">
        <v>30427853</v>
      </c>
      <c r="K25" s="8">
        <v>9260337</v>
      </c>
      <c r="L25" s="8">
        <v>11732364</v>
      </c>
      <c r="M25" s="8">
        <v>10514839</v>
      </c>
      <c r="N25" s="8">
        <v>31507540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61935393</v>
      </c>
      <c r="X25" s="8">
        <v>50067496</v>
      </c>
      <c r="Y25" s="8">
        <v>11867897</v>
      </c>
      <c r="Z25" s="2">
        <v>23.7</v>
      </c>
      <c r="AA25" s="6">
        <v>97306000</v>
      </c>
    </row>
    <row r="26" spans="1:27" ht="13.5">
      <c r="A26" s="25" t="s">
        <v>52</v>
      </c>
      <c r="B26" s="24"/>
      <c r="C26" s="6">
        <v>3926484</v>
      </c>
      <c r="D26" s="6">
        <v>0</v>
      </c>
      <c r="E26" s="7">
        <v>4192000</v>
      </c>
      <c r="F26" s="8">
        <v>4192000</v>
      </c>
      <c r="G26" s="8">
        <v>327208</v>
      </c>
      <c r="H26" s="8">
        <v>343568</v>
      </c>
      <c r="I26" s="8">
        <v>755791</v>
      </c>
      <c r="J26" s="8">
        <v>1426567</v>
      </c>
      <c r="K26" s="8">
        <v>709195</v>
      </c>
      <c r="L26" s="8">
        <v>329066</v>
      </c>
      <c r="M26" s="8">
        <v>707398</v>
      </c>
      <c r="N26" s="8">
        <v>1745659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3172226</v>
      </c>
      <c r="X26" s="8">
        <v>2095998</v>
      </c>
      <c r="Y26" s="8">
        <v>1076228</v>
      </c>
      <c r="Z26" s="2">
        <v>51.35</v>
      </c>
      <c r="AA26" s="6">
        <v>4192000</v>
      </c>
    </row>
    <row r="27" spans="1:27" ht="13.5">
      <c r="A27" s="25" t="s">
        <v>53</v>
      </c>
      <c r="B27" s="24"/>
      <c r="C27" s="6">
        <v>6765538</v>
      </c>
      <c r="D27" s="6">
        <v>0</v>
      </c>
      <c r="E27" s="7">
        <v>558000</v>
      </c>
      <c r="F27" s="8">
        <v>558000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558000</v>
      </c>
    </row>
    <row r="28" spans="1:27" ht="13.5">
      <c r="A28" s="25" t="s">
        <v>54</v>
      </c>
      <c r="B28" s="24"/>
      <c r="C28" s="6">
        <v>25546043</v>
      </c>
      <c r="D28" s="6">
        <v>0</v>
      </c>
      <c r="E28" s="7">
        <v>28500000</v>
      </c>
      <c r="F28" s="8">
        <v>28500000</v>
      </c>
      <c r="G28" s="8">
        <v>0</v>
      </c>
      <c r="H28" s="8">
        <v>0</v>
      </c>
      <c r="I28" s="8">
        <v>0</v>
      </c>
      <c r="J28" s="8">
        <v>0</v>
      </c>
      <c r="K28" s="8">
        <v>2126252</v>
      </c>
      <c r="L28" s="8">
        <v>0</v>
      </c>
      <c r="M28" s="8">
        <v>0</v>
      </c>
      <c r="N28" s="8">
        <v>2126252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2126252</v>
      </c>
      <c r="X28" s="8"/>
      <c r="Y28" s="8">
        <v>2126252</v>
      </c>
      <c r="Z28" s="2">
        <v>0</v>
      </c>
      <c r="AA28" s="6">
        <v>28500000</v>
      </c>
    </row>
    <row r="29" spans="1:27" ht="13.5">
      <c r="A29" s="25" t="s">
        <v>55</v>
      </c>
      <c r="B29" s="24"/>
      <c r="C29" s="6">
        <v>2646592</v>
      </c>
      <c r="D29" s="6">
        <v>0</v>
      </c>
      <c r="E29" s="7">
        <v>1937500</v>
      </c>
      <c r="F29" s="8">
        <v>1937500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972000</v>
      </c>
      <c r="Y29" s="8">
        <v>-972000</v>
      </c>
      <c r="Z29" s="2">
        <v>-100</v>
      </c>
      <c r="AA29" s="6">
        <v>1937500</v>
      </c>
    </row>
    <row r="30" spans="1:27" ht="13.5">
      <c r="A30" s="25" t="s">
        <v>56</v>
      </c>
      <c r="B30" s="24"/>
      <c r="C30" s="6">
        <v>61215543</v>
      </c>
      <c r="D30" s="6">
        <v>0</v>
      </c>
      <c r="E30" s="7">
        <v>66000000</v>
      </c>
      <c r="F30" s="8">
        <v>66000000</v>
      </c>
      <c r="G30" s="8">
        <v>0</v>
      </c>
      <c r="H30" s="8">
        <v>0</v>
      </c>
      <c r="I30" s="8">
        <v>1750315</v>
      </c>
      <c r="J30" s="8">
        <v>1750315</v>
      </c>
      <c r="K30" s="8">
        <v>1501307</v>
      </c>
      <c r="L30" s="8">
        <v>1344108</v>
      </c>
      <c r="M30" s="8">
        <v>20239164</v>
      </c>
      <c r="N30" s="8">
        <v>23084579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24834894</v>
      </c>
      <c r="X30" s="8">
        <v>35000000</v>
      </c>
      <c r="Y30" s="8">
        <v>-10165106</v>
      </c>
      <c r="Z30" s="2">
        <v>-29.04</v>
      </c>
      <c r="AA30" s="6">
        <v>66000000</v>
      </c>
    </row>
    <row r="31" spans="1:27" ht="13.5">
      <c r="A31" s="25" t="s">
        <v>57</v>
      </c>
      <c r="B31" s="24"/>
      <c r="C31" s="6">
        <v>8179091</v>
      </c>
      <c r="D31" s="6">
        <v>0</v>
      </c>
      <c r="E31" s="7">
        <v>6729000</v>
      </c>
      <c r="F31" s="8">
        <v>6729000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4341700</v>
      </c>
      <c r="Y31" s="8">
        <v>-4341700</v>
      </c>
      <c r="Z31" s="2">
        <v>-100</v>
      </c>
      <c r="AA31" s="6">
        <v>6729000</v>
      </c>
    </row>
    <row r="32" spans="1:27" ht="13.5">
      <c r="A32" s="25" t="s">
        <v>58</v>
      </c>
      <c r="B32" s="24"/>
      <c r="C32" s="6">
        <v>5328025</v>
      </c>
      <c r="D32" s="6">
        <v>0</v>
      </c>
      <c r="E32" s="7">
        <v>10777000</v>
      </c>
      <c r="F32" s="8">
        <v>10777000</v>
      </c>
      <c r="G32" s="8">
        <v>0</v>
      </c>
      <c r="H32" s="8">
        <v>0</v>
      </c>
      <c r="I32" s="8">
        <v>0</v>
      </c>
      <c r="J32" s="8">
        <v>0</v>
      </c>
      <c r="K32" s="8">
        <v>1578564</v>
      </c>
      <c r="L32" s="8">
        <v>338976</v>
      </c>
      <c r="M32" s="8">
        <v>439866</v>
      </c>
      <c r="N32" s="8">
        <v>2357406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2357406</v>
      </c>
      <c r="X32" s="8">
        <v>5400000</v>
      </c>
      <c r="Y32" s="8">
        <v>-3042594</v>
      </c>
      <c r="Z32" s="2">
        <v>-56.34</v>
      </c>
      <c r="AA32" s="6">
        <v>10777000</v>
      </c>
    </row>
    <row r="33" spans="1:27" ht="13.5">
      <c r="A33" s="25" t="s">
        <v>59</v>
      </c>
      <c r="B33" s="24"/>
      <c r="C33" s="6">
        <v>7001009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744608</v>
      </c>
      <c r="M33" s="8">
        <v>0</v>
      </c>
      <c r="N33" s="8">
        <v>744608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744608</v>
      </c>
      <c r="X33" s="8"/>
      <c r="Y33" s="8">
        <v>744608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55256626</v>
      </c>
      <c r="D34" s="6">
        <v>0</v>
      </c>
      <c r="E34" s="7">
        <v>35260325</v>
      </c>
      <c r="F34" s="8">
        <v>35260325</v>
      </c>
      <c r="G34" s="8">
        <v>2538172</v>
      </c>
      <c r="H34" s="8">
        <v>2665081</v>
      </c>
      <c r="I34" s="8">
        <v>5685418</v>
      </c>
      <c r="J34" s="8">
        <v>10888671</v>
      </c>
      <c r="K34" s="8">
        <v>4167501</v>
      </c>
      <c r="L34" s="8">
        <v>2813908</v>
      </c>
      <c r="M34" s="8">
        <v>5174381</v>
      </c>
      <c r="N34" s="8">
        <v>12155790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23044461</v>
      </c>
      <c r="X34" s="8">
        <v>20192332</v>
      </c>
      <c r="Y34" s="8">
        <v>2852129</v>
      </c>
      <c r="Z34" s="2">
        <v>14.12</v>
      </c>
      <c r="AA34" s="6">
        <v>35260325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55649</v>
      </c>
      <c r="M35" s="8">
        <v>0</v>
      </c>
      <c r="N35" s="8">
        <v>55649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55649</v>
      </c>
      <c r="X35" s="8"/>
      <c r="Y35" s="8">
        <v>55649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274756780</v>
      </c>
      <c r="D36" s="33">
        <f>SUM(D25:D35)</f>
        <v>0</v>
      </c>
      <c r="E36" s="34">
        <f t="shared" si="1"/>
        <v>251259825</v>
      </c>
      <c r="F36" s="35">
        <f t="shared" si="1"/>
        <v>251259825</v>
      </c>
      <c r="G36" s="35">
        <f t="shared" si="1"/>
        <v>12771059</v>
      </c>
      <c r="H36" s="35">
        <f t="shared" si="1"/>
        <v>13409614</v>
      </c>
      <c r="I36" s="35">
        <f t="shared" si="1"/>
        <v>18312733</v>
      </c>
      <c r="J36" s="35">
        <f t="shared" si="1"/>
        <v>44493406</v>
      </c>
      <c r="K36" s="35">
        <f t="shared" si="1"/>
        <v>19343156</v>
      </c>
      <c r="L36" s="35">
        <f t="shared" si="1"/>
        <v>17358679</v>
      </c>
      <c r="M36" s="35">
        <f t="shared" si="1"/>
        <v>37075648</v>
      </c>
      <c r="N36" s="35">
        <f t="shared" si="1"/>
        <v>73777483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118270889</v>
      </c>
      <c r="X36" s="35">
        <f t="shared" si="1"/>
        <v>118069526</v>
      </c>
      <c r="Y36" s="35">
        <f t="shared" si="1"/>
        <v>201363</v>
      </c>
      <c r="Z36" s="36">
        <f>+IF(X36&lt;&gt;0,+(Y36/X36)*100,0)</f>
        <v>0.17054612381521714</v>
      </c>
      <c r="AA36" s="33">
        <f>SUM(AA25:AA35)</f>
        <v>251259825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-83529262</v>
      </c>
      <c r="D38" s="46">
        <f>+D22-D36</f>
        <v>0</v>
      </c>
      <c r="E38" s="47">
        <f t="shared" si="2"/>
        <v>1250175</v>
      </c>
      <c r="F38" s="48">
        <f t="shared" si="2"/>
        <v>1250175</v>
      </c>
      <c r="G38" s="48">
        <f t="shared" si="2"/>
        <v>25778283</v>
      </c>
      <c r="H38" s="48">
        <f t="shared" si="2"/>
        <v>27067197</v>
      </c>
      <c r="I38" s="48">
        <f t="shared" si="2"/>
        <v>-10557463</v>
      </c>
      <c r="J38" s="48">
        <f t="shared" si="2"/>
        <v>42288017</v>
      </c>
      <c r="K38" s="48">
        <f t="shared" si="2"/>
        <v>-10877937</v>
      </c>
      <c r="L38" s="48">
        <f t="shared" si="2"/>
        <v>-8600468</v>
      </c>
      <c r="M38" s="48">
        <f t="shared" si="2"/>
        <v>6238213</v>
      </c>
      <c r="N38" s="48">
        <f t="shared" si="2"/>
        <v>-13240192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29047825</v>
      </c>
      <c r="X38" s="48">
        <f>IF(F22=F36,0,X22-X36)</f>
        <v>12872474</v>
      </c>
      <c r="Y38" s="48">
        <f t="shared" si="2"/>
        <v>16175351</v>
      </c>
      <c r="Z38" s="49">
        <f>+IF(X38&lt;&gt;0,+(Y38/X38)*100,0)</f>
        <v>125.65844763019136</v>
      </c>
      <c r="AA38" s="46">
        <f>+AA22-AA36</f>
        <v>1250175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38814000</v>
      </c>
      <c r="F39" s="8">
        <v>38814000</v>
      </c>
      <c r="G39" s="8">
        <v>0</v>
      </c>
      <c r="H39" s="8">
        <v>0</v>
      </c>
      <c r="I39" s="8">
        <v>0</v>
      </c>
      <c r="J39" s="8">
        <v>0</v>
      </c>
      <c r="K39" s="8">
        <v>8918000</v>
      </c>
      <c r="L39" s="8">
        <v>0</v>
      </c>
      <c r="M39" s="8">
        <v>0</v>
      </c>
      <c r="N39" s="8">
        <v>8918000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8918000</v>
      </c>
      <c r="X39" s="8">
        <v>22923000</v>
      </c>
      <c r="Y39" s="8">
        <v>-14005000</v>
      </c>
      <c r="Z39" s="2">
        <v>-61.1</v>
      </c>
      <c r="AA39" s="6">
        <v>38814000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-83529262</v>
      </c>
      <c r="D42" s="55">
        <f>SUM(D38:D41)</f>
        <v>0</v>
      </c>
      <c r="E42" s="56">
        <f t="shared" si="3"/>
        <v>40064175</v>
      </c>
      <c r="F42" s="57">
        <f t="shared" si="3"/>
        <v>40064175</v>
      </c>
      <c r="G42" s="57">
        <f t="shared" si="3"/>
        <v>25778283</v>
      </c>
      <c r="H42" s="57">
        <f t="shared" si="3"/>
        <v>27067197</v>
      </c>
      <c r="I42" s="57">
        <f t="shared" si="3"/>
        <v>-10557463</v>
      </c>
      <c r="J42" s="57">
        <f t="shared" si="3"/>
        <v>42288017</v>
      </c>
      <c r="K42" s="57">
        <f t="shared" si="3"/>
        <v>-1959937</v>
      </c>
      <c r="L42" s="57">
        <f t="shared" si="3"/>
        <v>-8600468</v>
      </c>
      <c r="M42" s="57">
        <f t="shared" si="3"/>
        <v>6238213</v>
      </c>
      <c r="N42" s="57">
        <f t="shared" si="3"/>
        <v>-4322192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37965825</v>
      </c>
      <c r="X42" s="57">
        <f t="shared" si="3"/>
        <v>35795474</v>
      </c>
      <c r="Y42" s="57">
        <f t="shared" si="3"/>
        <v>2170351</v>
      </c>
      <c r="Z42" s="58">
        <f>+IF(X42&lt;&gt;0,+(Y42/X42)*100,0)</f>
        <v>6.063199498349987</v>
      </c>
      <c r="AA42" s="55">
        <f>SUM(AA38:AA41)</f>
        <v>40064175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-83529262</v>
      </c>
      <c r="D44" s="63">
        <f>+D42-D43</f>
        <v>0</v>
      </c>
      <c r="E44" s="64">
        <f t="shared" si="4"/>
        <v>40064175</v>
      </c>
      <c r="F44" s="65">
        <f t="shared" si="4"/>
        <v>40064175</v>
      </c>
      <c r="G44" s="65">
        <f t="shared" si="4"/>
        <v>25778283</v>
      </c>
      <c r="H44" s="65">
        <f t="shared" si="4"/>
        <v>27067197</v>
      </c>
      <c r="I44" s="65">
        <f t="shared" si="4"/>
        <v>-10557463</v>
      </c>
      <c r="J44" s="65">
        <f t="shared" si="4"/>
        <v>42288017</v>
      </c>
      <c r="K44" s="65">
        <f t="shared" si="4"/>
        <v>-1959937</v>
      </c>
      <c r="L44" s="65">
        <f t="shared" si="4"/>
        <v>-8600468</v>
      </c>
      <c r="M44" s="65">
        <f t="shared" si="4"/>
        <v>6238213</v>
      </c>
      <c r="N44" s="65">
        <f t="shared" si="4"/>
        <v>-4322192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37965825</v>
      </c>
      <c r="X44" s="65">
        <f t="shared" si="4"/>
        <v>35795474</v>
      </c>
      <c r="Y44" s="65">
        <f t="shared" si="4"/>
        <v>2170351</v>
      </c>
      <c r="Z44" s="66">
        <f>+IF(X44&lt;&gt;0,+(Y44/X44)*100,0)</f>
        <v>6.063199498349987</v>
      </c>
      <c r="AA44" s="63">
        <f>+AA42-AA43</f>
        <v>40064175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-83529262</v>
      </c>
      <c r="D46" s="55">
        <f>SUM(D44:D45)</f>
        <v>0</v>
      </c>
      <c r="E46" s="56">
        <f t="shared" si="5"/>
        <v>40064175</v>
      </c>
      <c r="F46" s="57">
        <f t="shared" si="5"/>
        <v>40064175</v>
      </c>
      <c r="G46" s="57">
        <f t="shared" si="5"/>
        <v>25778283</v>
      </c>
      <c r="H46" s="57">
        <f t="shared" si="5"/>
        <v>27067197</v>
      </c>
      <c r="I46" s="57">
        <f t="shared" si="5"/>
        <v>-10557463</v>
      </c>
      <c r="J46" s="57">
        <f t="shared" si="5"/>
        <v>42288017</v>
      </c>
      <c r="K46" s="57">
        <f t="shared" si="5"/>
        <v>-1959937</v>
      </c>
      <c r="L46" s="57">
        <f t="shared" si="5"/>
        <v>-8600468</v>
      </c>
      <c r="M46" s="57">
        <f t="shared" si="5"/>
        <v>6238213</v>
      </c>
      <c r="N46" s="57">
        <f t="shared" si="5"/>
        <v>-4322192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37965825</v>
      </c>
      <c r="X46" s="57">
        <f t="shared" si="5"/>
        <v>35795474</v>
      </c>
      <c r="Y46" s="57">
        <f t="shared" si="5"/>
        <v>2170351</v>
      </c>
      <c r="Z46" s="58">
        <f>+IF(X46&lt;&gt;0,+(Y46/X46)*100,0)</f>
        <v>6.063199498349987</v>
      </c>
      <c r="AA46" s="55">
        <f>SUM(AA44:AA45)</f>
        <v>40064175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-83529262</v>
      </c>
      <c r="D48" s="71">
        <f>SUM(D46:D47)</f>
        <v>0</v>
      </c>
      <c r="E48" s="72">
        <f t="shared" si="6"/>
        <v>40064175</v>
      </c>
      <c r="F48" s="73">
        <f t="shared" si="6"/>
        <v>40064175</v>
      </c>
      <c r="G48" s="73">
        <f t="shared" si="6"/>
        <v>25778283</v>
      </c>
      <c r="H48" s="74">
        <f t="shared" si="6"/>
        <v>27067197</v>
      </c>
      <c r="I48" s="74">
        <f t="shared" si="6"/>
        <v>-10557463</v>
      </c>
      <c r="J48" s="74">
        <f t="shared" si="6"/>
        <v>42288017</v>
      </c>
      <c r="K48" s="74">
        <f t="shared" si="6"/>
        <v>-1959937</v>
      </c>
      <c r="L48" s="74">
        <f t="shared" si="6"/>
        <v>-8600468</v>
      </c>
      <c r="M48" s="73">
        <f t="shared" si="6"/>
        <v>6238213</v>
      </c>
      <c r="N48" s="73">
        <f t="shared" si="6"/>
        <v>-4322192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37965825</v>
      </c>
      <c r="X48" s="74">
        <f t="shared" si="6"/>
        <v>35795474</v>
      </c>
      <c r="Y48" s="74">
        <f t="shared" si="6"/>
        <v>2170351</v>
      </c>
      <c r="Z48" s="75">
        <f>+IF(X48&lt;&gt;0,+(Y48/X48)*100,0)</f>
        <v>6.063199498349987</v>
      </c>
      <c r="AA48" s="76">
        <f>SUM(AA46:AA47)</f>
        <v>40064175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101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46877998</v>
      </c>
      <c r="D5" s="6">
        <v>0</v>
      </c>
      <c r="E5" s="7">
        <v>56756000</v>
      </c>
      <c r="F5" s="8">
        <v>56756000</v>
      </c>
      <c r="G5" s="8">
        <v>4284028</v>
      </c>
      <c r="H5" s="8">
        <v>4284028</v>
      </c>
      <c r="I5" s="8">
        <v>4202172</v>
      </c>
      <c r="J5" s="8">
        <v>12770228</v>
      </c>
      <c r="K5" s="8">
        <v>4199865</v>
      </c>
      <c r="L5" s="8">
        <v>4190020</v>
      </c>
      <c r="M5" s="8">
        <v>4155525</v>
      </c>
      <c r="N5" s="8">
        <v>12545410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25315638</v>
      </c>
      <c r="X5" s="8">
        <v>25992000</v>
      </c>
      <c r="Y5" s="8">
        <v>-676362</v>
      </c>
      <c r="Z5" s="2">
        <v>-2.6</v>
      </c>
      <c r="AA5" s="6">
        <v>56756000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50566078</v>
      </c>
      <c r="D10" s="6">
        <v>0</v>
      </c>
      <c r="E10" s="7">
        <v>21184000</v>
      </c>
      <c r="F10" s="26">
        <v>21184000</v>
      </c>
      <c r="G10" s="26">
        <v>4157609</v>
      </c>
      <c r="H10" s="26">
        <v>3881627</v>
      </c>
      <c r="I10" s="26">
        <v>4570118</v>
      </c>
      <c r="J10" s="26">
        <v>12609354</v>
      </c>
      <c r="K10" s="26">
        <v>4333670</v>
      </c>
      <c r="L10" s="26">
        <v>4524150</v>
      </c>
      <c r="M10" s="26">
        <v>4517663</v>
      </c>
      <c r="N10" s="26">
        <v>13375483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25984837</v>
      </c>
      <c r="X10" s="26">
        <v>10500000</v>
      </c>
      <c r="Y10" s="26">
        <v>15484837</v>
      </c>
      <c r="Z10" s="27">
        <v>147.47</v>
      </c>
      <c r="AA10" s="28">
        <v>21184000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37460000</v>
      </c>
      <c r="F11" s="8">
        <v>37460000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18732000</v>
      </c>
      <c r="Y11" s="8">
        <v>-18732000</v>
      </c>
      <c r="Z11" s="2">
        <v>-100</v>
      </c>
      <c r="AA11" s="6">
        <v>37460000</v>
      </c>
    </row>
    <row r="12" spans="1:27" ht="13.5">
      <c r="A12" s="25" t="s">
        <v>39</v>
      </c>
      <c r="B12" s="29"/>
      <c r="C12" s="6">
        <v>594457</v>
      </c>
      <c r="D12" s="6">
        <v>0</v>
      </c>
      <c r="E12" s="7">
        <v>700000</v>
      </c>
      <c r="F12" s="8">
        <v>700000</v>
      </c>
      <c r="G12" s="8">
        <v>80292</v>
      </c>
      <c r="H12" s="8">
        <v>49983</v>
      </c>
      <c r="I12" s="8">
        <v>36537</v>
      </c>
      <c r="J12" s="8">
        <v>166812</v>
      </c>
      <c r="K12" s="8">
        <v>80291</v>
      </c>
      <c r="L12" s="8">
        <v>67238</v>
      </c>
      <c r="M12" s="8">
        <v>19703</v>
      </c>
      <c r="N12" s="8">
        <v>167232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334044</v>
      </c>
      <c r="X12" s="8">
        <v>348000</v>
      </c>
      <c r="Y12" s="8">
        <v>-13956</v>
      </c>
      <c r="Z12" s="2">
        <v>-4.01</v>
      </c>
      <c r="AA12" s="6">
        <v>700000</v>
      </c>
    </row>
    <row r="13" spans="1:27" ht="13.5">
      <c r="A13" s="23" t="s">
        <v>40</v>
      </c>
      <c r="B13" s="29"/>
      <c r="C13" s="6">
        <v>24016073</v>
      </c>
      <c r="D13" s="6">
        <v>0</v>
      </c>
      <c r="E13" s="7">
        <v>32000000</v>
      </c>
      <c r="F13" s="8">
        <v>32000000</v>
      </c>
      <c r="G13" s="8">
        <v>1820360</v>
      </c>
      <c r="H13" s="8">
        <v>1799808</v>
      </c>
      <c r="I13" s="8">
        <v>2143008</v>
      </c>
      <c r="J13" s="8">
        <v>5763176</v>
      </c>
      <c r="K13" s="8">
        <v>2123220</v>
      </c>
      <c r="L13" s="8">
        <v>2135161</v>
      </c>
      <c r="M13" s="8">
        <v>2021181</v>
      </c>
      <c r="N13" s="8">
        <v>6279562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12042738</v>
      </c>
      <c r="X13" s="8">
        <v>15000000</v>
      </c>
      <c r="Y13" s="8">
        <v>-2957262</v>
      </c>
      <c r="Z13" s="2">
        <v>-19.72</v>
      </c>
      <c r="AA13" s="6">
        <v>32000000</v>
      </c>
    </row>
    <row r="14" spans="1:27" ht="13.5">
      <c r="A14" s="23" t="s">
        <v>41</v>
      </c>
      <c r="B14" s="29"/>
      <c r="C14" s="6">
        <v>19936869</v>
      </c>
      <c r="D14" s="6">
        <v>0</v>
      </c>
      <c r="E14" s="7">
        <v>21700000</v>
      </c>
      <c r="F14" s="8">
        <v>21700000</v>
      </c>
      <c r="G14" s="8">
        <v>1875983</v>
      </c>
      <c r="H14" s="8">
        <v>2126537</v>
      </c>
      <c r="I14" s="8">
        <v>1895227</v>
      </c>
      <c r="J14" s="8">
        <v>5897747</v>
      </c>
      <c r="K14" s="8">
        <v>1915277</v>
      </c>
      <c r="L14" s="8">
        <v>1809201</v>
      </c>
      <c r="M14" s="8">
        <v>1963313</v>
      </c>
      <c r="N14" s="8">
        <v>5687791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11585538</v>
      </c>
      <c r="X14" s="8">
        <v>10848000</v>
      </c>
      <c r="Y14" s="8">
        <v>737538</v>
      </c>
      <c r="Z14" s="2">
        <v>6.8</v>
      </c>
      <c r="AA14" s="6">
        <v>21700000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8255328</v>
      </c>
      <c r="D16" s="6">
        <v>0</v>
      </c>
      <c r="E16" s="7">
        <v>13000000</v>
      </c>
      <c r="F16" s="8">
        <v>13000000</v>
      </c>
      <c r="G16" s="8">
        <v>55580</v>
      </c>
      <c r="H16" s="8">
        <v>58050</v>
      </c>
      <c r="I16" s="8">
        <v>50050</v>
      </c>
      <c r="J16" s="8">
        <v>163680</v>
      </c>
      <c r="K16" s="8">
        <v>295500</v>
      </c>
      <c r="L16" s="8">
        <v>183450</v>
      </c>
      <c r="M16" s="8">
        <v>152950</v>
      </c>
      <c r="N16" s="8">
        <v>631900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795580</v>
      </c>
      <c r="X16" s="8">
        <v>4002000</v>
      </c>
      <c r="Y16" s="8">
        <v>-3206420</v>
      </c>
      <c r="Z16" s="2">
        <v>-80.12</v>
      </c>
      <c r="AA16" s="6">
        <v>13000000</v>
      </c>
    </row>
    <row r="17" spans="1:27" ht="13.5">
      <c r="A17" s="23" t="s">
        <v>44</v>
      </c>
      <c r="B17" s="29"/>
      <c r="C17" s="6">
        <v>12392846</v>
      </c>
      <c r="D17" s="6">
        <v>0</v>
      </c>
      <c r="E17" s="7">
        <v>392000</v>
      </c>
      <c r="F17" s="8">
        <v>392000</v>
      </c>
      <c r="G17" s="8">
        <v>1300453</v>
      </c>
      <c r="H17" s="8">
        <v>1854724</v>
      </c>
      <c r="I17" s="8">
        <v>828939</v>
      </c>
      <c r="J17" s="8">
        <v>3984116</v>
      </c>
      <c r="K17" s="8">
        <v>1243808</v>
      </c>
      <c r="L17" s="8">
        <v>1199895</v>
      </c>
      <c r="M17" s="8">
        <v>1341820</v>
      </c>
      <c r="N17" s="8">
        <v>3785523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7769639</v>
      </c>
      <c r="X17" s="8">
        <v>198000</v>
      </c>
      <c r="Y17" s="8">
        <v>7571639</v>
      </c>
      <c r="Z17" s="2">
        <v>3824.06</v>
      </c>
      <c r="AA17" s="6">
        <v>392000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15000000</v>
      </c>
      <c r="F18" s="8">
        <v>15000000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7500000</v>
      </c>
      <c r="Y18" s="8">
        <v>-7500000</v>
      </c>
      <c r="Z18" s="2">
        <v>-100</v>
      </c>
      <c r="AA18" s="6">
        <v>15000000</v>
      </c>
    </row>
    <row r="19" spans="1:27" ht="13.5">
      <c r="A19" s="23" t="s">
        <v>46</v>
      </c>
      <c r="B19" s="29"/>
      <c r="C19" s="6">
        <v>501426532</v>
      </c>
      <c r="D19" s="6">
        <v>0</v>
      </c>
      <c r="E19" s="7">
        <v>406232000</v>
      </c>
      <c r="F19" s="8">
        <v>406232000</v>
      </c>
      <c r="G19" s="8">
        <v>73995000</v>
      </c>
      <c r="H19" s="8">
        <v>84283000</v>
      </c>
      <c r="I19" s="8">
        <v>2372000</v>
      </c>
      <c r="J19" s="8">
        <v>160650000</v>
      </c>
      <c r="K19" s="8">
        <v>0</v>
      </c>
      <c r="L19" s="8">
        <v>0</v>
      </c>
      <c r="M19" s="8">
        <v>112377000</v>
      </c>
      <c r="N19" s="8">
        <v>112377000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273027000</v>
      </c>
      <c r="X19" s="8">
        <v>388919000</v>
      </c>
      <c r="Y19" s="8">
        <v>-115892000</v>
      </c>
      <c r="Z19" s="2">
        <v>-29.8</v>
      </c>
      <c r="AA19" s="6">
        <v>406232000</v>
      </c>
    </row>
    <row r="20" spans="1:27" ht="13.5">
      <c r="A20" s="23" t="s">
        <v>47</v>
      </c>
      <c r="B20" s="29"/>
      <c r="C20" s="6">
        <v>15030298</v>
      </c>
      <c r="D20" s="6">
        <v>0</v>
      </c>
      <c r="E20" s="7">
        <v>98793000</v>
      </c>
      <c r="F20" s="26">
        <v>98793000</v>
      </c>
      <c r="G20" s="26">
        <v>2861057</v>
      </c>
      <c r="H20" s="26">
        <v>1042992</v>
      </c>
      <c r="I20" s="26">
        <v>973593</v>
      </c>
      <c r="J20" s="26">
        <v>4877642</v>
      </c>
      <c r="K20" s="26">
        <v>702554</v>
      </c>
      <c r="L20" s="26">
        <v>389273</v>
      </c>
      <c r="M20" s="26">
        <v>446722</v>
      </c>
      <c r="N20" s="26">
        <v>1538549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6416191</v>
      </c>
      <c r="X20" s="26">
        <v>8907000</v>
      </c>
      <c r="Y20" s="26">
        <v>-2490809</v>
      </c>
      <c r="Z20" s="27">
        <v>-27.96</v>
      </c>
      <c r="AA20" s="28">
        <v>98793000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1000000</v>
      </c>
      <c r="F21" s="8">
        <v>1000000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>
        <v>1000000</v>
      </c>
      <c r="Y21" s="8">
        <v>-1000000</v>
      </c>
      <c r="Z21" s="2">
        <v>-100</v>
      </c>
      <c r="AA21" s="6">
        <v>1000000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679096479</v>
      </c>
      <c r="D22" s="33">
        <f>SUM(D5:D21)</f>
        <v>0</v>
      </c>
      <c r="E22" s="34">
        <f t="shared" si="0"/>
        <v>704217000</v>
      </c>
      <c r="F22" s="35">
        <f t="shared" si="0"/>
        <v>704217000</v>
      </c>
      <c r="G22" s="35">
        <f t="shared" si="0"/>
        <v>90430362</v>
      </c>
      <c r="H22" s="35">
        <f t="shared" si="0"/>
        <v>99380749</v>
      </c>
      <c r="I22" s="35">
        <f t="shared" si="0"/>
        <v>17071644</v>
      </c>
      <c r="J22" s="35">
        <f t="shared" si="0"/>
        <v>206882755</v>
      </c>
      <c r="K22" s="35">
        <f t="shared" si="0"/>
        <v>14894185</v>
      </c>
      <c r="L22" s="35">
        <f t="shared" si="0"/>
        <v>14498388</v>
      </c>
      <c r="M22" s="35">
        <f t="shared" si="0"/>
        <v>126995877</v>
      </c>
      <c r="N22" s="35">
        <f t="shared" si="0"/>
        <v>156388450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363271205</v>
      </c>
      <c r="X22" s="35">
        <f t="shared" si="0"/>
        <v>491946000</v>
      </c>
      <c r="Y22" s="35">
        <f t="shared" si="0"/>
        <v>-128674795</v>
      </c>
      <c r="Z22" s="36">
        <f>+IF(X22&lt;&gt;0,+(Y22/X22)*100,0)</f>
        <v>-26.156284429591864</v>
      </c>
      <c r="AA22" s="33">
        <f>SUM(AA5:AA21)</f>
        <v>704217000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201571622</v>
      </c>
      <c r="D25" s="6">
        <v>0</v>
      </c>
      <c r="E25" s="7">
        <v>223804304</v>
      </c>
      <c r="F25" s="8">
        <v>223804304</v>
      </c>
      <c r="G25" s="8">
        <v>17059658</v>
      </c>
      <c r="H25" s="8">
        <v>17657010</v>
      </c>
      <c r="I25" s="8">
        <v>16841117</v>
      </c>
      <c r="J25" s="8">
        <v>51557785</v>
      </c>
      <c r="K25" s="8">
        <v>18153802</v>
      </c>
      <c r="L25" s="8">
        <v>15868676</v>
      </c>
      <c r="M25" s="8">
        <v>16396328</v>
      </c>
      <c r="N25" s="8">
        <v>50418806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101976591</v>
      </c>
      <c r="X25" s="8">
        <v>90036000</v>
      </c>
      <c r="Y25" s="8">
        <v>11940591</v>
      </c>
      <c r="Z25" s="2">
        <v>13.26</v>
      </c>
      <c r="AA25" s="6">
        <v>223804304</v>
      </c>
    </row>
    <row r="26" spans="1:27" ht="13.5">
      <c r="A26" s="25" t="s">
        <v>52</v>
      </c>
      <c r="B26" s="24"/>
      <c r="C26" s="6">
        <v>24818390</v>
      </c>
      <c r="D26" s="6">
        <v>0</v>
      </c>
      <c r="E26" s="7">
        <v>26560000</v>
      </c>
      <c r="F26" s="8">
        <v>26560000</v>
      </c>
      <c r="G26" s="8">
        <v>2086115</v>
      </c>
      <c r="H26" s="8">
        <v>1989972</v>
      </c>
      <c r="I26" s="8">
        <v>2053609</v>
      </c>
      <c r="J26" s="8">
        <v>6129696</v>
      </c>
      <c r="K26" s="8">
        <v>2237345</v>
      </c>
      <c r="L26" s="8">
        <v>2120812</v>
      </c>
      <c r="M26" s="8">
        <v>2155203</v>
      </c>
      <c r="N26" s="8">
        <v>6513360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12643056</v>
      </c>
      <c r="X26" s="8">
        <v>13278000</v>
      </c>
      <c r="Y26" s="8">
        <v>-634944</v>
      </c>
      <c r="Z26" s="2">
        <v>-4.78</v>
      </c>
      <c r="AA26" s="6">
        <v>26560000</v>
      </c>
    </row>
    <row r="27" spans="1:27" ht="13.5">
      <c r="A27" s="25" t="s">
        <v>53</v>
      </c>
      <c r="B27" s="24"/>
      <c r="C27" s="6">
        <v>77077027</v>
      </c>
      <c r="D27" s="6">
        <v>0</v>
      </c>
      <c r="E27" s="7">
        <v>82000000</v>
      </c>
      <c r="F27" s="8">
        <v>82000000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40998000</v>
      </c>
      <c r="Y27" s="8">
        <v>-40998000</v>
      </c>
      <c r="Z27" s="2">
        <v>-100</v>
      </c>
      <c r="AA27" s="6">
        <v>82000000</v>
      </c>
    </row>
    <row r="28" spans="1:27" ht="13.5">
      <c r="A28" s="25" t="s">
        <v>54</v>
      </c>
      <c r="B28" s="24"/>
      <c r="C28" s="6">
        <v>447400413</v>
      </c>
      <c r="D28" s="6">
        <v>0</v>
      </c>
      <c r="E28" s="7">
        <v>74376085</v>
      </c>
      <c r="F28" s="8">
        <v>74376085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38940000</v>
      </c>
      <c r="Y28" s="8">
        <v>-38940000</v>
      </c>
      <c r="Z28" s="2">
        <v>-100</v>
      </c>
      <c r="AA28" s="6">
        <v>74376085</v>
      </c>
    </row>
    <row r="29" spans="1:27" ht="13.5">
      <c r="A29" s="25" t="s">
        <v>55</v>
      </c>
      <c r="B29" s="24"/>
      <c r="C29" s="6">
        <v>877980</v>
      </c>
      <c r="D29" s="6">
        <v>0</v>
      </c>
      <c r="E29" s="7">
        <v>500000</v>
      </c>
      <c r="F29" s="8">
        <v>500000</v>
      </c>
      <c r="G29" s="8">
        <v>0</v>
      </c>
      <c r="H29" s="8">
        <v>0</v>
      </c>
      <c r="I29" s="8">
        <v>0</v>
      </c>
      <c r="J29" s="8">
        <v>0</v>
      </c>
      <c r="K29" s="8">
        <v>43811</v>
      </c>
      <c r="L29" s="8">
        <v>54470</v>
      </c>
      <c r="M29" s="8">
        <v>45574</v>
      </c>
      <c r="N29" s="8">
        <v>143855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143855</v>
      </c>
      <c r="X29" s="8"/>
      <c r="Y29" s="8">
        <v>143855</v>
      </c>
      <c r="Z29" s="2">
        <v>0</v>
      </c>
      <c r="AA29" s="6">
        <v>500000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2821723</v>
      </c>
      <c r="D32" s="6">
        <v>0</v>
      </c>
      <c r="E32" s="7">
        <v>2300000</v>
      </c>
      <c r="F32" s="8">
        <v>2300000</v>
      </c>
      <c r="G32" s="8">
        <v>0</v>
      </c>
      <c r="H32" s="8">
        <v>0</v>
      </c>
      <c r="I32" s="8">
        <v>371186</v>
      </c>
      <c r="J32" s="8">
        <v>371186</v>
      </c>
      <c r="K32" s="8">
        <v>224336</v>
      </c>
      <c r="L32" s="8">
        <v>215564</v>
      </c>
      <c r="M32" s="8">
        <v>114711</v>
      </c>
      <c r="N32" s="8">
        <v>554611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925797</v>
      </c>
      <c r="X32" s="8">
        <v>1176000</v>
      </c>
      <c r="Y32" s="8">
        <v>-250203</v>
      </c>
      <c r="Z32" s="2">
        <v>-21.28</v>
      </c>
      <c r="AA32" s="6">
        <v>2300000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162480084</v>
      </c>
      <c r="D34" s="6">
        <v>0</v>
      </c>
      <c r="E34" s="7">
        <v>203307380</v>
      </c>
      <c r="F34" s="8">
        <v>203307380</v>
      </c>
      <c r="G34" s="8">
        <v>4370110</v>
      </c>
      <c r="H34" s="8">
        <v>8241877</v>
      </c>
      <c r="I34" s="8">
        <v>7434968</v>
      </c>
      <c r="J34" s="8">
        <v>20046955</v>
      </c>
      <c r="K34" s="8">
        <v>9236452</v>
      </c>
      <c r="L34" s="8">
        <v>12668369</v>
      </c>
      <c r="M34" s="8">
        <v>15712214</v>
      </c>
      <c r="N34" s="8">
        <v>37617035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57663990</v>
      </c>
      <c r="X34" s="8">
        <v>105216000</v>
      </c>
      <c r="Y34" s="8">
        <v>-47552010</v>
      </c>
      <c r="Z34" s="2">
        <v>-45.19</v>
      </c>
      <c r="AA34" s="6">
        <v>203307380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917047239</v>
      </c>
      <c r="D36" s="33">
        <f>SUM(D25:D35)</f>
        <v>0</v>
      </c>
      <c r="E36" s="34">
        <f t="shared" si="1"/>
        <v>612847769</v>
      </c>
      <c r="F36" s="35">
        <f t="shared" si="1"/>
        <v>612847769</v>
      </c>
      <c r="G36" s="35">
        <f t="shared" si="1"/>
        <v>23515883</v>
      </c>
      <c r="H36" s="35">
        <f t="shared" si="1"/>
        <v>27888859</v>
      </c>
      <c r="I36" s="35">
        <f t="shared" si="1"/>
        <v>26700880</v>
      </c>
      <c r="J36" s="35">
        <f t="shared" si="1"/>
        <v>78105622</v>
      </c>
      <c r="K36" s="35">
        <f t="shared" si="1"/>
        <v>29895746</v>
      </c>
      <c r="L36" s="35">
        <f t="shared" si="1"/>
        <v>30927891</v>
      </c>
      <c r="M36" s="35">
        <f t="shared" si="1"/>
        <v>34424030</v>
      </c>
      <c r="N36" s="35">
        <f t="shared" si="1"/>
        <v>95247667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173353289</v>
      </c>
      <c r="X36" s="35">
        <f t="shared" si="1"/>
        <v>289644000</v>
      </c>
      <c r="Y36" s="35">
        <f t="shared" si="1"/>
        <v>-116290711</v>
      </c>
      <c r="Z36" s="36">
        <f>+IF(X36&lt;&gt;0,+(Y36/X36)*100,0)</f>
        <v>-40.149532184336636</v>
      </c>
      <c r="AA36" s="33">
        <f>SUM(AA25:AA35)</f>
        <v>612847769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-237950760</v>
      </c>
      <c r="D38" s="46">
        <f>+D22-D36</f>
        <v>0</v>
      </c>
      <c r="E38" s="47">
        <f t="shared" si="2"/>
        <v>91369231</v>
      </c>
      <c r="F38" s="48">
        <f t="shared" si="2"/>
        <v>91369231</v>
      </c>
      <c r="G38" s="48">
        <f t="shared" si="2"/>
        <v>66914479</v>
      </c>
      <c r="H38" s="48">
        <f t="shared" si="2"/>
        <v>71491890</v>
      </c>
      <c r="I38" s="48">
        <f t="shared" si="2"/>
        <v>-9629236</v>
      </c>
      <c r="J38" s="48">
        <f t="shared" si="2"/>
        <v>128777133</v>
      </c>
      <c r="K38" s="48">
        <f t="shared" si="2"/>
        <v>-15001561</v>
      </c>
      <c r="L38" s="48">
        <f t="shared" si="2"/>
        <v>-16429503</v>
      </c>
      <c r="M38" s="48">
        <f t="shared" si="2"/>
        <v>92571847</v>
      </c>
      <c r="N38" s="48">
        <f t="shared" si="2"/>
        <v>61140783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189917916</v>
      </c>
      <c r="X38" s="48">
        <f>IF(F22=F36,0,X22-X36)</f>
        <v>202302000</v>
      </c>
      <c r="Y38" s="48">
        <f t="shared" si="2"/>
        <v>-12384084</v>
      </c>
      <c r="Z38" s="49">
        <f>+IF(X38&lt;&gt;0,+(Y38/X38)*100,0)</f>
        <v>-6.121582584452947</v>
      </c>
      <c r="AA38" s="46">
        <f>+AA22-AA36</f>
        <v>91369231</v>
      </c>
    </row>
    <row r="39" spans="1:27" ht="13.5">
      <c r="A39" s="23" t="s">
        <v>64</v>
      </c>
      <c r="B39" s="29"/>
      <c r="C39" s="6">
        <v>125084263</v>
      </c>
      <c r="D39" s="6">
        <v>0</v>
      </c>
      <c r="E39" s="7">
        <v>110661000</v>
      </c>
      <c r="F39" s="8">
        <v>110661000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84331000</v>
      </c>
      <c r="Y39" s="8">
        <v>-84331000</v>
      </c>
      <c r="Z39" s="2">
        <v>-100</v>
      </c>
      <c r="AA39" s="6">
        <v>110661000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-112866497</v>
      </c>
      <c r="D42" s="55">
        <f>SUM(D38:D41)</f>
        <v>0</v>
      </c>
      <c r="E42" s="56">
        <f t="shared" si="3"/>
        <v>202030231</v>
      </c>
      <c r="F42" s="57">
        <f t="shared" si="3"/>
        <v>202030231</v>
      </c>
      <c r="G42" s="57">
        <f t="shared" si="3"/>
        <v>66914479</v>
      </c>
      <c r="H42" s="57">
        <f t="shared" si="3"/>
        <v>71491890</v>
      </c>
      <c r="I42" s="57">
        <f t="shared" si="3"/>
        <v>-9629236</v>
      </c>
      <c r="J42" s="57">
        <f t="shared" si="3"/>
        <v>128777133</v>
      </c>
      <c r="K42" s="57">
        <f t="shared" si="3"/>
        <v>-15001561</v>
      </c>
      <c r="L42" s="57">
        <f t="shared" si="3"/>
        <v>-16429503</v>
      </c>
      <c r="M42" s="57">
        <f t="shared" si="3"/>
        <v>92571847</v>
      </c>
      <c r="N42" s="57">
        <f t="shared" si="3"/>
        <v>61140783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189917916</v>
      </c>
      <c r="X42" s="57">
        <f t="shared" si="3"/>
        <v>286633000</v>
      </c>
      <c r="Y42" s="57">
        <f t="shared" si="3"/>
        <v>-96715084</v>
      </c>
      <c r="Z42" s="58">
        <f>+IF(X42&lt;&gt;0,+(Y42/X42)*100,0)</f>
        <v>-33.74178269773543</v>
      </c>
      <c r="AA42" s="55">
        <f>SUM(AA38:AA41)</f>
        <v>202030231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-112866497</v>
      </c>
      <c r="D44" s="63">
        <f>+D42-D43</f>
        <v>0</v>
      </c>
      <c r="E44" s="64">
        <f t="shared" si="4"/>
        <v>202030231</v>
      </c>
      <c r="F44" s="65">
        <f t="shared" si="4"/>
        <v>202030231</v>
      </c>
      <c r="G44" s="65">
        <f t="shared" si="4"/>
        <v>66914479</v>
      </c>
      <c r="H44" s="65">
        <f t="shared" si="4"/>
        <v>71491890</v>
      </c>
      <c r="I44" s="65">
        <f t="shared" si="4"/>
        <v>-9629236</v>
      </c>
      <c r="J44" s="65">
        <f t="shared" si="4"/>
        <v>128777133</v>
      </c>
      <c r="K44" s="65">
        <f t="shared" si="4"/>
        <v>-15001561</v>
      </c>
      <c r="L44" s="65">
        <f t="shared" si="4"/>
        <v>-16429503</v>
      </c>
      <c r="M44" s="65">
        <f t="shared" si="4"/>
        <v>92571847</v>
      </c>
      <c r="N44" s="65">
        <f t="shared" si="4"/>
        <v>61140783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189917916</v>
      </c>
      <c r="X44" s="65">
        <f t="shared" si="4"/>
        <v>286633000</v>
      </c>
      <c r="Y44" s="65">
        <f t="shared" si="4"/>
        <v>-96715084</v>
      </c>
      <c r="Z44" s="66">
        <f>+IF(X44&lt;&gt;0,+(Y44/X44)*100,0)</f>
        <v>-33.74178269773543</v>
      </c>
      <c r="AA44" s="63">
        <f>+AA42-AA43</f>
        <v>202030231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-112866497</v>
      </c>
      <c r="D46" s="55">
        <f>SUM(D44:D45)</f>
        <v>0</v>
      </c>
      <c r="E46" s="56">
        <f t="shared" si="5"/>
        <v>202030231</v>
      </c>
      <c r="F46" s="57">
        <f t="shared" si="5"/>
        <v>202030231</v>
      </c>
      <c r="G46" s="57">
        <f t="shared" si="5"/>
        <v>66914479</v>
      </c>
      <c r="H46" s="57">
        <f t="shared" si="5"/>
        <v>71491890</v>
      </c>
      <c r="I46" s="57">
        <f t="shared" si="5"/>
        <v>-9629236</v>
      </c>
      <c r="J46" s="57">
        <f t="shared" si="5"/>
        <v>128777133</v>
      </c>
      <c r="K46" s="57">
        <f t="shared" si="5"/>
        <v>-15001561</v>
      </c>
      <c r="L46" s="57">
        <f t="shared" si="5"/>
        <v>-16429503</v>
      </c>
      <c r="M46" s="57">
        <f t="shared" si="5"/>
        <v>92571847</v>
      </c>
      <c r="N46" s="57">
        <f t="shared" si="5"/>
        <v>61140783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189917916</v>
      </c>
      <c r="X46" s="57">
        <f t="shared" si="5"/>
        <v>286633000</v>
      </c>
      <c r="Y46" s="57">
        <f t="shared" si="5"/>
        <v>-96715084</v>
      </c>
      <c r="Z46" s="58">
        <f>+IF(X46&lt;&gt;0,+(Y46/X46)*100,0)</f>
        <v>-33.74178269773543</v>
      </c>
      <c r="AA46" s="55">
        <f>SUM(AA44:AA45)</f>
        <v>202030231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-112866497</v>
      </c>
      <c r="D48" s="71">
        <f>SUM(D46:D47)</f>
        <v>0</v>
      </c>
      <c r="E48" s="72">
        <f t="shared" si="6"/>
        <v>202030231</v>
      </c>
      <c r="F48" s="73">
        <f t="shared" si="6"/>
        <v>202030231</v>
      </c>
      <c r="G48" s="73">
        <f t="shared" si="6"/>
        <v>66914479</v>
      </c>
      <c r="H48" s="74">
        <f t="shared" si="6"/>
        <v>71491890</v>
      </c>
      <c r="I48" s="74">
        <f t="shared" si="6"/>
        <v>-9629236</v>
      </c>
      <c r="J48" s="74">
        <f t="shared" si="6"/>
        <v>128777133</v>
      </c>
      <c r="K48" s="74">
        <f t="shared" si="6"/>
        <v>-15001561</v>
      </c>
      <c r="L48" s="74">
        <f t="shared" si="6"/>
        <v>-16429503</v>
      </c>
      <c r="M48" s="73">
        <f t="shared" si="6"/>
        <v>92571847</v>
      </c>
      <c r="N48" s="73">
        <f t="shared" si="6"/>
        <v>61140783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189917916</v>
      </c>
      <c r="X48" s="74">
        <f t="shared" si="6"/>
        <v>286633000</v>
      </c>
      <c r="Y48" s="74">
        <f t="shared" si="6"/>
        <v>-96715084</v>
      </c>
      <c r="Z48" s="75">
        <f>+IF(X48&lt;&gt;0,+(Y48/X48)*100,0)</f>
        <v>-33.74178269773543</v>
      </c>
      <c r="AA48" s="76">
        <f>SUM(AA46:AA47)</f>
        <v>202030231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2017-01-31T13:53:40Z</dcterms:created>
  <dcterms:modified xsi:type="dcterms:W3CDTF">2017-01-31T13:54:16Z</dcterms:modified>
  <cp:category/>
  <cp:version/>
  <cp:contentType/>
  <cp:contentStatus/>
</cp:coreProperties>
</file>