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'DC30'!$A$1:$AA$57</definedName>
    <definedName name="_xlnm.Print_Area" localSheetId="15">'DC31'!$A$1:$AA$57</definedName>
    <definedName name="_xlnm.Print_Area" localSheetId="20">'DC32'!$A$1:$AA$57</definedName>
    <definedName name="_xlnm.Print_Area" localSheetId="1">'MP301'!$A$1:$AA$57</definedName>
    <definedName name="_xlnm.Print_Area" localSheetId="2">'MP302'!$A$1:$AA$57</definedName>
    <definedName name="_xlnm.Print_Area" localSheetId="3">'MP303'!$A$1:$AA$57</definedName>
    <definedName name="_xlnm.Print_Area" localSheetId="4">'MP304'!$A$1:$AA$57</definedName>
    <definedName name="_xlnm.Print_Area" localSheetId="5">'MP305'!$A$1:$AA$57</definedName>
    <definedName name="_xlnm.Print_Area" localSheetId="6">'MP306'!$A$1:$AA$57</definedName>
    <definedName name="_xlnm.Print_Area" localSheetId="7">'MP307'!$A$1:$AA$57</definedName>
    <definedName name="_xlnm.Print_Area" localSheetId="9">'MP311'!$A$1:$AA$57</definedName>
    <definedName name="_xlnm.Print_Area" localSheetId="10">'MP312'!$A$1:$AA$57</definedName>
    <definedName name="_xlnm.Print_Area" localSheetId="11">'MP313'!$A$1:$AA$57</definedName>
    <definedName name="_xlnm.Print_Area" localSheetId="12">'MP314'!$A$1:$AA$57</definedName>
    <definedName name="_xlnm.Print_Area" localSheetId="13">'MP315'!$A$1:$AA$57</definedName>
    <definedName name="_xlnm.Print_Area" localSheetId="14">'MP316'!$A$1:$AA$57</definedName>
    <definedName name="_xlnm.Print_Area" localSheetId="16">'MP321'!$A$1:$AA$57</definedName>
    <definedName name="_xlnm.Print_Area" localSheetId="17">'MP324'!$A$1:$AA$57</definedName>
    <definedName name="_xlnm.Print_Area" localSheetId="18">'MP325'!$A$1:$AA$57</definedName>
    <definedName name="_xlnm.Print_Area" localSheetId="19">'MP326'!$A$1:$AA$57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<sst xmlns="http://schemas.openxmlformats.org/spreadsheetml/2006/main" count="1596" uniqueCount="95">
  <si>
    <t>Mpumalanga: Albert Luthuli(MP301)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</si>
  <si>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</si>
  <si>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</si>
  <si>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</si>
  <si>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</si>
  <si>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</si>
  <si>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</si>
  <si>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</si>
  <si>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</si>
  <si>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</si>
  <si>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</si>
  <si>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</si>
  <si>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</si>
  <si>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</si>
  <si>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</si>
  <si>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</si>
  <si>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</si>
  <si>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</si>
  <si>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</si>
  <si>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</si>
  <si>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</si>
  <si>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</si>
  <si>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</si>
  <si>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</si>
  <si>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</si>
  <si>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</si>
  <si>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</si>
  <si>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</si>
  <si>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</si>
  <si>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</si>
  <si>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</si>
  <si>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</si>
  <si>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</si>
  <si>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</si>
  <si>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</si>
  <si>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</si>
  <si>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</si>
  <si>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</si>
  <si>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</si>
  <si>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</si>
  <si>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</si>
  <si>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</si>
  <si>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</si>
  <si>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</si>
  <si>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</si>
  <si>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</si>
  <si>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</si>
  <si>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</si>
  <si>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</si>
  <si>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</si>
  <si>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</si>
  <si>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</si>
  <si>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</si>
  <si>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</si>
  <si>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</si>
  <si>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</si>
  <si>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</si>
  <si>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</si>
  <si>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</si>
  <si>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</si>
  <si>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</si>
  <si>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</si>
  <si>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</si>
  <si>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</si>
  <si>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</si>
  <si>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</si>
  <si>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</si>
  <si>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</si>
  <si>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</si>
  <si>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</si>
  <si>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</si>
  <si>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</si>
  <si>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</si>
  <si>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</si>
  <si>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Msukaligwa(MP302) - Table C4 Quarterly Budget Statement - Financial Performance (rev and expend) ( All ) for 2nd Quarter ended 31 December 2016 (Figures Finalised as at 2017/01/30)</t>
  </si>
  <si>
    <t>Mpumalanga: Mkhondo(MP303) - Table C4 Quarterly Budget Statement - Financial Performance (rev and expend) ( All ) for 2nd Quarter ended 31 December 2016 (Figures Finalised as at 2017/01/30)</t>
  </si>
  <si>
    <t>Mpumalanga: Pixley Ka Seme (MP)(MP304) - Table C4 Quarterly Budget Statement - Financial Performance (rev and expend) ( All ) for 2nd Quarter ended 31 December 2016 (Figures Finalised as at 2017/01/30)</t>
  </si>
  <si>
    <t>Mpumalanga: Lekwa(MP305) - Table C4 Quarterly Budget Statement - Financial Performance (rev and expend) ( All ) for 2nd Quarter ended 31 December 2016 (Figures Finalised as at 2017/01/30)</t>
  </si>
  <si>
    <t>Mpumalanga: Dipaleseng(MP306) - Table C4 Quarterly Budget Statement - Financial Performance (rev and expend) ( All ) for 2nd Quarter ended 31 December 2016 (Figures Finalised as at 2017/01/30)</t>
  </si>
  <si>
    <t>Mpumalanga: Govan Mbeki(MP307) - Table C4 Quarterly Budget Statement - Financial Performance (rev and expend) ( All ) for 2nd Quarter ended 31 December 2016 (Figures Finalised as at 2017/01/30)</t>
  </si>
  <si>
    <t>Mpumalanga: Gert Sibande(DC30) - Table C4 Quarterly Budget Statement - Financial Performance (rev and expend) ( All ) for 2nd Quarter ended 31 December 2016 (Figures Finalised as at 2017/01/30)</t>
  </si>
  <si>
    <t>Mpumalanga: Victor Khanye(MP311) - Table C4 Quarterly Budget Statement - Financial Performance (rev and expend) ( All ) for 2nd Quarter ended 31 December 2016 (Figures Finalised as at 2017/01/30)</t>
  </si>
  <si>
    <t>Mpumalanga: Emalahleni (Mp)(MP312) - Table C4 Quarterly Budget Statement - Financial Performance (rev and expend) ( All ) for 2nd Quarter ended 31 December 2016 (Figures Finalised as at 2017/01/30)</t>
  </si>
  <si>
    <t>Mpumalanga: Steve Tshwete(MP313) - Table C4 Quarterly Budget Statement - Financial Performance (rev and expend) ( All ) for 2nd Quarter ended 31 December 2016 (Figures Finalised as at 2017/01/30)</t>
  </si>
  <si>
    <t>Mpumalanga: Emakhazeni(MP314) - Table C4 Quarterly Budget Statement - Financial Performance (rev and expend) ( All ) for 2nd Quarter ended 31 December 2016 (Figures Finalised as at 2017/01/30)</t>
  </si>
  <si>
    <t>Mpumalanga: Thembisile Hani(MP315) - Table C4 Quarterly Budget Statement - Financial Performance (rev and expend) ( All ) for 2nd Quarter ended 31 December 2016 (Figures Finalised as at 2017/01/30)</t>
  </si>
  <si>
    <t>Mpumalanga: Dr J.S. Moroka(MP316) - Table C4 Quarterly Budget Statement - Financial Performance (rev and expend) ( All ) for 2nd Quarter ended 31 December 2016 (Figures Finalised as at 2017/01/30)</t>
  </si>
  <si>
    <t>Mpumalanga: Nkangala(DC31) - Table C4 Quarterly Budget Statement - Financial Performance (rev and expend) ( All ) for 2nd Quarter ended 31 December 2016 (Figures Finalised as at 2017/01/30)</t>
  </si>
  <si>
    <t>Mpumalanga: Thaba Chweu(MP321) - Table C4 Quarterly Budget Statement - Financial Performance (rev and expend) ( All ) for 2nd Quarter ended 31 December 2016 (Figures Finalised as at 2017/01/30)</t>
  </si>
  <si>
    <t>Mpumalanga: Nkomazi(MP324) - Table C4 Quarterly Budget Statement - Financial Performance (rev and expend) ( All ) for 2nd Quarter ended 31 December 2016 (Figures Finalised as at 2017/01/30)</t>
  </si>
  <si>
    <t>Mpumalanga: Bushbuckridge(MP325) - Table C4 Quarterly Budget Statement - Financial Performance (rev and expend) ( All ) for 2nd Quarter ended 31 December 2016 (Figures Finalised as at 2017/01/30)</t>
  </si>
  <si>
    <t>Mpumalanga: City of Mbombela(MP326) - Table C4 Quarterly Budget Statement - Financial Performance (rev and expend) ( All ) for 2nd Quarter ended 31 December 2016 (Figures Finalised as at 2017/01/30)</t>
  </si>
  <si>
    <t>Mpumalanga: Ehlanzeni(DC32)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</si>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</sst>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796546980</v>
      </c>
      <c r="D5" s="6">
        <v>0</v>
      </c>
      <c r="E5" s="7">
        <v>2235307257</v>
      </c>
      <c r="F5" s="8">
        <v>2235307257</v>
      </c>
      <c r="G5" s="8">
        <v>284027183</v>
      </c>
      <c r="H5" s="8">
        <v>476234624</v>
      </c>
      <c r="I5" s="8">
        <v>156311317</v>
      </c>
      <c r="J5" s="8">
        <v>916573124</v>
      </c>
      <c r="K5" s="8">
        <v>223305297</v>
      </c>
      <c r="L5" s="8">
        <v>131106355</v>
      </c>
      <c r="M5" s="8">
        <v>149339436</v>
      </c>
      <c r="N5" s="8">
        <v>503751088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1420324212</v>
      </c>
      <c r="X5" s="8">
        <v>1193484672</v>
      </c>
      <c r="Y5" s="8">
        <v>226839540</v>
      </c>
      <c r="Z5" s="2">
        <v>19.01</v>
      </c>
      <c r="AA5" s="6">
        <v>2235307257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782578</v>
      </c>
      <c r="I6" s="8">
        <v>776109</v>
      </c>
      <c r="J6" s="8">
        <v>1558687</v>
      </c>
      <c r="K6" s="8">
        <v>-443261</v>
      </c>
      <c r="L6" s="8">
        <v>964239</v>
      </c>
      <c r="M6" s="8">
        <v>1316739</v>
      </c>
      <c r="N6" s="8">
        <v>1837717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3396404</v>
      </c>
      <c r="X6" s="8"/>
      <c r="Y6" s="8">
        <v>3396404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829296577</v>
      </c>
      <c r="D7" s="6">
        <v>0</v>
      </c>
      <c r="E7" s="7">
        <v>4431768349</v>
      </c>
      <c r="F7" s="8">
        <v>4431768349</v>
      </c>
      <c r="G7" s="8">
        <v>282127245</v>
      </c>
      <c r="H7" s="8">
        <v>411786396</v>
      </c>
      <c r="I7" s="8">
        <v>328300455</v>
      </c>
      <c r="J7" s="8">
        <v>1022214096</v>
      </c>
      <c r="K7" s="8">
        <v>331631084</v>
      </c>
      <c r="L7" s="8">
        <v>261848829</v>
      </c>
      <c r="M7" s="8">
        <v>308868670</v>
      </c>
      <c r="N7" s="8">
        <v>902348583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1924562679</v>
      </c>
      <c r="X7" s="8">
        <v>2205346421</v>
      </c>
      <c r="Y7" s="8">
        <v>-280783742</v>
      </c>
      <c r="Z7" s="2">
        <v>-12.73</v>
      </c>
      <c r="AA7" s="6">
        <v>4431768349</v>
      </c>
    </row>
    <row r="8" spans="1:27" ht="13.5">
      <c r="A8" s="25" t="s">
        <v>35</v>
      </c>
      <c r="B8" s="24"/>
      <c r="C8" s="6">
        <v>269414642</v>
      </c>
      <c r="D8" s="6">
        <v>0</v>
      </c>
      <c r="E8" s="7">
        <v>1330879250</v>
      </c>
      <c r="F8" s="8">
        <v>1330879250</v>
      </c>
      <c r="G8" s="8">
        <v>87435972</v>
      </c>
      <c r="H8" s="8">
        <v>98326228</v>
      </c>
      <c r="I8" s="8">
        <v>84573418</v>
      </c>
      <c r="J8" s="8">
        <v>270335618</v>
      </c>
      <c r="K8" s="8">
        <v>94649920</v>
      </c>
      <c r="L8" s="8">
        <v>91298815</v>
      </c>
      <c r="M8" s="8">
        <v>81416677</v>
      </c>
      <c r="N8" s="8">
        <v>267365412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537701030</v>
      </c>
      <c r="X8" s="8">
        <v>652554740</v>
      </c>
      <c r="Y8" s="8">
        <v>-114853710</v>
      </c>
      <c r="Z8" s="2">
        <v>-17.6</v>
      </c>
      <c r="AA8" s="6">
        <v>1330879250</v>
      </c>
    </row>
    <row r="9" spans="1:27" ht="13.5">
      <c r="A9" s="25" t="s">
        <v>36</v>
      </c>
      <c r="B9" s="24"/>
      <c r="C9" s="6">
        <v>108751114</v>
      </c>
      <c r="D9" s="6">
        <v>0</v>
      </c>
      <c r="E9" s="7">
        <v>463425652</v>
      </c>
      <c r="F9" s="8">
        <v>463425652</v>
      </c>
      <c r="G9" s="8">
        <v>33269162</v>
      </c>
      <c r="H9" s="8">
        <v>39222775</v>
      </c>
      <c r="I9" s="8">
        <v>34228227</v>
      </c>
      <c r="J9" s="8">
        <v>106720164</v>
      </c>
      <c r="K9" s="8">
        <v>42064313</v>
      </c>
      <c r="L9" s="8">
        <v>33864280</v>
      </c>
      <c r="M9" s="8">
        <v>33893504</v>
      </c>
      <c r="N9" s="8">
        <v>109822097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216542261</v>
      </c>
      <c r="X9" s="8">
        <v>232714711</v>
      </c>
      <c r="Y9" s="8">
        <v>-16172450</v>
      </c>
      <c r="Z9" s="2">
        <v>-6.95</v>
      </c>
      <c r="AA9" s="6">
        <v>463425652</v>
      </c>
    </row>
    <row r="10" spans="1:27" ht="13.5">
      <c r="A10" s="25" t="s">
        <v>37</v>
      </c>
      <c r="B10" s="24"/>
      <c r="C10" s="6">
        <v>144779537</v>
      </c>
      <c r="D10" s="6">
        <v>0</v>
      </c>
      <c r="E10" s="7">
        <v>539757149</v>
      </c>
      <c r="F10" s="26">
        <v>539757149</v>
      </c>
      <c r="G10" s="26">
        <v>27626378</v>
      </c>
      <c r="H10" s="26">
        <v>41294704</v>
      </c>
      <c r="I10" s="26">
        <v>33082844</v>
      </c>
      <c r="J10" s="26">
        <v>102003926</v>
      </c>
      <c r="K10" s="26">
        <v>35755880</v>
      </c>
      <c r="L10" s="26">
        <v>26903877</v>
      </c>
      <c r="M10" s="26">
        <v>33422324</v>
      </c>
      <c r="N10" s="26">
        <v>96082081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198086007</v>
      </c>
      <c r="X10" s="26">
        <v>259205059</v>
      </c>
      <c r="Y10" s="26">
        <v>-61119052</v>
      </c>
      <c r="Z10" s="27">
        <v>-23.58</v>
      </c>
      <c r="AA10" s="28">
        <v>539757149</v>
      </c>
    </row>
    <row r="11" spans="1:27" ht="13.5">
      <c r="A11" s="25" t="s">
        <v>38</v>
      </c>
      <c r="B11" s="29"/>
      <c r="C11" s="6">
        <v>47310068</v>
      </c>
      <c r="D11" s="6">
        <v>0</v>
      </c>
      <c r="E11" s="7">
        <v>5816024</v>
      </c>
      <c r="F11" s="8">
        <v>5816024</v>
      </c>
      <c r="G11" s="8">
        <v>6581969</v>
      </c>
      <c r="H11" s="8">
        <v>6641406</v>
      </c>
      <c r="I11" s="8">
        <v>7186547</v>
      </c>
      <c r="J11" s="8">
        <v>20409922</v>
      </c>
      <c r="K11" s="8">
        <v>7754341</v>
      </c>
      <c r="L11" s="8">
        <v>7305755</v>
      </c>
      <c r="M11" s="8">
        <v>6955936</v>
      </c>
      <c r="N11" s="8">
        <v>22016032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42425954</v>
      </c>
      <c r="X11" s="8">
        <v>8197717</v>
      </c>
      <c r="Y11" s="8">
        <v>34228237</v>
      </c>
      <c r="Z11" s="2">
        <v>417.53</v>
      </c>
      <c r="AA11" s="6">
        <v>5816024</v>
      </c>
    </row>
    <row r="12" spans="1:27" ht="13.5">
      <c r="A12" s="25" t="s">
        <v>39</v>
      </c>
      <c r="B12" s="29"/>
      <c r="C12" s="6">
        <v>28513610</v>
      </c>
      <c r="D12" s="6">
        <v>0</v>
      </c>
      <c r="E12" s="7">
        <v>87475095</v>
      </c>
      <c r="F12" s="8">
        <v>87475095</v>
      </c>
      <c r="G12" s="8">
        <v>3729271</v>
      </c>
      <c r="H12" s="8">
        <v>5539711</v>
      </c>
      <c r="I12" s="8">
        <v>5415826</v>
      </c>
      <c r="J12" s="8">
        <v>14684808</v>
      </c>
      <c r="K12" s="8">
        <v>5204470</v>
      </c>
      <c r="L12" s="8">
        <v>3777375</v>
      </c>
      <c r="M12" s="8">
        <v>3546018</v>
      </c>
      <c r="N12" s="8">
        <v>12527863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27212671</v>
      </c>
      <c r="X12" s="8">
        <v>36932799</v>
      </c>
      <c r="Y12" s="8">
        <v>-9720128</v>
      </c>
      <c r="Z12" s="2">
        <v>-26.32</v>
      </c>
      <c r="AA12" s="6">
        <v>87475095</v>
      </c>
    </row>
    <row r="13" spans="1:27" ht="13.5">
      <c r="A13" s="23" t="s">
        <v>40</v>
      </c>
      <c r="B13" s="29"/>
      <c r="C13" s="6">
        <v>129340731</v>
      </c>
      <c r="D13" s="6">
        <v>0</v>
      </c>
      <c r="E13" s="7">
        <v>152555132</v>
      </c>
      <c r="F13" s="8">
        <v>152555132</v>
      </c>
      <c r="G13" s="8">
        <v>10167811</v>
      </c>
      <c r="H13" s="8">
        <v>11435169</v>
      </c>
      <c r="I13" s="8">
        <v>15913538</v>
      </c>
      <c r="J13" s="8">
        <v>37516518</v>
      </c>
      <c r="K13" s="8">
        <v>13816946</v>
      </c>
      <c r="L13" s="8">
        <v>21639124</v>
      </c>
      <c r="M13" s="8">
        <v>10571483</v>
      </c>
      <c r="N13" s="8">
        <v>46027553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83544071</v>
      </c>
      <c r="X13" s="8">
        <v>77794697</v>
      </c>
      <c r="Y13" s="8">
        <v>5749374</v>
      </c>
      <c r="Z13" s="2">
        <v>7.39</v>
      </c>
      <c r="AA13" s="6">
        <v>152555132</v>
      </c>
    </row>
    <row r="14" spans="1:27" ht="13.5">
      <c r="A14" s="23" t="s">
        <v>41</v>
      </c>
      <c r="B14" s="29"/>
      <c r="C14" s="6">
        <v>171780481</v>
      </c>
      <c r="D14" s="6">
        <v>0</v>
      </c>
      <c r="E14" s="7">
        <v>327486089</v>
      </c>
      <c r="F14" s="8">
        <v>327486089</v>
      </c>
      <c r="G14" s="8">
        <v>19304785</v>
      </c>
      <c r="H14" s="8">
        <v>43063876</v>
      </c>
      <c r="I14" s="8">
        <v>42557388</v>
      </c>
      <c r="J14" s="8">
        <v>104926049</v>
      </c>
      <c r="K14" s="8">
        <v>32759635</v>
      </c>
      <c r="L14" s="8">
        <v>30941957</v>
      </c>
      <c r="M14" s="8">
        <v>37613923</v>
      </c>
      <c r="N14" s="8">
        <v>101315515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206241564</v>
      </c>
      <c r="X14" s="8">
        <v>138194893</v>
      </c>
      <c r="Y14" s="8">
        <v>68046671</v>
      </c>
      <c r="Z14" s="2">
        <v>49.24</v>
      </c>
      <c r="AA14" s="6">
        <v>327486089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51829</v>
      </c>
      <c r="F15" s="8">
        <v>51829</v>
      </c>
      <c r="G15" s="8">
        <v>0</v>
      </c>
      <c r="H15" s="8">
        <v>3436740</v>
      </c>
      <c r="I15" s="8">
        <v>0</v>
      </c>
      <c r="J15" s="8">
        <v>3436740</v>
      </c>
      <c r="K15" s="8">
        <v>0</v>
      </c>
      <c r="L15" s="8">
        <v>12836</v>
      </c>
      <c r="M15" s="8">
        <v>0</v>
      </c>
      <c r="N15" s="8">
        <v>12836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3449576</v>
      </c>
      <c r="X15" s="8">
        <v>25914</v>
      </c>
      <c r="Y15" s="8">
        <v>3423662</v>
      </c>
      <c r="Z15" s="2">
        <v>13211.63</v>
      </c>
      <c r="AA15" s="6">
        <v>51829</v>
      </c>
    </row>
    <row r="16" spans="1:27" ht="13.5">
      <c r="A16" s="23" t="s">
        <v>43</v>
      </c>
      <c r="B16" s="29"/>
      <c r="C16" s="6">
        <v>70906186</v>
      </c>
      <c r="D16" s="6">
        <v>0</v>
      </c>
      <c r="E16" s="7">
        <v>109922545</v>
      </c>
      <c r="F16" s="8">
        <v>109922545</v>
      </c>
      <c r="G16" s="8">
        <v>1271086</v>
      </c>
      <c r="H16" s="8">
        <v>2664683</v>
      </c>
      <c r="I16" s="8">
        <v>8297719</v>
      </c>
      <c r="J16" s="8">
        <v>12233488</v>
      </c>
      <c r="K16" s="8">
        <v>4393837</v>
      </c>
      <c r="L16" s="8">
        <v>3374587</v>
      </c>
      <c r="M16" s="8">
        <v>3521317</v>
      </c>
      <c r="N16" s="8">
        <v>11289741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23523229</v>
      </c>
      <c r="X16" s="8">
        <v>38191112</v>
      </c>
      <c r="Y16" s="8">
        <v>-14667883</v>
      </c>
      <c r="Z16" s="2">
        <v>-38.41</v>
      </c>
      <c r="AA16" s="6">
        <v>109922545</v>
      </c>
    </row>
    <row r="17" spans="1:27" ht="13.5">
      <c r="A17" s="23" t="s">
        <v>44</v>
      </c>
      <c r="B17" s="29"/>
      <c r="C17" s="6">
        <v>18673172</v>
      </c>
      <c r="D17" s="6">
        <v>0</v>
      </c>
      <c r="E17" s="7">
        <v>57582504</v>
      </c>
      <c r="F17" s="8">
        <v>57582504</v>
      </c>
      <c r="G17" s="8">
        <v>5707859</v>
      </c>
      <c r="H17" s="8">
        <v>4613003</v>
      </c>
      <c r="I17" s="8">
        <v>4294363</v>
      </c>
      <c r="J17" s="8">
        <v>14615225</v>
      </c>
      <c r="K17" s="8">
        <v>-13641109</v>
      </c>
      <c r="L17" s="8">
        <v>2622594</v>
      </c>
      <c r="M17" s="8">
        <v>15641904</v>
      </c>
      <c r="N17" s="8">
        <v>4623389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19238614</v>
      </c>
      <c r="X17" s="8">
        <v>24111017</v>
      </c>
      <c r="Y17" s="8">
        <v>-4872403</v>
      </c>
      <c r="Z17" s="2">
        <v>-20.21</v>
      </c>
      <c r="AA17" s="6">
        <v>57582504</v>
      </c>
    </row>
    <row r="18" spans="1:27" ht="13.5">
      <c r="A18" s="25" t="s">
        <v>45</v>
      </c>
      <c r="B18" s="24"/>
      <c r="C18" s="6">
        <v>68221507</v>
      </c>
      <c r="D18" s="6">
        <v>0</v>
      </c>
      <c r="E18" s="7">
        <v>359819864</v>
      </c>
      <c r="F18" s="8">
        <v>359819864</v>
      </c>
      <c r="G18" s="8">
        <v>12121385</v>
      </c>
      <c r="H18" s="8">
        <v>37700627</v>
      </c>
      <c r="I18" s="8">
        <v>39007632</v>
      </c>
      <c r="J18" s="8">
        <v>88829644</v>
      </c>
      <c r="K18" s="8">
        <v>36326936</v>
      </c>
      <c r="L18" s="8">
        <v>20511544</v>
      </c>
      <c r="M18" s="8">
        <v>10936607</v>
      </c>
      <c r="N18" s="8">
        <v>67775087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156604731</v>
      </c>
      <c r="X18" s="8">
        <v>174765430</v>
      </c>
      <c r="Y18" s="8">
        <v>-18160699</v>
      </c>
      <c r="Z18" s="2">
        <v>-10.39</v>
      </c>
      <c r="AA18" s="6">
        <v>359819864</v>
      </c>
    </row>
    <row r="19" spans="1:27" ht="13.5">
      <c r="A19" s="23" t="s">
        <v>46</v>
      </c>
      <c r="B19" s="29"/>
      <c r="C19" s="6">
        <v>2613690217</v>
      </c>
      <c r="D19" s="6">
        <v>0</v>
      </c>
      <c r="E19" s="7">
        <v>5131198021</v>
      </c>
      <c r="F19" s="8">
        <v>5131198021</v>
      </c>
      <c r="G19" s="8">
        <v>1458727599</v>
      </c>
      <c r="H19" s="8">
        <v>99955035</v>
      </c>
      <c r="I19" s="8">
        <v>160519595</v>
      </c>
      <c r="J19" s="8">
        <v>1719202229</v>
      </c>
      <c r="K19" s="8">
        <v>-59744763</v>
      </c>
      <c r="L19" s="8">
        <v>108929272</v>
      </c>
      <c r="M19" s="8">
        <v>1252834877</v>
      </c>
      <c r="N19" s="8">
        <v>1302019386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3021221615</v>
      </c>
      <c r="X19" s="8">
        <v>3210617925</v>
      </c>
      <c r="Y19" s="8">
        <v>-189396310</v>
      </c>
      <c r="Z19" s="2">
        <v>-5.9</v>
      </c>
      <c r="AA19" s="6">
        <v>5131198021</v>
      </c>
    </row>
    <row r="20" spans="1:27" ht="13.5">
      <c r="A20" s="23" t="s">
        <v>47</v>
      </c>
      <c r="B20" s="29"/>
      <c r="C20" s="6">
        <v>221201713</v>
      </c>
      <c r="D20" s="6">
        <v>0</v>
      </c>
      <c r="E20" s="7">
        <v>346165429</v>
      </c>
      <c r="F20" s="26">
        <v>346165429</v>
      </c>
      <c r="G20" s="26">
        <v>25499001</v>
      </c>
      <c r="H20" s="26">
        <v>44722784</v>
      </c>
      <c r="I20" s="26">
        <v>24214296</v>
      </c>
      <c r="J20" s="26">
        <v>94436081</v>
      </c>
      <c r="K20" s="26">
        <v>16948477</v>
      </c>
      <c r="L20" s="26">
        <v>18088766</v>
      </c>
      <c r="M20" s="26">
        <v>32149511</v>
      </c>
      <c r="N20" s="26">
        <v>67186754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161622835</v>
      </c>
      <c r="X20" s="26">
        <v>82410259</v>
      </c>
      <c r="Y20" s="26">
        <v>79212576</v>
      </c>
      <c r="Z20" s="27">
        <v>96.12</v>
      </c>
      <c r="AA20" s="28">
        <v>346165429</v>
      </c>
    </row>
    <row r="21" spans="1:27" ht="13.5">
      <c r="A21" s="23" t="s">
        <v>48</v>
      </c>
      <c r="B21" s="29"/>
      <c r="C21" s="6">
        <v>4896861</v>
      </c>
      <c r="D21" s="6">
        <v>0</v>
      </c>
      <c r="E21" s="7">
        <v>15268000</v>
      </c>
      <c r="F21" s="8">
        <v>15268000</v>
      </c>
      <c r="G21" s="8">
        <v>1696099</v>
      </c>
      <c r="H21" s="8">
        <v>2224446</v>
      </c>
      <c r="I21" s="30">
        <v>516588</v>
      </c>
      <c r="J21" s="8">
        <v>4437133</v>
      </c>
      <c r="K21" s="8">
        <v>447517</v>
      </c>
      <c r="L21" s="8">
        <v>273421</v>
      </c>
      <c r="M21" s="8">
        <v>605124</v>
      </c>
      <c r="N21" s="8">
        <v>1326062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5763195</v>
      </c>
      <c r="X21" s="8">
        <v>7688746</v>
      </c>
      <c r="Y21" s="8">
        <v>-1925551</v>
      </c>
      <c r="Z21" s="2">
        <v>-25.04</v>
      </c>
      <c r="AA21" s="6">
        <v>15268000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5523323396</v>
      </c>
      <c r="D22" s="33">
        <f>SUM(D5:D21)</f>
        <v>0</v>
      </c>
      <c r="E22" s="34">
        <f t="shared" si="0"/>
        <v>15594478189</v>
      </c>
      <c r="F22" s="35">
        <f t="shared" si="0"/>
        <v>15594478189</v>
      </c>
      <c r="G22" s="35">
        <f t="shared" si="0"/>
        <v>2259292805</v>
      </c>
      <c r="H22" s="35">
        <f t="shared" si="0"/>
        <v>1329644785</v>
      </c>
      <c r="I22" s="35">
        <f t="shared" si="0"/>
        <v>945195862</v>
      </c>
      <c r="J22" s="35">
        <f t="shared" si="0"/>
        <v>4534133452</v>
      </c>
      <c r="K22" s="35">
        <f t="shared" si="0"/>
        <v>771229520</v>
      </c>
      <c r="L22" s="35">
        <f t="shared" si="0"/>
        <v>763463626</v>
      </c>
      <c r="M22" s="35">
        <f t="shared" si="0"/>
        <v>1982634050</v>
      </c>
      <c r="N22" s="35">
        <f t="shared" si="0"/>
        <v>3517327196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8051460648</v>
      </c>
      <c r="X22" s="35">
        <f t="shared" si="0"/>
        <v>8342236112</v>
      </c>
      <c r="Y22" s="35">
        <f t="shared" si="0"/>
        <v>-290775464</v>
      </c>
      <c r="Z22" s="36">
        <f>+IF(X22&lt;&gt;0,+(Y22/X22)*100,0)</f>
        <v>-3.4855818044005034</v>
      </c>
      <c r="AA22" s="33">
        <f>SUM(AA5:AA21)</f>
        <v>15594478189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1774174190</v>
      </c>
      <c r="D25" s="6">
        <v>0</v>
      </c>
      <c r="E25" s="7">
        <v>4514602068</v>
      </c>
      <c r="F25" s="8">
        <v>4514602068</v>
      </c>
      <c r="G25" s="8">
        <v>288164921</v>
      </c>
      <c r="H25" s="8">
        <v>410070845</v>
      </c>
      <c r="I25" s="8">
        <v>367636005</v>
      </c>
      <c r="J25" s="8">
        <v>1065871771</v>
      </c>
      <c r="K25" s="8">
        <v>314311251</v>
      </c>
      <c r="L25" s="8">
        <v>328579797</v>
      </c>
      <c r="M25" s="8">
        <v>428527411</v>
      </c>
      <c r="N25" s="8">
        <v>1071418459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2137290230</v>
      </c>
      <c r="X25" s="8">
        <v>2241615338</v>
      </c>
      <c r="Y25" s="8">
        <v>-104325108</v>
      </c>
      <c r="Z25" s="2">
        <v>-4.65</v>
      </c>
      <c r="AA25" s="6">
        <v>4514602068</v>
      </c>
    </row>
    <row r="26" spans="1:27" ht="13.5">
      <c r="A26" s="25" t="s">
        <v>52</v>
      </c>
      <c r="B26" s="24"/>
      <c r="C26" s="6">
        <v>163692575</v>
      </c>
      <c r="D26" s="6">
        <v>0</v>
      </c>
      <c r="E26" s="7">
        <v>338232831</v>
      </c>
      <c r="F26" s="8">
        <v>338232831</v>
      </c>
      <c r="G26" s="8">
        <v>21432073</v>
      </c>
      <c r="H26" s="8">
        <v>22023017</v>
      </c>
      <c r="I26" s="8">
        <v>26471517</v>
      </c>
      <c r="J26" s="8">
        <v>69926607</v>
      </c>
      <c r="K26" s="8">
        <v>24056268</v>
      </c>
      <c r="L26" s="8">
        <v>18901952</v>
      </c>
      <c r="M26" s="8">
        <v>24747338</v>
      </c>
      <c r="N26" s="8">
        <v>67705558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137632165</v>
      </c>
      <c r="X26" s="8">
        <v>165106726</v>
      </c>
      <c r="Y26" s="8">
        <v>-27474561</v>
      </c>
      <c r="Z26" s="2">
        <v>-16.64</v>
      </c>
      <c r="AA26" s="6">
        <v>338232831</v>
      </c>
    </row>
    <row r="27" spans="1:27" ht="13.5">
      <c r="A27" s="25" t="s">
        <v>53</v>
      </c>
      <c r="B27" s="24"/>
      <c r="C27" s="6">
        <v>498243474</v>
      </c>
      <c r="D27" s="6">
        <v>0</v>
      </c>
      <c r="E27" s="7">
        <v>1331901991</v>
      </c>
      <c r="F27" s="8">
        <v>1331901991</v>
      </c>
      <c r="G27" s="8">
        <v>1587147</v>
      </c>
      <c r="H27" s="8">
        <v>11686631</v>
      </c>
      <c r="I27" s="8">
        <v>99322519</v>
      </c>
      <c r="J27" s="8">
        <v>112596297</v>
      </c>
      <c r="K27" s="8">
        <v>14078198</v>
      </c>
      <c r="L27" s="8">
        <v>2009378</v>
      </c>
      <c r="M27" s="8">
        <v>41894536</v>
      </c>
      <c r="N27" s="8">
        <v>57982112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170578409</v>
      </c>
      <c r="X27" s="8">
        <v>624549473</v>
      </c>
      <c r="Y27" s="8">
        <v>-453971064</v>
      </c>
      <c r="Z27" s="2">
        <v>-72.69</v>
      </c>
      <c r="AA27" s="6">
        <v>1331901991</v>
      </c>
    </row>
    <row r="28" spans="1:27" ht="13.5">
      <c r="A28" s="25" t="s">
        <v>54</v>
      </c>
      <c r="B28" s="24"/>
      <c r="C28" s="6">
        <v>727676657</v>
      </c>
      <c r="D28" s="6">
        <v>0</v>
      </c>
      <c r="E28" s="7">
        <v>1697790178</v>
      </c>
      <c r="F28" s="8">
        <v>1697790178</v>
      </c>
      <c r="G28" s="8">
        <v>16843231</v>
      </c>
      <c r="H28" s="8">
        <v>56923730</v>
      </c>
      <c r="I28" s="8">
        <v>75281226</v>
      </c>
      <c r="J28" s="8">
        <v>149048187</v>
      </c>
      <c r="K28" s="8">
        <v>54538229</v>
      </c>
      <c r="L28" s="8">
        <v>30496072</v>
      </c>
      <c r="M28" s="8">
        <v>113123899</v>
      </c>
      <c r="N28" s="8">
        <v>198158200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347206387</v>
      </c>
      <c r="X28" s="8">
        <v>677811514</v>
      </c>
      <c r="Y28" s="8">
        <v>-330605127</v>
      </c>
      <c r="Z28" s="2">
        <v>-48.78</v>
      </c>
      <c r="AA28" s="6">
        <v>1697790178</v>
      </c>
    </row>
    <row r="29" spans="1:27" ht="13.5">
      <c r="A29" s="25" t="s">
        <v>55</v>
      </c>
      <c r="B29" s="24"/>
      <c r="C29" s="6">
        <v>78137596</v>
      </c>
      <c r="D29" s="6">
        <v>0</v>
      </c>
      <c r="E29" s="7">
        <v>186766593</v>
      </c>
      <c r="F29" s="8">
        <v>186766593</v>
      </c>
      <c r="G29" s="8">
        <v>6564782</v>
      </c>
      <c r="H29" s="8">
        <v>12187780</v>
      </c>
      <c r="I29" s="8">
        <v>5324991</v>
      </c>
      <c r="J29" s="8">
        <v>24077553</v>
      </c>
      <c r="K29" s="8">
        <v>-2907243</v>
      </c>
      <c r="L29" s="8">
        <v>5024716</v>
      </c>
      <c r="M29" s="8">
        <v>36071553</v>
      </c>
      <c r="N29" s="8">
        <v>38189026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62266579</v>
      </c>
      <c r="X29" s="8">
        <v>111820205</v>
      </c>
      <c r="Y29" s="8">
        <v>-49553626</v>
      </c>
      <c r="Z29" s="2">
        <v>-44.32</v>
      </c>
      <c r="AA29" s="6">
        <v>186766593</v>
      </c>
    </row>
    <row r="30" spans="1:27" ht="13.5">
      <c r="A30" s="25" t="s">
        <v>56</v>
      </c>
      <c r="B30" s="24"/>
      <c r="C30" s="6">
        <v>1100811573</v>
      </c>
      <c r="D30" s="6">
        <v>0</v>
      </c>
      <c r="E30" s="7">
        <v>4284583749</v>
      </c>
      <c r="F30" s="8">
        <v>4284583749</v>
      </c>
      <c r="G30" s="8">
        <v>195269172</v>
      </c>
      <c r="H30" s="8">
        <v>432344640</v>
      </c>
      <c r="I30" s="8">
        <v>205655964</v>
      </c>
      <c r="J30" s="8">
        <v>833269776</v>
      </c>
      <c r="K30" s="8">
        <v>228178963</v>
      </c>
      <c r="L30" s="8">
        <v>248410455</v>
      </c>
      <c r="M30" s="8">
        <v>270796996</v>
      </c>
      <c r="N30" s="8">
        <v>747386414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1580656190</v>
      </c>
      <c r="X30" s="8">
        <v>2124228516</v>
      </c>
      <c r="Y30" s="8">
        <v>-543572326</v>
      </c>
      <c r="Z30" s="2">
        <v>-25.59</v>
      </c>
      <c r="AA30" s="6">
        <v>4284583749</v>
      </c>
    </row>
    <row r="31" spans="1:27" ht="13.5">
      <c r="A31" s="25" t="s">
        <v>57</v>
      </c>
      <c r="B31" s="24"/>
      <c r="C31" s="6">
        <v>183530657</v>
      </c>
      <c r="D31" s="6">
        <v>0</v>
      </c>
      <c r="E31" s="7">
        <v>370630098</v>
      </c>
      <c r="F31" s="8">
        <v>370630098</v>
      </c>
      <c r="G31" s="8">
        <v>8634853</v>
      </c>
      <c r="H31" s="8">
        <v>24870513</v>
      </c>
      <c r="I31" s="8">
        <v>24531713</v>
      </c>
      <c r="J31" s="8">
        <v>58037079</v>
      </c>
      <c r="K31" s="8">
        <v>35268466</v>
      </c>
      <c r="L31" s="8">
        <v>34693765</v>
      </c>
      <c r="M31" s="8">
        <v>40302575</v>
      </c>
      <c r="N31" s="8">
        <v>110264806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168301885</v>
      </c>
      <c r="X31" s="8">
        <v>147725727</v>
      </c>
      <c r="Y31" s="8">
        <v>20576158</v>
      </c>
      <c r="Z31" s="2">
        <v>13.93</v>
      </c>
      <c r="AA31" s="6">
        <v>370630098</v>
      </c>
    </row>
    <row r="32" spans="1:27" ht="13.5">
      <c r="A32" s="25" t="s">
        <v>58</v>
      </c>
      <c r="B32" s="24"/>
      <c r="C32" s="6">
        <v>227507899</v>
      </c>
      <c r="D32" s="6">
        <v>0</v>
      </c>
      <c r="E32" s="7">
        <v>982084657</v>
      </c>
      <c r="F32" s="8">
        <v>989657238</v>
      </c>
      <c r="G32" s="8">
        <v>28763981</v>
      </c>
      <c r="H32" s="8">
        <v>95354202</v>
      </c>
      <c r="I32" s="8">
        <v>93705876</v>
      </c>
      <c r="J32" s="8">
        <v>217824059</v>
      </c>
      <c r="K32" s="8">
        <v>84296686</v>
      </c>
      <c r="L32" s="8">
        <v>64891341</v>
      </c>
      <c r="M32" s="8">
        <v>122105153</v>
      </c>
      <c r="N32" s="8">
        <v>271293180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489117239</v>
      </c>
      <c r="X32" s="8">
        <v>428132210</v>
      </c>
      <c r="Y32" s="8">
        <v>60985029</v>
      </c>
      <c r="Z32" s="2">
        <v>14.24</v>
      </c>
      <c r="AA32" s="6">
        <v>989657238</v>
      </c>
    </row>
    <row r="33" spans="1:27" ht="13.5">
      <c r="A33" s="25" t="s">
        <v>59</v>
      </c>
      <c r="B33" s="24"/>
      <c r="C33" s="6">
        <v>474882715</v>
      </c>
      <c r="D33" s="6">
        <v>0</v>
      </c>
      <c r="E33" s="7">
        <v>789751663</v>
      </c>
      <c r="F33" s="8">
        <v>829498243</v>
      </c>
      <c r="G33" s="8">
        <v>12313356</v>
      </c>
      <c r="H33" s="8">
        <v>15437792</v>
      </c>
      <c r="I33" s="8">
        <v>18682818</v>
      </c>
      <c r="J33" s="8">
        <v>46433966</v>
      </c>
      <c r="K33" s="8">
        <v>33594312</v>
      </c>
      <c r="L33" s="8">
        <v>34564157</v>
      </c>
      <c r="M33" s="8">
        <v>68617314</v>
      </c>
      <c r="N33" s="8">
        <v>136775783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183209749</v>
      </c>
      <c r="X33" s="8">
        <v>269725159</v>
      </c>
      <c r="Y33" s="8">
        <v>-86515410</v>
      </c>
      <c r="Z33" s="2">
        <v>-32.08</v>
      </c>
      <c r="AA33" s="6">
        <v>829498243</v>
      </c>
    </row>
    <row r="34" spans="1:27" ht="13.5">
      <c r="A34" s="25" t="s">
        <v>60</v>
      </c>
      <c r="B34" s="24"/>
      <c r="C34" s="6">
        <v>1014159700</v>
      </c>
      <c r="D34" s="6">
        <v>0</v>
      </c>
      <c r="E34" s="7">
        <v>2143335517</v>
      </c>
      <c r="F34" s="8">
        <v>2145453994</v>
      </c>
      <c r="G34" s="8">
        <v>82347070</v>
      </c>
      <c r="H34" s="8">
        <v>158906735</v>
      </c>
      <c r="I34" s="8">
        <v>185554416</v>
      </c>
      <c r="J34" s="8">
        <v>426808221</v>
      </c>
      <c r="K34" s="8">
        <v>213840344</v>
      </c>
      <c r="L34" s="8">
        <v>142076712</v>
      </c>
      <c r="M34" s="8">
        <v>216168145</v>
      </c>
      <c r="N34" s="8">
        <v>572085201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998893422</v>
      </c>
      <c r="X34" s="8">
        <v>1034390513</v>
      </c>
      <c r="Y34" s="8">
        <v>-35497091</v>
      </c>
      <c r="Z34" s="2">
        <v>-3.43</v>
      </c>
      <c r="AA34" s="6">
        <v>2145453994</v>
      </c>
    </row>
    <row r="35" spans="1:27" ht="13.5">
      <c r="A35" s="23" t="s">
        <v>61</v>
      </c>
      <c r="B35" s="29"/>
      <c r="C35" s="6">
        <v>29795124</v>
      </c>
      <c r="D35" s="6">
        <v>0</v>
      </c>
      <c r="E35" s="7">
        <v>5000</v>
      </c>
      <c r="F35" s="8">
        <v>5000</v>
      </c>
      <c r="G35" s="8">
        <v>3306</v>
      </c>
      <c r="H35" s="8">
        <v>0</v>
      </c>
      <c r="I35" s="8">
        <v>0</v>
      </c>
      <c r="J35" s="8">
        <v>3306</v>
      </c>
      <c r="K35" s="8">
        <v>0</v>
      </c>
      <c r="L35" s="8">
        <v>0</v>
      </c>
      <c r="M35" s="8">
        <v>3306</v>
      </c>
      <c r="N35" s="8">
        <v>3306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6612</v>
      </c>
      <c r="X35" s="8"/>
      <c r="Y35" s="8">
        <v>6612</v>
      </c>
      <c r="Z35" s="2">
        <v>0</v>
      </c>
      <c r="AA35" s="6">
        <v>5000</v>
      </c>
    </row>
    <row r="36" spans="1:27" ht="12.75">
      <c r="A36" s="40" t="s">
        <v>62</v>
      </c>
      <c r="B36" s="32"/>
      <c r="C36" s="33">
        <f aca="true" t="shared" si="1" ref="C36:Y36">SUM(C25:C35)</f>
        <v>6272612160</v>
      </c>
      <c r="D36" s="33">
        <f>SUM(D25:D35)</f>
        <v>0</v>
      </c>
      <c r="E36" s="34">
        <f t="shared" si="1"/>
        <v>16639684345</v>
      </c>
      <c r="F36" s="35">
        <f t="shared" si="1"/>
        <v>16689121983</v>
      </c>
      <c r="G36" s="35">
        <f t="shared" si="1"/>
        <v>661923892</v>
      </c>
      <c r="H36" s="35">
        <f t="shared" si="1"/>
        <v>1239805885</v>
      </c>
      <c r="I36" s="35">
        <f t="shared" si="1"/>
        <v>1102167045</v>
      </c>
      <c r="J36" s="35">
        <f t="shared" si="1"/>
        <v>3003896822</v>
      </c>
      <c r="K36" s="35">
        <f t="shared" si="1"/>
        <v>999255474</v>
      </c>
      <c r="L36" s="35">
        <f t="shared" si="1"/>
        <v>909648345</v>
      </c>
      <c r="M36" s="35">
        <f t="shared" si="1"/>
        <v>1362358226</v>
      </c>
      <c r="N36" s="35">
        <f t="shared" si="1"/>
        <v>3271262045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6275158867</v>
      </c>
      <c r="X36" s="35">
        <f t="shared" si="1"/>
        <v>7825105381</v>
      </c>
      <c r="Y36" s="35">
        <f t="shared" si="1"/>
        <v>-1549946514</v>
      </c>
      <c r="Z36" s="36">
        <f>+IF(X36&lt;&gt;0,+(Y36/X36)*100,0)</f>
        <v>-19.807356432073078</v>
      </c>
      <c r="AA36" s="33">
        <f>SUM(AA25:AA35)</f>
        <v>16689121983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-749288764</v>
      </c>
      <c r="D38" s="46">
        <f>+D22-D36</f>
        <v>0</v>
      </c>
      <c r="E38" s="47">
        <f t="shared" si="2"/>
        <v>-1045206156</v>
      </c>
      <c r="F38" s="48">
        <f t="shared" si="2"/>
        <v>-1094643794</v>
      </c>
      <c r="G38" s="48">
        <f t="shared" si="2"/>
        <v>1597368913</v>
      </c>
      <c r="H38" s="48">
        <f t="shared" si="2"/>
        <v>89838900</v>
      </c>
      <c r="I38" s="48">
        <f t="shared" si="2"/>
        <v>-156971183</v>
      </c>
      <c r="J38" s="48">
        <f t="shared" si="2"/>
        <v>1530236630</v>
      </c>
      <c r="K38" s="48">
        <f t="shared" si="2"/>
        <v>-228025954</v>
      </c>
      <c r="L38" s="48">
        <f t="shared" si="2"/>
        <v>-146184719</v>
      </c>
      <c r="M38" s="48">
        <f t="shared" si="2"/>
        <v>620275824</v>
      </c>
      <c r="N38" s="48">
        <f t="shared" si="2"/>
        <v>246065151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1776301781</v>
      </c>
      <c r="X38" s="48">
        <f>IF(F22=F36,0,X22-X36)</f>
        <v>517130731</v>
      </c>
      <c r="Y38" s="48">
        <f t="shared" si="2"/>
        <v>1259171050</v>
      </c>
      <c r="Z38" s="49">
        <f>+IF(X38&lt;&gt;0,+(Y38/X38)*100,0)</f>
        <v>243.49182412058198</v>
      </c>
      <c r="AA38" s="46">
        <f>+AA22-AA36</f>
        <v>-1094643794</v>
      </c>
    </row>
    <row r="39" spans="1:27" ht="13.5">
      <c r="A39" s="23" t="s">
        <v>64</v>
      </c>
      <c r="B39" s="29"/>
      <c r="C39" s="6">
        <v>1746273910</v>
      </c>
      <c r="D39" s="6">
        <v>0</v>
      </c>
      <c r="E39" s="7">
        <v>2414077089</v>
      </c>
      <c r="F39" s="8">
        <v>2414077089</v>
      </c>
      <c r="G39" s="8">
        <v>158865943</v>
      </c>
      <c r="H39" s="8">
        <v>48934271</v>
      </c>
      <c r="I39" s="8">
        <v>93544609</v>
      </c>
      <c r="J39" s="8">
        <v>301344823</v>
      </c>
      <c r="K39" s="8">
        <v>184210941</v>
      </c>
      <c r="L39" s="8">
        <v>77412778</v>
      </c>
      <c r="M39" s="8">
        <v>228362816</v>
      </c>
      <c r="N39" s="8">
        <v>489986535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791331358</v>
      </c>
      <c r="X39" s="8">
        <v>1331675629</v>
      </c>
      <c r="Y39" s="8">
        <v>-540344271</v>
      </c>
      <c r="Z39" s="2">
        <v>-40.58</v>
      </c>
      <c r="AA39" s="6">
        <v>2414077089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9550212</v>
      </c>
      <c r="Y40" s="26">
        <v>-9550212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-1900428</v>
      </c>
      <c r="F41" s="8">
        <v>-1900428</v>
      </c>
      <c r="G41" s="51">
        <v>659520</v>
      </c>
      <c r="H41" s="51">
        <v>0</v>
      </c>
      <c r="I41" s="51">
        <v>0</v>
      </c>
      <c r="J41" s="8">
        <v>659520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659520</v>
      </c>
      <c r="X41" s="8">
        <v>-1342374</v>
      </c>
      <c r="Y41" s="51">
        <v>2001894</v>
      </c>
      <c r="Z41" s="52">
        <v>-149.13</v>
      </c>
      <c r="AA41" s="53">
        <v>-1900428</v>
      </c>
    </row>
    <row r="42" spans="1:27" ht="24.75" customHeight="1">
      <c r="A42" s="54" t="s">
        <v>67</v>
      </c>
      <c r="B42" s="29"/>
      <c r="C42" s="55">
        <f aca="true" t="shared" si="3" ref="C42:Y42">SUM(C38:C41)</f>
        <v>996985146</v>
      </c>
      <c r="D42" s="55">
        <f>SUM(D38:D41)</f>
        <v>0</v>
      </c>
      <c r="E42" s="56">
        <f t="shared" si="3"/>
        <v>1366970505</v>
      </c>
      <c r="F42" s="57">
        <f t="shared" si="3"/>
        <v>1317532867</v>
      </c>
      <c r="G42" s="57">
        <f t="shared" si="3"/>
        <v>1756894376</v>
      </c>
      <c r="H42" s="57">
        <f t="shared" si="3"/>
        <v>138773171</v>
      </c>
      <c r="I42" s="57">
        <f t="shared" si="3"/>
        <v>-63426574</v>
      </c>
      <c r="J42" s="57">
        <f t="shared" si="3"/>
        <v>1832240973</v>
      </c>
      <c r="K42" s="57">
        <f t="shared" si="3"/>
        <v>-43815013</v>
      </c>
      <c r="L42" s="57">
        <f t="shared" si="3"/>
        <v>-68771941</v>
      </c>
      <c r="M42" s="57">
        <f t="shared" si="3"/>
        <v>848638640</v>
      </c>
      <c r="N42" s="57">
        <f t="shared" si="3"/>
        <v>736051686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2568292659</v>
      </c>
      <c r="X42" s="57">
        <f t="shared" si="3"/>
        <v>1857014198</v>
      </c>
      <c r="Y42" s="57">
        <f t="shared" si="3"/>
        <v>711278461</v>
      </c>
      <c r="Z42" s="58">
        <f>+IF(X42&lt;&gt;0,+(Y42/X42)*100,0)</f>
        <v>38.30226294263368</v>
      </c>
      <c r="AA42" s="55">
        <f>SUM(AA38:AA41)</f>
        <v>1317532867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996985146</v>
      </c>
      <c r="D44" s="63">
        <f>+D42-D43</f>
        <v>0</v>
      </c>
      <c r="E44" s="64">
        <f t="shared" si="4"/>
        <v>1366970505</v>
      </c>
      <c r="F44" s="65">
        <f t="shared" si="4"/>
        <v>1317532867</v>
      </c>
      <c r="G44" s="65">
        <f t="shared" si="4"/>
        <v>1756894376</v>
      </c>
      <c r="H44" s="65">
        <f t="shared" si="4"/>
        <v>138773171</v>
      </c>
      <c r="I44" s="65">
        <f t="shared" si="4"/>
        <v>-63426574</v>
      </c>
      <c r="J44" s="65">
        <f t="shared" si="4"/>
        <v>1832240973</v>
      </c>
      <c r="K44" s="65">
        <f t="shared" si="4"/>
        <v>-43815013</v>
      </c>
      <c r="L44" s="65">
        <f t="shared" si="4"/>
        <v>-68771941</v>
      </c>
      <c r="M44" s="65">
        <f t="shared" si="4"/>
        <v>848638640</v>
      </c>
      <c r="N44" s="65">
        <f t="shared" si="4"/>
        <v>736051686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2568292659</v>
      </c>
      <c r="X44" s="65">
        <f t="shared" si="4"/>
        <v>1857014198</v>
      </c>
      <c r="Y44" s="65">
        <f t="shared" si="4"/>
        <v>711278461</v>
      </c>
      <c r="Z44" s="66">
        <f>+IF(X44&lt;&gt;0,+(Y44/X44)*100,0)</f>
        <v>38.30226294263368</v>
      </c>
      <c r="AA44" s="63">
        <f>+AA42-AA43</f>
        <v>1317532867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996985146</v>
      </c>
      <c r="D46" s="55">
        <f>SUM(D44:D45)</f>
        <v>0</v>
      </c>
      <c r="E46" s="56">
        <f t="shared" si="5"/>
        <v>1366970505</v>
      </c>
      <c r="F46" s="57">
        <f t="shared" si="5"/>
        <v>1317532867</v>
      </c>
      <c r="G46" s="57">
        <f t="shared" si="5"/>
        <v>1756894376</v>
      </c>
      <c r="H46" s="57">
        <f t="shared" si="5"/>
        <v>138773171</v>
      </c>
      <c r="I46" s="57">
        <f t="shared" si="5"/>
        <v>-63426574</v>
      </c>
      <c r="J46" s="57">
        <f t="shared" si="5"/>
        <v>1832240973</v>
      </c>
      <c r="K46" s="57">
        <f t="shared" si="5"/>
        <v>-43815013</v>
      </c>
      <c r="L46" s="57">
        <f t="shared" si="5"/>
        <v>-68771941</v>
      </c>
      <c r="M46" s="57">
        <f t="shared" si="5"/>
        <v>848638640</v>
      </c>
      <c r="N46" s="57">
        <f t="shared" si="5"/>
        <v>736051686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2568292659</v>
      </c>
      <c r="X46" s="57">
        <f t="shared" si="5"/>
        <v>1857014198</v>
      </c>
      <c r="Y46" s="57">
        <f t="shared" si="5"/>
        <v>711278461</v>
      </c>
      <c r="Z46" s="58">
        <f>+IF(X46&lt;&gt;0,+(Y46/X46)*100,0)</f>
        <v>38.30226294263368</v>
      </c>
      <c r="AA46" s="55">
        <f>SUM(AA44:AA45)</f>
        <v>1317532867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996985146</v>
      </c>
      <c r="D48" s="71">
        <f>SUM(D46:D47)</f>
        <v>0</v>
      </c>
      <c r="E48" s="72">
        <f t="shared" si="6"/>
        <v>1366970505</v>
      </c>
      <c r="F48" s="73">
        <f t="shared" si="6"/>
        <v>1317532867</v>
      </c>
      <c r="G48" s="73">
        <f t="shared" si="6"/>
        <v>1756894376</v>
      </c>
      <c r="H48" s="74">
        <f t="shared" si="6"/>
        <v>138773171</v>
      </c>
      <c r="I48" s="74">
        <f t="shared" si="6"/>
        <v>-63426574</v>
      </c>
      <c r="J48" s="74">
        <f t="shared" si="6"/>
        <v>1832240973</v>
      </c>
      <c r="K48" s="74">
        <f t="shared" si="6"/>
        <v>-43815013</v>
      </c>
      <c r="L48" s="74">
        <f t="shared" si="6"/>
        <v>-68771941</v>
      </c>
      <c r="M48" s="73">
        <f t="shared" si="6"/>
        <v>848638640</v>
      </c>
      <c r="N48" s="73">
        <f t="shared" si="6"/>
        <v>736051686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2568292659</v>
      </c>
      <c r="X48" s="74">
        <f t="shared" si="6"/>
        <v>1857014198</v>
      </c>
      <c r="Y48" s="74">
        <f t="shared" si="6"/>
        <v>711278461</v>
      </c>
      <c r="Z48" s="75">
        <f>+IF(X48&lt;&gt;0,+(Y48/X48)*100,0)</f>
        <v>38.30226294263368</v>
      </c>
      <c r="AA48" s="76">
        <f>SUM(AA46:AA47)</f>
        <v>1317532867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65023400</v>
      </c>
      <c r="F5" s="8">
        <v>65023400</v>
      </c>
      <c r="G5" s="8">
        <v>72119183</v>
      </c>
      <c r="H5" s="8">
        <v>149896280</v>
      </c>
      <c r="I5" s="8">
        <v>0</v>
      </c>
      <c r="J5" s="8">
        <v>222015463</v>
      </c>
      <c r="K5" s="8">
        <v>13691104</v>
      </c>
      <c r="L5" s="8">
        <v>5451581</v>
      </c>
      <c r="M5" s="8">
        <v>6569186</v>
      </c>
      <c r="N5" s="8">
        <v>25711871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247727334</v>
      </c>
      <c r="X5" s="8">
        <v>38061066</v>
      </c>
      <c r="Y5" s="8">
        <v>209666268</v>
      </c>
      <c r="Z5" s="2">
        <v>550.87</v>
      </c>
      <c r="AA5" s="6">
        <v>65023400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175368510</v>
      </c>
      <c r="F7" s="8">
        <v>175368510</v>
      </c>
      <c r="G7" s="8">
        <v>13130262</v>
      </c>
      <c r="H7" s="8">
        <v>-13345156</v>
      </c>
      <c r="I7" s="8">
        <v>0</v>
      </c>
      <c r="J7" s="8">
        <v>-214894</v>
      </c>
      <c r="K7" s="8">
        <v>23639169</v>
      </c>
      <c r="L7" s="8">
        <v>12830497</v>
      </c>
      <c r="M7" s="8">
        <v>12771125</v>
      </c>
      <c r="N7" s="8">
        <v>49240791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49025897</v>
      </c>
      <c r="X7" s="8">
        <v>86139156</v>
      </c>
      <c r="Y7" s="8">
        <v>-37113259</v>
      </c>
      <c r="Z7" s="2">
        <v>-43.09</v>
      </c>
      <c r="AA7" s="6">
        <v>175368510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59614475</v>
      </c>
      <c r="F8" s="8">
        <v>59614475</v>
      </c>
      <c r="G8" s="8">
        <v>4002993</v>
      </c>
      <c r="H8" s="8">
        <v>6703629</v>
      </c>
      <c r="I8" s="8">
        <v>0</v>
      </c>
      <c r="J8" s="8">
        <v>10706622</v>
      </c>
      <c r="K8" s="8">
        <v>7590891</v>
      </c>
      <c r="L8" s="8">
        <v>4177267</v>
      </c>
      <c r="M8" s="8">
        <v>1144686</v>
      </c>
      <c r="N8" s="8">
        <v>12912844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23619466</v>
      </c>
      <c r="X8" s="8">
        <v>29807238</v>
      </c>
      <c r="Y8" s="8">
        <v>-6187772</v>
      </c>
      <c r="Z8" s="2">
        <v>-20.76</v>
      </c>
      <c r="AA8" s="6">
        <v>59614475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10658315</v>
      </c>
      <c r="F9" s="8">
        <v>10658315</v>
      </c>
      <c r="G9" s="8">
        <v>492648</v>
      </c>
      <c r="H9" s="8">
        <v>924171</v>
      </c>
      <c r="I9" s="8">
        <v>0</v>
      </c>
      <c r="J9" s="8">
        <v>1416819</v>
      </c>
      <c r="K9" s="8">
        <v>1629708</v>
      </c>
      <c r="L9" s="8">
        <v>975139</v>
      </c>
      <c r="M9" s="8">
        <v>543655</v>
      </c>
      <c r="N9" s="8">
        <v>3148502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4565321</v>
      </c>
      <c r="X9" s="8">
        <v>5329158</v>
      </c>
      <c r="Y9" s="8">
        <v>-763837</v>
      </c>
      <c r="Z9" s="2">
        <v>-14.33</v>
      </c>
      <c r="AA9" s="6">
        <v>10658315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12875940</v>
      </c>
      <c r="F10" s="26">
        <v>12875940</v>
      </c>
      <c r="G10" s="26">
        <v>556513</v>
      </c>
      <c r="H10" s="26">
        <v>1078243</v>
      </c>
      <c r="I10" s="26">
        <v>0</v>
      </c>
      <c r="J10" s="26">
        <v>1634756</v>
      </c>
      <c r="K10" s="26">
        <v>2280449</v>
      </c>
      <c r="L10" s="26">
        <v>1134027</v>
      </c>
      <c r="M10" s="26">
        <v>575082</v>
      </c>
      <c r="N10" s="26">
        <v>3989558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5624314</v>
      </c>
      <c r="X10" s="26">
        <v>6350256</v>
      </c>
      <c r="Y10" s="26">
        <v>-725942</v>
      </c>
      <c r="Z10" s="27">
        <v>-11.43</v>
      </c>
      <c r="AA10" s="28">
        <v>12875940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2480957</v>
      </c>
      <c r="F12" s="8">
        <v>2480957</v>
      </c>
      <c r="G12" s="8">
        <v>162931</v>
      </c>
      <c r="H12" s="8">
        <v>-93001</v>
      </c>
      <c r="I12" s="8">
        <v>0</v>
      </c>
      <c r="J12" s="8">
        <v>69930</v>
      </c>
      <c r="K12" s="8">
        <v>336213</v>
      </c>
      <c r="L12" s="8">
        <v>169205</v>
      </c>
      <c r="M12" s="8">
        <v>111301</v>
      </c>
      <c r="N12" s="8">
        <v>616719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686649</v>
      </c>
      <c r="X12" s="8">
        <v>1240476</v>
      </c>
      <c r="Y12" s="8">
        <v>-553827</v>
      </c>
      <c r="Z12" s="2">
        <v>-44.65</v>
      </c>
      <c r="AA12" s="6">
        <v>2480957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1184113</v>
      </c>
      <c r="F13" s="8">
        <v>1184113</v>
      </c>
      <c r="G13" s="8">
        <v>37399</v>
      </c>
      <c r="H13" s="8">
        <v>-83873</v>
      </c>
      <c r="I13" s="8">
        <v>0</v>
      </c>
      <c r="J13" s="8">
        <v>-46474</v>
      </c>
      <c r="K13" s="8">
        <v>98577</v>
      </c>
      <c r="L13" s="8">
        <v>109412</v>
      </c>
      <c r="M13" s="8">
        <v>104327</v>
      </c>
      <c r="N13" s="8">
        <v>312316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265842</v>
      </c>
      <c r="X13" s="8">
        <v>13319616</v>
      </c>
      <c r="Y13" s="8">
        <v>-13053774</v>
      </c>
      <c r="Z13" s="2">
        <v>-98</v>
      </c>
      <c r="AA13" s="6">
        <v>1184113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25455121</v>
      </c>
      <c r="F14" s="8">
        <v>25455121</v>
      </c>
      <c r="G14" s="8">
        <v>2589447</v>
      </c>
      <c r="H14" s="8">
        <v>7887799</v>
      </c>
      <c r="I14" s="8">
        <v>0</v>
      </c>
      <c r="J14" s="8">
        <v>10477246</v>
      </c>
      <c r="K14" s="8">
        <v>5371790</v>
      </c>
      <c r="L14" s="8">
        <v>2784612</v>
      </c>
      <c r="M14" s="8">
        <v>2569380</v>
      </c>
      <c r="N14" s="8">
        <v>10725782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21203028</v>
      </c>
      <c r="X14" s="8"/>
      <c r="Y14" s="8">
        <v>21203028</v>
      </c>
      <c r="Z14" s="2">
        <v>0</v>
      </c>
      <c r="AA14" s="6">
        <v>25455121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3002345</v>
      </c>
      <c r="F16" s="8">
        <v>3002345</v>
      </c>
      <c r="G16" s="8">
        <v>23152</v>
      </c>
      <c r="H16" s="8">
        <v>24200</v>
      </c>
      <c r="I16" s="8">
        <v>0</v>
      </c>
      <c r="J16" s="8">
        <v>47352</v>
      </c>
      <c r="K16" s="8">
        <v>19553</v>
      </c>
      <c r="L16" s="8">
        <v>12730</v>
      </c>
      <c r="M16" s="8">
        <v>17979</v>
      </c>
      <c r="N16" s="8">
        <v>50262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97614</v>
      </c>
      <c r="X16" s="8">
        <v>1501170</v>
      </c>
      <c r="Y16" s="8">
        <v>-1403556</v>
      </c>
      <c r="Z16" s="2">
        <v>-93.5</v>
      </c>
      <c r="AA16" s="6">
        <v>3002345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2502688</v>
      </c>
      <c r="F17" s="8">
        <v>2502688</v>
      </c>
      <c r="G17" s="8">
        <v>168060</v>
      </c>
      <c r="H17" s="8">
        <v>192051</v>
      </c>
      <c r="I17" s="8">
        <v>0</v>
      </c>
      <c r="J17" s="8">
        <v>360111</v>
      </c>
      <c r="K17" s="8">
        <v>240251</v>
      </c>
      <c r="L17" s="8">
        <v>949784</v>
      </c>
      <c r="M17" s="8">
        <v>111928</v>
      </c>
      <c r="N17" s="8">
        <v>1301963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1662074</v>
      </c>
      <c r="X17" s="8">
        <v>2151846</v>
      </c>
      <c r="Y17" s="8">
        <v>-489772</v>
      </c>
      <c r="Z17" s="2">
        <v>-22.76</v>
      </c>
      <c r="AA17" s="6">
        <v>2502688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13978984</v>
      </c>
      <c r="F18" s="8">
        <v>13978984</v>
      </c>
      <c r="G18" s="8">
        <v>44406</v>
      </c>
      <c r="H18" s="8">
        <v>34075</v>
      </c>
      <c r="I18" s="8">
        <v>0</v>
      </c>
      <c r="J18" s="8">
        <v>78481</v>
      </c>
      <c r="K18" s="8">
        <v>1920</v>
      </c>
      <c r="L18" s="8">
        <v>0</v>
      </c>
      <c r="M18" s="8">
        <v>21943</v>
      </c>
      <c r="N18" s="8">
        <v>23863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102344</v>
      </c>
      <c r="X18" s="8">
        <v>6088992</v>
      </c>
      <c r="Y18" s="8">
        <v>-5986648</v>
      </c>
      <c r="Z18" s="2">
        <v>-98.32</v>
      </c>
      <c r="AA18" s="6">
        <v>13978984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75874000</v>
      </c>
      <c r="F19" s="8">
        <v>75874000</v>
      </c>
      <c r="G19" s="8">
        <v>9942205</v>
      </c>
      <c r="H19" s="8">
        <v>0</v>
      </c>
      <c r="I19" s="8">
        <v>0</v>
      </c>
      <c r="J19" s="8">
        <v>9942205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9942205</v>
      </c>
      <c r="X19" s="8">
        <v>37936998</v>
      </c>
      <c r="Y19" s="8">
        <v>-27994793</v>
      </c>
      <c r="Z19" s="2">
        <v>-73.79</v>
      </c>
      <c r="AA19" s="6">
        <v>75874000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7071052</v>
      </c>
      <c r="F20" s="26">
        <v>7071052</v>
      </c>
      <c r="G20" s="26">
        <v>177984</v>
      </c>
      <c r="H20" s="26">
        <v>-599234</v>
      </c>
      <c r="I20" s="26">
        <v>0</v>
      </c>
      <c r="J20" s="26">
        <v>-421250</v>
      </c>
      <c r="K20" s="26">
        <v>109802</v>
      </c>
      <c r="L20" s="26">
        <v>70523</v>
      </c>
      <c r="M20" s="26">
        <v>-19053</v>
      </c>
      <c r="N20" s="26">
        <v>161272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-259978</v>
      </c>
      <c r="X20" s="26">
        <v>3523524</v>
      </c>
      <c r="Y20" s="26">
        <v>-3783502</v>
      </c>
      <c r="Z20" s="27">
        <v>-107.38</v>
      </c>
      <c r="AA20" s="28">
        <v>7071052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-7000</v>
      </c>
      <c r="F21" s="8">
        <v>-7000</v>
      </c>
      <c r="G21" s="8">
        <v>10181</v>
      </c>
      <c r="H21" s="8">
        <v>19998</v>
      </c>
      <c r="I21" s="30">
        <v>0</v>
      </c>
      <c r="J21" s="8">
        <v>30179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30179</v>
      </c>
      <c r="X21" s="8"/>
      <c r="Y21" s="8">
        <v>30179</v>
      </c>
      <c r="Z21" s="2">
        <v>0</v>
      </c>
      <c r="AA21" s="6">
        <v>-7000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455082900</v>
      </c>
      <c r="F22" s="35">
        <f t="shared" si="0"/>
        <v>455082900</v>
      </c>
      <c r="G22" s="35">
        <f t="shared" si="0"/>
        <v>103457364</v>
      </c>
      <c r="H22" s="35">
        <f t="shared" si="0"/>
        <v>152639182</v>
      </c>
      <c r="I22" s="35">
        <f t="shared" si="0"/>
        <v>0</v>
      </c>
      <c r="J22" s="35">
        <f t="shared" si="0"/>
        <v>256096546</v>
      </c>
      <c r="K22" s="35">
        <f t="shared" si="0"/>
        <v>55009427</v>
      </c>
      <c r="L22" s="35">
        <f t="shared" si="0"/>
        <v>28664777</v>
      </c>
      <c r="M22" s="35">
        <f t="shared" si="0"/>
        <v>24521539</v>
      </c>
      <c r="N22" s="35">
        <f t="shared" si="0"/>
        <v>108195743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364292289</v>
      </c>
      <c r="X22" s="35">
        <f t="shared" si="0"/>
        <v>231449496</v>
      </c>
      <c r="Y22" s="35">
        <f t="shared" si="0"/>
        <v>132842793</v>
      </c>
      <c r="Z22" s="36">
        <f>+IF(X22&lt;&gt;0,+(Y22/X22)*100,0)</f>
        <v>57.39601740156738</v>
      </c>
      <c r="AA22" s="33">
        <f>SUM(AA5:AA21)</f>
        <v>455082900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136575297</v>
      </c>
      <c r="F25" s="8">
        <v>136575297</v>
      </c>
      <c r="G25" s="8">
        <v>9484597</v>
      </c>
      <c r="H25" s="8">
        <v>9454344</v>
      </c>
      <c r="I25" s="8">
        <v>0</v>
      </c>
      <c r="J25" s="8">
        <v>18938941</v>
      </c>
      <c r="K25" s="8">
        <v>9479678</v>
      </c>
      <c r="L25" s="8">
        <v>9774635</v>
      </c>
      <c r="M25" s="8">
        <v>10608619</v>
      </c>
      <c r="N25" s="8">
        <v>29862932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48801873</v>
      </c>
      <c r="X25" s="8">
        <v>64428540</v>
      </c>
      <c r="Y25" s="8">
        <v>-15626667</v>
      </c>
      <c r="Z25" s="2">
        <v>-24.25</v>
      </c>
      <c r="AA25" s="6">
        <v>136575297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7915476</v>
      </c>
      <c r="F26" s="8">
        <v>7915476</v>
      </c>
      <c r="G26" s="8">
        <v>579677</v>
      </c>
      <c r="H26" s="8">
        <v>517023</v>
      </c>
      <c r="I26" s="8">
        <v>0</v>
      </c>
      <c r="J26" s="8">
        <v>1096700</v>
      </c>
      <c r="K26" s="8">
        <v>519473</v>
      </c>
      <c r="L26" s="8">
        <v>537557</v>
      </c>
      <c r="M26" s="8">
        <v>555863</v>
      </c>
      <c r="N26" s="8">
        <v>1612893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2709593</v>
      </c>
      <c r="X26" s="8">
        <v>3957738</v>
      </c>
      <c r="Y26" s="8">
        <v>-1248145</v>
      </c>
      <c r="Z26" s="2">
        <v>-31.54</v>
      </c>
      <c r="AA26" s="6">
        <v>7915476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42000000</v>
      </c>
      <c r="F27" s="8">
        <v>42000000</v>
      </c>
      <c r="G27" s="8">
        <v>868582</v>
      </c>
      <c r="H27" s="8">
        <v>868782</v>
      </c>
      <c r="I27" s="8">
        <v>0</v>
      </c>
      <c r="J27" s="8">
        <v>1737364</v>
      </c>
      <c r="K27" s="8">
        <v>12264453</v>
      </c>
      <c r="L27" s="8">
        <v>868582</v>
      </c>
      <c r="M27" s="8">
        <v>0</v>
      </c>
      <c r="N27" s="8">
        <v>13133035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14870399</v>
      </c>
      <c r="X27" s="8">
        <v>21000000</v>
      </c>
      <c r="Y27" s="8">
        <v>-6129601</v>
      </c>
      <c r="Z27" s="2">
        <v>-29.19</v>
      </c>
      <c r="AA27" s="6">
        <v>42000000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29999999</v>
      </c>
      <c r="F28" s="8">
        <v>29999999</v>
      </c>
      <c r="G28" s="8">
        <v>2477943</v>
      </c>
      <c r="H28" s="8">
        <v>2477377</v>
      </c>
      <c r="I28" s="8">
        <v>0</v>
      </c>
      <c r="J28" s="8">
        <v>4955320</v>
      </c>
      <c r="K28" s="8">
        <v>2500001</v>
      </c>
      <c r="L28" s="8">
        <v>2500001</v>
      </c>
      <c r="M28" s="8">
        <v>-369665</v>
      </c>
      <c r="N28" s="8">
        <v>4630337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9585657</v>
      </c>
      <c r="X28" s="8">
        <v>15000000</v>
      </c>
      <c r="Y28" s="8">
        <v>-5414343</v>
      </c>
      <c r="Z28" s="2">
        <v>-36.1</v>
      </c>
      <c r="AA28" s="6">
        <v>29999999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2588000</v>
      </c>
      <c r="F29" s="8">
        <v>2588000</v>
      </c>
      <c r="G29" s="8">
        <v>0</v>
      </c>
      <c r="H29" s="8">
        <v>0</v>
      </c>
      <c r="I29" s="8">
        <v>0</v>
      </c>
      <c r="J29" s="8">
        <v>0</v>
      </c>
      <c r="K29" s="8">
        <v>732254</v>
      </c>
      <c r="L29" s="8">
        <v>0</v>
      </c>
      <c r="M29" s="8">
        <v>0</v>
      </c>
      <c r="N29" s="8">
        <v>732254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732254</v>
      </c>
      <c r="X29" s="8">
        <v>12686300</v>
      </c>
      <c r="Y29" s="8">
        <v>-11954046</v>
      </c>
      <c r="Z29" s="2">
        <v>-94.23</v>
      </c>
      <c r="AA29" s="6">
        <v>2588000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143924179</v>
      </c>
      <c r="F30" s="8">
        <v>143924179</v>
      </c>
      <c r="G30" s="8">
        <v>25190505</v>
      </c>
      <c r="H30" s="8">
        <v>4610377</v>
      </c>
      <c r="I30" s="8">
        <v>0</v>
      </c>
      <c r="J30" s="8">
        <v>29800882</v>
      </c>
      <c r="K30" s="8">
        <v>6144342</v>
      </c>
      <c r="L30" s="8">
        <v>17543429</v>
      </c>
      <c r="M30" s="8">
        <v>7459130</v>
      </c>
      <c r="N30" s="8">
        <v>31146901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60947783</v>
      </c>
      <c r="X30" s="8">
        <v>75059646</v>
      </c>
      <c r="Y30" s="8">
        <v>-14111863</v>
      </c>
      <c r="Z30" s="2">
        <v>-18.8</v>
      </c>
      <c r="AA30" s="6">
        <v>143924179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15713947</v>
      </c>
      <c r="F31" s="8">
        <v>15713947</v>
      </c>
      <c r="G31" s="8">
        <v>1831655</v>
      </c>
      <c r="H31" s="8">
        <v>4341446</v>
      </c>
      <c r="I31" s="8">
        <v>0</v>
      </c>
      <c r="J31" s="8">
        <v>6173101</v>
      </c>
      <c r="K31" s="8">
        <v>1496100</v>
      </c>
      <c r="L31" s="8">
        <v>1651334</v>
      </c>
      <c r="M31" s="8">
        <v>1844978</v>
      </c>
      <c r="N31" s="8">
        <v>4992412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11165513</v>
      </c>
      <c r="X31" s="8"/>
      <c r="Y31" s="8">
        <v>11165513</v>
      </c>
      <c r="Z31" s="2">
        <v>0</v>
      </c>
      <c r="AA31" s="6">
        <v>15713947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10973090</v>
      </c>
      <c r="F32" s="8">
        <v>10973090</v>
      </c>
      <c r="G32" s="8">
        <v>1441744</v>
      </c>
      <c r="H32" s="8">
        <v>194565</v>
      </c>
      <c r="I32" s="8">
        <v>0</v>
      </c>
      <c r="J32" s="8">
        <v>1636309</v>
      </c>
      <c r="K32" s="8">
        <v>2167405</v>
      </c>
      <c r="L32" s="8">
        <v>2410529</v>
      </c>
      <c r="M32" s="8">
        <v>2248896</v>
      </c>
      <c r="N32" s="8">
        <v>6826830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8463139</v>
      </c>
      <c r="X32" s="8">
        <v>5736546</v>
      </c>
      <c r="Y32" s="8">
        <v>2726593</v>
      </c>
      <c r="Z32" s="2">
        <v>47.53</v>
      </c>
      <c r="AA32" s="6">
        <v>10973090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3939576</v>
      </c>
      <c r="F33" s="8">
        <v>3939576</v>
      </c>
      <c r="G33" s="8">
        <v>0</v>
      </c>
      <c r="H33" s="8">
        <v>33276</v>
      </c>
      <c r="I33" s="8">
        <v>0</v>
      </c>
      <c r="J33" s="8">
        <v>33276</v>
      </c>
      <c r="K33" s="8">
        <v>59995</v>
      </c>
      <c r="L33" s="8">
        <v>324753</v>
      </c>
      <c r="M33" s="8">
        <v>0</v>
      </c>
      <c r="N33" s="8">
        <v>384748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418024</v>
      </c>
      <c r="X33" s="8">
        <v>2019786</v>
      </c>
      <c r="Y33" s="8">
        <v>-1601762</v>
      </c>
      <c r="Z33" s="2">
        <v>-79.3</v>
      </c>
      <c r="AA33" s="6">
        <v>3939576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61446000</v>
      </c>
      <c r="F34" s="8">
        <v>61446000</v>
      </c>
      <c r="G34" s="8">
        <v>2792962</v>
      </c>
      <c r="H34" s="8">
        <v>3704982</v>
      </c>
      <c r="I34" s="8">
        <v>0</v>
      </c>
      <c r="J34" s="8">
        <v>6497944</v>
      </c>
      <c r="K34" s="8">
        <v>1628324</v>
      </c>
      <c r="L34" s="8">
        <v>3509650</v>
      </c>
      <c r="M34" s="8">
        <v>2341196</v>
      </c>
      <c r="N34" s="8">
        <v>7479170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13977114</v>
      </c>
      <c r="X34" s="8">
        <v>41445528</v>
      </c>
      <c r="Y34" s="8">
        <v>-27468414</v>
      </c>
      <c r="Z34" s="2">
        <v>-66.28</v>
      </c>
      <c r="AA34" s="6">
        <v>61446000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455075564</v>
      </c>
      <c r="F36" s="35">
        <f t="shared" si="1"/>
        <v>455075564</v>
      </c>
      <c r="G36" s="35">
        <f t="shared" si="1"/>
        <v>44667665</v>
      </c>
      <c r="H36" s="35">
        <f t="shared" si="1"/>
        <v>26202172</v>
      </c>
      <c r="I36" s="35">
        <f t="shared" si="1"/>
        <v>0</v>
      </c>
      <c r="J36" s="35">
        <f t="shared" si="1"/>
        <v>70869837</v>
      </c>
      <c r="K36" s="35">
        <f t="shared" si="1"/>
        <v>36992025</v>
      </c>
      <c r="L36" s="35">
        <f t="shared" si="1"/>
        <v>39120470</v>
      </c>
      <c r="M36" s="35">
        <f t="shared" si="1"/>
        <v>24689017</v>
      </c>
      <c r="N36" s="35">
        <f t="shared" si="1"/>
        <v>100801512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171671349</v>
      </c>
      <c r="X36" s="35">
        <f t="shared" si="1"/>
        <v>241334084</v>
      </c>
      <c r="Y36" s="35">
        <f t="shared" si="1"/>
        <v>-69662735</v>
      </c>
      <c r="Z36" s="36">
        <f>+IF(X36&lt;&gt;0,+(Y36/X36)*100,0)</f>
        <v>-28.865684384639177</v>
      </c>
      <c r="AA36" s="33">
        <f>SUM(AA25:AA35)</f>
        <v>455075564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7336</v>
      </c>
      <c r="F38" s="48">
        <f t="shared" si="2"/>
        <v>7336</v>
      </c>
      <c r="G38" s="48">
        <f t="shared" si="2"/>
        <v>58789699</v>
      </c>
      <c r="H38" s="48">
        <f t="shared" si="2"/>
        <v>126437010</v>
      </c>
      <c r="I38" s="48">
        <f t="shared" si="2"/>
        <v>0</v>
      </c>
      <c r="J38" s="48">
        <f t="shared" si="2"/>
        <v>185226709</v>
      </c>
      <c r="K38" s="48">
        <f t="shared" si="2"/>
        <v>18017402</v>
      </c>
      <c r="L38" s="48">
        <f t="shared" si="2"/>
        <v>-10455693</v>
      </c>
      <c r="M38" s="48">
        <f t="shared" si="2"/>
        <v>-167478</v>
      </c>
      <c r="N38" s="48">
        <f t="shared" si="2"/>
        <v>7394231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192620940</v>
      </c>
      <c r="X38" s="48">
        <f>IF(F22=F36,0,X22-X36)</f>
        <v>-9884588</v>
      </c>
      <c r="Y38" s="48">
        <f t="shared" si="2"/>
        <v>202505528</v>
      </c>
      <c r="Z38" s="49">
        <f>+IF(X38&lt;&gt;0,+(Y38/X38)*100,0)</f>
        <v>-2048.6997333626855</v>
      </c>
      <c r="AA38" s="46">
        <f>+AA22-AA36</f>
        <v>7336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20452796</v>
      </c>
      <c r="H39" s="8">
        <v>0</v>
      </c>
      <c r="I39" s="8">
        <v>0</v>
      </c>
      <c r="J39" s="8">
        <v>20452796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20452796</v>
      </c>
      <c r="X39" s="8"/>
      <c r="Y39" s="8">
        <v>20452796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659520</v>
      </c>
      <c r="H41" s="51">
        <v>0</v>
      </c>
      <c r="I41" s="51">
        <v>0</v>
      </c>
      <c r="J41" s="8">
        <v>659520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659520</v>
      </c>
      <c r="X41" s="8"/>
      <c r="Y41" s="51">
        <v>659520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7336</v>
      </c>
      <c r="F42" s="57">
        <f t="shared" si="3"/>
        <v>7336</v>
      </c>
      <c r="G42" s="57">
        <f t="shared" si="3"/>
        <v>79902015</v>
      </c>
      <c r="H42" s="57">
        <f t="shared" si="3"/>
        <v>126437010</v>
      </c>
      <c r="I42" s="57">
        <f t="shared" si="3"/>
        <v>0</v>
      </c>
      <c r="J42" s="57">
        <f t="shared" si="3"/>
        <v>206339025</v>
      </c>
      <c r="K42" s="57">
        <f t="shared" si="3"/>
        <v>18017402</v>
      </c>
      <c r="L42" s="57">
        <f t="shared" si="3"/>
        <v>-10455693</v>
      </c>
      <c r="M42" s="57">
        <f t="shared" si="3"/>
        <v>-167478</v>
      </c>
      <c r="N42" s="57">
        <f t="shared" si="3"/>
        <v>7394231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213733256</v>
      </c>
      <c r="X42" s="57">
        <f t="shared" si="3"/>
        <v>-9884588</v>
      </c>
      <c r="Y42" s="57">
        <f t="shared" si="3"/>
        <v>223617844</v>
      </c>
      <c r="Z42" s="58">
        <f>+IF(X42&lt;&gt;0,+(Y42/X42)*100,0)</f>
        <v>-2262.287957778311</v>
      </c>
      <c r="AA42" s="55">
        <f>SUM(AA38:AA41)</f>
        <v>7336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7336</v>
      </c>
      <c r="F44" s="65">
        <f t="shared" si="4"/>
        <v>7336</v>
      </c>
      <c r="G44" s="65">
        <f t="shared" si="4"/>
        <v>79902015</v>
      </c>
      <c r="H44" s="65">
        <f t="shared" si="4"/>
        <v>126437010</v>
      </c>
      <c r="I44" s="65">
        <f t="shared" si="4"/>
        <v>0</v>
      </c>
      <c r="J44" s="65">
        <f t="shared" si="4"/>
        <v>206339025</v>
      </c>
      <c r="K44" s="65">
        <f t="shared" si="4"/>
        <v>18017402</v>
      </c>
      <c r="L44" s="65">
        <f t="shared" si="4"/>
        <v>-10455693</v>
      </c>
      <c r="M44" s="65">
        <f t="shared" si="4"/>
        <v>-167478</v>
      </c>
      <c r="N44" s="65">
        <f t="shared" si="4"/>
        <v>7394231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213733256</v>
      </c>
      <c r="X44" s="65">
        <f t="shared" si="4"/>
        <v>-9884588</v>
      </c>
      <c r="Y44" s="65">
        <f t="shared" si="4"/>
        <v>223617844</v>
      </c>
      <c r="Z44" s="66">
        <f>+IF(X44&lt;&gt;0,+(Y44/X44)*100,0)</f>
        <v>-2262.287957778311</v>
      </c>
      <c r="AA44" s="63">
        <f>+AA42-AA43</f>
        <v>7336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7336</v>
      </c>
      <c r="F46" s="57">
        <f t="shared" si="5"/>
        <v>7336</v>
      </c>
      <c r="G46" s="57">
        <f t="shared" si="5"/>
        <v>79902015</v>
      </c>
      <c r="H46" s="57">
        <f t="shared" si="5"/>
        <v>126437010</v>
      </c>
      <c r="I46" s="57">
        <f t="shared" si="5"/>
        <v>0</v>
      </c>
      <c r="J46" s="57">
        <f t="shared" si="5"/>
        <v>206339025</v>
      </c>
      <c r="K46" s="57">
        <f t="shared" si="5"/>
        <v>18017402</v>
      </c>
      <c r="L46" s="57">
        <f t="shared" si="5"/>
        <v>-10455693</v>
      </c>
      <c r="M46" s="57">
        <f t="shared" si="5"/>
        <v>-167478</v>
      </c>
      <c r="N46" s="57">
        <f t="shared" si="5"/>
        <v>7394231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213733256</v>
      </c>
      <c r="X46" s="57">
        <f t="shared" si="5"/>
        <v>-9884588</v>
      </c>
      <c r="Y46" s="57">
        <f t="shared" si="5"/>
        <v>223617844</v>
      </c>
      <c r="Z46" s="58">
        <f>+IF(X46&lt;&gt;0,+(Y46/X46)*100,0)</f>
        <v>-2262.287957778311</v>
      </c>
      <c r="AA46" s="55">
        <f>SUM(AA44:AA45)</f>
        <v>7336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7336</v>
      </c>
      <c r="F48" s="73">
        <f t="shared" si="6"/>
        <v>7336</v>
      </c>
      <c r="G48" s="73">
        <f t="shared" si="6"/>
        <v>79902015</v>
      </c>
      <c r="H48" s="74">
        <f t="shared" si="6"/>
        <v>126437010</v>
      </c>
      <c r="I48" s="74">
        <f t="shared" si="6"/>
        <v>0</v>
      </c>
      <c r="J48" s="74">
        <f t="shared" si="6"/>
        <v>206339025</v>
      </c>
      <c r="K48" s="74">
        <f t="shared" si="6"/>
        <v>18017402</v>
      </c>
      <c r="L48" s="74">
        <f t="shared" si="6"/>
        <v>-10455693</v>
      </c>
      <c r="M48" s="73">
        <f t="shared" si="6"/>
        <v>-167478</v>
      </c>
      <c r="N48" s="73">
        <f t="shared" si="6"/>
        <v>7394231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213733256</v>
      </c>
      <c r="X48" s="74">
        <f t="shared" si="6"/>
        <v>-9884588</v>
      </c>
      <c r="Y48" s="74">
        <f t="shared" si="6"/>
        <v>223617844</v>
      </c>
      <c r="Z48" s="75">
        <f>+IF(X48&lt;&gt;0,+(Y48/X48)*100,0)</f>
        <v>-2262.287957778311</v>
      </c>
      <c r="AA48" s="76">
        <f>SUM(AA46:AA47)</f>
        <v>7336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385451024</v>
      </c>
      <c r="F5" s="8">
        <v>385451024</v>
      </c>
      <c r="G5" s="8">
        <v>31743487</v>
      </c>
      <c r="H5" s="8">
        <v>30867955</v>
      </c>
      <c r="I5" s="8">
        <v>31112644</v>
      </c>
      <c r="J5" s="8">
        <v>93724086</v>
      </c>
      <c r="K5" s="8">
        <v>30814526</v>
      </c>
      <c r="L5" s="8">
        <v>31038394</v>
      </c>
      <c r="M5" s="8">
        <v>33131977</v>
      </c>
      <c r="N5" s="8">
        <v>94984897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188708983</v>
      </c>
      <c r="X5" s="8">
        <v>207758101</v>
      </c>
      <c r="Y5" s="8">
        <v>-19049118</v>
      </c>
      <c r="Z5" s="2">
        <v>-9.17</v>
      </c>
      <c r="AA5" s="6">
        <v>385451024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1175293734</v>
      </c>
      <c r="F7" s="8">
        <v>1175293734</v>
      </c>
      <c r="G7" s="8">
        <v>100630404</v>
      </c>
      <c r="H7" s="8">
        <v>101496108</v>
      </c>
      <c r="I7" s="8">
        <v>94995939</v>
      </c>
      <c r="J7" s="8">
        <v>297122451</v>
      </c>
      <c r="K7" s="8">
        <v>87688578</v>
      </c>
      <c r="L7" s="8">
        <v>82248872</v>
      </c>
      <c r="M7" s="8">
        <v>81560367</v>
      </c>
      <c r="N7" s="8">
        <v>251497817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548620268</v>
      </c>
      <c r="X7" s="8">
        <v>633483323</v>
      </c>
      <c r="Y7" s="8">
        <v>-84863055</v>
      </c>
      <c r="Z7" s="2">
        <v>-13.4</v>
      </c>
      <c r="AA7" s="6">
        <v>1175293734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387560615</v>
      </c>
      <c r="F8" s="8">
        <v>387560615</v>
      </c>
      <c r="G8" s="8">
        <v>6181130</v>
      </c>
      <c r="H8" s="8">
        <v>6249932</v>
      </c>
      <c r="I8" s="8">
        <v>6112725</v>
      </c>
      <c r="J8" s="8">
        <v>18543787</v>
      </c>
      <c r="K8" s="8">
        <v>5818360</v>
      </c>
      <c r="L8" s="8">
        <v>5839095</v>
      </c>
      <c r="M8" s="8">
        <v>5856660</v>
      </c>
      <c r="N8" s="8">
        <v>17514115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36057902</v>
      </c>
      <c r="X8" s="8">
        <v>208895171</v>
      </c>
      <c r="Y8" s="8">
        <v>-172837269</v>
      </c>
      <c r="Z8" s="2">
        <v>-82.74</v>
      </c>
      <c r="AA8" s="6">
        <v>387560615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148725446</v>
      </c>
      <c r="F9" s="8">
        <v>148725446</v>
      </c>
      <c r="G9" s="8">
        <v>8120823</v>
      </c>
      <c r="H9" s="8">
        <v>11649020</v>
      </c>
      <c r="I9" s="8">
        <v>6806344</v>
      </c>
      <c r="J9" s="8">
        <v>26576187</v>
      </c>
      <c r="K9" s="8">
        <v>11172422</v>
      </c>
      <c r="L9" s="8">
        <v>10584842</v>
      </c>
      <c r="M9" s="8">
        <v>10756558</v>
      </c>
      <c r="N9" s="8">
        <v>32513822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59090009</v>
      </c>
      <c r="X9" s="8">
        <v>80163016</v>
      </c>
      <c r="Y9" s="8">
        <v>-21073007</v>
      </c>
      <c r="Z9" s="2">
        <v>-26.29</v>
      </c>
      <c r="AA9" s="6">
        <v>148725446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102514611</v>
      </c>
      <c r="F10" s="26">
        <v>102514611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55255376</v>
      </c>
      <c r="Y10" s="26">
        <v>-55255376</v>
      </c>
      <c r="Z10" s="27">
        <v>-100</v>
      </c>
      <c r="AA10" s="28">
        <v>102514611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533693</v>
      </c>
      <c r="F11" s="8">
        <v>533693</v>
      </c>
      <c r="G11" s="8">
        <v>7281817</v>
      </c>
      <c r="H11" s="8">
        <v>7181245</v>
      </c>
      <c r="I11" s="8">
        <v>7093703</v>
      </c>
      <c r="J11" s="8">
        <v>21556765</v>
      </c>
      <c r="K11" s="8">
        <v>7089951</v>
      </c>
      <c r="L11" s="8">
        <v>7248085</v>
      </c>
      <c r="M11" s="8">
        <v>7314235</v>
      </c>
      <c r="N11" s="8">
        <v>21652271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43209036</v>
      </c>
      <c r="X11" s="8">
        <v>287659</v>
      </c>
      <c r="Y11" s="8">
        <v>42921377</v>
      </c>
      <c r="Z11" s="2">
        <v>14920.92</v>
      </c>
      <c r="AA11" s="6">
        <v>533693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11607728</v>
      </c>
      <c r="F12" s="8">
        <v>11607728</v>
      </c>
      <c r="G12" s="8">
        <v>969575</v>
      </c>
      <c r="H12" s="8">
        <v>962612</v>
      </c>
      <c r="I12" s="8">
        <v>1152390</v>
      </c>
      <c r="J12" s="8">
        <v>3084577</v>
      </c>
      <c r="K12" s="8">
        <v>1075794</v>
      </c>
      <c r="L12" s="8">
        <v>1030349</v>
      </c>
      <c r="M12" s="8">
        <v>1068409</v>
      </c>
      <c r="N12" s="8">
        <v>3174552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6259129</v>
      </c>
      <c r="X12" s="8">
        <v>6256566</v>
      </c>
      <c r="Y12" s="8">
        <v>2563</v>
      </c>
      <c r="Z12" s="2">
        <v>0.04</v>
      </c>
      <c r="AA12" s="6">
        <v>11607728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566800</v>
      </c>
      <c r="F13" s="8">
        <v>566800</v>
      </c>
      <c r="G13" s="8">
        <v>0</v>
      </c>
      <c r="H13" s="8">
        <v>74269</v>
      </c>
      <c r="I13" s="8">
        <v>285428</v>
      </c>
      <c r="J13" s="8">
        <v>359697</v>
      </c>
      <c r="K13" s="8">
        <v>211711</v>
      </c>
      <c r="L13" s="8">
        <v>179847</v>
      </c>
      <c r="M13" s="8">
        <v>109904</v>
      </c>
      <c r="N13" s="8">
        <v>501462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861159</v>
      </c>
      <c r="X13" s="8">
        <v>305505</v>
      </c>
      <c r="Y13" s="8">
        <v>555654</v>
      </c>
      <c r="Z13" s="2">
        <v>181.88</v>
      </c>
      <c r="AA13" s="6">
        <v>566800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86912635</v>
      </c>
      <c r="F14" s="8">
        <v>86912635</v>
      </c>
      <c r="G14" s="8">
        <v>5598595</v>
      </c>
      <c r="H14" s="8">
        <v>10510648</v>
      </c>
      <c r="I14" s="8">
        <v>10798158</v>
      </c>
      <c r="J14" s="8">
        <v>26907401</v>
      </c>
      <c r="K14" s="8">
        <v>10965482</v>
      </c>
      <c r="L14" s="8">
        <v>11267755</v>
      </c>
      <c r="M14" s="8">
        <v>11396949</v>
      </c>
      <c r="N14" s="8">
        <v>33630186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60537587</v>
      </c>
      <c r="X14" s="8">
        <v>46845911</v>
      </c>
      <c r="Y14" s="8">
        <v>13691676</v>
      </c>
      <c r="Z14" s="2">
        <v>29.23</v>
      </c>
      <c r="AA14" s="6">
        <v>86912635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4063212</v>
      </c>
      <c r="F16" s="8">
        <v>4063212</v>
      </c>
      <c r="G16" s="8">
        <v>-643085</v>
      </c>
      <c r="H16" s="8">
        <v>450634</v>
      </c>
      <c r="I16" s="8">
        <v>398516</v>
      </c>
      <c r="J16" s="8">
        <v>206065</v>
      </c>
      <c r="K16" s="8">
        <v>779597</v>
      </c>
      <c r="L16" s="8">
        <v>284495</v>
      </c>
      <c r="M16" s="8">
        <v>781100</v>
      </c>
      <c r="N16" s="8">
        <v>1845192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2051257</v>
      </c>
      <c r="X16" s="8">
        <v>2190071</v>
      </c>
      <c r="Y16" s="8">
        <v>-138814</v>
      </c>
      <c r="Z16" s="2">
        <v>-6.34</v>
      </c>
      <c r="AA16" s="6">
        <v>4063212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2242820</v>
      </c>
      <c r="F17" s="8">
        <v>2242820</v>
      </c>
      <c r="G17" s="8">
        <v>142600</v>
      </c>
      <c r="H17" s="8">
        <v>153075</v>
      </c>
      <c r="I17" s="8">
        <v>394688</v>
      </c>
      <c r="J17" s="8">
        <v>690363</v>
      </c>
      <c r="K17" s="8">
        <v>174071</v>
      </c>
      <c r="L17" s="8">
        <v>180967</v>
      </c>
      <c r="M17" s="8">
        <v>353658</v>
      </c>
      <c r="N17" s="8">
        <v>708696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1399059</v>
      </c>
      <c r="X17" s="8">
        <v>1208881</v>
      </c>
      <c r="Y17" s="8">
        <v>190178</v>
      </c>
      <c r="Z17" s="2">
        <v>15.73</v>
      </c>
      <c r="AA17" s="6">
        <v>2242820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24796073</v>
      </c>
      <c r="F18" s="8">
        <v>24796073</v>
      </c>
      <c r="G18" s="8">
        <v>183029</v>
      </c>
      <c r="H18" s="8">
        <v>257735</v>
      </c>
      <c r="I18" s="8">
        <v>770147</v>
      </c>
      <c r="J18" s="8">
        <v>1210911</v>
      </c>
      <c r="K18" s="8">
        <v>6510581</v>
      </c>
      <c r="L18" s="8">
        <v>350846</v>
      </c>
      <c r="M18" s="8">
        <v>642977</v>
      </c>
      <c r="N18" s="8">
        <v>7504404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8715315</v>
      </c>
      <c r="X18" s="8">
        <v>13365084</v>
      </c>
      <c r="Y18" s="8">
        <v>-4649769</v>
      </c>
      <c r="Z18" s="2">
        <v>-34.79</v>
      </c>
      <c r="AA18" s="6">
        <v>24796073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292686150</v>
      </c>
      <c r="F19" s="8">
        <v>292686150</v>
      </c>
      <c r="G19" s="8">
        <v>106827497</v>
      </c>
      <c r="H19" s="8">
        <v>193523</v>
      </c>
      <c r="I19" s="8">
        <v>2279248</v>
      </c>
      <c r="J19" s="8">
        <v>109300268</v>
      </c>
      <c r="K19" s="8">
        <v>-59280</v>
      </c>
      <c r="L19" s="8">
        <v>630380</v>
      </c>
      <c r="M19" s="8">
        <v>71860082</v>
      </c>
      <c r="N19" s="8">
        <v>72431182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181731450</v>
      </c>
      <c r="X19" s="8">
        <v>157757836</v>
      </c>
      <c r="Y19" s="8">
        <v>23973614</v>
      </c>
      <c r="Z19" s="2">
        <v>15.2</v>
      </c>
      <c r="AA19" s="6">
        <v>292686150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22913734</v>
      </c>
      <c r="F20" s="26">
        <v>22913734</v>
      </c>
      <c r="G20" s="26">
        <v>1033037</v>
      </c>
      <c r="H20" s="26">
        <v>13964484</v>
      </c>
      <c r="I20" s="26">
        <v>-9153467</v>
      </c>
      <c r="J20" s="26">
        <v>5844054</v>
      </c>
      <c r="K20" s="26">
        <v>1733831</v>
      </c>
      <c r="L20" s="26">
        <v>1497614</v>
      </c>
      <c r="M20" s="26">
        <v>10421519</v>
      </c>
      <c r="N20" s="26">
        <v>13652964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19497018</v>
      </c>
      <c r="X20" s="26">
        <v>12350503</v>
      </c>
      <c r="Y20" s="26">
        <v>7146515</v>
      </c>
      <c r="Z20" s="27">
        <v>57.86</v>
      </c>
      <c r="AA20" s="28">
        <v>22913734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2645868275</v>
      </c>
      <c r="F22" s="35">
        <f t="shared" si="0"/>
        <v>2645868275</v>
      </c>
      <c r="G22" s="35">
        <f t="shared" si="0"/>
        <v>268068909</v>
      </c>
      <c r="H22" s="35">
        <f t="shared" si="0"/>
        <v>184011240</v>
      </c>
      <c r="I22" s="35">
        <f t="shared" si="0"/>
        <v>153046463</v>
      </c>
      <c r="J22" s="35">
        <f t="shared" si="0"/>
        <v>605126612</v>
      </c>
      <c r="K22" s="35">
        <f t="shared" si="0"/>
        <v>163975624</v>
      </c>
      <c r="L22" s="35">
        <f t="shared" si="0"/>
        <v>152381541</v>
      </c>
      <c r="M22" s="35">
        <f t="shared" si="0"/>
        <v>235254395</v>
      </c>
      <c r="N22" s="35">
        <f t="shared" si="0"/>
        <v>551611560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1156738172</v>
      </c>
      <c r="X22" s="35">
        <f t="shared" si="0"/>
        <v>1426123003</v>
      </c>
      <c r="Y22" s="35">
        <f t="shared" si="0"/>
        <v>-269384831</v>
      </c>
      <c r="Z22" s="36">
        <f>+IF(X22&lt;&gt;0,+(Y22/X22)*100,0)</f>
        <v>-18.889312523065726</v>
      </c>
      <c r="AA22" s="33">
        <f>SUM(AA5:AA21)</f>
        <v>2645868275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649004731</v>
      </c>
      <c r="F25" s="8">
        <v>649004731</v>
      </c>
      <c r="G25" s="8">
        <v>53266470</v>
      </c>
      <c r="H25" s="8">
        <v>54239557</v>
      </c>
      <c r="I25" s="8">
        <v>54775221</v>
      </c>
      <c r="J25" s="8">
        <v>162281248</v>
      </c>
      <c r="K25" s="8">
        <v>54054913</v>
      </c>
      <c r="L25" s="8">
        <v>57164543</v>
      </c>
      <c r="M25" s="8">
        <v>56550652</v>
      </c>
      <c r="N25" s="8">
        <v>167770108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330051356</v>
      </c>
      <c r="X25" s="8">
        <v>349813550</v>
      </c>
      <c r="Y25" s="8">
        <v>-19762194</v>
      </c>
      <c r="Z25" s="2">
        <v>-5.65</v>
      </c>
      <c r="AA25" s="6">
        <v>649004731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25735151</v>
      </c>
      <c r="F26" s="8">
        <v>25735151</v>
      </c>
      <c r="G26" s="8">
        <v>2003129</v>
      </c>
      <c r="H26" s="8">
        <v>2081780</v>
      </c>
      <c r="I26" s="8">
        <v>2061156</v>
      </c>
      <c r="J26" s="8">
        <v>6146065</v>
      </c>
      <c r="K26" s="8">
        <v>2059689</v>
      </c>
      <c r="L26" s="8">
        <v>2043846</v>
      </c>
      <c r="M26" s="8">
        <v>2032295</v>
      </c>
      <c r="N26" s="8">
        <v>6135830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12281895</v>
      </c>
      <c r="X26" s="8">
        <v>13871247</v>
      </c>
      <c r="Y26" s="8">
        <v>-1589352</v>
      </c>
      <c r="Z26" s="2">
        <v>-11.46</v>
      </c>
      <c r="AA26" s="6">
        <v>25735151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426150303</v>
      </c>
      <c r="F27" s="8">
        <v>426150303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229695013</v>
      </c>
      <c r="Y27" s="8">
        <v>-229695013</v>
      </c>
      <c r="Z27" s="2">
        <v>-100</v>
      </c>
      <c r="AA27" s="6">
        <v>426150303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167500000</v>
      </c>
      <c r="F28" s="8">
        <v>167500000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90282500</v>
      </c>
      <c r="Y28" s="8">
        <v>-90282500</v>
      </c>
      <c r="Z28" s="2">
        <v>-100</v>
      </c>
      <c r="AA28" s="6">
        <v>167500000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72718205</v>
      </c>
      <c r="F29" s="8">
        <v>72718205</v>
      </c>
      <c r="G29" s="8">
        <v>5582252</v>
      </c>
      <c r="H29" s="8">
        <v>0</v>
      </c>
      <c r="I29" s="8">
        <v>1039922</v>
      </c>
      <c r="J29" s="8">
        <v>6622174</v>
      </c>
      <c r="K29" s="8">
        <v>0</v>
      </c>
      <c r="L29" s="8">
        <v>0</v>
      </c>
      <c r="M29" s="8">
        <v>4194855</v>
      </c>
      <c r="N29" s="8">
        <v>4194855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10817029</v>
      </c>
      <c r="X29" s="8">
        <v>39195112</v>
      </c>
      <c r="Y29" s="8">
        <v>-28378083</v>
      </c>
      <c r="Z29" s="2">
        <v>-72.4</v>
      </c>
      <c r="AA29" s="6">
        <v>72718205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949450138</v>
      </c>
      <c r="F30" s="8">
        <v>949450138</v>
      </c>
      <c r="G30" s="8">
        <v>4612926</v>
      </c>
      <c r="H30" s="8">
        <v>16119286</v>
      </c>
      <c r="I30" s="8">
        <v>5588610</v>
      </c>
      <c r="J30" s="8">
        <v>26320822</v>
      </c>
      <c r="K30" s="8">
        <v>14256788</v>
      </c>
      <c r="L30" s="8">
        <v>31852621</v>
      </c>
      <c r="M30" s="8">
        <v>49063374</v>
      </c>
      <c r="N30" s="8">
        <v>95172783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121493605</v>
      </c>
      <c r="X30" s="8">
        <v>511753624</v>
      </c>
      <c r="Y30" s="8">
        <v>-390260019</v>
      </c>
      <c r="Z30" s="2">
        <v>-76.26</v>
      </c>
      <c r="AA30" s="6">
        <v>949450138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125517653</v>
      </c>
      <c r="F31" s="8">
        <v>125517653</v>
      </c>
      <c r="G31" s="8">
        <v>1526136</v>
      </c>
      <c r="H31" s="8">
        <v>2628095</v>
      </c>
      <c r="I31" s="8">
        <v>9379376</v>
      </c>
      <c r="J31" s="8">
        <v>13533607</v>
      </c>
      <c r="K31" s="8">
        <v>9186816</v>
      </c>
      <c r="L31" s="8">
        <v>13125381</v>
      </c>
      <c r="M31" s="8">
        <v>17803704</v>
      </c>
      <c r="N31" s="8">
        <v>40115901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53649508</v>
      </c>
      <c r="X31" s="8">
        <v>67654014</v>
      </c>
      <c r="Y31" s="8">
        <v>-14004506</v>
      </c>
      <c r="Z31" s="2">
        <v>-20.7</v>
      </c>
      <c r="AA31" s="6">
        <v>125517653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42056984</v>
      </c>
      <c r="F32" s="8">
        <v>42056984</v>
      </c>
      <c r="G32" s="8">
        <v>3258215</v>
      </c>
      <c r="H32" s="8">
        <v>1217979</v>
      </c>
      <c r="I32" s="8">
        <v>8025967</v>
      </c>
      <c r="J32" s="8">
        <v>12502161</v>
      </c>
      <c r="K32" s="8">
        <v>3933017</v>
      </c>
      <c r="L32" s="8">
        <v>5066808</v>
      </c>
      <c r="M32" s="8">
        <v>5915975</v>
      </c>
      <c r="N32" s="8">
        <v>14915800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27417961</v>
      </c>
      <c r="X32" s="8">
        <v>22668716</v>
      </c>
      <c r="Y32" s="8">
        <v>4749245</v>
      </c>
      <c r="Z32" s="2">
        <v>20.95</v>
      </c>
      <c r="AA32" s="6">
        <v>42056984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35929454</v>
      </c>
      <c r="F33" s="8">
        <v>35929454</v>
      </c>
      <c r="G33" s="8">
        <v>558603</v>
      </c>
      <c r="H33" s="8">
        <v>855523</v>
      </c>
      <c r="I33" s="8">
        <v>558548</v>
      </c>
      <c r="J33" s="8">
        <v>1972674</v>
      </c>
      <c r="K33" s="8">
        <v>558603</v>
      </c>
      <c r="L33" s="8">
        <v>558548</v>
      </c>
      <c r="M33" s="8">
        <v>1495862</v>
      </c>
      <c r="N33" s="8">
        <v>2613013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4585687</v>
      </c>
      <c r="X33" s="8">
        <v>19365975</v>
      </c>
      <c r="Y33" s="8">
        <v>-14780288</v>
      </c>
      <c r="Z33" s="2">
        <v>-76.32</v>
      </c>
      <c r="AA33" s="6">
        <v>35929454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202445721</v>
      </c>
      <c r="F34" s="8">
        <v>202445721</v>
      </c>
      <c r="G34" s="8">
        <v>4672765</v>
      </c>
      <c r="H34" s="8">
        <v>10108717</v>
      </c>
      <c r="I34" s="8">
        <v>22305586</v>
      </c>
      <c r="J34" s="8">
        <v>37087068</v>
      </c>
      <c r="K34" s="8">
        <v>13424636</v>
      </c>
      <c r="L34" s="8">
        <v>12602033</v>
      </c>
      <c r="M34" s="8">
        <v>15678540</v>
      </c>
      <c r="N34" s="8">
        <v>41705209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78792277</v>
      </c>
      <c r="X34" s="8">
        <v>109118244</v>
      </c>
      <c r="Y34" s="8">
        <v>-30325967</v>
      </c>
      <c r="Z34" s="2">
        <v>-27.79</v>
      </c>
      <c r="AA34" s="6">
        <v>202445721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2696508340</v>
      </c>
      <c r="F36" s="35">
        <f t="shared" si="1"/>
        <v>2696508340</v>
      </c>
      <c r="G36" s="35">
        <f t="shared" si="1"/>
        <v>75480496</v>
      </c>
      <c r="H36" s="35">
        <f t="shared" si="1"/>
        <v>87250937</v>
      </c>
      <c r="I36" s="35">
        <f t="shared" si="1"/>
        <v>103734386</v>
      </c>
      <c r="J36" s="35">
        <f t="shared" si="1"/>
        <v>266465819</v>
      </c>
      <c r="K36" s="35">
        <f t="shared" si="1"/>
        <v>97474462</v>
      </c>
      <c r="L36" s="35">
        <f t="shared" si="1"/>
        <v>122413780</v>
      </c>
      <c r="M36" s="35">
        <f t="shared" si="1"/>
        <v>152735257</v>
      </c>
      <c r="N36" s="35">
        <f t="shared" si="1"/>
        <v>372623499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639089318</v>
      </c>
      <c r="X36" s="35">
        <f t="shared" si="1"/>
        <v>1453417995</v>
      </c>
      <c r="Y36" s="35">
        <f t="shared" si="1"/>
        <v>-814328677</v>
      </c>
      <c r="Z36" s="36">
        <f>+IF(X36&lt;&gt;0,+(Y36/X36)*100,0)</f>
        <v>-56.02852584744555</v>
      </c>
      <c r="AA36" s="33">
        <f>SUM(AA25:AA35)</f>
        <v>2696508340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-50640065</v>
      </c>
      <c r="F38" s="48">
        <f t="shared" si="2"/>
        <v>-50640065</v>
      </c>
      <c r="G38" s="48">
        <f t="shared" si="2"/>
        <v>192588413</v>
      </c>
      <c r="H38" s="48">
        <f t="shared" si="2"/>
        <v>96760303</v>
      </c>
      <c r="I38" s="48">
        <f t="shared" si="2"/>
        <v>49312077</v>
      </c>
      <c r="J38" s="48">
        <f t="shared" si="2"/>
        <v>338660793</v>
      </c>
      <c r="K38" s="48">
        <f t="shared" si="2"/>
        <v>66501162</v>
      </c>
      <c r="L38" s="48">
        <f t="shared" si="2"/>
        <v>29967761</v>
      </c>
      <c r="M38" s="48">
        <f t="shared" si="2"/>
        <v>82519138</v>
      </c>
      <c r="N38" s="48">
        <f t="shared" si="2"/>
        <v>178988061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517648854</v>
      </c>
      <c r="X38" s="48">
        <f>IF(F22=F36,0,X22-X36)</f>
        <v>-27294992</v>
      </c>
      <c r="Y38" s="48">
        <f t="shared" si="2"/>
        <v>544943846</v>
      </c>
      <c r="Z38" s="49">
        <f>+IF(X38&lt;&gt;0,+(Y38/X38)*100,0)</f>
        <v>-1996.497547975101</v>
      </c>
      <c r="AA38" s="46">
        <f>+AA22-AA36</f>
        <v>-50640065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236617850</v>
      </c>
      <c r="F39" s="8">
        <v>236617850</v>
      </c>
      <c r="G39" s="8">
        <v>829517</v>
      </c>
      <c r="H39" s="8">
        <v>78157</v>
      </c>
      <c r="I39" s="8">
        <v>1598458</v>
      </c>
      <c r="J39" s="8">
        <v>2506132</v>
      </c>
      <c r="K39" s="8">
        <v>13640888</v>
      </c>
      <c r="L39" s="8">
        <v>5116230</v>
      </c>
      <c r="M39" s="8">
        <v>1240334</v>
      </c>
      <c r="N39" s="8">
        <v>19997452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22503584</v>
      </c>
      <c r="X39" s="8">
        <v>127537022</v>
      </c>
      <c r="Y39" s="8">
        <v>-105033438</v>
      </c>
      <c r="Z39" s="2">
        <v>-82.36</v>
      </c>
      <c r="AA39" s="6">
        <v>236617850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185977785</v>
      </c>
      <c r="F42" s="57">
        <f t="shared" si="3"/>
        <v>185977785</v>
      </c>
      <c r="G42" s="57">
        <f t="shared" si="3"/>
        <v>193417930</v>
      </c>
      <c r="H42" s="57">
        <f t="shared" si="3"/>
        <v>96838460</v>
      </c>
      <c r="I42" s="57">
        <f t="shared" si="3"/>
        <v>50910535</v>
      </c>
      <c r="J42" s="57">
        <f t="shared" si="3"/>
        <v>341166925</v>
      </c>
      <c r="K42" s="57">
        <f t="shared" si="3"/>
        <v>80142050</v>
      </c>
      <c r="L42" s="57">
        <f t="shared" si="3"/>
        <v>35083991</v>
      </c>
      <c r="M42" s="57">
        <f t="shared" si="3"/>
        <v>83759472</v>
      </c>
      <c r="N42" s="57">
        <f t="shared" si="3"/>
        <v>198985513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540152438</v>
      </c>
      <c r="X42" s="57">
        <f t="shared" si="3"/>
        <v>100242030</v>
      </c>
      <c r="Y42" s="57">
        <f t="shared" si="3"/>
        <v>439910408</v>
      </c>
      <c r="Z42" s="58">
        <f>+IF(X42&lt;&gt;0,+(Y42/X42)*100,0)</f>
        <v>438.8482635477354</v>
      </c>
      <c r="AA42" s="55">
        <f>SUM(AA38:AA41)</f>
        <v>185977785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185977785</v>
      </c>
      <c r="F44" s="65">
        <f t="shared" si="4"/>
        <v>185977785</v>
      </c>
      <c r="G44" s="65">
        <f t="shared" si="4"/>
        <v>193417930</v>
      </c>
      <c r="H44" s="65">
        <f t="shared" si="4"/>
        <v>96838460</v>
      </c>
      <c r="I44" s="65">
        <f t="shared" si="4"/>
        <v>50910535</v>
      </c>
      <c r="J44" s="65">
        <f t="shared" si="4"/>
        <v>341166925</v>
      </c>
      <c r="K44" s="65">
        <f t="shared" si="4"/>
        <v>80142050</v>
      </c>
      <c r="L44" s="65">
        <f t="shared" si="4"/>
        <v>35083991</v>
      </c>
      <c r="M44" s="65">
        <f t="shared" si="4"/>
        <v>83759472</v>
      </c>
      <c r="N44" s="65">
        <f t="shared" si="4"/>
        <v>198985513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540152438</v>
      </c>
      <c r="X44" s="65">
        <f t="shared" si="4"/>
        <v>100242030</v>
      </c>
      <c r="Y44" s="65">
        <f t="shared" si="4"/>
        <v>439910408</v>
      </c>
      <c r="Z44" s="66">
        <f>+IF(X44&lt;&gt;0,+(Y44/X44)*100,0)</f>
        <v>438.8482635477354</v>
      </c>
      <c r="AA44" s="63">
        <f>+AA42-AA43</f>
        <v>185977785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185977785</v>
      </c>
      <c r="F46" s="57">
        <f t="shared" si="5"/>
        <v>185977785</v>
      </c>
      <c r="G46" s="57">
        <f t="shared" si="5"/>
        <v>193417930</v>
      </c>
      <c r="H46" s="57">
        <f t="shared" si="5"/>
        <v>96838460</v>
      </c>
      <c r="I46" s="57">
        <f t="shared" si="5"/>
        <v>50910535</v>
      </c>
      <c r="J46" s="57">
        <f t="shared" si="5"/>
        <v>341166925</v>
      </c>
      <c r="K46" s="57">
        <f t="shared" si="5"/>
        <v>80142050</v>
      </c>
      <c r="L46" s="57">
        <f t="shared" si="5"/>
        <v>35083991</v>
      </c>
      <c r="M46" s="57">
        <f t="shared" si="5"/>
        <v>83759472</v>
      </c>
      <c r="N46" s="57">
        <f t="shared" si="5"/>
        <v>198985513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540152438</v>
      </c>
      <c r="X46" s="57">
        <f t="shared" si="5"/>
        <v>100242030</v>
      </c>
      <c r="Y46" s="57">
        <f t="shared" si="5"/>
        <v>439910408</v>
      </c>
      <c r="Z46" s="58">
        <f>+IF(X46&lt;&gt;0,+(Y46/X46)*100,0)</f>
        <v>438.8482635477354</v>
      </c>
      <c r="AA46" s="55">
        <f>SUM(AA44:AA45)</f>
        <v>185977785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185977785</v>
      </c>
      <c r="F48" s="73">
        <f t="shared" si="6"/>
        <v>185977785</v>
      </c>
      <c r="G48" s="73">
        <f t="shared" si="6"/>
        <v>193417930</v>
      </c>
      <c r="H48" s="74">
        <f t="shared" si="6"/>
        <v>96838460</v>
      </c>
      <c r="I48" s="74">
        <f t="shared" si="6"/>
        <v>50910535</v>
      </c>
      <c r="J48" s="74">
        <f t="shared" si="6"/>
        <v>341166925</v>
      </c>
      <c r="K48" s="74">
        <f t="shared" si="6"/>
        <v>80142050</v>
      </c>
      <c r="L48" s="74">
        <f t="shared" si="6"/>
        <v>35083991</v>
      </c>
      <c r="M48" s="73">
        <f t="shared" si="6"/>
        <v>83759472</v>
      </c>
      <c r="N48" s="73">
        <f t="shared" si="6"/>
        <v>198985513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540152438</v>
      </c>
      <c r="X48" s="74">
        <f t="shared" si="6"/>
        <v>100242030</v>
      </c>
      <c r="Y48" s="74">
        <f t="shared" si="6"/>
        <v>439910408</v>
      </c>
      <c r="Z48" s="75">
        <f>+IF(X48&lt;&gt;0,+(Y48/X48)*100,0)</f>
        <v>438.8482635477354</v>
      </c>
      <c r="AA48" s="76">
        <f>SUM(AA46:AA47)</f>
        <v>185977785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308610464</v>
      </c>
      <c r="D5" s="6">
        <v>0</v>
      </c>
      <c r="E5" s="7">
        <v>304861283</v>
      </c>
      <c r="F5" s="8">
        <v>304861283</v>
      </c>
      <c r="G5" s="8">
        <v>27141366</v>
      </c>
      <c r="H5" s="8">
        <v>24852085</v>
      </c>
      <c r="I5" s="8">
        <v>25991844</v>
      </c>
      <c r="J5" s="8">
        <v>77985295</v>
      </c>
      <c r="K5" s="8">
        <v>26049876</v>
      </c>
      <c r="L5" s="8">
        <v>26078459</v>
      </c>
      <c r="M5" s="8">
        <v>26112002</v>
      </c>
      <c r="N5" s="8">
        <v>78240337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156225632</v>
      </c>
      <c r="X5" s="8">
        <v>149922738</v>
      </c>
      <c r="Y5" s="8">
        <v>6302894</v>
      </c>
      <c r="Z5" s="2">
        <v>4.2</v>
      </c>
      <c r="AA5" s="6">
        <v>304861283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501660536</v>
      </c>
      <c r="D7" s="6">
        <v>0</v>
      </c>
      <c r="E7" s="7">
        <v>574066169</v>
      </c>
      <c r="F7" s="8">
        <v>574066169</v>
      </c>
      <c r="G7" s="8">
        <v>46546017</v>
      </c>
      <c r="H7" s="8">
        <v>57273655</v>
      </c>
      <c r="I7" s="8">
        <v>53727707</v>
      </c>
      <c r="J7" s="8">
        <v>157547379</v>
      </c>
      <c r="K7" s="8">
        <v>43426350</v>
      </c>
      <c r="L7" s="8">
        <v>46157200</v>
      </c>
      <c r="M7" s="8">
        <v>43856287</v>
      </c>
      <c r="N7" s="8">
        <v>133439837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290987216</v>
      </c>
      <c r="X7" s="8">
        <v>293593223</v>
      </c>
      <c r="Y7" s="8">
        <v>-2606007</v>
      </c>
      <c r="Z7" s="2">
        <v>-0.89</v>
      </c>
      <c r="AA7" s="6">
        <v>574066169</v>
      </c>
    </row>
    <row r="8" spans="1:27" ht="13.5">
      <c r="A8" s="25" t="s">
        <v>35</v>
      </c>
      <c r="B8" s="24"/>
      <c r="C8" s="6">
        <v>79250475</v>
      </c>
      <c r="D8" s="6">
        <v>0</v>
      </c>
      <c r="E8" s="7">
        <v>83158369</v>
      </c>
      <c r="F8" s="8">
        <v>83158369</v>
      </c>
      <c r="G8" s="8">
        <v>6856185</v>
      </c>
      <c r="H8" s="8">
        <v>5154173</v>
      </c>
      <c r="I8" s="8">
        <v>6991446</v>
      </c>
      <c r="J8" s="8">
        <v>19001804</v>
      </c>
      <c r="K8" s="8">
        <v>6385283</v>
      </c>
      <c r="L8" s="8">
        <v>5630383</v>
      </c>
      <c r="M8" s="8">
        <v>9899585</v>
      </c>
      <c r="N8" s="8">
        <v>21915251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40917055</v>
      </c>
      <c r="X8" s="8">
        <v>41735568</v>
      </c>
      <c r="Y8" s="8">
        <v>-818513</v>
      </c>
      <c r="Z8" s="2">
        <v>-1.96</v>
      </c>
      <c r="AA8" s="6">
        <v>83158369</v>
      </c>
    </row>
    <row r="9" spans="1:27" ht="13.5">
      <c r="A9" s="25" t="s">
        <v>36</v>
      </c>
      <c r="B9" s="24"/>
      <c r="C9" s="6">
        <v>68678824</v>
      </c>
      <c r="D9" s="6">
        <v>0</v>
      </c>
      <c r="E9" s="7">
        <v>56122768</v>
      </c>
      <c r="F9" s="8">
        <v>56122768</v>
      </c>
      <c r="G9" s="8">
        <v>6243108</v>
      </c>
      <c r="H9" s="8">
        <v>3174568</v>
      </c>
      <c r="I9" s="8">
        <v>4727081</v>
      </c>
      <c r="J9" s="8">
        <v>14144757</v>
      </c>
      <c r="K9" s="8">
        <v>4653453</v>
      </c>
      <c r="L9" s="8">
        <v>4631156</v>
      </c>
      <c r="M9" s="8">
        <v>4687284</v>
      </c>
      <c r="N9" s="8">
        <v>13971893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28116650</v>
      </c>
      <c r="X9" s="8">
        <v>27880725</v>
      </c>
      <c r="Y9" s="8">
        <v>235925</v>
      </c>
      <c r="Z9" s="2">
        <v>0.85</v>
      </c>
      <c r="AA9" s="6">
        <v>56122768</v>
      </c>
    </row>
    <row r="10" spans="1:27" ht="13.5">
      <c r="A10" s="25" t="s">
        <v>37</v>
      </c>
      <c r="B10" s="24"/>
      <c r="C10" s="6">
        <v>79161256</v>
      </c>
      <c r="D10" s="6">
        <v>0</v>
      </c>
      <c r="E10" s="7">
        <v>60048037</v>
      </c>
      <c r="F10" s="26">
        <v>60048037</v>
      </c>
      <c r="G10" s="26">
        <v>7097015</v>
      </c>
      <c r="H10" s="26">
        <v>3289447</v>
      </c>
      <c r="I10" s="26">
        <v>5178769</v>
      </c>
      <c r="J10" s="26">
        <v>15565231</v>
      </c>
      <c r="K10" s="26">
        <v>5174023</v>
      </c>
      <c r="L10" s="26">
        <v>5174246</v>
      </c>
      <c r="M10" s="26">
        <v>5164749</v>
      </c>
      <c r="N10" s="26">
        <v>15513018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31078249</v>
      </c>
      <c r="X10" s="26">
        <v>29607402</v>
      </c>
      <c r="Y10" s="26">
        <v>1470847</v>
      </c>
      <c r="Z10" s="27">
        <v>4.97</v>
      </c>
      <c r="AA10" s="28">
        <v>60048037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17361356</v>
      </c>
      <c r="D12" s="6">
        <v>0</v>
      </c>
      <c r="E12" s="7">
        <v>17488224</v>
      </c>
      <c r="F12" s="8">
        <v>17488224</v>
      </c>
      <c r="G12" s="8">
        <v>1532662</v>
      </c>
      <c r="H12" s="8">
        <v>1413355</v>
      </c>
      <c r="I12" s="8">
        <v>1479489</v>
      </c>
      <c r="J12" s="8">
        <v>4425506</v>
      </c>
      <c r="K12" s="8">
        <v>1519552</v>
      </c>
      <c r="L12" s="8">
        <v>1479284</v>
      </c>
      <c r="M12" s="8">
        <v>375631</v>
      </c>
      <c r="N12" s="8">
        <v>3374467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7799973</v>
      </c>
      <c r="X12" s="8">
        <v>8563106</v>
      </c>
      <c r="Y12" s="8">
        <v>-763133</v>
      </c>
      <c r="Z12" s="2">
        <v>-8.91</v>
      </c>
      <c r="AA12" s="6">
        <v>17488224</v>
      </c>
    </row>
    <row r="13" spans="1:27" ht="13.5">
      <c r="A13" s="23" t="s">
        <v>40</v>
      </c>
      <c r="B13" s="29"/>
      <c r="C13" s="6">
        <v>39770333</v>
      </c>
      <c r="D13" s="6">
        <v>0</v>
      </c>
      <c r="E13" s="7">
        <v>24981300</v>
      </c>
      <c r="F13" s="8">
        <v>24981300</v>
      </c>
      <c r="G13" s="8">
        <v>1601910</v>
      </c>
      <c r="H13" s="8">
        <v>3771249</v>
      </c>
      <c r="I13" s="8">
        <v>5864035</v>
      </c>
      <c r="J13" s="8">
        <v>11237194</v>
      </c>
      <c r="K13" s="8">
        <v>4366903</v>
      </c>
      <c r="L13" s="8">
        <v>3065873</v>
      </c>
      <c r="M13" s="8">
        <v>1995100</v>
      </c>
      <c r="N13" s="8">
        <v>9427876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20665070</v>
      </c>
      <c r="X13" s="8">
        <v>12538425</v>
      </c>
      <c r="Y13" s="8">
        <v>8126645</v>
      </c>
      <c r="Z13" s="2">
        <v>64.81</v>
      </c>
      <c r="AA13" s="6">
        <v>24981300</v>
      </c>
    </row>
    <row r="14" spans="1:27" ht="13.5">
      <c r="A14" s="23" t="s">
        <v>41</v>
      </c>
      <c r="B14" s="29"/>
      <c r="C14" s="6">
        <v>2860040</v>
      </c>
      <c r="D14" s="6">
        <v>0</v>
      </c>
      <c r="E14" s="7">
        <v>2314533</v>
      </c>
      <c r="F14" s="8">
        <v>2314533</v>
      </c>
      <c r="G14" s="8">
        <v>240919</v>
      </c>
      <c r="H14" s="8">
        <v>258680</v>
      </c>
      <c r="I14" s="8">
        <v>278622</v>
      </c>
      <c r="J14" s="8">
        <v>778221</v>
      </c>
      <c r="K14" s="8">
        <v>267504</v>
      </c>
      <c r="L14" s="8">
        <v>274269</v>
      </c>
      <c r="M14" s="8">
        <v>265112</v>
      </c>
      <c r="N14" s="8">
        <v>806885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1585106</v>
      </c>
      <c r="X14" s="8">
        <v>1069064</v>
      </c>
      <c r="Y14" s="8">
        <v>516042</v>
      </c>
      <c r="Z14" s="2">
        <v>48.27</v>
      </c>
      <c r="AA14" s="6">
        <v>2314533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17015677</v>
      </c>
      <c r="D16" s="6">
        <v>0</v>
      </c>
      <c r="E16" s="7">
        <v>4695023</v>
      </c>
      <c r="F16" s="8">
        <v>4695023</v>
      </c>
      <c r="G16" s="8">
        <v>339790</v>
      </c>
      <c r="H16" s="8">
        <v>525457</v>
      </c>
      <c r="I16" s="8">
        <v>440514</v>
      </c>
      <c r="J16" s="8">
        <v>1305761</v>
      </c>
      <c r="K16" s="8">
        <v>517308</v>
      </c>
      <c r="L16" s="8">
        <v>585855</v>
      </c>
      <c r="M16" s="8">
        <v>587955</v>
      </c>
      <c r="N16" s="8">
        <v>1691118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2996879</v>
      </c>
      <c r="X16" s="8">
        <v>2403044</v>
      </c>
      <c r="Y16" s="8">
        <v>593835</v>
      </c>
      <c r="Z16" s="2">
        <v>24.71</v>
      </c>
      <c r="AA16" s="6">
        <v>4695023</v>
      </c>
    </row>
    <row r="17" spans="1:27" ht="13.5">
      <c r="A17" s="23" t="s">
        <v>44</v>
      </c>
      <c r="B17" s="29"/>
      <c r="C17" s="6">
        <v>8852341</v>
      </c>
      <c r="D17" s="6">
        <v>0</v>
      </c>
      <c r="E17" s="7">
        <v>9275565</v>
      </c>
      <c r="F17" s="8">
        <v>9275565</v>
      </c>
      <c r="G17" s="8">
        <v>640796</v>
      </c>
      <c r="H17" s="8">
        <v>757149</v>
      </c>
      <c r="I17" s="8">
        <v>793258</v>
      </c>
      <c r="J17" s="8">
        <v>2191203</v>
      </c>
      <c r="K17" s="8">
        <v>726104</v>
      </c>
      <c r="L17" s="8">
        <v>510611</v>
      </c>
      <c r="M17" s="8">
        <v>910348</v>
      </c>
      <c r="N17" s="8">
        <v>2147063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4338266</v>
      </c>
      <c r="X17" s="8">
        <v>4771465</v>
      </c>
      <c r="Y17" s="8">
        <v>-433199</v>
      </c>
      <c r="Z17" s="2">
        <v>-9.08</v>
      </c>
      <c r="AA17" s="6">
        <v>9275565</v>
      </c>
    </row>
    <row r="18" spans="1:27" ht="13.5">
      <c r="A18" s="25" t="s">
        <v>45</v>
      </c>
      <c r="B18" s="24"/>
      <c r="C18" s="6">
        <v>17659784</v>
      </c>
      <c r="D18" s="6">
        <v>0</v>
      </c>
      <c r="E18" s="7">
        <v>15909100</v>
      </c>
      <c r="F18" s="8">
        <v>15909100</v>
      </c>
      <c r="G18" s="8">
        <v>0</v>
      </c>
      <c r="H18" s="8">
        <v>1633728</v>
      </c>
      <c r="I18" s="8">
        <v>1904927</v>
      </c>
      <c r="J18" s="8">
        <v>3538655</v>
      </c>
      <c r="K18" s="8">
        <v>1983983</v>
      </c>
      <c r="L18" s="8">
        <v>1471183</v>
      </c>
      <c r="M18" s="8">
        <v>1539836</v>
      </c>
      <c r="N18" s="8">
        <v>4995002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8533657</v>
      </c>
      <c r="X18" s="8">
        <v>7020278</v>
      </c>
      <c r="Y18" s="8">
        <v>1513379</v>
      </c>
      <c r="Z18" s="2">
        <v>21.56</v>
      </c>
      <c r="AA18" s="6">
        <v>15909100</v>
      </c>
    </row>
    <row r="19" spans="1:27" ht="13.5">
      <c r="A19" s="23" t="s">
        <v>46</v>
      </c>
      <c r="B19" s="29"/>
      <c r="C19" s="6">
        <v>125385667</v>
      </c>
      <c r="D19" s="6">
        <v>0</v>
      </c>
      <c r="E19" s="7">
        <v>140560000</v>
      </c>
      <c r="F19" s="8">
        <v>140560000</v>
      </c>
      <c r="G19" s="8">
        <v>56811708</v>
      </c>
      <c r="H19" s="8">
        <v>123764</v>
      </c>
      <c r="I19" s="8">
        <v>1733772</v>
      </c>
      <c r="J19" s="8">
        <v>58669244</v>
      </c>
      <c r="K19" s="8">
        <v>-322313</v>
      </c>
      <c r="L19" s="8">
        <v>435819</v>
      </c>
      <c r="M19" s="8">
        <v>45770510</v>
      </c>
      <c r="N19" s="8">
        <v>45884016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104553260</v>
      </c>
      <c r="X19" s="8">
        <v>104305842</v>
      </c>
      <c r="Y19" s="8">
        <v>247418</v>
      </c>
      <c r="Z19" s="2">
        <v>0.24</v>
      </c>
      <c r="AA19" s="6">
        <v>140560000</v>
      </c>
    </row>
    <row r="20" spans="1:27" ht="13.5">
      <c r="A20" s="23" t="s">
        <v>47</v>
      </c>
      <c r="B20" s="29"/>
      <c r="C20" s="6">
        <v>33371775</v>
      </c>
      <c r="D20" s="6">
        <v>0</v>
      </c>
      <c r="E20" s="7">
        <v>76550393</v>
      </c>
      <c r="F20" s="26">
        <v>76550393</v>
      </c>
      <c r="G20" s="26">
        <v>1028105</v>
      </c>
      <c r="H20" s="26">
        <v>1407031</v>
      </c>
      <c r="I20" s="26">
        <v>1458024</v>
      </c>
      <c r="J20" s="26">
        <v>3893160</v>
      </c>
      <c r="K20" s="26">
        <v>1262092</v>
      </c>
      <c r="L20" s="26">
        <v>2058107</v>
      </c>
      <c r="M20" s="26">
        <v>859830</v>
      </c>
      <c r="N20" s="26">
        <v>4180029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8073189</v>
      </c>
      <c r="X20" s="26">
        <v>9291219</v>
      </c>
      <c r="Y20" s="26">
        <v>-1218030</v>
      </c>
      <c r="Z20" s="27">
        <v>-13.11</v>
      </c>
      <c r="AA20" s="28">
        <v>76550393</v>
      </c>
    </row>
    <row r="21" spans="1:27" ht="13.5">
      <c r="A21" s="23" t="s">
        <v>48</v>
      </c>
      <c r="B21" s="29"/>
      <c r="C21" s="6">
        <v>1488576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123998</v>
      </c>
      <c r="Y21" s="8">
        <v>-123998</v>
      </c>
      <c r="Z21" s="2">
        <v>-100</v>
      </c>
      <c r="AA21" s="6">
        <v>150000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1301127104</v>
      </c>
      <c r="D22" s="33">
        <f>SUM(D5:D21)</f>
        <v>0</v>
      </c>
      <c r="E22" s="34">
        <f t="shared" si="0"/>
        <v>1370180764</v>
      </c>
      <c r="F22" s="35">
        <f t="shared" si="0"/>
        <v>1370180764</v>
      </c>
      <c r="G22" s="35">
        <f t="shared" si="0"/>
        <v>156079581</v>
      </c>
      <c r="H22" s="35">
        <f t="shared" si="0"/>
        <v>103634341</v>
      </c>
      <c r="I22" s="35">
        <f t="shared" si="0"/>
        <v>110569488</v>
      </c>
      <c r="J22" s="35">
        <f t="shared" si="0"/>
        <v>370283410</v>
      </c>
      <c r="K22" s="35">
        <f t="shared" si="0"/>
        <v>96010118</v>
      </c>
      <c r="L22" s="35">
        <f t="shared" si="0"/>
        <v>97552445</v>
      </c>
      <c r="M22" s="35">
        <f t="shared" si="0"/>
        <v>142024229</v>
      </c>
      <c r="N22" s="35">
        <f t="shared" si="0"/>
        <v>335586792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705870202</v>
      </c>
      <c r="X22" s="35">
        <f t="shared" si="0"/>
        <v>692826097</v>
      </c>
      <c r="Y22" s="35">
        <f t="shared" si="0"/>
        <v>13044105</v>
      </c>
      <c r="Z22" s="36">
        <f>+IF(X22&lt;&gt;0,+(Y22/X22)*100,0)</f>
        <v>1.8827386925062668</v>
      </c>
      <c r="AA22" s="33">
        <f>SUM(AA5:AA21)</f>
        <v>1370180764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363305145</v>
      </c>
      <c r="D25" s="6">
        <v>0</v>
      </c>
      <c r="E25" s="7">
        <v>412117366</v>
      </c>
      <c r="F25" s="8">
        <v>412117366</v>
      </c>
      <c r="G25" s="8">
        <v>32593017</v>
      </c>
      <c r="H25" s="8">
        <v>33926827</v>
      </c>
      <c r="I25" s="8">
        <v>32325124</v>
      </c>
      <c r="J25" s="8">
        <v>98844968</v>
      </c>
      <c r="K25" s="8">
        <v>31343701</v>
      </c>
      <c r="L25" s="8">
        <v>33537087</v>
      </c>
      <c r="M25" s="8">
        <v>35549818</v>
      </c>
      <c r="N25" s="8">
        <v>100430606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199275574</v>
      </c>
      <c r="X25" s="8">
        <v>196464583</v>
      </c>
      <c r="Y25" s="8">
        <v>2810991</v>
      </c>
      <c r="Z25" s="2">
        <v>1.43</v>
      </c>
      <c r="AA25" s="6">
        <v>412117366</v>
      </c>
    </row>
    <row r="26" spans="1:27" ht="13.5">
      <c r="A26" s="25" t="s">
        <v>52</v>
      </c>
      <c r="B26" s="24"/>
      <c r="C26" s="6">
        <v>19089604</v>
      </c>
      <c r="D26" s="6">
        <v>0</v>
      </c>
      <c r="E26" s="7">
        <v>21075838</v>
      </c>
      <c r="F26" s="8">
        <v>21075838</v>
      </c>
      <c r="G26" s="8">
        <v>1578329</v>
      </c>
      <c r="H26" s="8">
        <v>1429527</v>
      </c>
      <c r="I26" s="8">
        <v>1552258</v>
      </c>
      <c r="J26" s="8">
        <v>4560114</v>
      </c>
      <c r="K26" s="8">
        <v>1594186</v>
      </c>
      <c r="L26" s="8">
        <v>1594186</v>
      </c>
      <c r="M26" s="8">
        <v>1584268</v>
      </c>
      <c r="N26" s="8">
        <v>4772640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9332754</v>
      </c>
      <c r="X26" s="8">
        <v>9905394</v>
      </c>
      <c r="Y26" s="8">
        <v>-572640</v>
      </c>
      <c r="Z26" s="2">
        <v>-5.78</v>
      </c>
      <c r="AA26" s="6">
        <v>21075838</v>
      </c>
    </row>
    <row r="27" spans="1:27" ht="13.5">
      <c r="A27" s="25" t="s">
        <v>53</v>
      </c>
      <c r="B27" s="24"/>
      <c r="C27" s="6">
        <v>8293281</v>
      </c>
      <c r="D27" s="6">
        <v>0</v>
      </c>
      <c r="E27" s="7">
        <v>9973836</v>
      </c>
      <c r="F27" s="8">
        <v>9973836</v>
      </c>
      <c r="G27" s="8">
        <v>831153</v>
      </c>
      <c r="H27" s="8">
        <v>831153</v>
      </c>
      <c r="I27" s="8">
        <v>831153</v>
      </c>
      <c r="J27" s="8">
        <v>2493459</v>
      </c>
      <c r="K27" s="8">
        <v>831153</v>
      </c>
      <c r="L27" s="8">
        <v>831153</v>
      </c>
      <c r="M27" s="8">
        <v>831153</v>
      </c>
      <c r="N27" s="8">
        <v>2493459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4986918</v>
      </c>
      <c r="X27" s="8">
        <v>4986918</v>
      </c>
      <c r="Y27" s="8">
        <v>0</v>
      </c>
      <c r="Z27" s="2">
        <v>0</v>
      </c>
      <c r="AA27" s="6">
        <v>9973836</v>
      </c>
    </row>
    <row r="28" spans="1:27" ht="13.5">
      <c r="A28" s="25" t="s">
        <v>54</v>
      </c>
      <c r="B28" s="24"/>
      <c r="C28" s="6">
        <v>164688628</v>
      </c>
      <c r="D28" s="6">
        <v>0</v>
      </c>
      <c r="E28" s="7">
        <v>154696859</v>
      </c>
      <c r="F28" s="8">
        <v>154696859</v>
      </c>
      <c r="G28" s="8">
        <v>12880873</v>
      </c>
      <c r="H28" s="8">
        <v>12880873</v>
      </c>
      <c r="I28" s="8">
        <v>12880873</v>
      </c>
      <c r="J28" s="8">
        <v>38642619</v>
      </c>
      <c r="K28" s="8">
        <v>12880873</v>
      </c>
      <c r="L28" s="8">
        <v>12933537</v>
      </c>
      <c r="M28" s="8">
        <v>12891406</v>
      </c>
      <c r="N28" s="8">
        <v>38705816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77348435</v>
      </c>
      <c r="X28" s="8">
        <v>77338992</v>
      </c>
      <c r="Y28" s="8">
        <v>9443</v>
      </c>
      <c r="Z28" s="2">
        <v>0.01</v>
      </c>
      <c r="AA28" s="6">
        <v>154696859</v>
      </c>
    </row>
    <row r="29" spans="1:27" ht="13.5">
      <c r="A29" s="25" t="s">
        <v>55</v>
      </c>
      <c r="B29" s="24"/>
      <c r="C29" s="6">
        <v>8391095</v>
      </c>
      <c r="D29" s="6">
        <v>0</v>
      </c>
      <c r="E29" s="7">
        <v>35746556</v>
      </c>
      <c r="F29" s="8">
        <v>35746556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3767217</v>
      </c>
      <c r="N29" s="8">
        <v>3767217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3767217</v>
      </c>
      <c r="X29" s="8">
        <v>10734383</v>
      </c>
      <c r="Y29" s="8">
        <v>-6967166</v>
      </c>
      <c r="Z29" s="2">
        <v>-64.91</v>
      </c>
      <c r="AA29" s="6">
        <v>35746556</v>
      </c>
    </row>
    <row r="30" spans="1:27" ht="13.5">
      <c r="A30" s="25" t="s">
        <v>56</v>
      </c>
      <c r="B30" s="24"/>
      <c r="C30" s="6">
        <v>379618096</v>
      </c>
      <c r="D30" s="6">
        <v>0</v>
      </c>
      <c r="E30" s="7">
        <v>422709506</v>
      </c>
      <c r="F30" s="8">
        <v>422709506</v>
      </c>
      <c r="G30" s="8">
        <v>3997</v>
      </c>
      <c r="H30" s="8">
        <v>50872606</v>
      </c>
      <c r="I30" s="8">
        <v>48483257</v>
      </c>
      <c r="J30" s="8">
        <v>99359860</v>
      </c>
      <c r="K30" s="8">
        <v>32993264</v>
      </c>
      <c r="L30" s="8">
        <v>29210255</v>
      </c>
      <c r="M30" s="8">
        <v>29803849</v>
      </c>
      <c r="N30" s="8">
        <v>92007368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191367228</v>
      </c>
      <c r="X30" s="8">
        <v>196338393</v>
      </c>
      <c r="Y30" s="8">
        <v>-4971165</v>
      </c>
      <c r="Z30" s="2">
        <v>-2.53</v>
      </c>
      <c r="AA30" s="6">
        <v>422709506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38586788</v>
      </c>
      <c r="D32" s="6">
        <v>0</v>
      </c>
      <c r="E32" s="7">
        <v>46191137</v>
      </c>
      <c r="F32" s="8">
        <v>46191137</v>
      </c>
      <c r="G32" s="8">
        <v>1849348</v>
      </c>
      <c r="H32" s="8">
        <v>3700380</v>
      </c>
      <c r="I32" s="8">
        <v>2695084</v>
      </c>
      <c r="J32" s="8">
        <v>8244812</v>
      </c>
      <c r="K32" s="8">
        <v>2138141</v>
      </c>
      <c r="L32" s="8">
        <v>3499482</v>
      </c>
      <c r="M32" s="8">
        <v>3289807</v>
      </c>
      <c r="N32" s="8">
        <v>8927430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17172242</v>
      </c>
      <c r="X32" s="8">
        <v>20510940</v>
      </c>
      <c r="Y32" s="8">
        <v>-3338698</v>
      </c>
      <c r="Z32" s="2">
        <v>-16.28</v>
      </c>
      <c r="AA32" s="6">
        <v>46191137</v>
      </c>
    </row>
    <row r="33" spans="1:27" ht="13.5">
      <c r="A33" s="25" t="s">
        <v>59</v>
      </c>
      <c r="B33" s="24"/>
      <c r="C33" s="6">
        <v>71439309</v>
      </c>
      <c r="D33" s="6">
        <v>0</v>
      </c>
      <c r="E33" s="7">
        <v>1760000</v>
      </c>
      <c r="F33" s="8">
        <v>1760000</v>
      </c>
      <c r="G33" s="8">
        <v>5766901</v>
      </c>
      <c r="H33" s="8">
        <v>-3641225</v>
      </c>
      <c r="I33" s="8">
        <v>18272</v>
      </c>
      <c r="J33" s="8">
        <v>2143948</v>
      </c>
      <c r="K33" s="8">
        <v>1359486</v>
      </c>
      <c r="L33" s="8">
        <v>1442436</v>
      </c>
      <c r="M33" s="8">
        <v>1659912</v>
      </c>
      <c r="N33" s="8">
        <v>4461834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6605782</v>
      </c>
      <c r="X33" s="8">
        <v>1355000</v>
      </c>
      <c r="Y33" s="8">
        <v>5250782</v>
      </c>
      <c r="Z33" s="2">
        <v>387.51</v>
      </c>
      <c r="AA33" s="6">
        <v>1760000</v>
      </c>
    </row>
    <row r="34" spans="1:27" ht="13.5">
      <c r="A34" s="25" t="s">
        <v>60</v>
      </c>
      <c r="B34" s="24"/>
      <c r="C34" s="6">
        <v>204969626</v>
      </c>
      <c r="D34" s="6">
        <v>0</v>
      </c>
      <c r="E34" s="7">
        <v>299885013</v>
      </c>
      <c r="F34" s="8">
        <v>299885013</v>
      </c>
      <c r="G34" s="8">
        <v>15820890</v>
      </c>
      <c r="H34" s="8">
        <v>12718674</v>
      </c>
      <c r="I34" s="8">
        <v>19163117</v>
      </c>
      <c r="J34" s="8">
        <v>47702681</v>
      </c>
      <c r="K34" s="8">
        <v>16679026</v>
      </c>
      <c r="L34" s="8">
        <v>17851552</v>
      </c>
      <c r="M34" s="8">
        <v>21322541</v>
      </c>
      <c r="N34" s="8">
        <v>55853119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103555800</v>
      </c>
      <c r="X34" s="8">
        <v>113886069</v>
      </c>
      <c r="Y34" s="8">
        <v>-10330269</v>
      </c>
      <c r="Z34" s="2">
        <v>-9.07</v>
      </c>
      <c r="AA34" s="6">
        <v>299885013</v>
      </c>
    </row>
    <row r="35" spans="1:27" ht="13.5">
      <c r="A35" s="23" t="s">
        <v>61</v>
      </c>
      <c r="B35" s="29"/>
      <c r="C35" s="6">
        <v>1198769</v>
      </c>
      <c r="D35" s="6">
        <v>0</v>
      </c>
      <c r="E35" s="7">
        <v>5000</v>
      </c>
      <c r="F35" s="8">
        <v>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5000</v>
      </c>
    </row>
    <row r="36" spans="1:27" ht="12.75">
      <c r="A36" s="40" t="s">
        <v>62</v>
      </c>
      <c r="B36" s="32"/>
      <c r="C36" s="33">
        <f aca="true" t="shared" si="1" ref="C36:Y36">SUM(C25:C35)</f>
        <v>1259580341</v>
      </c>
      <c r="D36" s="33">
        <f>SUM(D25:D35)</f>
        <v>0</v>
      </c>
      <c r="E36" s="34">
        <f t="shared" si="1"/>
        <v>1404161111</v>
      </c>
      <c r="F36" s="35">
        <f t="shared" si="1"/>
        <v>1404161111</v>
      </c>
      <c r="G36" s="35">
        <f t="shared" si="1"/>
        <v>71324508</v>
      </c>
      <c r="H36" s="35">
        <f t="shared" si="1"/>
        <v>112718815</v>
      </c>
      <c r="I36" s="35">
        <f t="shared" si="1"/>
        <v>117949138</v>
      </c>
      <c r="J36" s="35">
        <f t="shared" si="1"/>
        <v>301992461</v>
      </c>
      <c r="K36" s="35">
        <f t="shared" si="1"/>
        <v>99819830</v>
      </c>
      <c r="L36" s="35">
        <f t="shared" si="1"/>
        <v>100899688</v>
      </c>
      <c r="M36" s="35">
        <f t="shared" si="1"/>
        <v>110699971</v>
      </c>
      <c r="N36" s="35">
        <f t="shared" si="1"/>
        <v>311419489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613411950</v>
      </c>
      <c r="X36" s="35">
        <f t="shared" si="1"/>
        <v>631520672</v>
      </c>
      <c r="Y36" s="35">
        <f t="shared" si="1"/>
        <v>-18108722</v>
      </c>
      <c r="Z36" s="36">
        <f>+IF(X36&lt;&gt;0,+(Y36/X36)*100,0)</f>
        <v>-2.8674788970328433</v>
      </c>
      <c r="AA36" s="33">
        <f>SUM(AA25:AA35)</f>
        <v>1404161111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41546763</v>
      </c>
      <c r="D38" s="46">
        <f>+D22-D36</f>
        <v>0</v>
      </c>
      <c r="E38" s="47">
        <f t="shared" si="2"/>
        <v>-33980347</v>
      </c>
      <c r="F38" s="48">
        <f t="shared" si="2"/>
        <v>-33980347</v>
      </c>
      <c r="G38" s="48">
        <f t="shared" si="2"/>
        <v>84755073</v>
      </c>
      <c r="H38" s="48">
        <f t="shared" si="2"/>
        <v>-9084474</v>
      </c>
      <c r="I38" s="48">
        <f t="shared" si="2"/>
        <v>-7379650</v>
      </c>
      <c r="J38" s="48">
        <f t="shared" si="2"/>
        <v>68290949</v>
      </c>
      <c r="K38" s="48">
        <f t="shared" si="2"/>
        <v>-3809712</v>
      </c>
      <c r="L38" s="48">
        <f t="shared" si="2"/>
        <v>-3347243</v>
      </c>
      <c r="M38" s="48">
        <f t="shared" si="2"/>
        <v>31324258</v>
      </c>
      <c r="N38" s="48">
        <f t="shared" si="2"/>
        <v>24167303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92458252</v>
      </c>
      <c r="X38" s="48">
        <f>IF(F22=F36,0,X22-X36)</f>
        <v>61305425</v>
      </c>
      <c r="Y38" s="48">
        <f t="shared" si="2"/>
        <v>31152827</v>
      </c>
      <c r="Z38" s="49">
        <f>+IF(X38&lt;&gt;0,+(Y38/X38)*100,0)</f>
        <v>50.81577527600535</v>
      </c>
      <c r="AA38" s="46">
        <f>+AA22-AA36</f>
        <v>-33980347</v>
      </c>
    </row>
    <row r="39" spans="1:27" ht="13.5">
      <c r="A39" s="23" t="s">
        <v>64</v>
      </c>
      <c r="B39" s="29"/>
      <c r="C39" s="6">
        <v>119019252</v>
      </c>
      <c r="D39" s="6">
        <v>0</v>
      </c>
      <c r="E39" s="7">
        <v>76717905</v>
      </c>
      <c r="F39" s="8">
        <v>76717905</v>
      </c>
      <c r="G39" s="8">
        <v>0</v>
      </c>
      <c r="H39" s="8">
        <v>345028</v>
      </c>
      <c r="I39" s="8">
        <v>18285</v>
      </c>
      <c r="J39" s="8">
        <v>363313</v>
      </c>
      <c r="K39" s="8">
        <v>3791349</v>
      </c>
      <c r="L39" s="8">
        <v>3870488</v>
      </c>
      <c r="M39" s="8">
        <v>9161109</v>
      </c>
      <c r="N39" s="8">
        <v>16822946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17186259</v>
      </c>
      <c r="X39" s="8">
        <v>26264710</v>
      </c>
      <c r="Y39" s="8">
        <v>-9078451</v>
      </c>
      <c r="Z39" s="2">
        <v>-34.57</v>
      </c>
      <c r="AA39" s="6">
        <v>76717905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160566015</v>
      </c>
      <c r="D42" s="55">
        <f>SUM(D38:D41)</f>
        <v>0</v>
      </c>
      <c r="E42" s="56">
        <f t="shared" si="3"/>
        <v>42737558</v>
      </c>
      <c r="F42" s="57">
        <f t="shared" si="3"/>
        <v>42737558</v>
      </c>
      <c r="G42" s="57">
        <f t="shared" si="3"/>
        <v>84755073</v>
      </c>
      <c r="H42" s="57">
        <f t="shared" si="3"/>
        <v>-8739446</v>
      </c>
      <c r="I42" s="57">
        <f t="shared" si="3"/>
        <v>-7361365</v>
      </c>
      <c r="J42" s="57">
        <f t="shared" si="3"/>
        <v>68654262</v>
      </c>
      <c r="K42" s="57">
        <f t="shared" si="3"/>
        <v>-18363</v>
      </c>
      <c r="L42" s="57">
        <f t="shared" si="3"/>
        <v>523245</v>
      </c>
      <c r="M42" s="57">
        <f t="shared" si="3"/>
        <v>40485367</v>
      </c>
      <c r="N42" s="57">
        <f t="shared" si="3"/>
        <v>40990249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109644511</v>
      </c>
      <c r="X42" s="57">
        <f t="shared" si="3"/>
        <v>87570135</v>
      </c>
      <c r="Y42" s="57">
        <f t="shared" si="3"/>
        <v>22074376</v>
      </c>
      <c r="Z42" s="58">
        <f>+IF(X42&lt;&gt;0,+(Y42/X42)*100,0)</f>
        <v>25.20765327128935</v>
      </c>
      <c r="AA42" s="55">
        <f>SUM(AA38:AA41)</f>
        <v>42737558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160566015</v>
      </c>
      <c r="D44" s="63">
        <f>+D42-D43</f>
        <v>0</v>
      </c>
      <c r="E44" s="64">
        <f t="shared" si="4"/>
        <v>42737558</v>
      </c>
      <c r="F44" s="65">
        <f t="shared" si="4"/>
        <v>42737558</v>
      </c>
      <c r="G44" s="65">
        <f t="shared" si="4"/>
        <v>84755073</v>
      </c>
      <c r="H44" s="65">
        <f t="shared" si="4"/>
        <v>-8739446</v>
      </c>
      <c r="I44" s="65">
        <f t="shared" si="4"/>
        <v>-7361365</v>
      </c>
      <c r="J44" s="65">
        <f t="shared" si="4"/>
        <v>68654262</v>
      </c>
      <c r="K44" s="65">
        <f t="shared" si="4"/>
        <v>-18363</v>
      </c>
      <c r="L44" s="65">
        <f t="shared" si="4"/>
        <v>523245</v>
      </c>
      <c r="M44" s="65">
        <f t="shared" si="4"/>
        <v>40485367</v>
      </c>
      <c r="N44" s="65">
        <f t="shared" si="4"/>
        <v>40990249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109644511</v>
      </c>
      <c r="X44" s="65">
        <f t="shared" si="4"/>
        <v>87570135</v>
      </c>
      <c r="Y44" s="65">
        <f t="shared" si="4"/>
        <v>22074376</v>
      </c>
      <c r="Z44" s="66">
        <f>+IF(X44&lt;&gt;0,+(Y44/X44)*100,0)</f>
        <v>25.20765327128935</v>
      </c>
      <c r="AA44" s="63">
        <f>+AA42-AA43</f>
        <v>42737558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160566015</v>
      </c>
      <c r="D46" s="55">
        <f>SUM(D44:D45)</f>
        <v>0</v>
      </c>
      <c r="E46" s="56">
        <f t="shared" si="5"/>
        <v>42737558</v>
      </c>
      <c r="F46" s="57">
        <f t="shared" si="5"/>
        <v>42737558</v>
      </c>
      <c r="G46" s="57">
        <f t="shared" si="5"/>
        <v>84755073</v>
      </c>
      <c r="H46" s="57">
        <f t="shared" si="5"/>
        <v>-8739446</v>
      </c>
      <c r="I46" s="57">
        <f t="shared" si="5"/>
        <v>-7361365</v>
      </c>
      <c r="J46" s="57">
        <f t="shared" si="5"/>
        <v>68654262</v>
      </c>
      <c r="K46" s="57">
        <f t="shared" si="5"/>
        <v>-18363</v>
      </c>
      <c r="L46" s="57">
        <f t="shared" si="5"/>
        <v>523245</v>
      </c>
      <c r="M46" s="57">
        <f t="shared" si="5"/>
        <v>40485367</v>
      </c>
      <c r="N46" s="57">
        <f t="shared" si="5"/>
        <v>40990249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109644511</v>
      </c>
      <c r="X46" s="57">
        <f t="shared" si="5"/>
        <v>87570135</v>
      </c>
      <c r="Y46" s="57">
        <f t="shared" si="5"/>
        <v>22074376</v>
      </c>
      <c r="Z46" s="58">
        <f>+IF(X46&lt;&gt;0,+(Y46/X46)*100,0)</f>
        <v>25.20765327128935</v>
      </c>
      <c r="AA46" s="55">
        <f>SUM(AA44:AA45)</f>
        <v>42737558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160566015</v>
      </c>
      <c r="D48" s="71">
        <f>SUM(D46:D47)</f>
        <v>0</v>
      </c>
      <c r="E48" s="72">
        <f t="shared" si="6"/>
        <v>42737558</v>
      </c>
      <c r="F48" s="73">
        <f t="shared" si="6"/>
        <v>42737558</v>
      </c>
      <c r="G48" s="73">
        <f t="shared" si="6"/>
        <v>84755073</v>
      </c>
      <c r="H48" s="74">
        <f t="shared" si="6"/>
        <v>-8739446</v>
      </c>
      <c r="I48" s="74">
        <f t="shared" si="6"/>
        <v>-7361365</v>
      </c>
      <c r="J48" s="74">
        <f t="shared" si="6"/>
        <v>68654262</v>
      </c>
      <c r="K48" s="74">
        <f t="shared" si="6"/>
        <v>-18363</v>
      </c>
      <c r="L48" s="74">
        <f t="shared" si="6"/>
        <v>523245</v>
      </c>
      <c r="M48" s="73">
        <f t="shared" si="6"/>
        <v>40485367</v>
      </c>
      <c r="N48" s="73">
        <f t="shared" si="6"/>
        <v>40990249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109644511</v>
      </c>
      <c r="X48" s="74">
        <f t="shared" si="6"/>
        <v>87570135</v>
      </c>
      <c r="Y48" s="74">
        <f t="shared" si="6"/>
        <v>22074376</v>
      </c>
      <c r="Z48" s="75">
        <f>+IF(X48&lt;&gt;0,+(Y48/X48)*100,0)</f>
        <v>25.20765327128935</v>
      </c>
      <c r="AA48" s="76">
        <f>SUM(AA46:AA47)</f>
        <v>42737558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39647122</v>
      </c>
      <c r="F5" s="8">
        <v>39647122</v>
      </c>
      <c r="G5" s="8">
        <v>4816254</v>
      </c>
      <c r="H5" s="8">
        <v>6064172</v>
      </c>
      <c r="I5" s="8">
        <v>2676180</v>
      </c>
      <c r="J5" s="8">
        <v>13556606</v>
      </c>
      <c r="K5" s="8">
        <v>4393866</v>
      </c>
      <c r="L5" s="8">
        <v>3582236</v>
      </c>
      <c r="M5" s="8">
        <v>2537046</v>
      </c>
      <c r="N5" s="8">
        <v>10513148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24069754</v>
      </c>
      <c r="X5" s="8">
        <v>19823562</v>
      </c>
      <c r="Y5" s="8">
        <v>4246192</v>
      </c>
      <c r="Z5" s="2">
        <v>21.42</v>
      </c>
      <c r="AA5" s="6">
        <v>39647122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42838036</v>
      </c>
      <c r="F7" s="8">
        <v>42838036</v>
      </c>
      <c r="G7" s="8">
        <v>3763198</v>
      </c>
      <c r="H7" s="8">
        <v>4033533</v>
      </c>
      <c r="I7" s="8">
        <v>6136915</v>
      </c>
      <c r="J7" s="8">
        <v>13933646</v>
      </c>
      <c r="K7" s="8">
        <v>4026922</v>
      </c>
      <c r="L7" s="8">
        <v>4250309</v>
      </c>
      <c r="M7" s="8">
        <v>2795388</v>
      </c>
      <c r="N7" s="8">
        <v>11072619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25006265</v>
      </c>
      <c r="X7" s="8">
        <v>21419016</v>
      </c>
      <c r="Y7" s="8">
        <v>3587249</v>
      </c>
      <c r="Z7" s="2">
        <v>16.75</v>
      </c>
      <c r="AA7" s="6">
        <v>42838036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16611994</v>
      </c>
      <c r="F8" s="8">
        <v>16611994</v>
      </c>
      <c r="G8" s="8">
        <v>1072036</v>
      </c>
      <c r="H8" s="8">
        <v>1351625</v>
      </c>
      <c r="I8" s="8">
        <v>2246731</v>
      </c>
      <c r="J8" s="8">
        <v>4670392</v>
      </c>
      <c r="K8" s="8">
        <v>1809445</v>
      </c>
      <c r="L8" s="8">
        <v>1136906</v>
      </c>
      <c r="M8" s="8">
        <v>1452515</v>
      </c>
      <c r="N8" s="8">
        <v>4398866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9069258</v>
      </c>
      <c r="X8" s="8">
        <v>8305998</v>
      </c>
      <c r="Y8" s="8">
        <v>763260</v>
      </c>
      <c r="Z8" s="2">
        <v>9.19</v>
      </c>
      <c r="AA8" s="6">
        <v>16611994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13264200</v>
      </c>
      <c r="F9" s="8">
        <v>13264200</v>
      </c>
      <c r="G9" s="8">
        <v>697019</v>
      </c>
      <c r="H9" s="8">
        <v>757722</v>
      </c>
      <c r="I9" s="8">
        <v>760256</v>
      </c>
      <c r="J9" s="8">
        <v>2214997</v>
      </c>
      <c r="K9" s="8">
        <v>847406</v>
      </c>
      <c r="L9" s="8">
        <v>846593</v>
      </c>
      <c r="M9" s="8">
        <v>846141</v>
      </c>
      <c r="N9" s="8">
        <v>2540140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4755137</v>
      </c>
      <c r="X9" s="8">
        <v>6632100</v>
      </c>
      <c r="Y9" s="8">
        <v>-1876963</v>
      </c>
      <c r="Z9" s="2">
        <v>-28.3</v>
      </c>
      <c r="AA9" s="6">
        <v>13264200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8806635</v>
      </c>
      <c r="F10" s="26">
        <v>8806635</v>
      </c>
      <c r="G10" s="26">
        <v>729713</v>
      </c>
      <c r="H10" s="26">
        <v>790479</v>
      </c>
      <c r="I10" s="26">
        <v>791408</v>
      </c>
      <c r="J10" s="26">
        <v>2311600</v>
      </c>
      <c r="K10" s="26">
        <v>898574</v>
      </c>
      <c r="L10" s="26">
        <v>904965</v>
      </c>
      <c r="M10" s="26">
        <v>901395</v>
      </c>
      <c r="N10" s="26">
        <v>2704934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5016534</v>
      </c>
      <c r="X10" s="26">
        <v>4403316</v>
      </c>
      <c r="Y10" s="26">
        <v>613218</v>
      </c>
      <c r="Z10" s="27">
        <v>13.93</v>
      </c>
      <c r="AA10" s="28">
        <v>8806635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1077516</v>
      </c>
      <c r="F12" s="8">
        <v>1077516</v>
      </c>
      <c r="G12" s="8">
        <v>55521</v>
      </c>
      <c r="H12" s="8">
        <v>60865</v>
      </c>
      <c r="I12" s="8">
        <v>97240</v>
      </c>
      <c r="J12" s="8">
        <v>213626</v>
      </c>
      <c r="K12" s="8">
        <v>79231</v>
      </c>
      <c r="L12" s="8">
        <v>77570</v>
      </c>
      <c r="M12" s="8">
        <v>79425</v>
      </c>
      <c r="N12" s="8">
        <v>236226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449852</v>
      </c>
      <c r="X12" s="8">
        <v>538758</v>
      </c>
      <c r="Y12" s="8">
        <v>-88906</v>
      </c>
      <c r="Z12" s="2">
        <v>-16.5</v>
      </c>
      <c r="AA12" s="6">
        <v>1077516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351000</v>
      </c>
      <c r="F13" s="8">
        <v>351000</v>
      </c>
      <c r="G13" s="8">
        <v>42098</v>
      </c>
      <c r="H13" s="8">
        <v>97789</v>
      </c>
      <c r="I13" s="8">
        <v>90427</v>
      </c>
      <c r="J13" s="8">
        <v>230314</v>
      </c>
      <c r="K13" s="8">
        <v>73663</v>
      </c>
      <c r="L13" s="8">
        <v>73735</v>
      </c>
      <c r="M13" s="8">
        <v>69688</v>
      </c>
      <c r="N13" s="8">
        <v>217086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447400</v>
      </c>
      <c r="X13" s="8">
        <v>175500</v>
      </c>
      <c r="Y13" s="8">
        <v>271900</v>
      </c>
      <c r="Z13" s="2">
        <v>154.93</v>
      </c>
      <c r="AA13" s="6">
        <v>351000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3907058</v>
      </c>
      <c r="F14" s="8">
        <v>3907058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1953528</v>
      </c>
      <c r="Y14" s="8">
        <v>-1953528</v>
      </c>
      <c r="Z14" s="2">
        <v>-100</v>
      </c>
      <c r="AA14" s="6">
        <v>3907058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13068540</v>
      </c>
      <c r="F16" s="8">
        <v>13068540</v>
      </c>
      <c r="G16" s="8">
        <v>0</v>
      </c>
      <c r="H16" s="8">
        <v>0</v>
      </c>
      <c r="I16" s="8">
        <v>3020850</v>
      </c>
      <c r="J16" s="8">
        <v>3020850</v>
      </c>
      <c r="K16" s="8">
        <v>1074188</v>
      </c>
      <c r="L16" s="8">
        <v>879000</v>
      </c>
      <c r="M16" s="8">
        <v>0</v>
      </c>
      <c r="N16" s="8">
        <v>1953188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4974038</v>
      </c>
      <c r="X16" s="8">
        <v>6534270</v>
      </c>
      <c r="Y16" s="8">
        <v>-1560232</v>
      </c>
      <c r="Z16" s="2">
        <v>-23.88</v>
      </c>
      <c r="AA16" s="6">
        <v>13068540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7992</v>
      </c>
      <c r="F17" s="8">
        <v>7992</v>
      </c>
      <c r="G17" s="8">
        <v>28</v>
      </c>
      <c r="H17" s="8">
        <v>369</v>
      </c>
      <c r="I17" s="8">
        <v>28</v>
      </c>
      <c r="J17" s="8">
        <v>425</v>
      </c>
      <c r="K17" s="8">
        <v>256</v>
      </c>
      <c r="L17" s="8">
        <v>142</v>
      </c>
      <c r="M17" s="8">
        <v>114</v>
      </c>
      <c r="N17" s="8">
        <v>512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937</v>
      </c>
      <c r="X17" s="8">
        <v>3996</v>
      </c>
      <c r="Y17" s="8">
        <v>-3059</v>
      </c>
      <c r="Z17" s="2">
        <v>-76.55</v>
      </c>
      <c r="AA17" s="6">
        <v>7992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56899200</v>
      </c>
      <c r="F19" s="8">
        <v>56899200</v>
      </c>
      <c r="G19" s="8">
        <v>24299000</v>
      </c>
      <c r="H19" s="8">
        <v>304000</v>
      </c>
      <c r="I19" s="8">
        <v>1825000</v>
      </c>
      <c r="J19" s="8">
        <v>26428000</v>
      </c>
      <c r="K19" s="8">
        <v>2700000</v>
      </c>
      <c r="L19" s="8">
        <v>0</v>
      </c>
      <c r="M19" s="8">
        <v>16860000</v>
      </c>
      <c r="N19" s="8">
        <v>19560000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45988000</v>
      </c>
      <c r="X19" s="8">
        <v>42570882</v>
      </c>
      <c r="Y19" s="8">
        <v>3417118</v>
      </c>
      <c r="Z19" s="2">
        <v>8.03</v>
      </c>
      <c r="AA19" s="6">
        <v>56899200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30475438</v>
      </c>
      <c r="F20" s="26">
        <v>30475438</v>
      </c>
      <c r="G20" s="26">
        <v>46139</v>
      </c>
      <c r="H20" s="26">
        <v>84625</v>
      </c>
      <c r="I20" s="26">
        <v>1262396</v>
      </c>
      <c r="J20" s="26">
        <v>1393160</v>
      </c>
      <c r="K20" s="26">
        <v>31997</v>
      </c>
      <c r="L20" s="26">
        <v>74293</v>
      </c>
      <c r="M20" s="26">
        <v>21971</v>
      </c>
      <c r="N20" s="26">
        <v>128261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1521421</v>
      </c>
      <c r="X20" s="26">
        <v>497784</v>
      </c>
      <c r="Y20" s="26">
        <v>1023637</v>
      </c>
      <c r="Z20" s="27">
        <v>205.64</v>
      </c>
      <c r="AA20" s="28">
        <v>30475438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226954731</v>
      </c>
      <c r="F22" s="35">
        <f t="shared" si="0"/>
        <v>226954731</v>
      </c>
      <c r="G22" s="35">
        <f t="shared" si="0"/>
        <v>35521006</v>
      </c>
      <c r="H22" s="35">
        <f t="shared" si="0"/>
        <v>13545179</v>
      </c>
      <c r="I22" s="35">
        <f t="shared" si="0"/>
        <v>18907431</v>
      </c>
      <c r="J22" s="35">
        <f t="shared" si="0"/>
        <v>67973616</v>
      </c>
      <c r="K22" s="35">
        <f t="shared" si="0"/>
        <v>15935548</v>
      </c>
      <c r="L22" s="35">
        <f t="shared" si="0"/>
        <v>11825749</v>
      </c>
      <c r="M22" s="35">
        <f t="shared" si="0"/>
        <v>25563683</v>
      </c>
      <c r="N22" s="35">
        <f t="shared" si="0"/>
        <v>53324980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121298596</v>
      </c>
      <c r="X22" s="35">
        <f t="shared" si="0"/>
        <v>112858710</v>
      </c>
      <c r="Y22" s="35">
        <f t="shared" si="0"/>
        <v>8439886</v>
      </c>
      <c r="Z22" s="36">
        <f>+IF(X22&lt;&gt;0,+(Y22/X22)*100,0)</f>
        <v>7.4782761560893265</v>
      </c>
      <c r="AA22" s="33">
        <f>SUM(AA5:AA21)</f>
        <v>226954731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85181540</v>
      </c>
      <c r="F25" s="8">
        <v>85181540</v>
      </c>
      <c r="G25" s="8">
        <v>6037231</v>
      </c>
      <c r="H25" s="8">
        <v>6072494</v>
      </c>
      <c r="I25" s="8">
        <v>6375913</v>
      </c>
      <c r="J25" s="8">
        <v>18485638</v>
      </c>
      <c r="K25" s="8">
        <v>5937805</v>
      </c>
      <c r="L25" s="8">
        <v>5970918</v>
      </c>
      <c r="M25" s="8">
        <v>5880352</v>
      </c>
      <c r="N25" s="8">
        <v>17789075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36274713</v>
      </c>
      <c r="X25" s="8">
        <v>42590772</v>
      </c>
      <c r="Y25" s="8">
        <v>-6316059</v>
      </c>
      <c r="Z25" s="2">
        <v>-14.83</v>
      </c>
      <c r="AA25" s="6">
        <v>85181540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5743220</v>
      </c>
      <c r="F26" s="8">
        <v>5743220</v>
      </c>
      <c r="G26" s="8">
        <v>424527</v>
      </c>
      <c r="H26" s="8">
        <v>421454</v>
      </c>
      <c r="I26" s="8">
        <v>448414</v>
      </c>
      <c r="J26" s="8">
        <v>1294395</v>
      </c>
      <c r="K26" s="8">
        <v>448414</v>
      </c>
      <c r="L26" s="8">
        <v>453669</v>
      </c>
      <c r="M26" s="8">
        <v>452928</v>
      </c>
      <c r="N26" s="8">
        <v>1355011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2649406</v>
      </c>
      <c r="X26" s="8">
        <v>2871612</v>
      </c>
      <c r="Y26" s="8">
        <v>-222206</v>
      </c>
      <c r="Z26" s="2">
        <v>-7.74</v>
      </c>
      <c r="AA26" s="6">
        <v>5743220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4999998</v>
      </c>
      <c r="Y27" s="8">
        <v>-4999998</v>
      </c>
      <c r="Z27" s="2">
        <v>-100</v>
      </c>
      <c r="AA27" s="6">
        <v>10000000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44243000</v>
      </c>
      <c r="F28" s="8">
        <v>44243000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22121502</v>
      </c>
      <c r="Y28" s="8">
        <v>-22121502</v>
      </c>
      <c r="Z28" s="2">
        <v>-100</v>
      </c>
      <c r="AA28" s="6">
        <v>44243000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3700000</v>
      </c>
      <c r="F29" s="8">
        <v>3700000</v>
      </c>
      <c r="G29" s="8">
        <v>1189</v>
      </c>
      <c r="H29" s="8">
        <v>816762</v>
      </c>
      <c r="I29" s="8">
        <v>0</v>
      </c>
      <c r="J29" s="8">
        <v>817951</v>
      </c>
      <c r="K29" s="8">
        <v>934102</v>
      </c>
      <c r="L29" s="8">
        <v>551912</v>
      </c>
      <c r="M29" s="8">
        <v>442624</v>
      </c>
      <c r="N29" s="8">
        <v>1928638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2746589</v>
      </c>
      <c r="X29" s="8">
        <v>1849998</v>
      </c>
      <c r="Y29" s="8">
        <v>896591</v>
      </c>
      <c r="Z29" s="2">
        <v>48.46</v>
      </c>
      <c r="AA29" s="6">
        <v>3700000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49696819</v>
      </c>
      <c r="F30" s="8">
        <v>49696819</v>
      </c>
      <c r="G30" s="8">
        <v>0</v>
      </c>
      <c r="H30" s="8">
        <v>12260784</v>
      </c>
      <c r="I30" s="8">
        <v>0</v>
      </c>
      <c r="J30" s="8">
        <v>12260784</v>
      </c>
      <c r="K30" s="8">
        <v>7676147</v>
      </c>
      <c r="L30" s="8">
        <v>3418350</v>
      </c>
      <c r="M30" s="8">
        <v>3052726</v>
      </c>
      <c r="N30" s="8">
        <v>14147223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26408007</v>
      </c>
      <c r="X30" s="8">
        <v>24848412</v>
      </c>
      <c r="Y30" s="8">
        <v>1559595</v>
      </c>
      <c r="Z30" s="2">
        <v>6.28</v>
      </c>
      <c r="AA30" s="6">
        <v>49696819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6588295</v>
      </c>
      <c r="F31" s="8">
        <v>6588295</v>
      </c>
      <c r="G31" s="8">
        <v>6019</v>
      </c>
      <c r="H31" s="8">
        <v>221591</v>
      </c>
      <c r="I31" s="8">
        <v>142235</v>
      </c>
      <c r="J31" s="8">
        <v>369845</v>
      </c>
      <c r="K31" s="8">
        <v>320837</v>
      </c>
      <c r="L31" s="8">
        <v>151191</v>
      </c>
      <c r="M31" s="8">
        <v>112816</v>
      </c>
      <c r="N31" s="8">
        <v>584844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954689</v>
      </c>
      <c r="X31" s="8">
        <v>3294150</v>
      </c>
      <c r="Y31" s="8">
        <v>-2339461</v>
      </c>
      <c r="Z31" s="2">
        <v>-71.02</v>
      </c>
      <c r="AA31" s="6">
        <v>6588295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5285160</v>
      </c>
      <c r="F32" s="8">
        <v>5285160</v>
      </c>
      <c r="G32" s="8">
        <v>336163</v>
      </c>
      <c r="H32" s="8">
        <v>337183</v>
      </c>
      <c r="I32" s="8">
        <v>339363</v>
      </c>
      <c r="J32" s="8">
        <v>1012709</v>
      </c>
      <c r="K32" s="8">
        <v>304952</v>
      </c>
      <c r="L32" s="8">
        <v>226</v>
      </c>
      <c r="M32" s="8">
        <v>603200</v>
      </c>
      <c r="N32" s="8">
        <v>908378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1921087</v>
      </c>
      <c r="X32" s="8">
        <v>2642580</v>
      </c>
      <c r="Y32" s="8">
        <v>-721493</v>
      </c>
      <c r="Z32" s="2">
        <v>-27.3</v>
      </c>
      <c r="AA32" s="6">
        <v>5285160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50443309</v>
      </c>
      <c r="F34" s="8">
        <v>50443309</v>
      </c>
      <c r="G34" s="8">
        <v>475567</v>
      </c>
      <c r="H34" s="8">
        <v>4084463</v>
      </c>
      <c r="I34" s="8">
        <v>1256058</v>
      </c>
      <c r="J34" s="8">
        <v>5816088</v>
      </c>
      <c r="K34" s="8">
        <v>2451713</v>
      </c>
      <c r="L34" s="8">
        <v>5159923</v>
      </c>
      <c r="M34" s="8">
        <v>6700823</v>
      </c>
      <c r="N34" s="8">
        <v>14312459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20128547</v>
      </c>
      <c r="X34" s="8">
        <v>25221654</v>
      </c>
      <c r="Y34" s="8">
        <v>-5093107</v>
      </c>
      <c r="Z34" s="2">
        <v>-20.19</v>
      </c>
      <c r="AA34" s="6">
        <v>50443309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260881343</v>
      </c>
      <c r="F36" s="35">
        <f t="shared" si="1"/>
        <v>260881343</v>
      </c>
      <c r="G36" s="35">
        <f t="shared" si="1"/>
        <v>7280696</v>
      </c>
      <c r="H36" s="35">
        <f t="shared" si="1"/>
        <v>24214731</v>
      </c>
      <c r="I36" s="35">
        <f t="shared" si="1"/>
        <v>8561983</v>
      </c>
      <c r="J36" s="35">
        <f t="shared" si="1"/>
        <v>40057410</v>
      </c>
      <c r="K36" s="35">
        <f t="shared" si="1"/>
        <v>18073970</v>
      </c>
      <c r="L36" s="35">
        <f t="shared" si="1"/>
        <v>15706189</v>
      </c>
      <c r="M36" s="35">
        <f t="shared" si="1"/>
        <v>17245469</v>
      </c>
      <c r="N36" s="35">
        <f t="shared" si="1"/>
        <v>51025628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91083038</v>
      </c>
      <c r="X36" s="35">
        <f t="shared" si="1"/>
        <v>130440678</v>
      </c>
      <c r="Y36" s="35">
        <f t="shared" si="1"/>
        <v>-39357640</v>
      </c>
      <c r="Z36" s="36">
        <f>+IF(X36&lt;&gt;0,+(Y36/X36)*100,0)</f>
        <v>-30.172826915235753</v>
      </c>
      <c r="AA36" s="33">
        <f>SUM(AA25:AA35)</f>
        <v>260881343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-33926612</v>
      </c>
      <c r="F38" s="48">
        <f t="shared" si="2"/>
        <v>-33926612</v>
      </c>
      <c r="G38" s="48">
        <f t="shared" si="2"/>
        <v>28240310</v>
      </c>
      <c r="H38" s="48">
        <f t="shared" si="2"/>
        <v>-10669552</v>
      </c>
      <c r="I38" s="48">
        <f t="shared" si="2"/>
        <v>10345448</v>
      </c>
      <c r="J38" s="48">
        <f t="shared" si="2"/>
        <v>27916206</v>
      </c>
      <c r="K38" s="48">
        <f t="shared" si="2"/>
        <v>-2138422</v>
      </c>
      <c r="L38" s="48">
        <f t="shared" si="2"/>
        <v>-3880440</v>
      </c>
      <c r="M38" s="48">
        <f t="shared" si="2"/>
        <v>8318214</v>
      </c>
      <c r="N38" s="48">
        <f t="shared" si="2"/>
        <v>2299352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30215558</v>
      </c>
      <c r="X38" s="48">
        <f>IF(F22=F36,0,X22-X36)</f>
        <v>-17581968</v>
      </c>
      <c r="Y38" s="48">
        <f t="shared" si="2"/>
        <v>47797526</v>
      </c>
      <c r="Z38" s="49">
        <f>+IF(X38&lt;&gt;0,+(Y38/X38)*100,0)</f>
        <v>-271.85538046707853</v>
      </c>
      <c r="AA38" s="46">
        <f>+AA22-AA36</f>
        <v>-33926612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32133800</v>
      </c>
      <c r="F39" s="8">
        <v>32133800</v>
      </c>
      <c r="G39" s="8">
        <v>9615000</v>
      </c>
      <c r="H39" s="8">
        <v>0</v>
      </c>
      <c r="I39" s="8">
        <v>0</v>
      </c>
      <c r="J39" s="8">
        <v>9615000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9615000</v>
      </c>
      <c r="X39" s="8">
        <v>22970274</v>
      </c>
      <c r="Y39" s="8">
        <v>-13355274</v>
      </c>
      <c r="Z39" s="2">
        <v>-58.14</v>
      </c>
      <c r="AA39" s="6">
        <v>32133800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13000000</v>
      </c>
      <c r="F41" s="8">
        <v>13000000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13000000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11207188</v>
      </c>
      <c r="F42" s="57">
        <f t="shared" si="3"/>
        <v>11207188</v>
      </c>
      <c r="G42" s="57">
        <f t="shared" si="3"/>
        <v>37855310</v>
      </c>
      <c r="H42" s="57">
        <f t="shared" si="3"/>
        <v>-10669552</v>
      </c>
      <c r="I42" s="57">
        <f t="shared" si="3"/>
        <v>10345448</v>
      </c>
      <c r="J42" s="57">
        <f t="shared" si="3"/>
        <v>37531206</v>
      </c>
      <c r="K42" s="57">
        <f t="shared" si="3"/>
        <v>-2138422</v>
      </c>
      <c r="L42" s="57">
        <f t="shared" si="3"/>
        <v>-3880440</v>
      </c>
      <c r="M42" s="57">
        <f t="shared" si="3"/>
        <v>8318214</v>
      </c>
      <c r="N42" s="57">
        <f t="shared" si="3"/>
        <v>2299352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39830558</v>
      </c>
      <c r="X42" s="57">
        <f t="shared" si="3"/>
        <v>5388306</v>
      </c>
      <c r="Y42" s="57">
        <f t="shared" si="3"/>
        <v>34442252</v>
      </c>
      <c r="Z42" s="58">
        <f>+IF(X42&lt;&gt;0,+(Y42/X42)*100,0)</f>
        <v>639.2037126325046</v>
      </c>
      <c r="AA42" s="55">
        <f>SUM(AA38:AA41)</f>
        <v>11207188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11207188</v>
      </c>
      <c r="F44" s="65">
        <f t="shared" si="4"/>
        <v>11207188</v>
      </c>
      <c r="G44" s="65">
        <f t="shared" si="4"/>
        <v>37855310</v>
      </c>
      <c r="H44" s="65">
        <f t="shared" si="4"/>
        <v>-10669552</v>
      </c>
      <c r="I44" s="65">
        <f t="shared" si="4"/>
        <v>10345448</v>
      </c>
      <c r="J44" s="65">
        <f t="shared" si="4"/>
        <v>37531206</v>
      </c>
      <c r="K44" s="65">
        <f t="shared" si="4"/>
        <v>-2138422</v>
      </c>
      <c r="L44" s="65">
        <f t="shared" si="4"/>
        <v>-3880440</v>
      </c>
      <c r="M44" s="65">
        <f t="shared" si="4"/>
        <v>8318214</v>
      </c>
      <c r="N44" s="65">
        <f t="shared" si="4"/>
        <v>2299352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39830558</v>
      </c>
      <c r="X44" s="65">
        <f t="shared" si="4"/>
        <v>5388306</v>
      </c>
      <c r="Y44" s="65">
        <f t="shared" si="4"/>
        <v>34442252</v>
      </c>
      <c r="Z44" s="66">
        <f>+IF(X44&lt;&gt;0,+(Y44/X44)*100,0)</f>
        <v>639.2037126325046</v>
      </c>
      <c r="AA44" s="63">
        <f>+AA42-AA43</f>
        <v>11207188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11207188</v>
      </c>
      <c r="F46" s="57">
        <f t="shared" si="5"/>
        <v>11207188</v>
      </c>
      <c r="G46" s="57">
        <f t="shared" si="5"/>
        <v>37855310</v>
      </c>
      <c r="H46" s="57">
        <f t="shared" si="5"/>
        <v>-10669552</v>
      </c>
      <c r="I46" s="57">
        <f t="shared" si="5"/>
        <v>10345448</v>
      </c>
      <c r="J46" s="57">
        <f t="shared" si="5"/>
        <v>37531206</v>
      </c>
      <c r="K46" s="57">
        <f t="shared" si="5"/>
        <v>-2138422</v>
      </c>
      <c r="L46" s="57">
        <f t="shared" si="5"/>
        <v>-3880440</v>
      </c>
      <c r="M46" s="57">
        <f t="shared" si="5"/>
        <v>8318214</v>
      </c>
      <c r="N46" s="57">
        <f t="shared" si="5"/>
        <v>2299352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39830558</v>
      </c>
      <c r="X46" s="57">
        <f t="shared" si="5"/>
        <v>5388306</v>
      </c>
      <c r="Y46" s="57">
        <f t="shared" si="5"/>
        <v>34442252</v>
      </c>
      <c r="Z46" s="58">
        <f>+IF(X46&lt;&gt;0,+(Y46/X46)*100,0)</f>
        <v>639.2037126325046</v>
      </c>
      <c r="AA46" s="55">
        <f>SUM(AA44:AA45)</f>
        <v>11207188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11207188</v>
      </c>
      <c r="F48" s="73">
        <f t="shared" si="6"/>
        <v>11207188</v>
      </c>
      <c r="G48" s="73">
        <f t="shared" si="6"/>
        <v>37855310</v>
      </c>
      <c r="H48" s="74">
        <f t="shared" si="6"/>
        <v>-10669552</v>
      </c>
      <c r="I48" s="74">
        <f t="shared" si="6"/>
        <v>10345448</v>
      </c>
      <c r="J48" s="74">
        <f t="shared" si="6"/>
        <v>37531206</v>
      </c>
      <c r="K48" s="74">
        <f t="shared" si="6"/>
        <v>-2138422</v>
      </c>
      <c r="L48" s="74">
        <f t="shared" si="6"/>
        <v>-3880440</v>
      </c>
      <c r="M48" s="73">
        <f t="shared" si="6"/>
        <v>8318214</v>
      </c>
      <c r="N48" s="73">
        <f t="shared" si="6"/>
        <v>2299352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39830558</v>
      </c>
      <c r="X48" s="74">
        <f t="shared" si="6"/>
        <v>5388306</v>
      </c>
      <c r="Y48" s="74">
        <f t="shared" si="6"/>
        <v>34442252</v>
      </c>
      <c r="Z48" s="75">
        <f>+IF(X48&lt;&gt;0,+(Y48/X48)*100,0)</f>
        <v>639.2037126325046</v>
      </c>
      <c r="AA48" s="76">
        <f>SUM(AA46:AA47)</f>
        <v>11207188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33183557</v>
      </c>
      <c r="D5" s="6">
        <v>0</v>
      </c>
      <c r="E5" s="7">
        <v>41379809</v>
      </c>
      <c r="F5" s="8">
        <v>41379809</v>
      </c>
      <c r="G5" s="8">
        <v>3235191</v>
      </c>
      <c r="H5" s="8">
        <v>3235191</v>
      </c>
      <c r="I5" s="8">
        <v>3468413</v>
      </c>
      <c r="J5" s="8">
        <v>9938795</v>
      </c>
      <c r="K5" s="8">
        <v>3463999</v>
      </c>
      <c r="L5" s="8">
        <v>3463999</v>
      </c>
      <c r="M5" s="8">
        <v>3463999</v>
      </c>
      <c r="N5" s="8">
        <v>10391997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20330792</v>
      </c>
      <c r="X5" s="8">
        <v>20689902</v>
      </c>
      <c r="Y5" s="8">
        <v>-359110</v>
      </c>
      <c r="Z5" s="2">
        <v>-1.74</v>
      </c>
      <c r="AA5" s="6">
        <v>41379809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77044207</v>
      </c>
      <c r="D8" s="6">
        <v>0</v>
      </c>
      <c r="E8" s="7">
        <v>40862920</v>
      </c>
      <c r="F8" s="8">
        <v>40862920</v>
      </c>
      <c r="G8" s="8">
        <v>9653517</v>
      </c>
      <c r="H8" s="8">
        <v>9653517</v>
      </c>
      <c r="I8" s="8">
        <v>1065744</v>
      </c>
      <c r="J8" s="8">
        <v>20372778</v>
      </c>
      <c r="K8" s="8">
        <v>8795786</v>
      </c>
      <c r="L8" s="8">
        <v>8800947</v>
      </c>
      <c r="M8" s="8">
        <v>8766074</v>
      </c>
      <c r="N8" s="8">
        <v>26362807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46735585</v>
      </c>
      <c r="X8" s="8">
        <v>20431458</v>
      </c>
      <c r="Y8" s="8">
        <v>26304127</v>
      </c>
      <c r="Z8" s="2">
        <v>128.74</v>
      </c>
      <c r="AA8" s="6">
        <v>40862920</v>
      </c>
    </row>
    <row r="9" spans="1:27" ht="13.5">
      <c r="A9" s="25" t="s">
        <v>36</v>
      </c>
      <c r="B9" s="24"/>
      <c r="C9" s="6">
        <v>1876659</v>
      </c>
      <c r="D9" s="6">
        <v>0</v>
      </c>
      <c r="E9" s="7">
        <v>965660</v>
      </c>
      <c r="F9" s="8">
        <v>965660</v>
      </c>
      <c r="G9" s="8">
        <v>4754</v>
      </c>
      <c r="H9" s="8">
        <v>4754</v>
      </c>
      <c r="I9" s="8">
        <v>163873</v>
      </c>
      <c r="J9" s="8">
        <v>173381</v>
      </c>
      <c r="K9" s="8">
        <v>163731</v>
      </c>
      <c r="L9" s="8">
        <v>164110</v>
      </c>
      <c r="M9" s="8">
        <v>163802</v>
      </c>
      <c r="N9" s="8">
        <v>491643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665024</v>
      </c>
      <c r="X9" s="8">
        <v>482832</v>
      </c>
      <c r="Y9" s="8">
        <v>182192</v>
      </c>
      <c r="Z9" s="2">
        <v>37.73</v>
      </c>
      <c r="AA9" s="6">
        <v>965660</v>
      </c>
    </row>
    <row r="10" spans="1:27" ht="13.5">
      <c r="A10" s="25" t="s">
        <v>37</v>
      </c>
      <c r="B10" s="24"/>
      <c r="C10" s="6">
        <v>23854701</v>
      </c>
      <c r="D10" s="6">
        <v>0</v>
      </c>
      <c r="E10" s="7">
        <v>49489627</v>
      </c>
      <c r="F10" s="26">
        <v>49489627</v>
      </c>
      <c r="G10" s="26">
        <v>2865246</v>
      </c>
      <c r="H10" s="26">
        <v>2865246</v>
      </c>
      <c r="I10" s="26">
        <v>2532186</v>
      </c>
      <c r="J10" s="26">
        <v>8262678</v>
      </c>
      <c r="K10" s="26">
        <v>2531618</v>
      </c>
      <c r="L10" s="26">
        <v>2536079</v>
      </c>
      <c r="M10" s="26">
        <v>2535926</v>
      </c>
      <c r="N10" s="26">
        <v>7603623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15866301</v>
      </c>
      <c r="X10" s="26">
        <v>24744816</v>
      </c>
      <c r="Y10" s="26">
        <v>-8878515</v>
      </c>
      <c r="Z10" s="27">
        <v>-35.88</v>
      </c>
      <c r="AA10" s="28">
        <v>49489627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621287</v>
      </c>
      <c r="D12" s="6">
        <v>0</v>
      </c>
      <c r="E12" s="7">
        <v>572106</v>
      </c>
      <c r="F12" s="8">
        <v>572106</v>
      </c>
      <c r="G12" s="8">
        <v>4386</v>
      </c>
      <c r="H12" s="8">
        <v>4386</v>
      </c>
      <c r="I12" s="8">
        <v>45381</v>
      </c>
      <c r="J12" s="8">
        <v>54153</v>
      </c>
      <c r="K12" s="8">
        <v>24997</v>
      </c>
      <c r="L12" s="8">
        <v>21728</v>
      </c>
      <c r="M12" s="8">
        <v>18431</v>
      </c>
      <c r="N12" s="8">
        <v>65156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119309</v>
      </c>
      <c r="X12" s="8">
        <v>286056</v>
      </c>
      <c r="Y12" s="8">
        <v>-166747</v>
      </c>
      <c r="Z12" s="2">
        <v>-58.29</v>
      </c>
      <c r="AA12" s="6">
        <v>572106</v>
      </c>
    </row>
    <row r="13" spans="1:27" ht="13.5">
      <c r="A13" s="23" t="s">
        <v>40</v>
      </c>
      <c r="B13" s="29"/>
      <c r="C13" s="6">
        <v>10066429</v>
      </c>
      <c r="D13" s="6">
        <v>0</v>
      </c>
      <c r="E13" s="7">
        <v>4905536</v>
      </c>
      <c r="F13" s="8">
        <v>4905536</v>
      </c>
      <c r="G13" s="8">
        <v>0</v>
      </c>
      <c r="H13" s="8">
        <v>0</v>
      </c>
      <c r="I13" s="8">
        <v>1071693</v>
      </c>
      <c r="J13" s="8">
        <v>1071693</v>
      </c>
      <c r="K13" s="8">
        <v>314278</v>
      </c>
      <c r="L13" s="8">
        <v>681521</v>
      </c>
      <c r="M13" s="8">
        <v>79463</v>
      </c>
      <c r="N13" s="8">
        <v>1075262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2146955</v>
      </c>
      <c r="X13" s="8">
        <v>2452770</v>
      </c>
      <c r="Y13" s="8">
        <v>-305815</v>
      </c>
      <c r="Z13" s="2">
        <v>-12.47</v>
      </c>
      <c r="AA13" s="6">
        <v>4905536</v>
      </c>
    </row>
    <row r="14" spans="1:27" ht="13.5">
      <c r="A14" s="23" t="s">
        <v>41</v>
      </c>
      <c r="B14" s="29"/>
      <c r="C14" s="6">
        <v>17327879</v>
      </c>
      <c r="D14" s="6">
        <v>0</v>
      </c>
      <c r="E14" s="7">
        <v>18716606</v>
      </c>
      <c r="F14" s="8">
        <v>18716606</v>
      </c>
      <c r="G14" s="8">
        <v>2383411</v>
      </c>
      <c r="H14" s="8">
        <v>2383411</v>
      </c>
      <c r="I14" s="8">
        <v>2289496</v>
      </c>
      <c r="J14" s="8">
        <v>7056318</v>
      </c>
      <c r="K14" s="8">
        <v>2352613</v>
      </c>
      <c r="L14" s="8">
        <v>2415811</v>
      </c>
      <c r="M14" s="8">
        <v>2478833</v>
      </c>
      <c r="N14" s="8">
        <v>7247257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14303575</v>
      </c>
      <c r="X14" s="8">
        <v>9358302</v>
      </c>
      <c r="Y14" s="8">
        <v>4945273</v>
      </c>
      <c r="Z14" s="2">
        <v>52.84</v>
      </c>
      <c r="AA14" s="6">
        <v>18716606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2236805</v>
      </c>
      <c r="D16" s="6">
        <v>0</v>
      </c>
      <c r="E16" s="7">
        <v>585658</v>
      </c>
      <c r="F16" s="8">
        <v>585658</v>
      </c>
      <c r="G16" s="8">
        <v>64226</v>
      </c>
      <c r="H16" s="8">
        <v>64226</v>
      </c>
      <c r="I16" s="8">
        <v>15300</v>
      </c>
      <c r="J16" s="8">
        <v>143752</v>
      </c>
      <c r="K16" s="8">
        <v>18900</v>
      </c>
      <c r="L16" s="8">
        <v>15375</v>
      </c>
      <c r="M16" s="8">
        <v>11650</v>
      </c>
      <c r="N16" s="8">
        <v>45925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189677</v>
      </c>
      <c r="X16" s="8">
        <v>292830</v>
      </c>
      <c r="Y16" s="8">
        <v>-103153</v>
      </c>
      <c r="Z16" s="2">
        <v>-35.23</v>
      </c>
      <c r="AA16" s="6">
        <v>585658</v>
      </c>
    </row>
    <row r="17" spans="1:27" ht="13.5">
      <c r="A17" s="23" t="s">
        <v>44</v>
      </c>
      <c r="B17" s="29"/>
      <c r="C17" s="6">
        <v>182759</v>
      </c>
      <c r="D17" s="6">
        <v>0</v>
      </c>
      <c r="E17" s="7">
        <v>286927</v>
      </c>
      <c r="F17" s="8">
        <v>286927</v>
      </c>
      <c r="G17" s="8">
        <v>3651</v>
      </c>
      <c r="H17" s="8">
        <v>3651</v>
      </c>
      <c r="I17" s="8">
        <v>8621</v>
      </c>
      <c r="J17" s="8">
        <v>15923</v>
      </c>
      <c r="K17" s="8">
        <v>5975</v>
      </c>
      <c r="L17" s="8">
        <v>8616</v>
      </c>
      <c r="M17" s="8">
        <v>2039</v>
      </c>
      <c r="N17" s="8">
        <v>16630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32553</v>
      </c>
      <c r="X17" s="8">
        <v>143466</v>
      </c>
      <c r="Y17" s="8">
        <v>-110913</v>
      </c>
      <c r="Z17" s="2">
        <v>-77.31</v>
      </c>
      <c r="AA17" s="6">
        <v>286927</v>
      </c>
    </row>
    <row r="18" spans="1:27" ht="13.5">
      <c r="A18" s="25" t="s">
        <v>45</v>
      </c>
      <c r="B18" s="24"/>
      <c r="C18" s="6">
        <v>5640877</v>
      </c>
      <c r="D18" s="6">
        <v>0</v>
      </c>
      <c r="E18" s="7">
        <v>6116673</v>
      </c>
      <c r="F18" s="8">
        <v>6116673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2299179</v>
      </c>
      <c r="N18" s="8">
        <v>2299179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2299179</v>
      </c>
      <c r="X18" s="8">
        <v>3058338</v>
      </c>
      <c r="Y18" s="8">
        <v>-759159</v>
      </c>
      <c r="Z18" s="2">
        <v>-24.82</v>
      </c>
      <c r="AA18" s="6">
        <v>6116673</v>
      </c>
    </row>
    <row r="19" spans="1:27" ht="13.5">
      <c r="A19" s="23" t="s">
        <v>46</v>
      </c>
      <c r="B19" s="29"/>
      <c r="C19" s="6">
        <v>390998451</v>
      </c>
      <c r="D19" s="6">
        <v>0</v>
      </c>
      <c r="E19" s="7">
        <v>342061200</v>
      </c>
      <c r="F19" s="8">
        <v>342061200</v>
      </c>
      <c r="G19" s="8">
        <v>0</v>
      </c>
      <c r="H19" s="8">
        <v>2186000</v>
      </c>
      <c r="I19" s="8">
        <v>0</v>
      </c>
      <c r="J19" s="8">
        <v>2186000</v>
      </c>
      <c r="K19" s="8">
        <v>11400000</v>
      </c>
      <c r="L19" s="8">
        <v>1009000</v>
      </c>
      <c r="M19" s="8">
        <v>83296000</v>
      </c>
      <c r="N19" s="8">
        <v>95705000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97891000</v>
      </c>
      <c r="X19" s="8">
        <v>171030600</v>
      </c>
      <c r="Y19" s="8">
        <v>-73139600</v>
      </c>
      <c r="Z19" s="2">
        <v>-42.76</v>
      </c>
      <c r="AA19" s="6">
        <v>342061200</v>
      </c>
    </row>
    <row r="20" spans="1:27" ht="13.5">
      <c r="A20" s="23" t="s">
        <v>47</v>
      </c>
      <c r="B20" s="29"/>
      <c r="C20" s="6">
        <v>14714772</v>
      </c>
      <c r="D20" s="6">
        <v>0</v>
      </c>
      <c r="E20" s="7">
        <v>7280126</v>
      </c>
      <c r="F20" s="26">
        <v>7280126</v>
      </c>
      <c r="G20" s="26">
        <v>14731768</v>
      </c>
      <c r="H20" s="26">
        <v>3340943</v>
      </c>
      <c r="I20" s="26">
        <v>15817565</v>
      </c>
      <c r="J20" s="26">
        <v>33890276</v>
      </c>
      <c r="K20" s="26">
        <v>5198277</v>
      </c>
      <c r="L20" s="26">
        <v>557548</v>
      </c>
      <c r="M20" s="26">
        <v>612980</v>
      </c>
      <c r="N20" s="26">
        <v>6368805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40259081</v>
      </c>
      <c r="X20" s="26">
        <v>3640062</v>
      </c>
      <c r="Y20" s="26">
        <v>36619019</v>
      </c>
      <c r="Z20" s="27">
        <v>1006</v>
      </c>
      <c r="AA20" s="28">
        <v>7280126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577748383</v>
      </c>
      <c r="D22" s="33">
        <f>SUM(D5:D21)</f>
        <v>0</v>
      </c>
      <c r="E22" s="34">
        <f t="shared" si="0"/>
        <v>513222848</v>
      </c>
      <c r="F22" s="35">
        <f t="shared" si="0"/>
        <v>513222848</v>
      </c>
      <c r="G22" s="35">
        <f t="shared" si="0"/>
        <v>32946150</v>
      </c>
      <c r="H22" s="35">
        <f t="shared" si="0"/>
        <v>23741325</v>
      </c>
      <c r="I22" s="35">
        <f t="shared" si="0"/>
        <v>26478272</v>
      </c>
      <c r="J22" s="35">
        <f t="shared" si="0"/>
        <v>83165747</v>
      </c>
      <c r="K22" s="35">
        <f t="shared" si="0"/>
        <v>34270174</v>
      </c>
      <c r="L22" s="35">
        <f t="shared" si="0"/>
        <v>19674734</v>
      </c>
      <c r="M22" s="35">
        <f t="shared" si="0"/>
        <v>103728376</v>
      </c>
      <c r="N22" s="35">
        <f t="shared" si="0"/>
        <v>157673284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240839031</v>
      </c>
      <c r="X22" s="35">
        <f t="shared" si="0"/>
        <v>256611432</v>
      </c>
      <c r="Y22" s="35">
        <f t="shared" si="0"/>
        <v>-15772401</v>
      </c>
      <c r="Z22" s="36">
        <f>+IF(X22&lt;&gt;0,+(Y22/X22)*100,0)</f>
        <v>-6.146414006995604</v>
      </c>
      <c r="AA22" s="33">
        <f>SUM(AA5:AA21)</f>
        <v>513222848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108510078</v>
      </c>
      <c r="D25" s="6">
        <v>0</v>
      </c>
      <c r="E25" s="7">
        <v>113813858</v>
      </c>
      <c r="F25" s="8">
        <v>113813858</v>
      </c>
      <c r="G25" s="8">
        <v>8913805</v>
      </c>
      <c r="H25" s="8">
        <v>10450104</v>
      </c>
      <c r="I25" s="8">
        <v>8807830</v>
      </c>
      <c r="J25" s="8">
        <v>28171739</v>
      </c>
      <c r="K25" s="8">
        <v>8684896</v>
      </c>
      <c r="L25" s="8">
        <v>9265534</v>
      </c>
      <c r="M25" s="8">
        <v>9492981</v>
      </c>
      <c r="N25" s="8">
        <v>27443411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55615150</v>
      </c>
      <c r="X25" s="8">
        <v>56906928</v>
      </c>
      <c r="Y25" s="8">
        <v>-1291778</v>
      </c>
      <c r="Z25" s="2">
        <v>-2.27</v>
      </c>
      <c r="AA25" s="6">
        <v>113813858</v>
      </c>
    </row>
    <row r="26" spans="1:27" ht="13.5">
      <c r="A26" s="25" t="s">
        <v>52</v>
      </c>
      <c r="B26" s="24"/>
      <c r="C26" s="6">
        <v>20009378</v>
      </c>
      <c r="D26" s="6">
        <v>0</v>
      </c>
      <c r="E26" s="7">
        <v>21529439</v>
      </c>
      <c r="F26" s="8">
        <v>21529439</v>
      </c>
      <c r="G26" s="8">
        <v>1673399</v>
      </c>
      <c r="H26" s="8">
        <v>1568985</v>
      </c>
      <c r="I26" s="8">
        <v>1684329</v>
      </c>
      <c r="J26" s="8">
        <v>4926713</v>
      </c>
      <c r="K26" s="8">
        <v>1732163</v>
      </c>
      <c r="L26" s="8">
        <v>1663439</v>
      </c>
      <c r="M26" s="8">
        <v>1672506</v>
      </c>
      <c r="N26" s="8">
        <v>5068108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9994821</v>
      </c>
      <c r="X26" s="8">
        <v>10764720</v>
      </c>
      <c r="Y26" s="8">
        <v>-769899</v>
      </c>
      <c r="Z26" s="2">
        <v>-7.15</v>
      </c>
      <c r="AA26" s="6">
        <v>21529439</v>
      </c>
    </row>
    <row r="27" spans="1:27" ht="13.5">
      <c r="A27" s="25" t="s">
        <v>53</v>
      </c>
      <c r="B27" s="24"/>
      <c r="C27" s="6">
        <v>159338363</v>
      </c>
      <c r="D27" s="6">
        <v>0</v>
      </c>
      <c r="E27" s="7">
        <v>65196150</v>
      </c>
      <c r="F27" s="8">
        <v>65196150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65196150</v>
      </c>
    </row>
    <row r="28" spans="1:27" ht="13.5">
      <c r="A28" s="25" t="s">
        <v>54</v>
      </c>
      <c r="B28" s="24"/>
      <c r="C28" s="6">
        <v>143287189</v>
      </c>
      <c r="D28" s="6">
        <v>0</v>
      </c>
      <c r="E28" s="7">
        <v>160966106</v>
      </c>
      <c r="F28" s="8">
        <v>160966106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160966106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119250318</v>
      </c>
      <c r="D30" s="6">
        <v>0</v>
      </c>
      <c r="E30" s="7">
        <v>129494397</v>
      </c>
      <c r="F30" s="8">
        <v>129494397</v>
      </c>
      <c r="G30" s="8">
        <v>2568411</v>
      </c>
      <c r="H30" s="8">
        <v>8380000</v>
      </c>
      <c r="I30" s="8">
        <v>8994534</v>
      </c>
      <c r="J30" s="8">
        <v>19942945</v>
      </c>
      <c r="K30" s="8">
        <v>7280292</v>
      </c>
      <c r="L30" s="8">
        <v>9098538</v>
      </c>
      <c r="M30" s="8">
        <v>9890665</v>
      </c>
      <c r="N30" s="8">
        <v>26269495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46212440</v>
      </c>
      <c r="X30" s="8">
        <v>64747200</v>
      </c>
      <c r="Y30" s="8">
        <v>-18534760</v>
      </c>
      <c r="Z30" s="2">
        <v>-28.63</v>
      </c>
      <c r="AA30" s="6">
        <v>129494397</v>
      </c>
    </row>
    <row r="31" spans="1:27" ht="13.5">
      <c r="A31" s="25" t="s">
        <v>57</v>
      </c>
      <c r="B31" s="24"/>
      <c r="C31" s="6">
        <v>1238259</v>
      </c>
      <c r="D31" s="6">
        <v>0</v>
      </c>
      <c r="E31" s="7">
        <v>2733000</v>
      </c>
      <c r="F31" s="8">
        <v>2733000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6460</v>
      </c>
      <c r="N31" s="8">
        <v>6460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6460</v>
      </c>
      <c r="X31" s="8">
        <v>1366500</v>
      </c>
      <c r="Y31" s="8">
        <v>-1360040</v>
      </c>
      <c r="Z31" s="2">
        <v>-99.53</v>
      </c>
      <c r="AA31" s="6">
        <v>2733000</v>
      </c>
    </row>
    <row r="32" spans="1:27" ht="13.5">
      <c r="A32" s="25" t="s">
        <v>58</v>
      </c>
      <c r="B32" s="24"/>
      <c r="C32" s="6">
        <v>11447813</v>
      </c>
      <c r="D32" s="6">
        <v>0</v>
      </c>
      <c r="E32" s="7">
        <v>12207832</v>
      </c>
      <c r="F32" s="8">
        <v>12207832</v>
      </c>
      <c r="G32" s="8">
        <v>1080443</v>
      </c>
      <c r="H32" s="8">
        <v>1138104</v>
      </c>
      <c r="I32" s="8">
        <v>1109525</v>
      </c>
      <c r="J32" s="8">
        <v>3328072</v>
      </c>
      <c r="K32" s="8">
        <v>947757</v>
      </c>
      <c r="L32" s="8">
        <v>118916</v>
      </c>
      <c r="M32" s="8">
        <v>1881400</v>
      </c>
      <c r="N32" s="8">
        <v>2948073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6276145</v>
      </c>
      <c r="X32" s="8">
        <v>6103914</v>
      </c>
      <c r="Y32" s="8">
        <v>172231</v>
      </c>
      <c r="Z32" s="2">
        <v>2.82</v>
      </c>
      <c r="AA32" s="6">
        <v>12207832</v>
      </c>
    </row>
    <row r="33" spans="1:27" ht="13.5">
      <c r="A33" s="25" t="s">
        <v>59</v>
      </c>
      <c r="B33" s="24"/>
      <c r="C33" s="6">
        <v>58070145</v>
      </c>
      <c r="D33" s="6">
        <v>0</v>
      </c>
      <c r="E33" s="7">
        <v>28073982</v>
      </c>
      <c r="F33" s="8">
        <v>28073982</v>
      </c>
      <c r="G33" s="8">
        <v>284809</v>
      </c>
      <c r="H33" s="8">
        <v>203320</v>
      </c>
      <c r="I33" s="8">
        <v>3920163</v>
      </c>
      <c r="J33" s="8">
        <v>4408292</v>
      </c>
      <c r="K33" s="8">
        <v>3252987</v>
      </c>
      <c r="L33" s="8">
        <v>2241817</v>
      </c>
      <c r="M33" s="8">
        <v>3227282</v>
      </c>
      <c r="N33" s="8">
        <v>8722086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13130378</v>
      </c>
      <c r="X33" s="8">
        <v>14036988</v>
      </c>
      <c r="Y33" s="8">
        <v>-906610</v>
      </c>
      <c r="Z33" s="2">
        <v>-6.46</v>
      </c>
      <c r="AA33" s="6">
        <v>28073982</v>
      </c>
    </row>
    <row r="34" spans="1:27" ht="13.5">
      <c r="A34" s="25" t="s">
        <v>60</v>
      </c>
      <c r="B34" s="24"/>
      <c r="C34" s="6">
        <v>108145773</v>
      </c>
      <c r="D34" s="6">
        <v>0</v>
      </c>
      <c r="E34" s="7">
        <v>79270577</v>
      </c>
      <c r="F34" s="8">
        <v>79270577</v>
      </c>
      <c r="G34" s="8">
        <v>4527012</v>
      </c>
      <c r="H34" s="8">
        <v>7173623</v>
      </c>
      <c r="I34" s="8">
        <v>3687436</v>
      </c>
      <c r="J34" s="8">
        <v>15388071</v>
      </c>
      <c r="K34" s="8">
        <v>5637649</v>
      </c>
      <c r="L34" s="8">
        <v>2151613</v>
      </c>
      <c r="M34" s="8">
        <v>12217939</v>
      </c>
      <c r="N34" s="8">
        <v>20007201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35395272</v>
      </c>
      <c r="X34" s="8">
        <v>39635286</v>
      </c>
      <c r="Y34" s="8">
        <v>-4240014</v>
      </c>
      <c r="Z34" s="2">
        <v>-10.7</v>
      </c>
      <c r="AA34" s="6">
        <v>79270577</v>
      </c>
    </row>
    <row r="35" spans="1:27" ht="13.5">
      <c r="A35" s="23" t="s">
        <v>61</v>
      </c>
      <c r="B35" s="29"/>
      <c r="C35" s="6">
        <v>5239945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734537261</v>
      </c>
      <c r="D36" s="33">
        <f>SUM(D25:D35)</f>
        <v>0</v>
      </c>
      <c r="E36" s="34">
        <f t="shared" si="1"/>
        <v>613285341</v>
      </c>
      <c r="F36" s="35">
        <f t="shared" si="1"/>
        <v>613285341</v>
      </c>
      <c r="G36" s="35">
        <f t="shared" si="1"/>
        <v>19047879</v>
      </c>
      <c r="H36" s="35">
        <f t="shared" si="1"/>
        <v>28914136</v>
      </c>
      <c r="I36" s="35">
        <f t="shared" si="1"/>
        <v>28203817</v>
      </c>
      <c r="J36" s="35">
        <f t="shared" si="1"/>
        <v>76165832</v>
      </c>
      <c r="K36" s="35">
        <f t="shared" si="1"/>
        <v>27535744</v>
      </c>
      <c r="L36" s="35">
        <f t="shared" si="1"/>
        <v>24539857</v>
      </c>
      <c r="M36" s="35">
        <f t="shared" si="1"/>
        <v>38389233</v>
      </c>
      <c r="N36" s="35">
        <f t="shared" si="1"/>
        <v>90464834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166630666</v>
      </c>
      <c r="X36" s="35">
        <f t="shared" si="1"/>
        <v>193561536</v>
      </c>
      <c r="Y36" s="35">
        <f t="shared" si="1"/>
        <v>-26930870</v>
      </c>
      <c r="Z36" s="36">
        <f>+IF(X36&lt;&gt;0,+(Y36/X36)*100,0)</f>
        <v>-13.913337616828997</v>
      </c>
      <c r="AA36" s="33">
        <f>SUM(AA25:AA35)</f>
        <v>613285341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-156788878</v>
      </c>
      <c r="D38" s="46">
        <f>+D22-D36</f>
        <v>0</v>
      </c>
      <c r="E38" s="47">
        <f t="shared" si="2"/>
        <v>-100062493</v>
      </c>
      <c r="F38" s="48">
        <f t="shared" si="2"/>
        <v>-100062493</v>
      </c>
      <c r="G38" s="48">
        <f t="shared" si="2"/>
        <v>13898271</v>
      </c>
      <c r="H38" s="48">
        <f t="shared" si="2"/>
        <v>-5172811</v>
      </c>
      <c r="I38" s="48">
        <f t="shared" si="2"/>
        <v>-1725545</v>
      </c>
      <c r="J38" s="48">
        <f t="shared" si="2"/>
        <v>6999915</v>
      </c>
      <c r="K38" s="48">
        <f t="shared" si="2"/>
        <v>6734430</v>
      </c>
      <c r="L38" s="48">
        <f t="shared" si="2"/>
        <v>-4865123</v>
      </c>
      <c r="M38" s="48">
        <f t="shared" si="2"/>
        <v>65339143</v>
      </c>
      <c r="N38" s="48">
        <f t="shared" si="2"/>
        <v>67208450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74208365</v>
      </c>
      <c r="X38" s="48">
        <f>IF(F22=F36,0,X22-X36)</f>
        <v>63049896</v>
      </c>
      <c r="Y38" s="48">
        <f t="shared" si="2"/>
        <v>11158469</v>
      </c>
      <c r="Z38" s="49">
        <f>+IF(X38&lt;&gt;0,+(Y38/X38)*100,0)</f>
        <v>17.697838867172756</v>
      </c>
      <c r="AA38" s="46">
        <f>+AA22-AA36</f>
        <v>-100062493</v>
      </c>
    </row>
    <row r="39" spans="1:27" ht="13.5">
      <c r="A39" s="23" t="s">
        <v>64</v>
      </c>
      <c r="B39" s="29"/>
      <c r="C39" s="6">
        <v>125087054</v>
      </c>
      <c r="D39" s="6">
        <v>0</v>
      </c>
      <c r="E39" s="7">
        <v>113628800</v>
      </c>
      <c r="F39" s="8">
        <v>113628800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60237101</v>
      </c>
      <c r="N39" s="8">
        <v>60237101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60237101</v>
      </c>
      <c r="X39" s="8">
        <v>56814402</v>
      </c>
      <c r="Y39" s="8">
        <v>3422699</v>
      </c>
      <c r="Z39" s="2">
        <v>6.02</v>
      </c>
      <c r="AA39" s="6">
        <v>113628800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-31701824</v>
      </c>
      <c r="D42" s="55">
        <f>SUM(D38:D41)</f>
        <v>0</v>
      </c>
      <c r="E42" s="56">
        <f t="shared" si="3"/>
        <v>13566307</v>
      </c>
      <c r="F42" s="57">
        <f t="shared" si="3"/>
        <v>13566307</v>
      </c>
      <c r="G42" s="57">
        <f t="shared" si="3"/>
        <v>13898271</v>
      </c>
      <c r="H42" s="57">
        <f t="shared" si="3"/>
        <v>-5172811</v>
      </c>
      <c r="I42" s="57">
        <f t="shared" si="3"/>
        <v>-1725545</v>
      </c>
      <c r="J42" s="57">
        <f t="shared" si="3"/>
        <v>6999915</v>
      </c>
      <c r="K42" s="57">
        <f t="shared" si="3"/>
        <v>6734430</v>
      </c>
      <c r="L42" s="57">
        <f t="shared" si="3"/>
        <v>-4865123</v>
      </c>
      <c r="M42" s="57">
        <f t="shared" si="3"/>
        <v>125576244</v>
      </c>
      <c r="N42" s="57">
        <f t="shared" si="3"/>
        <v>127445551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134445466</v>
      </c>
      <c r="X42" s="57">
        <f t="shared" si="3"/>
        <v>119864298</v>
      </c>
      <c r="Y42" s="57">
        <f t="shared" si="3"/>
        <v>14581168</v>
      </c>
      <c r="Z42" s="58">
        <f>+IF(X42&lt;&gt;0,+(Y42/X42)*100,0)</f>
        <v>12.164729818048073</v>
      </c>
      <c r="AA42" s="55">
        <f>SUM(AA38:AA41)</f>
        <v>13566307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-31701824</v>
      </c>
      <c r="D44" s="63">
        <f>+D42-D43</f>
        <v>0</v>
      </c>
      <c r="E44" s="64">
        <f t="shared" si="4"/>
        <v>13566307</v>
      </c>
      <c r="F44" s="65">
        <f t="shared" si="4"/>
        <v>13566307</v>
      </c>
      <c r="G44" s="65">
        <f t="shared" si="4"/>
        <v>13898271</v>
      </c>
      <c r="H44" s="65">
        <f t="shared" si="4"/>
        <v>-5172811</v>
      </c>
      <c r="I44" s="65">
        <f t="shared" si="4"/>
        <v>-1725545</v>
      </c>
      <c r="J44" s="65">
        <f t="shared" si="4"/>
        <v>6999915</v>
      </c>
      <c r="K44" s="65">
        <f t="shared" si="4"/>
        <v>6734430</v>
      </c>
      <c r="L44" s="65">
        <f t="shared" si="4"/>
        <v>-4865123</v>
      </c>
      <c r="M44" s="65">
        <f t="shared" si="4"/>
        <v>125576244</v>
      </c>
      <c r="N44" s="65">
        <f t="shared" si="4"/>
        <v>127445551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134445466</v>
      </c>
      <c r="X44" s="65">
        <f t="shared" si="4"/>
        <v>119864298</v>
      </c>
      <c r="Y44" s="65">
        <f t="shared" si="4"/>
        <v>14581168</v>
      </c>
      <c r="Z44" s="66">
        <f>+IF(X44&lt;&gt;0,+(Y44/X44)*100,0)</f>
        <v>12.164729818048073</v>
      </c>
      <c r="AA44" s="63">
        <f>+AA42-AA43</f>
        <v>13566307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-31701824</v>
      </c>
      <c r="D46" s="55">
        <f>SUM(D44:D45)</f>
        <v>0</v>
      </c>
      <c r="E46" s="56">
        <f t="shared" si="5"/>
        <v>13566307</v>
      </c>
      <c r="F46" s="57">
        <f t="shared" si="5"/>
        <v>13566307</v>
      </c>
      <c r="G46" s="57">
        <f t="shared" si="5"/>
        <v>13898271</v>
      </c>
      <c r="H46" s="57">
        <f t="shared" si="5"/>
        <v>-5172811</v>
      </c>
      <c r="I46" s="57">
        <f t="shared" si="5"/>
        <v>-1725545</v>
      </c>
      <c r="J46" s="57">
        <f t="shared" si="5"/>
        <v>6999915</v>
      </c>
      <c r="K46" s="57">
        <f t="shared" si="5"/>
        <v>6734430</v>
      </c>
      <c r="L46" s="57">
        <f t="shared" si="5"/>
        <v>-4865123</v>
      </c>
      <c r="M46" s="57">
        <f t="shared" si="5"/>
        <v>125576244</v>
      </c>
      <c r="N46" s="57">
        <f t="shared" si="5"/>
        <v>127445551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134445466</v>
      </c>
      <c r="X46" s="57">
        <f t="shared" si="5"/>
        <v>119864298</v>
      </c>
      <c r="Y46" s="57">
        <f t="shared" si="5"/>
        <v>14581168</v>
      </c>
      <c r="Z46" s="58">
        <f>+IF(X46&lt;&gt;0,+(Y46/X46)*100,0)</f>
        <v>12.164729818048073</v>
      </c>
      <c r="AA46" s="55">
        <f>SUM(AA44:AA45)</f>
        <v>13566307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-31701824</v>
      </c>
      <c r="D48" s="71">
        <f>SUM(D46:D47)</f>
        <v>0</v>
      </c>
      <c r="E48" s="72">
        <f t="shared" si="6"/>
        <v>13566307</v>
      </c>
      <c r="F48" s="73">
        <f t="shared" si="6"/>
        <v>13566307</v>
      </c>
      <c r="G48" s="73">
        <f t="shared" si="6"/>
        <v>13898271</v>
      </c>
      <c r="H48" s="74">
        <f t="shared" si="6"/>
        <v>-5172811</v>
      </c>
      <c r="I48" s="74">
        <f t="shared" si="6"/>
        <v>-1725545</v>
      </c>
      <c r="J48" s="74">
        <f t="shared" si="6"/>
        <v>6999915</v>
      </c>
      <c r="K48" s="74">
        <f t="shared" si="6"/>
        <v>6734430</v>
      </c>
      <c r="L48" s="74">
        <f t="shared" si="6"/>
        <v>-4865123</v>
      </c>
      <c r="M48" s="73">
        <f t="shared" si="6"/>
        <v>125576244</v>
      </c>
      <c r="N48" s="73">
        <f t="shared" si="6"/>
        <v>127445551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134445466</v>
      </c>
      <c r="X48" s="74">
        <f t="shared" si="6"/>
        <v>119864298</v>
      </c>
      <c r="Y48" s="74">
        <f t="shared" si="6"/>
        <v>14581168</v>
      </c>
      <c r="Z48" s="75">
        <f>+IF(X48&lt;&gt;0,+(Y48/X48)*100,0)</f>
        <v>12.164729818048073</v>
      </c>
      <c r="AA48" s="76">
        <f>SUM(AA46:AA47)</f>
        <v>13566307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19638513</v>
      </c>
      <c r="D5" s="6">
        <v>0</v>
      </c>
      <c r="E5" s="7">
        <v>27366000</v>
      </c>
      <c r="F5" s="8">
        <v>27366000</v>
      </c>
      <c r="G5" s="8">
        <v>32110</v>
      </c>
      <c r="H5" s="8">
        <v>2741000</v>
      </c>
      <c r="I5" s="8">
        <v>2741000</v>
      </c>
      <c r="J5" s="8">
        <v>5514110</v>
      </c>
      <c r="K5" s="8">
        <v>2763828</v>
      </c>
      <c r="L5" s="8">
        <v>2763826</v>
      </c>
      <c r="M5" s="8">
        <v>2763826</v>
      </c>
      <c r="N5" s="8">
        <v>8291480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13805590</v>
      </c>
      <c r="X5" s="8">
        <v>13683000</v>
      </c>
      <c r="Y5" s="8">
        <v>122590</v>
      </c>
      <c r="Z5" s="2">
        <v>0.9</v>
      </c>
      <c r="AA5" s="6">
        <v>27366000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23698000</v>
      </c>
      <c r="F8" s="8">
        <v>23698000</v>
      </c>
      <c r="G8" s="8">
        <v>13560038</v>
      </c>
      <c r="H8" s="8">
        <v>3418000</v>
      </c>
      <c r="I8" s="8">
        <v>9268000</v>
      </c>
      <c r="J8" s="8">
        <v>26246038</v>
      </c>
      <c r="K8" s="8">
        <v>3981448</v>
      </c>
      <c r="L8" s="8">
        <v>3187111</v>
      </c>
      <c r="M8" s="8">
        <v>3942854</v>
      </c>
      <c r="N8" s="8">
        <v>11111413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37357451</v>
      </c>
      <c r="X8" s="8">
        <v>11848998</v>
      </c>
      <c r="Y8" s="8">
        <v>25508453</v>
      </c>
      <c r="Z8" s="2">
        <v>215.28</v>
      </c>
      <c r="AA8" s="6">
        <v>23698000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438000</v>
      </c>
      <c r="F9" s="8">
        <v>438000</v>
      </c>
      <c r="G9" s="8">
        <v>2992733</v>
      </c>
      <c r="H9" s="8">
        <v>2628000</v>
      </c>
      <c r="I9" s="8">
        <v>2728000</v>
      </c>
      <c r="J9" s="8">
        <v>8348733</v>
      </c>
      <c r="K9" s="8">
        <v>2628250</v>
      </c>
      <c r="L9" s="8">
        <v>377950</v>
      </c>
      <c r="M9" s="8">
        <v>577900</v>
      </c>
      <c r="N9" s="8">
        <v>3584100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11932833</v>
      </c>
      <c r="X9" s="8">
        <v>219498</v>
      </c>
      <c r="Y9" s="8">
        <v>11713335</v>
      </c>
      <c r="Z9" s="2">
        <v>5336.42</v>
      </c>
      <c r="AA9" s="6">
        <v>438000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2515000</v>
      </c>
      <c r="F10" s="26">
        <v>2515000</v>
      </c>
      <c r="G10" s="26">
        <v>541099</v>
      </c>
      <c r="H10" s="26">
        <v>550000</v>
      </c>
      <c r="I10" s="26">
        <v>550000</v>
      </c>
      <c r="J10" s="26">
        <v>1641099</v>
      </c>
      <c r="K10" s="26">
        <v>549505</v>
      </c>
      <c r="L10" s="26">
        <v>549685</v>
      </c>
      <c r="M10" s="26">
        <v>539640</v>
      </c>
      <c r="N10" s="26">
        <v>1638830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3279929</v>
      </c>
      <c r="X10" s="26">
        <v>1257498</v>
      </c>
      <c r="Y10" s="26">
        <v>2022431</v>
      </c>
      <c r="Z10" s="27">
        <v>160.83</v>
      </c>
      <c r="AA10" s="28">
        <v>2515000</v>
      </c>
    </row>
    <row r="11" spans="1:27" ht="13.5">
      <c r="A11" s="25" t="s">
        <v>38</v>
      </c>
      <c r="B11" s="29"/>
      <c r="C11" s="6">
        <v>43748147</v>
      </c>
      <c r="D11" s="6">
        <v>0</v>
      </c>
      <c r="E11" s="7">
        <v>375000</v>
      </c>
      <c r="F11" s="8">
        <v>375000</v>
      </c>
      <c r="G11" s="8">
        <v>0</v>
      </c>
      <c r="H11" s="8">
        <v>0</v>
      </c>
      <c r="I11" s="8">
        <v>0</v>
      </c>
      <c r="J11" s="8">
        <v>0</v>
      </c>
      <c r="K11" s="8">
        <v>18600</v>
      </c>
      <c r="L11" s="8">
        <v>0</v>
      </c>
      <c r="M11" s="8">
        <v>0</v>
      </c>
      <c r="N11" s="8">
        <v>18600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18600</v>
      </c>
      <c r="X11" s="8">
        <v>187500</v>
      </c>
      <c r="Y11" s="8">
        <v>-168900</v>
      </c>
      <c r="Z11" s="2">
        <v>-90.08</v>
      </c>
      <c r="AA11" s="6">
        <v>375000</v>
      </c>
    </row>
    <row r="12" spans="1:27" ht="13.5">
      <c r="A12" s="25" t="s">
        <v>39</v>
      </c>
      <c r="B12" s="29"/>
      <c r="C12" s="6">
        <v>235110</v>
      </c>
      <c r="D12" s="6">
        <v>0</v>
      </c>
      <c r="E12" s="7">
        <v>150000</v>
      </c>
      <c r="F12" s="8">
        <v>150000</v>
      </c>
      <c r="G12" s="8">
        <v>0</v>
      </c>
      <c r="H12" s="8">
        <v>27000</v>
      </c>
      <c r="I12" s="8">
        <v>11000</v>
      </c>
      <c r="J12" s="8">
        <v>38000</v>
      </c>
      <c r="K12" s="8">
        <v>15650</v>
      </c>
      <c r="L12" s="8">
        <v>19954</v>
      </c>
      <c r="M12" s="8">
        <v>31702</v>
      </c>
      <c r="N12" s="8">
        <v>67306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105306</v>
      </c>
      <c r="X12" s="8">
        <v>75000</v>
      </c>
      <c r="Y12" s="8">
        <v>30306</v>
      </c>
      <c r="Z12" s="2">
        <v>40.41</v>
      </c>
      <c r="AA12" s="6">
        <v>150000</v>
      </c>
    </row>
    <row r="13" spans="1:27" ht="13.5">
      <c r="A13" s="23" t="s">
        <v>40</v>
      </c>
      <c r="B13" s="29"/>
      <c r="C13" s="6">
        <v>5750886</v>
      </c>
      <c r="D13" s="6">
        <v>0</v>
      </c>
      <c r="E13" s="7">
        <v>10500000</v>
      </c>
      <c r="F13" s="8">
        <v>10500000</v>
      </c>
      <c r="G13" s="8">
        <v>33539</v>
      </c>
      <c r="H13" s="8">
        <v>358000</v>
      </c>
      <c r="I13" s="8">
        <v>460000</v>
      </c>
      <c r="J13" s="8">
        <v>851539</v>
      </c>
      <c r="K13" s="8">
        <v>275568</v>
      </c>
      <c r="L13" s="8">
        <v>3441112</v>
      </c>
      <c r="M13" s="8">
        <v>219783</v>
      </c>
      <c r="N13" s="8">
        <v>3936463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4788002</v>
      </c>
      <c r="X13" s="8">
        <v>875000</v>
      </c>
      <c r="Y13" s="8">
        <v>3913002</v>
      </c>
      <c r="Z13" s="2">
        <v>447.2</v>
      </c>
      <c r="AA13" s="6">
        <v>10500000</v>
      </c>
    </row>
    <row r="14" spans="1:27" ht="13.5">
      <c r="A14" s="23" t="s">
        <v>41</v>
      </c>
      <c r="B14" s="29"/>
      <c r="C14" s="6">
        <v>9357339</v>
      </c>
      <c r="D14" s="6">
        <v>0</v>
      </c>
      <c r="E14" s="7">
        <v>2500000</v>
      </c>
      <c r="F14" s="8">
        <v>2500000</v>
      </c>
      <c r="G14" s="8">
        <v>1370381</v>
      </c>
      <c r="H14" s="8">
        <v>1810000</v>
      </c>
      <c r="I14" s="8">
        <v>1883000</v>
      </c>
      <c r="J14" s="8">
        <v>5063381</v>
      </c>
      <c r="K14" s="8">
        <v>1801322</v>
      </c>
      <c r="L14" s="8">
        <v>1779070</v>
      </c>
      <c r="M14" s="8">
        <v>1786590</v>
      </c>
      <c r="N14" s="8">
        <v>5366982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10430363</v>
      </c>
      <c r="X14" s="8"/>
      <c r="Y14" s="8">
        <v>10430363</v>
      </c>
      <c r="Z14" s="2">
        <v>0</v>
      </c>
      <c r="AA14" s="6">
        <v>2500000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2370650</v>
      </c>
      <c r="D16" s="6">
        <v>0</v>
      </c>
      <c r="E16" s="7">
        <v>500000</v>
      </c>
      <c r="F16" s="8">
        <v>500000</v>
      </c>
      <c r="G16" s="8">
        <v>4700</v>
      </c>
      <c r="H16" s="8">
        <v>13000</v>
      </c>
      <c r="I16" s="8">
        <v>9000</v>
      </c>
      <c r="J16" s="8">
        <v>26700</v>
      </c>
      <c r="K16" s="8">
        <v>5250</v>
      </c>
      <c r="L16" s="8">
        <v>12050</v>
      </c>
      <c r="M16" s="8">
        <v>12000</v>
      </c>
      <c r="N16" s="8">
        <v>29300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56000</v>
      </c>
      <c r="X16" s="8">
        <v>250002</v>
      </c>
      <c r="Y16" s="8">
        <v>-194002</v>
      </c>
      <c r="Z16" s="2">
        <v>-77.6</v>
      </c>
      <c r="AA16" s="6">
        <v>500000</v>
      </c>
    </row>
    <row r="17" spans="1:27" ht="13.5">
      <c r="A17" s="23" t="s">
        <v>44</v>
      </c>
      <c r="B17" s="29"/>
      <c r="C17" s="6">
        <v>3509884</v>
      </c>
      <c r="D17" s="6">
        <v>0</v>
      </c>
      <c r="E17" s="7">
        <v>7500000</v>
      </c>
      <c r="F17" s="8">
        <v>7500000</v>
      </c>
      <c r="G17" s="8">
        <v>0</v>
      </c>
      <c r="H17" s="8">
        <v>97000</v>
      </c>
      <c r="I17" s="8">
        <v>340000</v>
      </c>
      <c r="J17" s="8">
        <v>437000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437000</v>
      </c>
      <c r="X17" s="8">
        <v>3750000</v>
      </c>
      <c r="Y17" s="8">
        <v>-3313000</v>
      </c>
      <c r="Z17" s="2">
        <v>-88.35</v>
      </c>
      <c r="AA17" s="6">
        <v>7500000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265000</v>
      </c>
      <c r="J18" s="8">
        <v>265000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265000</v>
      </c>
      <c r="X18" s="8"/>
      <c r="Y18" s="8">
        <v>265000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320490000</v>
      </c>
      <c r="F19" s="8">
        <v>320490000</v>
      </c>
      <c r="G19" s="8">
        <v>131087000</v>
      </c>
      <c r="H19" s="8">
        <v>1625000</v>
      </c>
      <c r="I19" s="8">
        <v>1064000</v>
      </c>
      <c r="J19" s="8">
        <v>133776000</v>
      </c>
      <c r="K19" s="8">
        <v>0</v>
      </c>
      <c r="L19" s="8">
        <v>94601000</v>
      </c>
      <c r="M19" s="8">
        <v>0</v>
      </c>
      <c r="N19" s="8">
        <v>94601000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228377000</v>
      </c>
      <c r="X19" s="8">
        <v>159444000</v>
      </c>
      <c r="Y19" s="8">
        <v>68933000</v>
      </c>
      <c r="Z19" s="2">
        <v>43.23</v>
      </c>
      <c r="AA19" s="6">
        <v>320490000</v>
      </c>
    </row>
    <row r="20" spans="1:27" ht="13.5">
      <c r="A20" s="23" t="s">
        <v>47</v>
      </c>
      <c r="B20" s="29"/>
      <c r="C20" s="6">
        <v>54038466</v>
      </c>
      <c r="D20" s="6">
        <v>0</v>
      </c>
      <c r="E20" s="7">
        <v>41158000</v>
      </c>
      <c r="F20" s="26">
        <v>41158000</v>
      </c>
      <c r="G20" s="26">
        <v>166277</v>
      </c>
      <c r="H20" s="26">
        <v>7008000</v>
      </c>
      <c r="I20" s="26">
        <v>1609000</v>
      </c>
      <c r="J20" s="26">
        <v>8783277</v>
      </c>
      <c r="K20" s="26">
        <v>460635</v>
      </c>
      <c r="L20" s="26">
        <v>421022</v>
      </c>
      <c r="M20" s="26">
        <v>680508</v>
      </c>
      <c r="N20" s="26">
        <v>1562165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10345442</v>
      </c>
      <c r="X20" s="26"/>
      <c r="Y20" s="26">
        <v>10345442</v>
      </c>
      <c r="Z20" s="27">
        <v>0</v>
      </c>
      <c r="AA20" s="28">
        <v>41158000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138648995</v>
      </c>
      <c r="D22" s="33">
        <f>SUM(D5:D21)</f>
        <v>0</v>
      </c>
      <c r="E22" s="34">
        <f t="shared" si="0"/>
        <v>437190000</v>
      </c>
      <c r="F22" s="35">
        <f t="shared" si="0"/>
        <v>437190000</v>
      </c>
      <c r="G22" s="35">
        <f t="shared" si="0"/>
        <v>149787877</v>
      </c>
      <c r="H22" s="35">
        <f t="shared" si="0"/>
        <v>20275000</v>
      </c>
      <c r="I22" s="35">
        <f t="shared" si="0"/>
        <v>20928000</v>
      </c>
      <c r="J22" s="35">
        <f t="shared" si="0"/>
        <v>190990877</v>
      </c>
      <c r="K22" s="35">
        <f t="shared" si="0"/>
        <v>12500056</v>
      </c>
      <c r="L22" s="35">
        <f t="shared" si="0"/>
        <v>107152780</v>
      </c>
      <c r="M22" s="35">
        <f t="shared" si="0"/>
        <v>10554803</v>
      </c>
      <c r="N22" s="35">
        <f t="shared" si="0"/>
        <v>130207639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321198516</v>
      </c>
      <c r="X22" s="35">
        <f t="shared" si="0"/>
        <v>191590496</v>
      </c>
      <c r="Y22" s="35">
        <f t="shared" si="0"/>
        <v>129608020</v>
      </c>
      <c r="Z22" s="36">
        <f>+IF(X22&lt;&gt;0,+(Y22/X22)*100,0)</f>
        <v>67.64845997371394</v>
      </c>
      <c r="AA22" s="33">
        <f>SUM(AA5:AA21)</f>
        <v>437190000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161644700</v>
      </c>
      <c r="D25" s="6">
        <v>0</v>
      </c>
      <c r="E25" s="7">
        <v>192049563</v>
      </c>
      <c r="F25" s="8">
        <v>192049563</v>
      </c>
      <c r="G25" s="8">
        <v>13304521</v>
      </c>
      <c r="H25" s="8">
        <v>12866957</v>
      </c>
      <c r="I25" s="8">
        <v>13815619</v>
      </c>
      <c r="J25" s="8">
        <v>39987097</v>
      </c>
      <c r="K25" s="8">
        <v>13337038</v>
      </c>
      <c r="L25" s="8">
        <v>13310922</v>
      </c>
      <c r="M25" s="8">
        <v>13520638</v>
      </c>
      <c r="N25" s="8">
        <v>40168598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80155695</v>
      </c>
      <c r="X25" s="8">
        <v>96025002</v>
      </c>
      <c r="Y25" s="8">
        <v>-15869307</v>
      </c>
      <c r="Z25" s="2">
        <v>-16.53</v>
      </c>
      <c r="AA25" s="6">
        <v>192049563</v>
      </c>
    </row>
    <row r="26" spans="1:27" ht="13.5">
      <c r="A26" s="25" t="s">
        <v>52</v>
      </c>
      <c r="B26" s="24"/>
      <c r="C26" s="6">
        <v>20856106</v>
      </c>
      <c r="D26" s="6">
        <v>0</v>
      </c>
      <c r="E26" s="7">
        <v>21175934</v>
      </c>
      <c r="F26" s="8">
        <v>21175934</v>
      </c>
      <c r="G26" s="8">
        <v>1444843</v>
      </c>
      <c r="H26" s="8">
        <v>1551580</v>
      </c>
      <c r="I26" s="8">
        <v>1387623</v>
      </c>
      <c r="J26" s="8">
        <v>4384046</v>
      </c>
      <c r="K26" s="8">
        <v>1407081</v>
      </c>
      <c r="L26" s="8">
        <v>1423584</v>
      </c>
      <c r="M26" s="8">
        <v>1446213</v>
      </c>
      <c r="N26" s="8">
        <v>4276878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8660924</v>
      </c>
      <c r="X26" s="8">
        <v>10588002</v>
      </c>
      <c r="Y26" s="8">
        <v>-1927078</v>
      </c>
      <c r="Z26" s="2">
        <v>-18.2</v>
      </c>
      <c r="AA26" s="6">
        <v>21175934</v>
      </c>
    </row>
    <row r="27" spans="1:27" ht="13.5">
      <c r="A27" s="25" t="s">
        <v>53</v>
      </c>
      <c r="B27" s="24"/>
      <c r="C27" s="6">
        <v>59738495</v>
      </c>
      <c r="D27" s="6">
        <v>0</v>
      </c>
      <c r="E27" s="7">
        <v>50000000</v>
      </c>
      <c r="F27" s="8">
        <v>50000000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50000000</v>
      </c>
    </row>
    <row r="28" spans="1:27" ht="13.5">
      <c r="A28" s="25" t="s">
        <v>54</v>
      </c>
      <c r="B28" s="24"/>
      <c r="C28" s="6">
        <v>63332264</v>
      </c>
      <c r="D28" s="6">
        <v>0</v>
      </c>
      <c r="E28" s="7">
        <v>140000000</v>
      </c>
      <c r="F28" s="8">
        <v>140000000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140000000</v>
      </c>
    </row>
    <row r="29" spans="1:27" ht="13.5">
      <c r="A29" s="25" t="s">
        <v>55</v>
      </c>
      <c r="B29" s="24"/>
      <c r="C29" s="6">
        <v>1567545</v>
      </c>
      <c r="D29" s="6">
        <v>0</v>
      </c>
      <c r="E29" s="7">
        <v>159000</v>
      </c>
      <c r="F29" s="8">
        <v>159000</v>
      </c>
      <c r="G29" s="8">
        <v>0</v>
      </c>
      <c r="H29" s="8">
        <v>9311</v>
      </c>
      <c r="I29" s="8">
        <v>29120</v>
      </c>
      <c r="J29" s="8">
        <v>38431</v>
      </c>
      <c r="K29" s="8">
        <v>10700</v>
      </c>
      <c r="L29" s="8">
        <v>12986</v>
      </c>
      <c r="M29" s="8">
        <v>13679</v>
      </c>
      <c r="N29" s="8">
        <v>37365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75796</v>
      </c>
      <c r="X29" s="8">
        <v>79500</v>
      </c>
      <c r="Y29" s="8">
        <v>-3704</v>
      </c>
      <c r="Z29" s="2">
        <v>-4.66</v>
      </c>
      <c r="AA29" s="6">
        <v>159000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56769335</v>
      </c>
      <c r="D31" s="6">
        <v>0</v>
      </c>
      <c r="E31" s="7">
        <v>40810000</v>
      </c>
      <c r="F31" s="8">
        <v>40810000</v>
      </c>
      <c r="G31" s="8">
        <v>609100</v>
      </c>
      <c r="H31" s="8">
        <v>4253486</v>
      </c>
      <c r="I31" s="8">
        <v>7493337</v>
      </c>
      <c r="J31" s="8">
        <v>12355923</v>
      </c>
      <c r="K31" s="8">
        <v>4902797</v>
      </c>
      <c r="L31" s="8">
        <v>9204209</v>
      </c>
      <c r="M31" s="8">
        <v>11201475</v>
      </c>
      <c r="N31" s="8">
        <v>25308481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37664404</v>
      </c>
      <c r="X31" s="8">
        <v>20404998</v>
      </c>
      <c r="Y31" s="8">
        <v>17259406</v>
      </c>
      <c r="Z31" s="2">
        <v>84.58</v>
      </c>
      <c r="AA31" s="6">
        <v>40810000</v>
      </c>
    </row>
    <row r="32" spans="1:27" ht="13.5">
      <c r="A32" s="25" t="s">
        <v>58</v>
      </c>
      <c r="B32" s="24"/>
      <c r="C32" s="6">
        <v>606368</v>
      </c>
      <c r="D32" s="6">
        <v>0</v>
      </c>
      <c r="E32" s="7">
        <v>42000000</v>
      </c>
      <c r="F32" s="8">
        <v>42000000</v>
      </c>
      <c r="G32" s="8">
        <v>0</v>
      </c>
      <c r="H32" s="8">
        <v>3627231</v>
      </c>
      <c r="I32" s="8">
        <v>9976404</v>
      </c>
      <c r="J32" s="8">
        <v>13603635</v>
      </c>
      <c r="K32" s="8">
        <v>718438</v>
      </c>
      <c r="L32" s="8">
        <v>2184645</v>
      </c>
      <c r="M32" s="8">
        <v>7072542</v>
      </c>
      <c r="N32" s="8">
        <v>9975625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23579260</v>
      </c>
      <c r="X32" s="8">
        <v>21000000</v>
      </c>
      <c r="Y32" s="8">
        <v>2579260</v>
      </c>
      <c r="Z32" s="2">
        <v>12.28</v>
      </c>
      <c r="AA32" s="6">
        <v>42000000</v>
      </c>
    </row>
    <row r="33" spans="1:27" ht="13.5">
      <c r="A33" s="25" t="s">
        <v>59</v>
      </c>
      <c r="B33" s="24"/>
      <c r="C33" s="6">
        <v>2149030</v>
      </c>
      <c r="D33" s="6">
        <v>0</v>
      </c>
      <c r="E33" s="7">
        <v>3568900</v>
      </c>
      <c r="F33" s="8">
        <v>3568900</v>
      </c>
      <c r="G33" s="8">
        <v>0</v>
      </c>
      <c r="H33" s="8">
        <v>2203630</v>
      </c>
      <c r="I33" s="8">
        <v>255507</v>
      </c>
      <c r="J33" s="8">
        <v>2459137</v>
      </c>
      <c r="K33" s="8">
        <v>0</v>
      </c>
      <c r="L33" s="8">
        <v>51897</v>
      </c>
      <c r="M33" s="8">
        <v>23950</v>
      </c>
      <c r="N33" s="8">
        <v>75847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2534984</v>
      </c>
      <c r="X33" s="8">
        <v>6985500</v>
      </c>
      <c r="Y33" s="8">
        <v>-4450516</v>
      </c>
      <c r="Z33" s="2">
        <v>-63.71</v>
      </c>
      <c r="AA33" s="6">
        <v>3568900</v>
      </c>
    </row>
    <row r="34" spans="1:27" ht="13.5">
      <c r="A34" s="25" t="s">
        <v>60</v>
      </c>
      <c r="B34" s="24"/>
      <c r="C34" s="6">
        <v>175374494</v>
      </c>
      <c r="D34" s="6">
        <v>0</v>
      </c>
      <c r="E34" s="7">
        <v>131494603</v>
      </c>
      <c r="F34" s="8">
        <v>131494603</v>
      </c>
      <c r="G34" s="8">
        <v>10197984</v>
      </c>
      <c r="H34" s="8">
        <v>12724836</v>
      </c>
      <c r="I34" s="8">
        <v>16534482</v>
      </c>
      <c r="J34" s="8">
        <v>39457302</v>
      </c>
      <c r="K34" s="8">
        <v>5642318</v>
      </c>
      <c r="L34" s="8">
        <v>2860331</v>
      </c>
      <c r="M34" s="8">
        <v>11316644</v>
      </c>
      <c r="N34" s="8">
        <v>19819293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59276595</v>
      </c>
      <c r="X34" s="8">
        <v>65746998</v>
      </c>
      <c r="Y34" s="8">
        <v>-6470403</v>
      </c>
      <c r="Z34" s="2">
        <v>-9.84</v>
      </c>
      <c r="AA34" s="6">
        <v>131494603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542038337</v>
      </c>
      <c r="D36" s="33">
        <f>SUM(D25:D35)</f>
        <v>0</v>
      </c>
      <c r="E36" s="34">
        <f t="shared" si="1"/>
        <v>621258000</v>
      </c>
      <c r="F36" s="35">
        <f t="shared" si="1"/>
        <v>621258000</v>
      </c>
      <c r="G36" s="35">
        <f t="shared" si="1"/>
        <v>25556448</v>
      </c>
      <c r="H36" s="35">
        <f t="shared" si="1"/>
        <v>37237031</v>
      </c>
      <c r="I36" s="35">
        <f t="shared" si="1"/>
        <v>49492092</v>
      </c>
      <c r="J36" s="35">
        <f t="shared" si="1"/>
        <v>112285571</v>
      </c>
      <c r="K36" s="35">
        <f t="shared" si="1"/>
        <v>26018372</v>
      </c>
      <c r="L36" s="35">
        <f t="shared" si="1"/>
        <v>29048574</v>
      </c>
      <c r="M36" s="35">
        <f t="shared" si="1"/>
        <v>44595141</v>
      </c>
      <c r="N36" s="35">
        <f t="shared" si="1"/>
        <v>99662087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211947658</v>
      </c>
      <c r="X36" s="35">
        <f t="shared" si="1"/>
        <v>220830000</v>
      </c>
      <c r="Y36" s="35">
        <f t="shared" si="1"/>
        <v>-8882342</v>
      </c>
      <c r="Z36" s="36">
        <f>+IF(X36&lt;&gt;0,+(Y36/X36)*100,0)</f>
        <v>-4.0222533170312005</v>
      </c>
      <c r="AA36" s="33">
        <f>SUM(AA25:AA35)</f>
        <v>621258000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-403389342</v>
      </c>
      <c r="D38" s="46">
        <f>+D22-D36</f>
        <v>0</v>
      </c>
      <c r="E38" s="47">
        <f t="shared" si="2"/>
        <v>-184068000</v>
      </c>
      <c r="F38" s="48">
        <f t="shared" si="2"/>
        <v>-184068000</v>
      </c>
      <c r="G38" s="48">
        <f t="shared" si="2"/>
        <v>124231429</v>
      </c>
      <c r="H38" s="48">
        <f t="shared" si="2"/>
        <v>-16962031</v>
      </c>
      <c r="I38" s="48">
        <f t="shared" si="2"/>
        <v>-28564092</v>
      </c>
      <c r="J38" s="48">
        <f t="shared" si="2"/>
        <v>78705306</v>
      </c>
      <c r="K38" s="48">
        <f t="shared" si="2"/>
        <v>-13518316</v>
      </c>
      <c r="L38" s="48">
        <f t="shared" si="2"/>
        <v>78104206</v>
      </c>
      <c r="M38" s="48">
        <f t="shared" si="2"/>
        <v>-34040338</v>
      </c>
      <c r="N38" s="48">
        <f t="shared" si="2"/>
        <v>30545552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109250858</v>
      </c>
      <c r="X38" s="48">
        <f>IF(F22=F36,0,X22-X36)</f>
        <v>-29239504</v>
      </c>
      <c r="Y38" s="48">
        <f t="shared" si="2"/>
        <v>138490362</v>
      </c>
      <c r="Z38" s="49">
        <f>+IF(X38&lt;&gt;0,+(Y38/X38)*100,0)</f>
        <v>-473.6412833815512</v>
      </c>
      <c r="AA38" s="46">
        <f>+AA22-AA36</f>
        <v>-184068000</v>
      </c>
    </row>
    <row r="39" spans="1:27" ht="13.5">
      <c r="A39" s="23" t="s">
        <v>64</v>
      </c>
      <c r="B39" s="29"/>
      <c r="C39" s="6">
        <v>469967178</v>
      </c>
      <c r="D39" s="6">
        <v>0</v>
      </c>
      <c r="E39" s="7">
        <v>119102000</v>
      </c>
      <c r="F39" s="8">
        <v>119102000</v>
      </c>
      <c r="G39" s="8">
        <v>0</v>
      </c>
      <c r="H39" s="8">
        <v>37924000</v>
      </c>
      <c r="I39" s="8">
        <v>0</v>
      </c>
      <c r="J39" s="8">
        <v>37924000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37924000</v>
      </c>
      <c r="X39" s="8"/>
      <c r="Y39" s="8">
        <v>37924000</v>
      </c>
      <c r="Z39" s="2">
        <v>0</v>
      </c>
      <c r="AA39" s="6">
        <v>119102000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66577836</v>
      </c>
      <c r="D42" s="55">
        <f>SUM(D38:D41)</f>
        <v>0</v>
      </c>
      <c r="E42" s="56">
        <f t="shared" si="3"/>
        <v>-64966000</v>
      </c>
      <c r="F42" s="57">
        <f t="shared" si="3"/>
        <v>-64966000</v>
      </c>
      <c r="G42" s="57">
        <f t="shared" si="3"/>
        <v>124231429</v>
      </c>
      <c r="H42" s="57">
        <f t="shared" si="3"/>
        <v>20961969</v>
      </c>
      <c r="I42" s="57">
        <f t="shared" si="3"/>
        <v>-28564092</v>
      </c>
      <c r="J42" s="57">
        <f t="shared" si="3"/>
        <v>116629306</v>
      </c>
      <c r="K42" s="57">
        <f t="shared" si="3"/>
        <v>-13518316</v>
      </c>
      <c r="L42" s="57">
        <f t="shared" si="3"/>
        <v>78104206</v>
      </c>
      <c r="M42" s="57">
        <f t="shared" si="3"/>
        <v>-34040338</v>
      </c>
      <c r="N42" s="57">
        <f t="shared" si="3"/>
        <v>30545552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147174858</v>
      </c>
      <c r="X42" s="57">
        <f t="shared" si="3"/>
        <v>-29239504</v>
      </c>
      <c r="Y42" s="57">
        <f t="shared" si="3"/>
        <v>176414362</v>
      </c>
      <c r="Z42" s="58">
        <f>+IF(X42&lt;&gt;0,+(Y42/X42)*100,0)</f>
        <v>-603.3425259197284</v>
      </c>
      <c r="AA42" s="55">
        <f>SUM(AA38:AA41)</f>
        <v>-64966000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66577836</v>
      </c>
      <c r="D44" s="63">
        <f>+D42-D43</f>
        <v>0</v>
      </c>
      <c r="E44" s="64">
        <f t="shared" si="4"/>
        <v>-64966000</v>
      </c>
      <c r="F44" s="65">
        <f t="shared" si="4"/>
        <v>-64966000</v>
      </c>
      <c r="G44" s="65">
        <f t="shared" si="4"/>
        <v>124231429</v>
      </c>
      <c r="H44" s="65">
        <f t="shared" si="4"/>
        <v>20961969</v>
      </c>
      <c r="I44" s="65">
        <f t="shared" si="4"/>
        <v>-28564092</v>
      </c>
      <c r="J44" s="65">
        <f t="shared" si="4"/>
        <v>116629306</v>
      </c>
      <c r="K44" s="65">
        <f t="shared" si="4"/>
        <v>-13518316</v>
      </c>
      <c r="L44" s="65">
        <f t="shared" si="4"/>
        <v>78104206</v>
      </c>
      <c r="M44" s="65">
        <f t="shared" si="4"/>
        <v>-34040338</v>
      </c>
      <c r="N44" s="65">
        <f t="shared" si="4"/>
        <v>30545552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147174858</v>
      </c>
      <c r="X44" s="65">
        <f t="shared" si="4"/>
        <v>-29239504</v>
      </c>
      <c r="Y44" s="65">
        <f t="shared" si="4"/>
        <v>176414362</v>
      </c>
      <c r="Z44" s="66">
        <f>+IF(X44&lt;&gt;0,+(Y44/X44)*100,0)</f>
        <v>-603.3425259197284</v>
      </c>
      <c r="AA44" s="63">
        <f>+AA42-AA43</f>
        <v>-64966000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66577836</v>
      </c>
      <c r="D46" s="55">
        <f>SUM(D44:D45)</f>
        <v>0</v>
      </c>
      <c r="E46" s="56">
        <f t="shared" si="5"/>
        <v>-64966000</v>
      </c>
      <c r="F46" s="57">
        <f t="shared" si="5"/>
        <v>-64966000</v>
      </c>
      <c r="G46" s="57">
        <f t="shared" si="5"/>
        <v>124231429</v>
      </c>
      <c r="H46" s="57">
        <f t="shared" si="5"/>
        <v>20961969</v>
      </c>
      <c r="I46" s="57">
        <f t="shared" si="5"/>
        <v>-28564092</v>
      </c>
      <c r="J46" s="57">
        <f t="shared" si="5"/>
        <v>116629306</v>
      </c>
      <c r="K46" s="57">
        <f t="shared" si="5"/>
        <v>-13518316</v>
      </c>
      <c r="L46" s="57">
        <f t="shared" si="5"/>
        <v>78104206</v>
      </c>
      <c r="M46" s="57">
        <f t="shared" si="5"/>
        <v>-34040338</v>
      </c>
      <c r="N46" s="57">
        <f t="shared" si="5"/>
        <v>30545552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147174858</v>
      </c>
      <c r="X46" s="57">
        <f t="shared" si="5"/>
        <v>-29239504</v>
      </c>
      <c r="Y46" s="57">
        <f t="shared" si="5"/>
        <v>176414362</v>
      </c>
      <c r="Z46" s="58">
        <f>+IF(X46&lt;&gt;0,+(Y46/X46)*100,0)</f>
        <v>-603.3425259197284</v>
      </c>
      <c r="AA46" s="55">
        <f>SUM(AA44:AA45)</f>
        <v>-64966000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66577836</v>
      </c>
      <c r="D48" s="71">
        <f>SUM(D46:D47)</f>
        <v>0</v>
      </c>
      <c r="E48" s="72">
        <f t="shared" si="6"/>
        <v>-64966000</v>
      </c>
      <c r="F48" s="73">
        <f t="shared" si="6"/>
        <v>-64966000</v>
      </c>
      <c r="G48" s="73">
        <f t="shared" si="6"/>
        <v>124231429</v>
      </c>
      <c r="H48" s="74">
        <f t="shared" si="6"/>
        <v>20961969</v>
      </c>
      <c r="I48" s="74">
        <f t="shared" si="6"/>
        <v>-28564092</v>
      </c>
      <c r="J48" s="74">
        <f t="shared" si="6"/>
        <v>116629306</v>
      </c>
      <c r="K48" s="74">
        <f t="shared" si="6"/>
        <v>-13518316</v>
      </c>
      <c r="L48" s="74">
        <f t="shared" si="6"/>
        <v>78104206</v>
      </c>
      <c r="M48" s="73">
        <f t="shared" si="6"/>
        <v>-34040338</v>
      </c>
      <c r="N48" s="73">
        <f t="shared" si="6"/>
        <v>30545552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147174858</v>
      </c>
      <c r="X48" s="74">
        <f t="shared" si="6"/>
        <v>-29239504</v>
      </c>
      <c r="Y48" s="74">
        <f t="shared" si="6"/>
        <v>176414362</v>
      </c>
      <c r="Z48" s="75">
        <f>+IF(X48&lt;&gt;0,+(Y48/X48)*100,0)</f>
        <v>-603.3425259197284</v>
      </c>
      <c r="AA48" s="76">
        <f>SUM(AA46:AA47)</f>
        <v>-64966000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102471</v>
      </c>
      <c r="D12" s="6">
        <v>0</v>
      </c>
      <c r="E12" s="7">
        <v>131174</v>
      </c>
      <c r="F12" s="8">
        <v>131174</v>
      </c>
      <c r="G12" s="8">
        <v>18061</v>
      </c>
      <c r="H12" s="8">
        <v>18061</v>
      </c>
      <c r="I12" s="8">
        <v>-7276</v>
      </c>
      <c r="J12" s="8">
        <v>28846</v>
      </c>
      <c r="K12" s="8">
        <v>24307</v>
      </c>
      <c r="L12" s="8">
        <v>24517</v>
      </c>
      <c r="M12" s="8">
        <v>13167</v>
      </c>
      <c r="N12" s="8">
        <v>61991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90837</v>
      </c>
      <c r="X12" s="8">
        <v>64686</v>
      </c>
      <c r="Y12" s="8">
        <v>26151</v>
      </c>
      <c r="Z12" s="2">
        <v>40.43</v>
      </c>
      <c r="AA12" s="6">
        <v>131174</v>
      </c>
    </row>
    <row r="13" spans="1:27" ht="13.5">
      <c r="A13" s="23" t="s">
        <v>40</v>
      </c>
      <c r="B13" s="29"/>
      <c r="C13" s="6">
        <v>38235491</v>
      </c>
      <c r="D13" s="6">
        <v>0</v>
      </c>
      <c r="E13" s="7">
        <v>17879944</v>
      </c>
      <c r="F13" s="8">
        <v>17879944</v>
      </c>
      <c r="G13" s="8">
        <v>3264240</v>
      </c>
      <c r="H13" s="8">
        <v>906788</v>
      </c>
      <c r="I13" s="8">
        <v>1240026</v>
      </c>
      <c r="J13" s="8">
        <v>5411054</v>
      </c>
      <c r="K13" s="8">
        <v>1044264</v>
      </c>
      <c r="L13" s="8">
        <v>4516734</v>
      </c>
      <c r="M13" s="8">
        <v>860036</v>
      </c>
      <c r="N13" s="8">
        <v>6421034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11832088</v>
      </c>
      <c r="X13" s="8">
        <v>7689972</v>
      </c>
      <c r="Y13" s="8">
        <v>4142116</v>
      </c>
      <c r="Z13" s="2">
        <v>53.86</v>
      </c>
      <c r="AA13" s="6">
        <v>17879944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2440138</v>
      </c>
      <c r="D16" s="6">
        <v>0</v>
      </c>
      <c r="E16" s="7">
        <v>210000</v>
      </c>
      <c r="F16" s="8">
        <v>210000</v>
      </c>
      <c r="G16" s="8">
        <v>33000</v>
      </c>
      <c r="H16" s="8">
        <v>96929</v>
      </c>
      <c r="I16" s="8">
        <v>0</v>
      </c>
      <c r="J16" s="8">
        <v>129929</v>
      </c>
      <c r="K16" s="8">
        <v>238238</v>
      </c>
      <c r="L16" s="8">
        <v>20000</v>
      </c>
      <c r="M16" s="8">
        <v>322500</v>
      </c>
      <c r="N16" s="8">
        <v>580738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710667</v>
      </c>
      <c r="X16" s="8"/>
      <c r="Y16" s="8">
        <v>710667</v>
      </c>
      <c r="Z16" s="2">
        <v>0</v>
      </c>
      <c r="AA16" s="6">
        <v>210000</v>
      </c>
    </row>
    <row r="17" spans="1:27" ht="13.5">
      <c r="A17" s="23" t="s">
        <v>44</v>
      </c>
      <c r="B17" s="29"/>
      <c r="C17" s="6">
        <v>70175</v>
      </c>
      <c r="D17" s="6">
        <v>0</v>
      </c>
      <c r="E17" s="7">
        <v>0</v>
      </c>
      <c r="F17" s="8">
        <v>0</v>
      </c>
      <c r="G17" s="8">
        <v>48246</v>
      </c>
      <c r="H17" s="8">
        <v>4386</v>
      </c>
      <c r="I17" s="8">
        <v>17544</v>
      </c>
      <c r="J17" s="8">
        <v>70176</v>
      </c>
      <c r="K17" s="8">
        <v>8772</v>
      </c>
      <c r="L17" s="8">
        <v>8772</v>
      </c>
      <c r="M17" s="8">
        <v>0</v>
      </c>
      <c r="N17" s="8">
        <v>17544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87720</v>
      </c>
      <c r="X17" s="8"/>
      <c r="Y17" s="8">
        <v>87720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338036461</v>
      </c>
      <c r="D19" s="6">
        <v>0</v>
      </c>
      <c r="E19" s="7">
        <v>337235000</v>
      </c>
      <c r="F19" s="8">
        <v>337235000</v>
      </c>
      <c r="G19" s="8">
        <v>139028000</v>
      </c>
      <c r="H19" s="8">
        <v>1032651</v>
      </c>
      <c r="I19" s="8">
        <v>0</v>
      </c>
      <c r="J19" s="8">
        <v>140060651</v>
      </c>
      <c r="K19" s="8">
        <v>-1104266</v>
      </c>
      <c r="L19" s="8">
        <v>-58610</v>
      </c>
      <c r="M19" s="8">
        <v>113515000</v>
      </c>
      <c r="N19" s="8">
        <v>112352124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252412775</v>
      </c>
      <c r="X19" s="8">
        <v>246372242</v>
      </c>
      <c r="Y19" s="8">
        <v>6040533</v>
      </c>
      <c r="Z19" s="2">
        <v>2.45</v>
      </c>
      <c r="AA19" s="6">
        <v>337235000</v>
      </c>
    </row>
    <row r="20" spans="1:27" ht="13.5">
      <c r="A20" s="23" t="s">
        <v>47</v>
      </c>
      <c r="B20" s="29"/>
      <c r="C20" s="6">
        <v>842600</v>
      </c>
      <c r="D20" s="6">
        <v>0</v>
      </c>
      <c r="E20" s="7">
        <v>350000</v>
      </c>
      <c r="F20" s="26">
        <v>350000</v>
      </c>
      <c r="G20" s="26">
        <v>23321</v>
      </c>
      <c r="H20" s="26">
        <v>49046</v>
      </c>
      <c r="I20" s="26">
        <v>63733</v>
      </c>
      <c r="J20" s="26">
        <v>136100</v>
      </c>
      <c r="K20" s="26">
        <v>93677</v>
      </c>
      <c r="L20" s="26">
        <v>162342</v>
      </c>
      <c r="M20" s="26">
        <v>25826</v>
      </c>
      <c r="N20" s="26">
        <v>281845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417945</v>
      </c>
      <c r="X20" s="26">
        <v>175002</v>
      </c>
      <c r="Y20" s="26">
        <v>242943</v>
      </c>
      <c r="Z20" s="27">
        <v>138.82</v>
      </c>
      <c r="AA20" s="28">
        <v>350000</v>
      </c>
    </row>
    <row r="21" spans="1:27" ht="13.5">
      <c r="A21" s="23" t="s">
        <v>48</v>
      </c>
      <c r="B21" s="29"/>
      <c r="C21" s="6">
        <v>27670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379755006</v>
      </c>
      <c r="D22" s="33">
        <f>SUM(D5:D21)</f>
        <v>0</v>
      </c>
      <c r="E22" s="34">
        <f t="shared" si="0"/>
        <v>355806118</v>
      </c>
      <c r="F22" s="35">
        <f t="shared" si="0"/>
        <v>355806118</v>
      </c>
      <c r="G22" s="35">
        <f t="shared" si="0"/>
        <v>142414868</v>
      </c>
      <c r="H22" s="35">
        <f t="shared" si="0"/>
        <v>2107861</v>
      </c>
      <c r="I22" s="35">
        <f t="shared" si="0"/>
        <v>1314027</v>
      </c>
      <c r="J22" s="35">
        <f t="shared" si="0"/>
        <v>145836756</v>
      </c>
      <c r="K22" s="35">
        <f t="shared" si="0"/>
        <v>304992</v>
      </c>
      <c r="L22" s="35">
        <f t="shared" si="0"/>
        <v>4673755</v>
      </c>
      <c r="M22" s="35">
        <f t="shared" si="0"/>
        <v>114736529</v>
      </c>
      <c r="N22" s="35">
        <f t="shared" si="0"/>
        <v>119715276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265552032</v>
      </c>
      <c r="X22" s="35">
        <f t="shared" si="0"/>
        <v>254301902</v>
      </c>
      <c r="Y22" s="35">
        <f t="shared" si="0"/>
        <v>11250130</v>
      </c>
      <c r="Z22" s="36">
        <f>+IF(X22&lt;&gt;0,+(Y22/X22)*100,0)</f>
        <v>4.423926801774373</v>
      </c>
      <c r="AA22" s="33">
        <f>SUM(AA5:AA21)</f>
        <v>355806118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90059930</v>
      </c>
      <c r="D25" s="6">
        <v>0</v>
      </c>
      <c r="E25" s="7">
        <v>120522991</v>
      </c>
      <c r="F25" s="8">
        <v>120522991</v>
      </c>
      <c r="G25" s="8">
        <v>8449807</v>
      </c>
      <c r="H25" s="8">
        <v>8431212</v>
      </c>
      <c r="I25" s="8">
        <v>8500913</v>
      </c>
      <c r="J25" s="8">
        <v>25381932</v>
      </c>
      <c r="K25" s="8">
        <v>8383280</v>
      </c>
      <c r="L25" s="8">
        <v>7678088</v>
      </c>
      <c r="M25" s="8">
        <v>9540681</v>
      </c>
      <c r="N25" s="8">
        <v>25602049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50983981</v>
      </c>
      <c r="X25" s="8">
        <v>60261498</v>
      </c>
      <c r="Y25" s="8">
        <v>-9277517</v>
      </c>
      <c r="Z25" s="2">
        <v>-15.4</v>
      </c>
      <c r="AA25" s="6">
        <v>120522991</v>
      </c>
    </row>
    <row r="26" spans="1:27" ht="13.5">
      <c r="A26" s="25" t="s">
        <v>52</v>
      </c>
      <c r="B26" s="24"/>
      <c r="C26" s="6">
        <v>12881629</v>
      </c>
      <c r="D26" s="6">
        <v>0</v>
      </c>
      <c r="E26" s="7">
        <v>14347909</v>
      </c>
      <c r="F26" s="8">
        <v>14347909</v>
      </c>
      <c r="G26" s="8">
        <v>1056151</v>
      </c>
      <c r="H26" s="8">
        <v>806083</v>
      </c>
      <c r="I26" s="8">
        <v>1085826</v>
      </c>
      <c r="J26" s="8">
        <v>2948060</v>
      </c>
      <c r="K26" s="8">
        <v>1067170</v>
      </c>
      <c r="L26" s="8">
        <v>0</v>
      </c>
      <c r="M26" s="8">
        <v>2307817</v>
      </c>
      <c r="N26" s="8">
        <v>3374987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6323047</v>
      </c>
      <c r="X26" s="8">
        <v>7173954</v>
      </c>
      <c r="Y26" s="8">
        <v>-850907</v>
      </c>
      <c r="Z26" s="2">
        <v>-11.86</v>
      </c>
      <c r="AA26" s="6">
        <v>14347909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9565965</v>
      </c>
      <c r="D28" s="6">
        <v>0</v>
      </c>
      <c r="E28" s="7">
        <v>9584723</v>
      </c>
      <c r="F28" s="8">
        <v>9584723</v>
      </c>
      <c r="G28" s="8">
        <v>0</v>
      </c>
      <c r="H28" s="8">
        <v>1625325</v>
      </c>
      <c r="I28" s="8">
        <v>788693</v>
      </c>
      <c r="J28" s="8">
        <v>2414018</v>
      </c>
      <c r="K28" s="8">
        <v>818621</v>
      </c>
      <c r="L28" s="8">
        <v>790263</v>
      </c>
      <c r="M28" s="8">
        <v>816190</v>
      </c>
      <c r="N28" s="8">
        <v>2425074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4839092</v>
      </c>
      <c r="X28" s="8">
        <v>4792362</v>
      </c>
      <c r="Y28" s="8">
        <v>46730</v>
      </c>
      <c r="Z28" s="2">
        <v>0.98</v>
      </c>
      <c r="AA28" s="6">
        <v>9584723</v>
      </c>
    </row>
    <row r="29" spans="1:27" ht="13.5">
      <c r="A29" s="25" t="s">
        <v>55</v>
      </c>
      <c r="B29" s="24"/>
      <c r="C29" s="6">
        <v>1519218</v>
      </c>
      <c r="D29" s="6">
        <v>0</v>
      </c>
      <c r="E29" s="7">
        <v>1583419</v>
      </c>
      <c r="F29" s="8">
        <v>1583419</v>
      </c>
      <c r="G29" s="8">
        <v>4153</v>
      </c>
      <c r="H29" s="8">
        <v>3579</v>
      </c>
      <c r="I29" s="8">
        <v>323982</v>
      </c>
      <c r="J29" s="8">
        <v>331714</v>
      </c>
      <c r="K29" s="8">
        <v>3691</v>
      </c>
      <c r="L29" s="8">
        <v>3076</v>
      </c>
      <c r="M29" s="8">
        <v>2906</v>
      </c>
      <c r="N29" s="8">
        <v>9673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341387</v>
      </c>
      <c r="X29" s="8">
        <v>780806</v>
      </c>
      <c r="Y29" s="8">
        <v>-439419</v>
      </c>
      <c r="Z29" s="2">
        <v>-56.28</v>
      </c>
      <c r="AA29" s="6">
        <v>1583419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30846806</v>
      </c>
      <c r="D32" s="6">
        <v>0</v>
      </c>
      <c r="E32" s="7">
        <v>44114429</v>
      </c>
      <c r="F32" s="8">
        <v>51687010</v>
      </c>
      <c r="G32" s="8">
        <v>1108858</v>
      </c>
      <c r="H32" s="8">
        <v>2189279</v>
      </c>
      <c r="I32" s="8">
        <v>2585586</v>
      </c>
      <c r="J32" s="8">
        <v>5883723</v>
      </c>
      <c r="K32" s="8">
        <v>1903415</v>
      </c>
      <c r="L32" s="8">
        <v>4533561</v>
      </c>
      <c r="M32" s="8">
        <v>3834355</v>
      </c>
      <c r="N32" s="8">
        <v>10271331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16155054</v>
      </c>
      <c r="X32" s="8">
        <v>21184260</v>
      </c>
      <c r="Y32" s="8">
        <v>-5029206</v>
      </c>
      <c r="Z32" s="2">
        <v>-23.74</v>
      </c>
      <c r="AA32" s="6">
        <v>51687010</v>
      </c>
    </row>
    <row r="33" spans="1:27" ht="13.5">
      <c r="A33" s="25" t="s">
        <v>59</v>
      </c>
      <c r="B33" s="24"/>
      <c r="C33" s="6">
        <v>177348649</v>
      </c>
      <c r="D33" s="6">
        <v>0</v>
      </c>
      <c r="E33" s="7">
        <v>205917172</v>
      </c>
      <c r="F33" s="8">
        <v>245663752</v>
      </c>
      <c r="G33" s="8">
        <v>2542026</v>
      </c>
      <c r="H33" s="8">
        <v>2682480</v>
      </c>
      <c r="I33" s="8">
        <v>5500093</v>
      </c>
      <c r="J33" s="8">
        <v>10724599</v>
      </c>
      <c r="K33" s="8">
        <v>14695950</v>
      </c>
      <c r="L33" s="8">
        <v>11420153</v>
      </c>
      <c r="M33" s="8">
        <v>40508144</v>
      </c>
      <c r="N33" s="8">
        <v>66624247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77348846</v>
      </c>
      <c r="X33" s="8">
        <v>68225839</v>
      </c>
      <c r="Y33" s="8">
        <v>9123007</v>
      </c>
      <c r="Z33" s="2">
        <v>13.37</v>
      </c>
      <c r="AA33" s="6">
        <v>245663752</v>
      </c>
    </row>
    <row r="34" spans="1:27" ht="13.5">
      <c r="A34" s="25" t="s">
        <v>60</v>
      </c>
      <c r="B34" s="24"/>
      <c r="C34" s="6">
        <v>34623863</v>
      </c>
      <c r="D34" s="6">
        <v>0</v>
      </c>
      <c r="E34" s="7">
        <v>45835759</v>
      </c>
      <c r="F34" s="8">
        <v>47954236</v>
      </c>
      <c r="G34" s="8">
        <v>1516953</v>
      </c>
      <c r="H34" s="8">
        <v>2719306</v>
      </c>
      <c r="I34" s="8">
        <v>2406811</v>
      </c>
      <c r="J34" s="8">
        <v>6643070</v>
      </c>
      <c r="K34" s="8">
        <v>2013440</v>
      </c>
      <c r="L34" s="8">
        <v>3440853</v>
      </c>
      <c r="M34" s="8">
        <v>2480788</v>
      </c>
      <c r="N34" s="8">
        <v>7935081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14578151</v>
      </c>
      <c r="X34" s="8">
        <v>22767147</v>
      </c>
      <c r="Y34" s="8">
        <v>-8188996</v>
      </c>
      <c r="Z34" s="2">
        <v>-35.97</v>
      </c>
      <c r="AA34" s="6">
        <v>47954236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3306</v>
      </c>
      <c r="H35" s="8">
        <v>0</v>
      </c>
      <c r="I35" s="8">
        <v>0</v>
      </c>
      <c r="J35" s="8">
        <v>3306</v>
      </c>
      <c r="K35" s="8">
        <v>0</v>
      </c>
      <c r="L35" s="8">
        <v>0</v>
      </c>
      <c r="M35" s="8">
        <v>3306</v>
      </c>
      <c r="N35" s="8">
        <v>3306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6612</v>
      </c>
      <c r="X35" s="8"/>
      <c r="Y35" s="8">
        <v>6612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356846060</v>
      </c>
      <c r="D36" s="33">
        <f>SUM(D25:D35)</f>
        <v>0</v>
      </c>
      <c r="E36" s="34">
        <f t="shared" si="1"/>
        <v>441906402</v>
      </c>
      <c r="F36" s="35">
        <f t="shared" si="1"/>
        <v>491344040</v>
      </c>
      <c r="G36" s="35">
        <f t="shared" si="1"/>
        <v>14681254</v>
      </c>
      <c r="H36" s="35">
        <f t="shared" si="1"/>
        <v>18457264</v>
      </c>
      <c r="I36" s="35">
        <f t="shared" si="1"/>
        <v>21191904</v>
      </c>
      <c r="J36" s="35">
        <f t="shared" si="1"/>
        <v>54330422</v>
      </c>
      <c r="K36" s="35">
        <f t="shared" si="1"/>
        <v>28885567</v>
      </c>
      <c r="L36" s="35">
        <f t="shared" si="1"/>
        <v>27865994</v>
      </c>
      <c r="M36" s="35">
        <f t="shared" si="1"/>
        <v>59494187</v>
      </c>
      <c r="N36" s="35">
        <f t="shared" si="1"/>
        <v>116245748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170576170</v>
      </c>
      <c r="X36" s="35">
        <f t="shared" si="1"/>
        <v>185185866</v>
      </c>
      <c r="Y36" s="35">
        <f t="shared" si="1"/>
        <v>-14609696</v>
      </c>
      <c r="Z36" s="36">
        <f>+IF(X36&lt;&gt;0,+(Y36/X36)*100,0)</f>
        <v>-7.889206836119987</v>
      </c>
      <c r="AA36" s="33">
        <f>SUM(AA25:AA35)</f>
        <v>491344040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22908946</v>
      </c>
      <c r="D38" s="46">
        <f>+D22-D36</f>
        <v>0</v>
      </c>
      <c r="E38" s="47">
        <f t="shared" si="2"/>
        <v>-86100284</v>
      </c>
      <c r="F38" s="48">
        <f t="shared" si="2"/>
        <v>-135537922</v>
      </c>
      <c r="G38" s="48">
        <f t="shared" si="2"/>
        <v>127733614</v>
      </c>
      <c r="H38" s="48">
        <f t="shared" si="2"/>
        <v>-16349403</v>
      </c>
      <c r="I38" s="48">
        <f t="shared" si="2"/>
        <v>-19877877</v>
      </c>
      <c r="J38" s="48">
        <f t="shared" si="2"/>
        <v>91506334</v>
      </c>
      <c r="K38" s="48">
        <f t="shared" si="2"/>
        <v>-28580575</v>
      </c>
      <c r="L38" s="48">
        <f t="shared" si="2"/>
        <v>-23192239</v>
      </c>
      <c r="M38" s="48">
        <f t="shared" si="2"/>
        <v>55242342</v>
      </c>
      <c r="N38" s="48">
        <f t="shared" si="2"/>
        <v>3469528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94975862</v>
      </c>
      <c r="X38" s="48">
        <f>IF(F22=F36,0,X22-X36)</f>
        <v>69116036</v>
      </c>
      <c r="Y38" s="48">
        <f t="shared" si="2"/>
        <v>25859826</v>
      </c>
      <c r="Z38" s="49">
        <f>+IF(X38&lt;&gt;0,+(Y38/X38)*100,0)</f>
        <v>37.41508844633393</v>
      </c>
      <c r="AA38" s="46">
        <f>+AA22-AA36</f>
        <v>-135537922</v>
      </c>
    </row>
    <row r="39" spans="1:27" ht="13.5">
      <c r="A39" s="23" t="s">
        <v>64</v>
      </c>
      <c r="B39" s="29"/>
      <c r="C39" s="6">
        <v>2010000</v>
      </c>
      <c r="D39" s="6">
        <v>0</v>
      </c>
      <c r="E39" s="7">
        <v>2076000</v>
      </c>
      <c r="F39" s="8">
        <v>2076000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2076000</v>
      </c>
      <c r="Y39" s="8">
        <v>-2076000</v>
      </c>
      <c r="Z39" s="2">
        <v>-100</v>
      </c>
      <c r="AA39" s="6">
        <v>2076000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24918946</v>
      </c>
      <c r="D42" s="55">
        <f>SUM(D38:D41)</f>
        <v>0</v>
      </c>
      <c r="E42" s="56">
        <f t="shared" si="3"/>
        <v>-84024284</v>
      </c>
      <c r="F42" s="57">
        <f t="shared" si="3"/>
        <v>-133461922</v>
      </c>
      <c r="G42" s="57">
        <f t="shared" si="3"/>
        <v>127733614</v>
      </c>
      <c r="H42" s="57">
        <f t="shared" si="3"/>
        <v>-16349403</v>
      </c>
      <c r="I42" s="57">
        <f t="shared" si="3"/>
        <v>-19877877</v>
      </c>
      <c r="J42" s="57">
        <f t="shared" si="3"/>
        <v>91506334</v>
      </c>
      <c r="K42" s="57">
        <f t="shared" si="3"/>
        <v>-28580575</v>
      </c>
      <c r="L42" s="57">
        <f t="shared" si="3"/>
        <v>-23192239</v>
      </c>
      <c r="M42" s="57">
        <f t="shared" si="3"/>
        <v>55242342</v>
      </c>
      <c r="N42" s="57">
        <f t="shared" si="3"/>
        <v>3469528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94975862</v>
      </c>
      <c r="X42" s="57">
        <f t="shared" si="3"/>
        <v>71192036</v>
      </c>
      <c r="Y42" s="57">
        <f t="shared" si="3"/>
        <v>23783826</v>
      </c>
      <c r="Z42" s="58">
        <f>+IF(X42&lt;&gt;0,+(Y42/X42)*100,0)</f>
        <v>33.40798681470495</v>
      </c>
      <c r="AA42" s="55">
        <f>SUM(AA38:AA41)</f>
        <v>-133461922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24918946</v>
      </c>
      <c r="D44" s="63">
        <f>+D42-D43</f>
        <v>0</v>
      </c>
      <c r="E44" s="64">
        <f t="shared" si="4"/>
        <v>-84024284</v>
      </c>
      <c r="F44" s="65">
        <f t="shared" si="4"/>
        <v>-133461922</v>
      </c>
      <c r="G44" s="65">
        <f t="shared" si="4"/>
        <v>127733614</v>
      </c>
      <c r="H44" s="65">
        <f t="shared" si="4"/>
        <v>-16349403</v>
      </c>
      <c r="I44" s="65">
        <f t="shared" si="4"/>
        <v>-19877877</v>
      </c>
      <c r="J44" s="65">
        <f t="shared" si="4"/>
        <v>91506334</v>
      </c>
      <c r="K44" s="65">
        <f t="shared" si="4"/>
        <v>-28580575</v>
      </c>
      <c r="L44" s="65">
        <f t="shared" si="4"/>
        <v>-23192239</v>
      </c>
      <c r="M44" s="65">
        <f t="shared" si="4"/>
        <v>55242342</v>
      </c>
      <c r="N44" s="65">
        <f t="shared" si="4"/>
        <v>3469528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94975862</v>
      </c>
      <c r="X44" s="65">
        <f t="shared" si="4"/>
        <v>71192036</v>
      </c>
      <c r="Y44" s="65">
        <f t="shared" si="4"/>
        <v>23783826</v>
      </c>
      <c r="Z44" s="66">
        <f>+IF(X44&lt;&gt;0,+(Y44/X44)*100,0)</f>
        <v>33.40798681470495</v>
      </c>
      <c r="AA44" s="63">
        <f>+AA42-AA43</f>
        <v>-133461922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24918946</v>
      </c>
      <c r="D46" s="55">
        <f>SUM(D44:D45)</f>
        <v>0</v>
      </c>
      <c r="E46" s="56">
        <f t="shared" si="5"/>
        <v>-84024284</v>
      </c>
      <c r="F46" s="57">
        <f t="shared" si="5"/>
        <v>-133461922</v>
      </c>
      <c r="G46" s="57">
        <f t="shared" si="5"/>
        <v>127733614</v>
      </c>
      <c r="H46" s="57">
        <f t="shared" si="5"/>
        <v>-16349403</v>
      </c>
      <c r="I46" s="57">
        <f t="shared" si="5"/>
        <v>-19877877</v>
      </c>
      <c r="J46" s="57">
        <f t="shared" si="5"/>
        <v>91506334</v>
      </c>
      <c r="K46" s="57">
        <f t="shared" si="5"/>
        <v>-28580575</v>
      </c>
      <c r="L46" s="57">
        <f t="shared" si="5"/>
        <v>-23192239</v>
      </c>
      <c r="M46" s="57">
        <f t="shared" si="5"/>
        <v>55242342</v>
      </c>
      <c r="N46" s="57">
        <f t="shared" si="5"/>
        <v>3469528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94975862</v>
      </c>
      <c r="X46" s="57">
        <f t="shared" si="5"/>
        <v>71192036</v>
      </c>
      <c r="Y46" s="57">
        <f t="shared" si="5"/>
        <v>23783826</v>
      </c>
      <c r="Z46" s="58">
        <f>+IF(X46&lt;&gt;0,+(Y46/X46)*100,0)</f>
        <v>33.40798681470495</v>
      </c>
      <c r="AA46" s="55">
        <f>SUM(AA44:AA45)</f>
        <v>-133461922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24918946</v>
      </c>
      <c r="D48" s="71">
        <f>SUM(D46:D47)</f>
        <v>0</v>
      </c>
      <c r="E48" s="72">
        <f t="shared" si="6"/>
        <v>-84024284</v>
      </c>
      <c r="F48" s="73">
        <f t="shared" si="6"/>
        <v>-133461922</v>
      </c>
      <c r="G48" s="73">
        <f t="shared" si="6"/>
        <v>127733614</v>
      </c>
      <c r="H48" s="74">
        <f t="shared" si="6"/>
        <v>-16349403</v>
      </c>
      <c r="I48" s="74">
        <f t="shared" si="6"/>
        <v>-19877877</v>
      </c>
      <c r="J48" s="74">
        <f t="shared" si="6"/>
        <v>91506334</v>
      </c>
      <c r="K48" s="74">
        <f t="shared" si="6"/>
        <v>-28580575</v>
      </c>
      <c r="L48" s="74">
        <f t="shared" si="6"/>
        <v>-23192239</v>
      </c>
      <c r="M48" s="73">
        <f t="shared" si="6"/>
        <v>55242342</v>
      </c>
      <c r="N48" s="73">
        <f t="shared" si="6"/>
        <v>3469528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94975862</v>
      </c>
      <c r="X48" s="74">
        <f t="shared" si="6"/>
        <v>71192036</v>
      </c>
      <c r="Y48" s="74">
        <f t="shared" si="6"/>
        <v>23783826</v>
      </c>
      <c r="Z48" s="75">
        <f>+IF(X48&lt;&gt;0,+(Y48/X48)*100,0)</f>
        <v>33.40798681470495</v>
      </c>
      <c r="AA48" s="76">
        <f>SUM(AA46:AA47)</f>
        <v>-133461922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92514074</v>
      </c>
      <c r="D5" s="6">
        <v>0</v>
      </c>
      <c r="E5" s="7">
        <v>89437570</v>
      </c>
      <c r="F5" s="8">
        <v>89437570</v>
      </c>
      <c r="G5" s="8">
        <v>87731842</v>
      </c>
      <c r="H5" s="8">
        <v>-21670</v>
      </c>
      <c r="I5" s="8">
        <v>-61889</v>
      </c>
      <c r="J5" s="8">
        <v>87648283</v>
      </c>
      <c r="K5" s="8">
        <v>287679</v>
      </c>
      <c r="L5" s="8">
        <v>1585</v>
      </c>
      <c r="M5" s="8">
        <v>-4023</v>
      </c>
      <c r="N5" s="8">
        <v>285241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87933524</v>
      </c>
      <c r="X5" s="8">
        <v>89438000</v>
      </c>
      <c r="Y5" s="8">
        <v>-1504476</v>
      </c>
      <c r="Z5" s="2">
        <v>-1.68</v>
      </c>
      <c r="AA5" s="6">
        <v>89437570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39555</v>
      </c>
      <c r="M6" s="8">
        <v>0</v>
      </c>
      <c r="N6" s="8">
        <v>39555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39555</v>
      </c>
      <c r="X6" s="8"/>
      <c r="Y6" s="8">
        <v>39555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115469401</v>
      </c>
      <c r="D7" s="6">
        <v>0</v>
      </c>
      <c r="E7" s="7">
        <v>157782101</v>
      </c>
      <c r="F7" s="8">
        <v>157782101</v>
      </c>
      <c r="G7" s="8">
        <v>12336646</v>
      </c>
      <c r="H7" s="8">
        <v>13045778</v>
      </c>
      <c r="I7" s="8">
        <v>11585614</v>
      </c>
      <c r="J7" s="8">
        <v>36968038</v>
      </c>
      <c r="K7" s="8">
        <v>10296293</v>
      </c>
      <c r="L7" s="8">
        <v>13571888</v>
      </c>
      <c r="M7" s="8">
        <v>12895156</v>
      </c>
      <c r="N7" s="8">
        <v>36763337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73731375</v>
      </c>
      <c r="X7" s="8">
        <v>79569870</v>
      </c>
      <c r="Y7" s="8">
        <v>-5838495</v>
      </c>
      <c r="Z7" s="2">
        <v>-7.34</v>
      </c>
      <c r="AA7" s="6">
        <v>157782101</v>
      </c>
    </row>
    <row r="8" spans="1:27" ht="13.5">
      <c r="A8" s="25" t="s">
        <v>35</v>
      </c>
      <c r="B8" s="24"/>
      <c r="C8" s="6">
        <v>35762868</v>
      </c>
      <c r="D8" s="6">
        <v>0</v>
      </c>
      <c r="E8" s="7">
        <v>30852024</v>
      </c>
      <c r="F8" s="8">
        <v>30852024</v>
      </c>
      <c r="G8" s="8">
        <v>3828513</v>
      </c>
      <c r="H8" s="8">
        <v>2930373</v>
      </c>
      <c r="I8" s="8">
        <v>2593460</v>
      </c>
      <c r="J8" s="8">
        <v>9352346</v>
      </c>
      <c r="K8" s="8">
        <v>3268701</v>
      </c>
      <c r="L8" s="8">
        <v>3523106</v>
      </c>
      <c r="M8" s="8">
        <v>2945778</v>
      </c>
      <c r="N8" s="8">
        <v>9737585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19089931</v>
      </c>
      <c r="X8" s="8">
        <v>15426012</v>
      </c>
      <c r="Y8" s="8">
        <v>3663919</v>
      </c>
      <c r="Z8" s="2">
        <v>23.75</v>
      </c>
      <c r="AA8" s="6">
        <v>30852024</v>
      </c>
    </row>
    <row r="9" spans="1:27" ht="13.5">
      <c r="A9" s="25" t="s">
        <v>36</v>
      </c>
      <c r="B9" s="24"/>
      <c r="C9" s="6">
        <v>11255930</v>
      </c>
      <c r="D9" s="6">
        <v>0</v>
      </c>
      <c r="E9" s="7">
        <v>13015017</v>
      </c>
      <c r="F9" s="8">
        <v>13015017</v>
      </c>
      <c r="G9" s="8">
        <v>1140412</v>
      </c>
      <c r="H9" s="8">
        <v>1131708</v>
      </c>
      <c r="I9" s="8">
        <v>1104356</v>
      </c>
      <c r="J9" s="8">
        <v>3376476</v>
      </c>
      <c r="K9" s="8">
        <v>1161688</v>
      </c>
      <c r="L9" s="8">
        <v>1115478</v>
      </c>
      <c r="M9" s="8">
        <v>1136815</v>
      </c>
      <c r="N9" s="8">
        <v>3413981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6790457</v>
      </c>
      <c r="X9" s="8">
        <v>6507510</v>
      </c>
      <c r="Y9" s="8">
        <v>282947</v>
      </c>
      <c r="Z9" s="2">
        <v>4.35</v>
      </c>
      <c r="AA9" s="6">
        <v>13015017</v>
      </c>
    </row>
    <row r="10" spans="1:27" ht="13.5">
      <c r="A10" s="25" t="s">
        <v>37</v>
      </c>
      <c r="B10" s="24"/>
      <c r="C10" s="6">
        <v>13724775</v>
      </c>
      <c r="D10" s="6">
        <v>0</v>
      </c>
      <c r="E10" s="7">
        <v>17073647</v>
      </c>
      <c r="F10" s="26">
        <v>17073647</v>
      </c>
      <c r="G10" s="26">
        <v>1358066</v>
      </c>
      <c r="H10" s="26">
        <v>1352902</v>
      </c>
      <c r="I10" s="26">
        <v>1368517</v>
      </c>
      <c r="J10" s="26">
        <v>4079485</v>
      </c>
      <c r="K10" s="26">
        <v>1369001</v>
      </c>
      <c r="L10" s="26">
        <v>1380867</v>
      </c>
      <c r="M10" s="26">
        <v>1377921</v>
      </c>
      <c r="N10" s="26">
        <v>4127789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8207274</v>
      </c>
      <c r="X10" s="26">
        <v>8536824</v>
      </c>
      <c r="Y10" s="26">
        <v>-329550</v>
      </c>
      <c r="Z10" s="27">
        <v>-3.86</v>
      </c>
      <c r="AA10" s="28">
        <v>17073647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145541</v>
      </c>
      <c r="F11" s="8">
        <v>145541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72768</v>
      </c>
      <c r="Y11" s="8">
        <v>-72768</v>
      </c>
      <c r="Z11" s="2">
        <v>-100</v>
      </c>
      <c r="AA11" s="6">
        <v>145541</v>
      </c>
    </row>
    <row r="12" spans="1:27" ht="13.5">
      <c r="A12" s="25" t="s">
        <v>39</v>
      </c>
      <c r="B12" s="29"/>
      <c r="C12" s="6">
        <v>2804639</v>
      </c>
      <c r="D12" s="6">
        <v>0</v>
      </c>
      <c r="E12" s="7">
        <v>3041090</v>
      </c>
      <c r="F12" s="8">
        <v>3041090</v>
      </c>
      <c r="G12" s="8">
        <v>245528</v>
      </c>
      <c r="H12" s="8">
        <v>244633</v>
      </c>
      <c r="I12" s="8">
        <v>251537</v>
      </c>
      <c r="J12" s="8">
        <v>741698</v>
      </c>
      <c r="K12" s="8">
        <v>251899</v>
      </c>
      <c r="L12" s="8">
        <v>261374</v>
      </c>
      <c r="M12" s="8">
        <v>254930</v>
      </c>
      <c r="N12" s="8">
        <v>768203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1509901</v>
      </c>
      <c r="X12" s="8">
        <v>1520364</v>
      </c>
      <c r="Y12" s="8">
        <v>-10463</v>
      </c>
      <c r="Z12" s="2">
        <v>-0.69</v>
      </c>
      <c r="AA12" s="6">
        <v>3041090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616281</v>
      </c>
      <c r="F13" s="8">
        <v>616281</v>
      </c>
      <c r="G13" s="8">
        <v>17866</v>
      </c>
      <c r="H13" s="8">
        <v>77354</v>
      </c>
      <c r="I13" s="8">
        <v>24599</v>
      </c>
      <c r="J13" s="8">
        <v>119819</v>
      </c>
      <c r="K13" s="8">
        <v>211417</v>
      </c>
      <c r="L13" s="8">
        <v>154331</v>
      </c>
      <c r="M13" s="8">
        <v>181330</v>
      </c>
      <c r="N13" s="8">
        <v>547078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666897</v>
      </c>
      <c r="X13" s="8">
        <v>308142</v>
      </c>
      <c r="Y13" s="8">
        <v>358755</v>
      </c>
      <c r="Z13" s="2">
        <v>116.43</v>
      </c>
      <c r="AA13" s="6">
        <v>616281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17483651</v>
      </c>
      <c r="F14" s="8">
        <v>17483651</v>
      </c>
      <c r="G14" s="8">
        <v>1318062</v>
      </c>
      <c r="H14" s="8">
        <v>1322947</v>
      </c>
      <c r="I14" s="8">
        <v>1414212</v>
      </c>
      <c r="J14" s="8">
        <v>4055221</v>
      </c>
      <c r="K14" s="8">
        <v>753643</v>
      </c>
      <c r="L14" s="8">
        <v>1384198</v>
      </c>
      <c r="M14" s="8">
        <v>1416583</v>
      </c>
      <c r="N14" s="8">
        <v>3554424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7609645</v>
      </c>
      <c r="X14" s="8">
        <v>8741826</v>
      </c>
      <c r="Y14" s="8">
        <v>-1132181</v>
      </c>
      <c r="Z14" s="2">
        <v>-12.95</v>
      </c>
      <c r="AA14" s="6">
        <v>17483651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2524400</v>
      </c>
      <c r="F16" s="8">
        <v>2524400</v>
      </c>
      <c r="G16" s="8">
        <v>129627</v>
      </c>
      <c r="H16" s="8">
        <v>86703</v>
      </c>
      <c r="I16" s="8">
        <v>77528</v>
      </c>
      <c r="J16" s="8">
        <v>293858</v>
      </c>
      <c r="K16" s="8">
        <v>332940</v>
      </c>
      <c r="L16" s="8">
        <v>228104</v>
      </c>
      <c r="M16" s="8">
        <v>35000</v>
      </c>
      <c r="N16" s="8">
        <v>596044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889902</v>
      </c>
      <c r="X16" s="8">
        <v>1262202</v>
      </c>
      <c r="Y16" s="8">
        <v>-372300</v>
      </c>
      <c r="Z16" s="2">
        <v>-29.5</v>
      </c>
      <c r="AA16" s="6">
        <v>2524400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19135953</v>
      </c>
      <c r="D18" s="6">
        <v>0</v>
      </c>
      <c r="E18" s="7">
        <v>32994716</v>
      </c>
      <c r="F18" s="8">
        <v>32994716</v>
      </c>
      <c r="G18" s="8">
        <v>2000</v>
      </c>
      <c r="H18" s="8">
        <v>6728</v>
      </c>
      <c r="I18" s="8">
        <v>-8097</v>
      </c>
      <c r="J18" s="8">
        <v>631</v>
      </c>
      <c r="K18" s="8">
        <v>452</v>
      </c>
      <c r="L18" s="8">
        <v>0</v>
      </c>
      <c r="M18" s="8">
        <v>14524</v>
      </c>
      <c r="N18" s="8">
        <v>14976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15607</v>
      </c>
      <c r="X18" s="8">
        <v>16496826</v>
      </c>
      <c r="Y18" s="8">
        <v>-16481219</v>
      </c>
      <c r="Z18" s="2">
        <v>-99.91</v>
      </c>
      <c r="AA18" s="6">
        <v>32994716</v>
      </c>
    </row>
    <row r="19" spans="1:27" ht="13.5">
      <c r="A19" s="23" t="s">
        <v>46</v>
      </c>
      <c r="B19" s="29"/>
      <c r="C19" s="6">
        <v>108813000</v>
      </c>
      <c r="D19" s="6">
        <v>0</v>
      </c>
      <c r="E19" s="7">
        <v>118547304</v>
      </c>
      <c r="F19" s="8">
        <v>118547304</v>
      </c>
      <c r="G19" s="8">
        <v>47939000</v>
      </c>
      <c r="H19" s="8">
        <v>0</v>
      </c>
      <c r="I19" s="8">
        <v>0</v>
      </c>
      <c r="J19" s="8">
        <v>47939000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47939000</v>
      </c>
      <c r="X19" s="8">
        <v>59273502</v>
      </c>
      <c r="Y19" s="8">
        <v>-11334502</v>
      </c>
      <c r="Z19" s="2">
        <v>-19.12</v>
      </c>
      <c r="AA19" s="6">
        <v>118547304</v>
      </c>
    </row>
    <row r="20" spans="1:27" ht="13.5">
      <c r="A20" s="23" t="s">
        <v>47</v>
      </c>
      <c r="B20" s="29"/>
      <c r="C20" s="6">
        <v>40120718</v>
      </c>
      <c r="D20" s="6">
        <v>0</v>
      </c>
      <c r="E20" s="7">
        <v>2989540</v>
      </c>
      <c r="F20" s="26">
        <v>2989540</v>
      </c>
      <c r="G20" s="26">
        <v>334094</v>
      </c>
      <c r="H20" s="26">
        <v>413959</v>
      </c>
      <c r="I20" s="26">
        <v>183386</v>
      </c>
      <c r="J20" s="26">
        <v>931439</v>
      </c>
      <c r="K20" s="26">
        <v>103736</v>
      </c>
      <c r="L20" s="26">
        <v>2682896</v>
      </c>
      <c r="M20" s="26">
        <v>39692646</v>
      </c>
      <c r="N20" s="26">
        <v>42479278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43410717</v>
      </c>
      <c r="X20" s="26">
        <v>1494402</v>
      </c>
      <c r="Y20" s="26">
        <v>41916315</v>
      </c>
      <c r="Z20" s="27">
        <v>2804.89</v>
      </c>
      <c r="AA20" s="28">
        <v>2989540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105000</v>
      </c>
      <c r="H21" s="8">
        <v>228797</v>
      </c>
      <c r="I21" s="30">
        <v>0</v>
      </c>
      <c r="J21" s="8">
        <v>333797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333797</v>
      </c>
      <c r="X21" s="8"/>
      <c r="Y21" s="8">
        <v>333797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439601358</v>
      </c>
      <c r="D22" s="33">
        <f>SUM(D5:D21)</f>
        <v>0</v>
      </c>
      <c r="E22" s="34">
        <f t="shared" si="0"/>
        <v>486502882</v>
      </c>
      <c r="F22" s="35">
        <f t="shared" si="0"/>
        <v>486502882</v>
      </c>
      <c r="G22" s="35">
        <f t="shared" si="0"/>
        <v>156486656</v>
      </c>
      <c r="H22" s="35">
        <f t="shared" si="0"/>
        <v>20820212</v>
      </c>
      <c r="I22" s="35">
        <f t="shared" si="0"/>
        <v>18533223</v>
      </c>
      <c r="J22" s="35">
        <f t="shared" si="0"/>
        <v>195840091</v>
      </c>
      <c r="K22" s="35">
        <f t="shared" si="0"/>
        <v>18037449</v>
      </c>
      <c r="L22" s="35">
        <f t="shared" si="0"/>
        <v>24343382</v>
      </c>
      <c r="M22" s="35">
        <f t="shared" si="0"/>
        <v>59946660</v>
      </c>
      <c r="N22" s="35">
        <f t="shared" si="0"/>
        <v>102327491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298167582</v>
      </c>
      <c r="X22" s="35">
        <f t="shared" si="0"/>
        <v>288648248</v>
      </c>
      <c r="Y22" s="35">
        <f t="shared" si="0"/>
        <v>9519334</v>
      </c>
      <c r="Z22" s="36">
        <f>+IF(X22&lt;&gt;0,+(Y22/X22)*100,0)</f>
        <v>3.2979011880231472</v>
      </c>
      <c r="AA22" s="33">
        <f>SUM(AA5:AA21)</f>
        <v>486502882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139919982</v>
      </c>
      <c r="D25" s="6">
        <v>0</v>
      </c>
      <c r="E25" s="7">
        <v>132902885</v>
      </c>
      <c r="F25" s="8">
        <v>132902885</v>
      </c>
      <c r="G25" s="8">
        <v>11537559</v>
      </c>
      <c r="H25" s="8">
        <v>13252324</v>
      </c>
      <c r="I25" s="8">
        <v>12884342</v>
      </c>
      <c r="J25" s="8">
        <v>37674225</v>
      </c>
      <c r="K25" s="8">
        <v>13298172</v>
      </c>
      <c r="L25" s="8">
        <v>13140027</v>
      </c>
      <c r="M25" s="8">
        <v>12715580</v>
      </c>
      <c r="N25" s="8">
        <v>39153779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76828004</v>
      </c>
      <c r="X25" s="8">
        <v>66451872</v>
      </c>
      <c r="Y25" s="8">
        <v>10376132</v>
      </c>
      <c r="Z25" s="2">
        <v>15.61</v>
      </c>
      <c r="AA25" s="6">
        <v>132902885</v>
      </c>
    </row>
    <row r="26" spans="1:27" ht="13.5">
      <c r="A26" s="25" t="s">
        <v>52</v>
      </c>
      <c r="B26" s="24"/>
      <c r="C26" s="6">
        <v>9485112</v>
      </c>
      <c r="D26" s="6">
        <v>0</v>
      </c>
      <c r="E26" s="7">
        <v>8857011</v>
      </c>
      <c r="F26" s="8">
        <v>8857011</v>
      </c>
      <c r="G26" s="8">
        <v>760789</v>
      </c>
      <c r="H26" s="8">
        <v>651206</v>
      </c>
      <c r="I26" s="8">
        <v>756750</v>
      </c>
      <c r="J26" s="8">
        <v>2168745</v>
      </c>
      <c r="K26" s="8">
        <v>750239</v>
      </c>
      <c r="L26" s="8">
        <v>749463</v>
      </c>
      <c r="M26" s="8">
        <v>749784</v>
      </c>
      <c r="N26" s="8">
        <v>2249486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4418231</v>
      </c>
      <c r="X26" s="8">
        <v>4428504</v>
      </c>
      <c r="Y26" s="8">
        <v>-10273</v>
      </c>
      <c r="Z26" s="2">
        <v>-0.23</v>
      </c>
      <c r="AA26" s="6">
        <v>8857011</v>
      </c>
    </row>
    <row r="27" spans="1:27" ht="13.5">
      <c r="A27" s="25" t="s">
        <v>53</v>
      </c>
      <c r="B27" s="24"/>
      <c r="C27" s="6">
        <v>70771341</v>
      </c>
      <c r="D27" s="6">
        <v>0</v>
      </c>
      <c r="E27" s="7">
        <v>14191444</v>
      </c>
      <c r="F27" s="8">
        <v>14191444</v>
      </c>
      <c r="G27" s="8">
        <v>0</v>
      </c>
      <c r="H27" s="8">
        <v>-500</v>
      </c>
      <c r="I27" s="8">
        <v>8116</v>
      </c>
      <c r="J27" s="8">
        <v>7616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7616</v>
      </c>
      <c r="X27" s="8">
        <v>7095720</v>
      </c>
      <c r="Y27" s="8">
        <v>-7088104</v>
      </c>
      <c r="Z27" s="2">
        <v>-99.89</v>
      </c>
      <c r="AA27" s="6">
        <v>14191444</v>
      </c>
    </row>
    <row r="28" spans="1:27" ht="13.5">
      <c r="A28" s="25" t="s">
        <v>54</v>
      </c>
      <c r="B28" s="24"/>
      <c r="C28" s="6">
        <v>83774183</v>
      </c>
      <c r="D28" s="6">
        <v>0</v>
      </c>
      <c r="E28" s="7">
        <v>33595902</v>
      </c>
      <c r="F28" s="8">
        <v>33595902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16797954</v>
      </c>
      <c r="Y28" s="8">
        <v>-16797954</v>
      </c>
      <c r="Z28" s="2">
        <v>-100</v>
      </c>
      <c r="AA28" s="6">
        <v>33595902</v>
      </c>
    </row>
    <row r="29" spans="1:27" ht="13.5">
      <c r="A29" s="25" t="s">
        <v>55</v>
      </c>
      <c r="B29" s="24"/>
      <c r="C29" s="6">
        <v>45088567</v>
      </c>
      <c r="D29" s="6">
        <v>0</v>
      </c>
      <c r="E29" s="7">
        <v>17934393</v>
      </c>
      <c r="F29" s="8">
        <v>17934393</v>
      </c>
      <c r="G29" s="8">
        <v>100648</v>
      </c>
      <c r="H29" s="8">
        <v>390110</v>
      </c>
      <c r="I29" s="8">
        <v>100648</v>
      </c>
      <c r="J29" s="8">
        <v>591406</v>
      </c>
      <c r="K29" s="8">
        <v>810435</v>
      </c>
      <c r="L29" s="8">
        <v>860577</v>
      </c>
      <c r="M29" s="8">
        <v>767210</v>
      </c>
      <c r="N29" s="8">
        <v>2438222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3029628</v>
      </c>
      <c r="X29" s="8">
        <v>9896016</v>
      </c>
      <c r="Y29" s="8">
        <v>-6866388</v>
      </c>
      <c r="Z29" s="2">
        <v>-69.39</v>
      </c>
      <c r="AA29" s="6">
        <v>17934393</v>
      </c>
    </row>
    <row r="30" spans="1:27" ht="13.5">
      <c r="A30" s="25" t="s">
        <v>56</v>
      </c>
      <c r="B30" s="24"/>
      <c r="C30" s="6">
        <v>145403536</v>
      </c>
      <c r="D30" s="6">
        <v>0</v>
      </c>
      <c r="E30" s="7">
        <v>138478575</v>
      </c>
      <c r="F30" s="8">
        <v>138478575</v>
      </c>
      <c r="G30" s="8">
        <v>1124411</v>
      </c>
      <c r="H30" s="8">
        <v>15888505</v>
      </c>
      <c r="I30" s="8">
        <v>9017697</v>
      </c>
      <c r="J30" s="8">
        <v>26030613</v>
      </c>
      <c r="K30" s="8">
        <v>9027202</v>
      </c>
      <c r="L30" s="8">
        <v>9754515</v>
      </c>
      <c r="M30" s="8">
        <v>8218039</v>
      </c>
      <c r="N30" s="8">
        <v>26999756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53030369</v>
      </c>
      <c r="X30" s="8">
        <v>69239286</v>
      </c>
      <c r="Y30" s="8">
        <v>-16208917</v>
      </c>
      <c r="Z30" s="2">
        <v>-23.41</v>
      </c>
      <c r="AA30" s="6">
        <v>138478575</v>
      </c>
    </row>
    <row r="31" spans="1:27" ht="13.5">
      <c r="A31" s="25" t="s">
        <v>57</v>
      </c>
      <c r="B31" s="24"/>
      <c r="C31" s="6">
        <v>30377350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46353030</v>
      </c>
      <c r="D32" s="6">
        <v>0</v>
      </c>
      <c r="E32" s="7">
        <v>50481558</v>
      </c>
      <c r="F32" s="8">
        <v>50481558</v>
      </c>
      <c r="G32" s="8">
        <v>2351036</v>
      </c>
      <c r="H32" s="8">
        <v>2741945</v>
      </c>
      <c r="I32" s="8">
        <v>7952368</v>
      </c>
      <c r="J32" s="8">
        <v>13045349</v>
      </c>
      <c r="K32" s="8">
        <v>3730950</v>
      </c>
      <c r="L32" s="8">
        <v>3706517</v>
      </c>
      <c r="M32" s="8">
        <v>1325750</v>
      </c>
      <c r="N32" s="8">
        <v>8763217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21808566</v>
      </c>
      <c r="X32" s="8">
        <v>25240506</v>
      </c>
      <c r="Y32" s="8">
        <v>-3431940</v>
      </c>
      <c r="Z32" s="2">
        <v>-13.6</v>
      </c>
      <c r="AA32" s="6">
        <v>50481558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8730208</v>
      </c>
      <c r="F33" s="8">
        <v>8730208</v>
      </c>
      <c r="G33" s="8">
        <v>0</v>
      </c>
      <c r="H33" s="8">
        <v>0</v>
      </c>
      <c r="I33" s="8">
        <v>215442</v>
      </c>
      <c r="J33" s="8">
        <v>215442</v>
      </c>
      <c r="K33" s="8">
        <v>851945</v>
      </c>
      <c r="L33" s="8">
        <v>96980</v>
      </c>
      <c r="M33" s="8">
        <v>0</v>
      </c>
      <c r="N33" s="8">
        <v>948925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1164367</v>
      </c>
      <c r="X33" s="8"/>
      <c r="Y33" s="8">
        <v>1164367</v>
      </c>
      <c r="Z33" s="2">
        <v>0</v>
      </c>
      <c r="AA33" s="6">
        <v>8730208</v>
      </c>
    </row>
    <row r="34" spans="1:27" ht="13.5">
      <c r="A34" s="25" t="s">
        <v>60</v>
      </c>
      <c r="B34" s="24"/>
      <c r="C34" s="6">
        <v>54731534</v>
      </c>
      <c r="D34" s="6">
        <v>0</v>
      </c>
      <c r="E34" s="7">
        <v>99967122</v>
      </c>
      <c r="F34" s="8">
        <v>99967122</v>
      </c>
      <c r="G34" s="8">
        <v>4855216</v>
      </c>
      <c r="H34" s="8">
        <v>10555525</v>
      </c>
      <c r="I34" s="8">
        <v>15648534</v>
      </c>
      <c r="J34" s="8">
        <v>31059275</v>
      </c>
      <c r="K34" s="8">
        <v>8842534</v>
      </c>
      <c r="L34" s="8">
        <v>7752596</v>
      </c>
      <c r="M34" s="8">
        <v>8168261</v>
      </c>
      <c r="N34" s="8">
        <v>24763391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55822666</v>
      </c>
      <c r="X34" s="8">
        <v>49732938</v>
      </c>
      <c r="Y34" s="8">
        <v>6089728</v>
      </c>
      <c r="Z34" s="2">
        <v>12.24</v>
      </c>
      <c r="AA34" s="6">
        <v>99967122</v>
      </c>
    </row>
    <row r="35" spans="1:27" ht="13.5">
      <c r="A35" s="23" t="s">
        <v>61</v>
      </c>
      <c r="B35" s="29"/>
      <c r="C35" s="6">
        <v>20321784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646226419</v>
      </c>
      <c r="D36" s="33">
        <f>SUM(D25:D35)</f>
        <v>0</v>
      </c>
      <c r="E36" s="34">
        <f t="shared" si="1"/>
        <v>505139098</v>
      </c>
      <c r="F36" s="35">
        <f t="shared" si="1"/>
        <v>505139098</v>
      </c>
      <c r="G36" s="35">
        <f t="shared" si="1"/>
        <v>20729659</v>
      </c>
      <c r="H36" s="35">
        <f t="shared" si="1"/>
        <v>43479115</v>
      </c>
      <c r="I36" s="35">
        <f t="shared" si="1"/>
        <v>46583897</v>
      </c>
      <c r="J36" s="35">
        <f t="shared" si="1"/>
        <v>110792671</v>
      </c>
      <c r="K36" s="35">
        <f t="shared" si="1"/>
        <v>37311477</v>
      </c>
      <c r="L36" s="35">
        <f t="shared" si="1"/>
        <v>36060675</v>
      </c>
      <c r="M36" s="35">
        <f t="shared" si="1"/>
        <v>31944624</v>
      </c>
      <c r="N36" s="35">
        <f t="shared" si="1"/>
        <v>105316776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216109447</v>
      </c>
      <c r="X36" s="35">
        <f t="shared" si="1"/>
        <v>248882796</v>
      </c>
      <c r="Y36" s="35">
        <f t="shared" si="1"/>
        <v>-32773349</v>
      </c>
      <c r="Z36" s="36">
        <f>+IF(X36&lt;&gt;0,+(Y36/X36)*100,0)</f>
        <v>-13.168185799391294</v>
      </c>
      <c r="AA36" s="33">
        <f>SUM(AA25:AA35)</f>
        <v>505139098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-206625061</v>
      </c>
      <c r="D38" s="46">
        <f>+D22-D36</f>
        <v>0</v>
      </c>
      <c r="E38" s="47">
        <f t="shared" si="2"/>
        <v>-18636216</v>
      </c>
      <c r="F38" s="48">
        <f t="shared" si="2"/>
        <v>-18636216</v>
      </c>
      <c r="G38" s="48">
        <f t="shared" si="2"/>
        <v>135756997</v>
      </c>
      <c r="H38" s="48">
        <f t="shared" si="2"/>
        <v>-22658903</v>
      </c>
      <c r="I38" s="48">
        <f t="shared" si="2"/>
        <v>-28050674</v>
      </c>
      <c r="J38" s="48">
        <f t="shared" si="2"/>
        <v>85047420</v>
      </c>
      <c r="K38" s="48">
        <f t="shared" si="2"/>
        <v>-19274028</v>
      </c>
      <c r="L38" s="48">
        <f t="shared" si="2"/>
        <v>-11717293</v>
      </c>
      <c r="M38" s="48">
        <f t="shared" si="2"/>
        <v>28002036</v>
      </c>
      <c r="N38" s="48">
        <f t="shared" si="2"/>
        <v>-2989285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82058135</v>
      </c>
      <c r="X38" s="48">
        <f>IF(F22=F36,0,X22-X36)</f>
        <v>39765452</v>
      </c>
      <c r="Y38" s="48">
        <f t="shared" si="2"/>
        <v>42292683</v>
      </c>
      <c r="Z38" s="49">
        <f>+IF(X38&lt;&gt;0,+(Y38/X38)*100,0)</f>
        <v>106.35534332666457</v>
      </c>
      <c r="AA38" s="46">
        <f>+AA22-AA36</f>
        <v>-18636216</v>
      </c>
    </row>
    <row r="39" spans="1:27" ht="13.5">
      <c r="A39" s="23" t="s">
        <v>64</v>
      </c>
      <c r="B39" s="29"/>
      <c r="C39" s="6">
        <v>84759471</v>
      </c>
      <c r="D39" s="6">
        <v>0</v>
      </c>
      <c r="E39" s="7">
        <v>66023174</v>
      </c>
      <c r="F39" s="8">
        <v>66023174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33012498</v>
      </c>
      <c r="Y39" s="8">
        <v>-33012498</v>
      </c>
      <c r="Z39" s="2">
        <v>-100</v>
      </c>
      <c r="AA39" s="6">
        <v>66023174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-121865590</v>
      </c>
      <c r="D42" s="55">
        <f>SUM(D38:D41)</f>
        <v>0</v>
      </c>
      <c r="E42" s="56">
        <f t="shared" si="3"/>
        <v>47386958</v>
      </c>
      <c r="F42" s="57">
        <f t="shared" si="3"/>
        <v>47386958</v>
      </c>
      <c r="G42" s="57">
        <f t="shared" si="3"/>
        <v>135756997</v>
      </c>
      <c r="H42" s="57">
        <f t="shared" si="3"/>
        <v>-22658903</v>
      </c>
      <c r="I42" s="57">
        <f t="shared" si="3"/>
        <v>-28050674</v>
      </c>
      <c r="J42" s="57">
        <f t="shared" si="3"/>
        <v>85047420</v>
      </c>
      <c r="K42" s="57">
        <f t="shared" si="3"/>
        <v>-19274028</v>
      </c>
      <c r="L42" s="57">
        <f t="shared" si="3"/>
        <v>-11717293</v>
      </c>
      <c r="M42" s="57">
        <f t="shared" si="3"/>
        <v>28002036</v>
      </c>
      <c r="N42" s="57">
        <f t="shared" si="3"/>
        <v>-2989285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82058135</v>
      </c>
      <c r="X42" s="57">
        <f t="shared" si="3"/>
        <v>72777950</v>
      </c>
      <c r="Y42" s="57">
        <f t="shared" si="3"/>
        <v>9280185</v>
      </c>
      <c r="Z42" s="58">
        <f>+IF(X42&lt;&gt;0,+(Y42/X42)*100,0)</f>
        <v>12.75136906164573</v>
      </c>
      <c r="AA42" s="55">
        <f>SUM(AA38:AA41)</f>
        <v>47386958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-121865590</v>
      </c>
      <c r="D44" s="63">
        <f>+D42-D43</f>
        <v>0</v>
      </c>
      <c r="E44" s="64">
        <f t="shared" si="4"/>
        <v>47386958</v>
      </c>
      <c r="F44" s="65">
        <f t="shared" si="4"/>
        <v>47386958</v>
      </c>
      <c r="G44" s="65">
        <f t="shared" si="4"/>
        <v>135756997</v>
      </c>
      <c r="H44" s="65">
        <f t="shared" si="4"/>
        <v>-22658903</v>
      </c>
      <c r="I44" s="65">
        <f t="shared" si="4"/>
        <v>-28050674</v>
      </c>
      <c r="J44" s="65">
        <f t="shared" si="4"/>
        <v>85047420</v>
      </c>
      <c r="K44" s="65">
        <f t="shared" si="4"/>
        <v>-19274028</v>
      </c>
      <c r="L44" s="65">
        <f t="shared" si="4"/>
        <v>-11717293</v>
      </c>
      <c r="M44" s="65">
        <f t="shared" si="4"/>
        <v>28002036</v>
      </c>
      <c r="N44" s="65">
        <f t="shared" si="4"/>
        <v>-2989285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82058135</v>
      </c>
      <c r="X44" s="65">
        <f t="shared" si="4"/>
        <v>72777950</v>
      </c>
      <c r="Y44" s="65">
        <f t="shared" si="4"/>
        <v>9280185</v>
      </c>
      <c r="Z44" s="66">
        <f>+IF(X44&lt;&gt;0,+(Y44/X44)*100,0)</f>
        <v>12.75136906164573</v>
      </c>
      <c r="AA44" s="63">
        <f>+AA42-AA43</f>
        <v>47386958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-121865590</v>
      </c>
      <c r="D46" s="55">
        <f>SUM(D44:D45)</f>
        <v>0</v>
      </c>
      <c r="E46" s="56">
        <f t="shared" si="5"/>
        <v>47386958</v>
      </c>
      <c r="F46" s="57">
        <f t="shared" si="5"/>
        <v>47386958</v>
      </c>
      <c r="G46" s="57">
        <f t="shared" si="5"/>
        <v>135756997</v>
      </c>
      <c r="H46" s="57">
        <f t="shared" si="5"/>
        <v>-22658903</v>
      </c>
      <c r="I46" s="57">
        <f t="shared" si="5"/>
        <v>-28050674</v>
      </c>
      <c r="J46" s="57">
        <f t="shared" si="5"/>
        <v>85047420</v>
      </c>
      <c r="K46" s="57">
        <f t="shared" si="5"/>
        <v>-19274028</v>
      </c>
      <c r="L46" s="57">
        <f t="shared" si="5"/>
        <v>-11717293</v>
      </c>
      <c r="M46" s="57">
        <f t="shared" si="5"/>
        <v>28002036</v>
      </c>
      <c r="N46" s="57">
        <f t="shared" si="5"/>
        <v>-2989285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82058135</v>
      </c>
      <c r="X46" s="57">
        <f t="shared" si="5"/>
        <v>72777950</v>
      </c>
      <c r="Y46" s="57">
        <f t="shared" si="5"/>
        <v>9280185</v>
      </c>
      <c r="Z46" s="58">
        <f>+IF(X46&lt;&gt;0,+(Y46/X46)*100,0)</f>
        <v>12.75136906164573</v>
      </c>
      <c r="AA46" s="55">
        <f>SUM(AA44:AA45)</f>
        <v>47386958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-121865590</v>
      </c>
      <c r="D48" s="71">
        <f>SUM(D46:D47)</f>
        <v>0</v>
      </c>
      <c r="E48" s="72">
        <f t="shared" si="6"/>
        <v>47386958</v>
      </c>
      <c r="F48" s="73">
        <f t="shared" si="6"/>
        <v>47386958</v>
      </c>
      <c r="G48" s="73">
        <f t="shared" si="6"/>
        <v>135756997</v>
      </c>
      <c r="H48" s="74">
        <f t="shared" si="6"/>
        <v>-22658903</v>
      </c>
      <c r="I48" s="74">
        <f t="shared" si="6"/>
        <v>-28050674</v>
      </c>
      <c r="J48" s="74">
        <f t="shared" si="6"/>
        <v>85047420</v>
      </c>
      <c r="K48" s="74">
        <f t="shared" si="6"/>
        <v>-19274028</v>
      </c>
      <c r="L48" s="74">
        <f t="shared" si="6"/>
        <v>-11717293</v>
      </c>
      <c r="M48" s="73">
        <f t="shared" si="6"/>
        <v>28002036</v>
      </c>
      <c r="N48" s="73">
        <f t="shared" si="6"/>
        <v>-2989285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82058135</v>
      </c>
      <c r="X48" s="74">
        <f t="shared" si="6"/>
        <v>72777950</v>
      </c>
      <c r="Y48" s="74">
        <f t="shared" si="6"/>
        <v>9280185</v>
      </c>
      <c r="Z48" s="75">
        <f>+IF(X48&lt;&gt;0,+(Y48/X48)*100,0)</f>
        <v>12.75136906164573</v>
      </c>
      <c r="AA48" s="76">
        <f>SUM(AA46:AA47)</f>
        <v>47386958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107043649</v>
      </c>
      <c r="D5" s="6">
        <v>0</v>
      </c>
      <c r="E5" s="7">
        <v>117928960</v>
      </c>
      <c r="F5" s="8">
        <v>117928960</v>
      </c>
      <c r="G5" s="8">
        <v>8370729</v>
      </c>
      <c r="H5" s="8">
        <v>9283855</v>
      </c>
      <c r="I5" s="8">
        <v>9439594</v>
      </c>
      <c r="J5" s="8">
        <v>27094178</v>
      </c>
      <c r="K5" s="8">
        <v>9445305</v>
      </c>
      <c r="L5" s="8">
        <v>7826573</v>
      </c>
      <c r="M5" s="8">
        <v>9432177</v>
      </c>
      <c r="N5" s="8">
        <v>26704055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53798233</v>
      </c>
      <c r="X5" s="8">
        <v>58708765</v>
      </c>
      <c r="Y5" s="8">
        <v>-4910532</v>
      </c>
      <c r="Z5" s="2">
        <v>-8.36</v>
      </c>
      <c r="AA5" s="6">
        <v>117928960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782578</v>
      </c>
      <c r="I6" s="8">
        <v>776109</v>
      </c>
      <c r="J6" s="8">
        <v>1558687</v>
      </c>
      <c r="K6" s="8">
        <v>-443261</v>
      </c>
      <c r="L6" s="8">
        <v>924684</v>
      </c>
      <c r="M6" s="8">
        <v>1316739</v>
      </c>
      <c r="N6" s="8">
        <v>1798162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3356849</v>
      </c>
      <c r="X6" s="8"/>
      <c r="Y6" s="8">
        <v>3356849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76804421</v>
      </c>
      <c r="D7" s="6">
        <v>0</v>
      </c>
      <c r="E7" s="7">
        <v>86410944</v>
      </c>
      <c r="F7" s="8">
        <v>86410944</v>
      </c>
      <c r="G7" s="8">
        <v>6625296</v>
      </c>
      <c r="H7" s="8">
        <v>6018359</v>
      </c>
      <c r="I7" s="8">
        <v>7020610</v>
      </c>
      <c r="J7" s="8">
        <v>19664265</v>
      </c>
      <c r="K7" s="8">
        <v>7083978</v>
      </c>
      <c r="L7" s="8">
        <v>8126200</v>
      </c>
      <c r="M7" s="8">
        <v>8175245</v>
      </c>
      <c r="N7" s="8">
        <v>23385423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43049688</v>
      </c>
      <c r="X7" s="8">
        <v>42890657</v>
      </c>
      <c r="Y7" s="8">
        <v>159031</v>
      </c>
      <c r="Z7" s="2">
        <v>0.37</v>
      </c>
      <c r="AA7" s="6">
        <v>86410944</v>
      </c>
    </row>
    <row r="8" spans="1:27" ht="13.5">
      <c r="A8" s="25" t="s">
        <v>35</v>
      </c>
      <c r="B8" s="24"/>
      <c r="C8" s="6">
        <v>18296225</v>
      </c>
      <c r="D8" s="6">
        <v>0</v>
      </c>
      <c r="E8" s="7">
        <v>18394014</v>
      </c>
      <c r="F8" s="8">
        <v>18394014</v>
      </c>
      <c r="G8" s="8">
        <v>1500280</v>
      </c>
      <c r="H8" s="8">
        <v>1629529</v>
      </c>
      <c r="I8" s="8">
        <v>2148188</v>
      </c>
      <c r="J8" s="8">
        <v>5277997</v>
      </c>
      <c r="K8" s="8">
        <v>1701570</v>
      </c>
      <c r="L8" s="8">
        <v>1651039</v>
      </c>
      <c r="M8" s="8">
        <v>1250538</v>
      </c>
      <c r="N8" s="8">
        <v>4603147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9881144</v>
      </c>
      <c r="X8" s="8">
        <v>9244431</v>
      </c>
      <c r="Y8" s="8">
        <v>636713</v>
      </c>
      <c r="Z8" s="2">
        <v>6.89</v>
      </c>
      <c r="AA8" s="6">
        <v>18394014</v>
      </c>
    </row>
    <row r="9" spans="1:27" ht="13.5">
      <c r="A9" s="25" t="s">
        <v>36</v>
      </c>
      <c r="B9" s="24"/>
      <c r="C9" s="6">
        <v>4264264</v>
      </c>
      <c r="D9" s="6">
        <v>0</v>
      </c>
      <c r="E9" s="7">
        <v>4581021</v>
      </c>
      <c r="F9" s="8">
        <v>4581021</v>
      </c>
      <c r="G9" s="8">
        <v>391870</v>
      </c>
      <c r="H9" s="8">
        <v>387185</v>
      </c>
      <c r="I9" s="8">
        <v>374046</v>
      </c>
      <c r="J9" s="8">
        <v>1153101</v>
      </c>
      <c r="K9" s="8">
        <v>389042</v>
      </c>
      <c r="L9" s="8">
        <v>348158</v>
      </c>
      <c r="M9" s="8">
        <v>385203</v>
      </c>
      <c r="N9" s="8">
        <v>1122403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2275504</v>
      </c>
      <c r="X9" s="8">
        <v>2291303</v>
      </c>
      <c r="Y9" s="8">
        <v>-15799</v>
      </c>
      <c r="Z9" s="2">
        <v>-0.69</v>
      </c>
      <c r="AA9" s="6">
        <v>4581021</v>
      </c>
    </row>
    <row r="10" spans="1:27" ht="13.5">
      <c r="A10" s="25" t="s">
        <v>37</v>
      </c>
      <c r="B10" s="24"/>
      <c r="C10" s="6">
        <v>5878133</v>
      </c>
      <c r="D10" s="6">
        <v>0</v>
      </c>
      <c r="E10" s="7">
        <v>7179893</v>
      </c>
      <c r="F10" s="26">
        <v>7179893</v>
      </c>
      <c r="G10" s="26">
        <v>550660</v>
      </c>
      <c r="H10" s="26">
        <v>535164</v>
      </c>
      <c r="I10" s="26">
        <v>559613</v>
      </c>
      <c r="J10" s="26">
        <v>1645437</v>
      </c>
      <c r="K10" s="26">
        <v>597791</v>
      </c>
      <c r="L10" s="26">
        <v>545308</v>
      </c>
      <c r="M10" s="26">
        <v>557820</v>
      </c>
      <c r="N10" s="26">
        <v>1700919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3346356</v>
      </c>
      <c r="X10" s="26">
        <v>3593634</v>
      </c>
      <c r="Y10" s="26">
        <v>-247278</v>
      </c>
      <c r="Z10" s="27">
        <v>-6.88</v>
      </c>
      <c r="AA10" s="28">
        <v>7179893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-86940</v>
      </c>
      <c r="M11" s="8">
        <v>-7521</v>
      </c>
      <c r="N11" s="8">
        <v>-94461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-94461</v>
      </c>
      <c r="X11" s="8"/>
      <c r="Y11" s="8">
        <v>-94461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5788012</v>
      </c>
      <c r="D12" s="6">
        <v>0</v>
      </c>
      <c r="E12" s="7">
        <v>8475369</v>
      </c>
      <c r="F12" s="8">
        <v>8475369</v>
      </c>
      <c r="G12" s="8">
        <v>111681</v>
      </c>
      <c r="H12" s="8">
        <v>116449</v>
      </c>
      <c r="I12" s="8">
        <v>111681</v>
      </c>
      <c r="J12" s="8">
        <v>339811</v>
      </c>
      <c r="K12" s="8">
        <v>1958605</v>
      </c>
      <c r="L12" s="8">
        <v>130384</v>
      </c>
      <c r="M12" s="8">
        <v>112726</v>
      </c>
      <c r="N12" s="8">
        <v>2201715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2541526</v>
      </c>
      <c r="X12" s="8">
        <v>6115182</v>
      </c>
      <c r="Y12" s="8">
        <v>-3573656</v>
      </c>
      <c r="Z12" s="2">
        <v>-58.44</v>
      </c>
      <c r="AA12" s="6">
        <v>8475369</v>
      </c>
    </row>
    <row r="13" spans="1:27" ht="13.5">
      <c r="A13" s="23" t="s">
        <v>40</v>
      </c>
      <c r="B13" s="29"/>
      <c r="C13" s="6">
        <v>7002653</v>
      </c>
      <c r="D13" s="6">
        <v>0</v>
      </c>
      <c r="E13" s="7">
        <v>4310174</v>
      </c>
      <c r="F13" s="8">
        <v>4310174</v>
      </c>
      <c r="G13" s="8">
        <v>49431</v>
      </c>
      <c r="H13" s="8">
        <v>376561</v>
      </c>
      <c r="I13" s="8">
        <v>301893</v>
      </c>
      <c r="J13" s="8">
        <v>727885</v>
      </c>
      <c r="K13" s="8">
        <v>83860</v>
      </c>
      <c r="L13" s="8">
        <v>1503364</v>
      </c>
      <c r="M13" s="8">
        <v>22877</v>
      </c>
      <c r="N13" s="8">
        <v>1610101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2337986</v>
      </c>
      <c r="X13" s="8"/>
      <c r="Y13" s="8">
        <v>2337986</v>
      </c>
      <c r="Z13" s="2">
        <v>0</v>
      </c>
      <c r="AA13" s="6">
        <v>4310174</v>
      </c>
    </row>
    <row r="14" spans="1:27" ht="13.5">
      <c r="A14" s="23" t="s">
        <v>41</v>
      </c>
      <c r="B14" s="29"/>
      <c r="C14" s="6">
        <v>7186530</v>
      </c>
      <c r="D14" s="6">
        <v>0</v>
      </c>
      <c r="E14" s="7">
        <v>4920739</v>
      </c>
      <c r="F14" s="8">
        <v>4920739</v>
      </c>
      <c r="G14" s="8">
        <v>394936</v>
      </c>
      <c r="H14" s="8">
        <v>0</v>
      </c>
      <c r="I14" s="8">
        <v>0</v>
      </c>
      <c r="J14" s="8">
        <v>394936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394936</v>
      </c>
      <c r="X14" s="8">
        <v>2460372</v>
      </c>
      <c r="Y14" s="8">
        <v>-2065436</v>
      </c>
      <c r="Z14" s="2">
        <v>-83.95</v>
      </c>
      <c r="AA14" s="6">
        <v>4920739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36555216</v>
      </c>
      <c r="D16" s="6">
        <v>0</v>
      </c>
      <c r="E16" s="7">
        <v>5943799</v>
      </c>
      <c r="F16" s="8">
        <v>5943799</v>
      </c>
      <c r="G16" s="8">
        <v>1085602</v>
      </c>
      <c r="H16" s="8">
        <v>729688</v>
      </c>
      <c r="I16" s="8">
        <v>649173</v>
      </c>
      <c r="J16" s="8">
        <v>2464463</v>
      </c>
      <c r="K16" s="8">
        <v>554004</v>
      </c>
      <c r="L16" s="8">
        <v>782677</v>
      </c>
      <c r="M16" s="8">
        <v>861585</v>
      </c>
      <c r="N16" s="8">
        <v>2198266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4662729</v>
      </c>
      <c r="X16" s="8">
        <v>2876102</v>
      </c>
      <c r="Y16" s="8">
        <v>1786627</v>
      </c>
      <c r="Z16" s="2">
        <v>62.12</v>
      </c>
      <c r="AA16" s="6">
        <v>5943799</v>
      </c>
    </row>
    <row r="17" spans="1:27" ht="13.5">
      <c r="A17" s="23" t="s">
        <v>44</v>
      </c>
      <c r="B17" s="29"/>
      <c r="C17" s="6">
        <v>5676</v>
      </c>
      <c r="D17" s="6">
        <v>0</v>
      </c>
      <c r="E17" s="7">
        <v>24045</v>
      </c>
      <c r="F17" s="8">
        <v>24045</v>
      </c>
      <c r="G17" s="8">
        <v>433</v>
      </c>
      <c r="H17" s="8">
        <v>510</v>
      </c>
      <c r="I17" s="8">
        <v>0</v>
      </c>
      <c r="J17" s="8">
        <v>943</v>
      </c>
      <c r="K17" s="8">
        <v>510</v>
      </c>
      <c r="L17" s="8">
        <v>0</v>
      </c>
      <c r="M17" s="8">
        <v>439</v>
      </c>
      <c r="N17" s="8">
        <v>949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1892</v>
      </c>
      <c r="X17" s="8">
        <v>10512</v>
      </c>
      <c r="Y17" s="8">
        <v>-8620</v>
      </c>
      <c r="Z17" s="2">
        <v>-82</v>
      </c>
      <c r="AA17" s="6">
        <v>24045</v>
      </c>
    </row>
    <row r="18" spans="1:27" ht="13.5">
      <c r="A18" s="25" t="s">
        <v>45</v>
      </c>
      <c r="B18" s="24"/>
      <c r="C18" s="6">
        <v>8026260</v>
      </c>
      <c r="D18" s="6">
        <v>0</v>
      </c>
      <c r="E18" s="7">
        <v>15693679</v>
      </c>
      <c r="F18" s="8">
        <v>15693679</v>
      </c>
      <c r="G18" s="8">
        <v>2261588</v>
      </c>
      <c r="H18" s="8">
        <v>0</v>
      </c>
      <c r="I18" s="8">
        <v>0</v>
      </c>
      <c r="J18" s="8">
        <v>2261588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2261588</v>
      </c>
      <c r="X18" s="8">
        <v>8979898</v>
      </c>
      <c r="Y18" s="8">
        <v>-6718310</v>
      </c>
      <c r="Z18" s="2">
        <v>-74.81</v>
      </c>
      <c r="AA18" s="6">
        <v>15693679</v>
      </c>
    </row>
    <row r="19" spans="1:27" ht="13.5">
      <c r="A19" s="23" t="s">
        <v>46</v>
      </c>
      <c r="B19" s="29"/>
      <c r="C19" s="6">
        <v>438983009</v>
      </c>
      <c r="D19" s="6">
        <v>0</v>
      </c>
      <c r="E19" s="7">
        <v>460207165</v>
      </c>
      <c r="F19" s="8">
        <v>460207165</v>
      </c>
      <c r="G19" s="8">
        <v>186537000</v>
      </c>
      <c r="H19" s="8">
        <v>0</v>
      </c>
      <c r="I19" s="8">
        <v>0</v>
      </c>
      <c r="J19" s="8">
        <v>186537000</v>
      </c>
      <c r="K19" s="8">
        <v>0</v>
      </c>
      <c r="L19" s="8">
        <v>400215</v>
      </c>
      <c r="M19" s="8">
        <v>147154001</v>
      </c>
      <c r="N19" s="8">
        <v>147554216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334091216</v>
      </c>
      <c r="X19" s="8">
        <v>368490732</v>
      </c>
      <c r="Y19" s="8">
        <v>-34399516</v>
      </c>
      <c r="Z19" s="2">
        <v>-9.34</v>
      </c>
      <c r="AA19" s="6">
        <v>460207165</v>
      </c>
    </row>
    <row r="20" spans="1:27" ht="13.5">
      <c r="A20" s="23" t="s">
        <v>47</v>
      </c>
      <c r="B20" s="29"/>
      <c r="C20" s="6">
        <v>32684567</v>
      </c>
      <c r="D20" s="6">
        <v>0</v>
      </c>
      <c r="E20" s="7">
        <v>9060038</v>
      </c>
      <c r="F20" s="26">
        <v>9060038</v>
      </c>
      <c r="G20" s="26">
        <v>481242</v>
      </c>
      <c r="H20" s="26">
        <v>2917634</v>
      </c>
      <c r="I20" s="26">
        <v>1511527</v>
      </c>
      <c r="J20" s="26">
        <v>4910403</v>
      </c>
      <c r="K20" s="26">
        <v>-1840883</v>
      </c>
      <c r="L20" s="26">
        <v>-952813</v>
      </c>
      <c r="M20" s="26">
        <v>2210512</v>
      </c>
      <c r="N20" s="26">
        <v>-583184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4327219</v>
      </c>
      <c r="X20" s="26">
        <v>3754091</v>
      </c>
      <c r="Y20" s="26">
        <v>573128</v>
      </c>
      <c r="Z20" s="27">
        <v>15.27</v>
      </c>
      <c r="AA20" s="28">
        <v>9060038</v>
      </c>
    </row>
    <row r="21" spans="1:27" ht="13.5">
      <c r="A21" s="23" t="s">
        <v>48</v>
      </c>
      <c r="B21" s="29"/>
      <c r="C21" s="6">
        <v>349872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748868487</v>
      </c>
      <c r="D22" s="33">
        <f>SUM(D5:D21)</f>
        <v>0</v>
      </c>
      <c r="E22" s="34">
        <f t="shared" si="0"/>
        <v>743129840</v>
      </c>
      <c r="F22" s="35">
        <f t="shared" si="0"/>
        <v>743129840</v>
      </c>
      <c r="G22" s="35">
        <f t="shared" si="0"/>
        <v>208360748</v>
      </c>
      <c r="H22" s="35">
        <f t="shared" si="0"/>
        <v>22777512</v>
      </c>
      <c r="I22" s="35">
        <f t="shared" si="0"/>
        <v>22892434</v>
      </c>
      <c r="J22" s="35">
        <f t="shared" si="0"/>
        <v>254030694</v>
      </c>
      <c r="K22" s="35">
        <f t="shared" si="0"/>
        <v>19530521</v>
      </c>
      <c r="L22" s="35">
        <f t="shared" si="0"/>
        <v>21198849</v>
      </c>
      <c r="M22" s="35">
        <f t="shared" si="0"/>
        <v>171472341</v>
      </c>
      <c r="N22" s="35">
        <f t="shared" si="0"/>
        <v>212201711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466232405</v>
      </c>
      <c r="X22" s="35">
        <f t="shared" si="0"/>
        <v>509415679</v>
      </c>
      <c r="Y22" s="35">
        <f t="shared" si="0"/>
        <v>-43183274</v>
      </c>
      <c r="Z22" s="36">
        <f>+IF(X22&lt;&gt;0,+(Y22/X22)*100,0)</f>
        <v>-8.477020983093848</v>
      </c>
      <c r="AA22" s="33">
        <f>SUM(AA5:AA21)</f>
        <v>743129840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288629512</v>
      </c>
      <c r="D25" s="6">
        <v>0</v>
      </c>
      <c r="E25" s="7">
        <v>287455314</v>
      </c>
      <c r="F25" s="8">
        <v>287455314</v>
      </c>
      <c r="G25" s="8">
        <v>23714243</v>
      </c>
      <c r="H25" s="8">
        <v>23825230</v>
      </c>
      <c r="I25" s="8">
        <v>23502819</v>
      </c>
      <c r="J25" s="8">
        <v>71042292</v>
      </c>
      <c r="K25" s="8">
        <v>24181744</v>
      </c>
      <c r="L25" s="8">
        <v>37640492</v>
      </c>
      <c r="M25" s="8">
        <v>23926878</v>
      </c>
      <c r="N25" s="8">
        <v>85749114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156791406</v>
      </c>
      <c r="X25" s="8">
        <v>151072458</v>
      </c>
      <c r="Y25" s="8">
        <v>5718948</v>
      </c>
      <c r="Z25" s="2">
        <v>3.79</v>
      </c>
      <c r="AA25" s="6">
        <v>287455314</v>
      </c>
    </row>
    <row r="26" spans="1:27" ht="13.5">
      <c r="A26" s="25" t="s">
        <v>52</v>
      </c>
      <c r="B26" s="24"/>
      <c r="C26" s="6">
        <v>21329483</v>
      </c>
      <c r="D26" s="6">
        <v>0</v>
      </c>
      <c r="E26" s="7">
        <v>24298639</v>
      </c>
      <c r="F26" s="8">
        <v>24298639</v>
      </c>
      <c r="G26" s="8">
        <v>2294507</v>
      </c>
      <c r="H26" s="8">
        <v>2495488</v>
      </c>
      <c r="I26" s="8">
        <v>2181118</v>
      </c>
      <c r="J26" s="8">
        <v>6971113</v>
      </c>
      <c r="K26" s="8">
        <v>1597249</v>
      </c>
      <c r="L26" s="8">
        <v>1601025</v>
      </c>
      <c r="M26" s="8">
        <v>1593198</v>
      </c>
      <c r="N26" s="8">
        <v>4791472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11762585</v>
      </c>
      <c r="X26" s="8">
        <v>12149322</v>
      </c>
      <c r="Y26" s="8">
        <v>-386737</v>
      </c>
      <c r="Z26" s="2">
        <v>-3.18</v>
      </c>
      <c r="AA26" s="6">
        <v>24298639</v>
      </c>
    </row>
    <row r="27" spans="1:27" ht="13.5">
      <c r="A27" s="25" t="s">
        <v>53</v>
      </c>
      <c r="B27" s="24"/>
      <c r="C27" s="6">
        <v>27710886</v>
      </c>
      <c r="D27" s="6">
        <v>0</v>
      </c>
      <c r="E27" s="7">
        <v>18935753</v>
      </c>
      <c r="F27" s="8">
        <v>18935753</v>
      </c>
      <c r="G27" s="8">
        <v>124693</v>
      </c>
      <c r="H27" s="8">
        <v>0</v>
      </c>
      <c r="I27" s="8">
        <v>0</v>
      </c>
      <c r="J27" s="8">
        <v>124693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124693</v>
      </c>
      <c r="X27" s="8">
        <v>9467874</v>
      </c>
      <c r="Y27" s="8">
        <v>-9343181</v>
      </c>
      <c r="Z27" s="2">
        <v>-98.68</v>
      </c>
      <c r="AA27" s="6">
        <v>18935753</v>
      </c>
    </row>
    <row r="28" spans="1:27" ht="13.5">
      <c r="A28" s="25" t="s">
        <v>54</v>
      </c>
      <c r="B28" s="24"/>
      <c r="C28" s="6">
        <v>63805399</v>
      </c>
      <c r="D28" s="6">
        <v>0</v>
      </c>
      <c r="E28" s="7">
        <v>69067809</v>
      </c>
      <c r="F28" s="8">
        <v>69067809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34533906</v>
      </c>
      <c r="Y28" s="8">
        <v>-34533906</v>
      </c>
      <c r="Z28" s="2">
        <v>-100</v>
      </c>
      <c r="AA28" s="6">
        <v>69067809</v>
      </c>
    </row>
    <row r="29" spans="1:27" ht="13.5">
      <c r="A29" s="25" t="s">
        <v>55</v>
      </c>
      <c r="B29" s="24"/>
      <c r="C29" s="6">
        <v>8387914</v>
      </c>
      <c r="D29" s="6">
        <v>0</v>
      </c>
      <c r="E29" s="7">
        <v>469251</v>
      </c>
      <c r="F29" s="8">
        <v>469251</v>
      </c>
      <c r="G29" s="8">
        <v>8925</v>
      </c>
      <c r="H29" s="8">
        <v>41660</v>
      </c>
      <c r="I29" s="8">
        <v>251015</v>
      </c>
      <c r="J29" s="8">
        <v>301600</v>
      </c>
      <c r="K29" s="8">
        <v>29658</v>
      </c>
      <c r="L29" s="8">
        <v>50578</v>
      </c>
      <c r="M29" s="8">
        <v>38696</v>
      </c>
      <c r="N29" s="8">
        <v>118932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420532</v>
      </c>
      <c r="X29" s="8">
        <v>234624</v>
      </c>
      <c r="Y29" s="8">
        <v>185908</v>
      </c>
      <c r="Z29" s="2">
        <v>79.24</v>
      </c>
      <c r="AA29" s="6">
        <v>469251</v>
      </c>
    </row>
    <row r="30" spans="1:27" ht="13.5">
      <c r="A30" s="25" t="s">
        <v>56</v>
      </c>
      <c r="B30" s="24"/>
      <c r="C30" s="6">
        <v>84652027</v>
      </c>
      <c r="D30" s="6">
        <v>0</v>
      </c>
      <c r="E30" s="7">
        <v>88048004</v>
      </c>
      <c r="F30" s="8">
        <v>88048004</v>
      </c>
      <c r="G30" s="8">
        <v>1276</v>
      </c>
      <c r="H30" s="8">
        <v>10853094</v>
      </c>
      <c r="I30" s="8">
        <v>11957713</v>
      </c>
      <c r="J30" s="8">
        <v>22812083</v>
      </c>
      <c r="K30" s="8">
        <v>7655231</v>
      </c>
      <c r="L30" s="8">
        <v>9711029</v>
      </c>
      <c r="M30" s="8">
        <v>6200368</v>
      </c>
      <c r="N30" s="8">
        <v>23566628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46378711</v>
      </c>
      <c r="X30" s="8">
        <v>44024004</v>
      </c>
      <c r="Y30" s="8">
        <v>2354707</v>
      </c>
      <c r="Z30" s="2">
        <v>5.35</v>
      </c>
      <c r="AA30" s="6">
        <v>88048004</v>
      </c>
    </row>
    <row r="31" spans="1:27" ht="13.5">
      <c r="A31" s="25" t="s">
        <v>57</v>
      </c>
      <c r="B31" s="24"/>
      <c r="C31" s="6">
        <v>1534711</v>
      </c>
      <c r="D31" s="6">
        <v>0</v>
      </c>
      <c r="E31" s="7">
        <v>2369029</v>
      </c>
      <c r="F31" s="8">
        <v>2369029</v>
      </c>
      <c r="G31" s="8">
        <v>24834</v>
      </c>
      <c r="H31" s="8">
        <v>170954</v>
      </c>
      <c r="I31" s="8">
        <v>375771</v>
      </c>
      <c r="J31" s="8">
        <v>571559</v>
      </c>
      <c r="K31" s="8">
        <v>10728</v>
      </c>
      <c r="L31" s="8">
        <v>107037</v>
      </c>
      <c r="M31" s="8">
        <v>54862</v>
      </c>
      <c r="N31" s="8">
        <v>172627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744186</v>
      </c>
      <c r="X31" s="8">
        <v>1184514</v>
      </c>
      <c r="Y31" s="8">
        <v>-440328</v>
      </c>
      <c r="Z31" s="2">
        <v>-37.17</v>
      </c>
      <c r="AA31" s="6">
        <v>2369029</v>
      </c>
    </row>
    <row r="32" spans="1:27" ht="13.5">
      <c r="A32" s="25" t="s">
        <v>58</v>
      </c>
      <c r="B32" s="24"/>
      <c r="C32" s="6">
        <v>29847955</v>
      </c>
      <c r="D32" s="6">
        <v>0</v>
      </c>
      <c r="E32" s="7">
        <v>33221188</v>
      </c>
      <c r="F32" s="8">
        <v>33221188</v>
      </c>
      <c r="G32" s="8">
        <v>8824</v>
      </c>
      <c r="H32" s="8">
        <v>5135081</v>
      </c>
      <c r="I32" s="8">
        <v>2728644</v>
      </c>
      <c r="J32" s="8">
        <v>7872549</v>
      </c>
      <c r="K32" s="8">
        <v>2701382</v>
      </c>
      <c r="L32" s="8">
        <v>3073088</v>
      </c>
      <c r="M32" s="8">
        <v>-686206</v>
      </c>
      <c r="N32" s="8">
        <v>5088264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12960813</v>
      </c>
      <c r="X32" s="8">
        <v>16610592</v>
      </c>
      <c r="Y32" s="8">
        <v>-3649779</v>
      </c>
      <c r="Z32" s="2">
        <v>-21.97</v>
      </c>
      <c r="AA32" s="6">
        <v>33221188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234625</v>
      </c>
      <c r="F33" s="8">
        <v>234625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234625</v>
      </c>
    </row>
    <row r="34" spans="1:27" ht="13.5">
      <c r="A34" s="25" t="s">
        <v>60</v>
      </c>
      <c r="B34" s="24"/>
      <c r="C34" s="6">
        <v>211421795</v>
      </c>
      <c r="D34" s="6">
        <v>0</v>
      </c>
      <c r="E34" s="7">
        <v>185844837</v>
      </c>
      <c r="F34" s="8">
        <v>185844837</v>
      </c>
      <c r="G34" s="8">
        <v>4663366</v>
      </c>
      <c r="H34" s="8">
        <v>7998749</v>
      </c>
      <c r="I34" s="8">
        <v>17224067</v>
      </c>
      <c r="J34" s="8">
        <v>29886182</v>
      </c>
      <c r="K34" s="8">
        <v>8263691</v>
      </c>
      <c r="L34" s="8">
        <v>25591581</v>
      </c>
      <c r="M34" s="8">
        <v>6381342</v>
      </c>
      <c r="N34" s="8">
        <v>40236614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70122796</v>
      </c>
      <c r="X34" s="8">
        <v>92922420</v>
      </c>
      <c r="Y34" s="8">
        <v>-22799624</v>
      </c>
      <c r="Z34" s="2">
        <v>-24.54</v>
      </c>
      <c r="AA34" s="6">
        <v>185844837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737319682</v>
      </c>
      <c r="D36" s="33">
        <f>SUM(D25:D35)</f>
        <v>0</v>
      </c>
      <c r="E36" s="34">
        <f t="shared" si="1"/>
        <v>709944449</v>
      </c>
      <c r="F36" s="35">
        <f t="shared" si="1"/>
        <v>709944449</v>
      </c>
      <c r="G36" s="35">
        <f t="shared" si="1"/>
        <v>30840668</v>
      </c>
      <c r="H36" s="35">
        <f t="shared" si="1"/>
        <v>50520256</v>
      </c>
      <c r="I36" s="35">
        <f t="shared" si="1"/>
        <v>58221147</v>
      </c>
      <c r="J36" s="35">
        <f t="shared" si="1"/>
        <v>139582071</v>
      </c>
      <c r="K36" s="35">
        <f t="shared" si="1"/>
        <v>44439683</v>
      </c>
      <c r="L36" s="35">
        <f t="shared" si="1"/>
        <v>77774830</v>
      </c>
      <c r="M36" s="35">
        <f t="shared" si="1"/>
        <v>37509138</v>
      </c>
      <c r="N36" s="35">
        <f t="shared" si="1"/>
        <v>159723651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299305722</v>
      </c>
      <c r="X36" s="35">
        <f t="shared" si="1"/>
        <v>362199714</v>
      </c>
      <c r="Y36" s="35">
        <f t="shared" si="1"/>
        <v>-62893992</v>
      </c>
      <c r="Z36" s="36">
        <f>+IF(X36&lt;&gt;0,+(Y36/X36)*100,0)</f>
        <v>-17.36445103874378</v>
      </c>
      <c r="AA36" s="33">
        <f>SUM(AA25:AA35)</f>
        <v>709944449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11548805</v>
      </c>
      <c r="D38" s="46">
        <f>+D22-D36</f>
        <v>0</v>
      </c>
      <c r="E38" s="47">
        <f t="shared" si="2"/>
        <v>33185391</v>
      </c>
      <c r="F38" s="48">
        <f t="shared" si="2"/>
        <v>33185391</v>
      </c>
      <c r="G38" s="48">
        <f t="shared" si="2"/>
        <v>177520080</v>
      </c>
      <c r="H38" s="48">
        <f t="shared" si="2"/>
        <v>-27742744</v>
      </c>
      <c r="I38" s="48">
        <f t="shared" si="2"/>
        <v>-35328713</v>
      </c>
      <c r="J38" s="48">
        <f t="shared" si="2"/>
        <v>114448623</v>
      </c>
      <c r="K38" s="48">
        <f t="shared" si="2"/>
        <v>-24909162</v>
      </c>
      <c r="L38" s="48">
        <f t="shared" si="2"/>
        <v>-56575981</v>
      </c>
      <c r="M38" s="48">
        <f t="shared" si="2"/>
        <v>133963203</v>
      </c>
      <c r="N38" s="48">
        <f t="shared" si="2"/>
        <v>52478060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166926683</v>
      </c>
      <c r="X38" s="48">
        <f>IF(F22=F36,0,X22-X36)</f>
        <v>147215965</v>
      </c>
      <c r="Y38" s="48">
        <f t="shared" si="2"/>
        <v>19710718</v>
      </c>
      <c r="Z38" s="49">
        <f>+IF(X38&lt;&gt;0,+(Y38/X38)*100,0)</f>
        <v>13.388981283381868</v>
      </c>
      <c r="AA38" s="46">
        <f>+AA22-AA36</f>
        <v>33185391</v>
      </c>
    </row>
    <row r="39" spans="1:27" ht="13.5">
      <c r="A39" s="23" t="s">
        <v>64</v>
      </c>
      <c r="B39" s="29"/>
      <c r="C39" s="6">
        <v>298915928</v>
      </c>
      <c r="D39" s="6">
        <v>0</v>
      </c>
      <c r="E39" s="7">
        <v>324570835</v>
      </c>
      <c r="F39" s="8">
        <v>324570835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259656668</v>
      </c>
      <c r="Y39" s="8">
        <v>-259656668</v>
      </c>
      <c r="Z39" s="2">
        <v>-100</v>
      </c>
      <c r="AA39" s="6">
        <v>324570835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310464733</v>
      </c>
      <c r="D42" s="55">
        <f>SUM(D38:D41)</f>
        <v>0</v>
      </c>
      <c r="E42" s="56">
        <f t="shared" si="3"/>
        <v>357756226</v>
      </c>
      <c r="F42" s="57">
        <f t="shared" si="3"/>
        <v>357756226</v>
      </c>
      <c r="G42" s="57">
        <f t="shared" si="3"/>
        <v>177520080</v>
      </c>
      <c r="H42" s="57">
        <f t="shared" si="3"/>
        <v>-27742744</v>
      </c>
      <c r="I42" s="57">
        <f t="shared" si="3"/>
        <v>-35328713</v>
      </c>
      <c r="J42" s="57">
        <f t="shared" si="3"/>
        <v>114448623</v>
      </c>
      <c r="K42" s="57">
        <f t="shared" si="3"/>
        <v>-24909162</v>
      </c>
      <c r="L42" s="57">
        <f t="shared" si="3"/>
        <v>-56575981</v>
      </c>
      <c r="M42" s="57">
        <f t="shared" si="3"/>
        <v>133963203</v>
      </c>
      <c r="N42" s="57">
        <f t="shared" si="3"/>
        <v>52478060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166926683</v>
      </c>
      <c r="X42" s="57">
        <f t="shared" si="3"/>
        <v>406872633</v>
      </c>
      <c r="Y42" s="57">
        <f t="shared" si="3"/>
        <v>-239945950</v>
      </c>
      <c r="Z42" s="58">
        <f>+IF(X42&lt;&gt;0,+(Y42/X42)*100,0)</f>
        <v>-58.97323401448826</v>
      </c>
      <c r="AA42" s="55">
        <f>SUM(AA38:AA41)</f>
        <v>357756226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310464733</v>
      </c>
      <c r="D44" s="63">
        <f>+D42-D43</f>
        <v>0</v>
      </c>
      <c r="E44" s="64">
        <f t="shared" si="4"/>
        <v>357756226</v>
      </c>
      <c r="F44" s="65">
        <f t="shared" si="4"/>
        <v>357756226</v>
      </c>
      <c r="G44" s="65">
        <f t="shared" si="4"/>
        <v>177520080</v>
      </c>
      <c r="H44" s="65">
        <f t="shared" si="4"/>
        <v>-27742744</v>
      </c>
      <c r="I44" s="65">
        <f t="shared" si="4"/>
        <v>-35328713</v>
      </c>
      <c r="J44" s="65">
        <f t="shared" si="4"/>
        <v>114448623</v>
      </c>
      <c r="K44" s="65">
        <f t="shared" si="4"/>
        <v>-24909162</v>
      </c>
      <c r="L44" s="65">
        <f t="shared" si="4"/>
        <v>-56575981</v>
      </c>
      <c r="M44" s="65">
        <f t="shared" si="4"/>
        <v>133963203</v>
      </c>
      <c r="N44" s="65">
        <f t="shared" si="4"/>
        <v>52478060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166926683</v>
      </c>
      <c r="X44" s="65">
        <f t="shared" si="4"/>
        <v>406872633</v>
      </c>
      <c r="Y44" s="65">
        <f t="shared" si="4"/>
        <v>-239945950</v>
      </c>
      <c r="Z44" s="66">
        <f>+IF(X44&lt;&gt;0,+(Y44/X44)*100,0)</f>
        <v>-58.97323401448826</v>
      </c>
      <c r="AA44" s="63">
        <f>+AA42-AA43</f>
        <v>357756226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310464733</v>
      </c>
      <c r="D46" s="55">
        <f>SUM(D44:D45)</f>
        <v>0</v>
      </c>
      <c r="E46" s="56">
        <f t="shared" si="5"/>
        <v>357756226</v>
      </c>
      <c r="F46" s="57">
        <f t="shared" si="5"/>
        <v>357756226</v>
      </c>
      <c r="G46" s="57">
        <f t="shared" si="5"/>
        <v>177520080</v>
      </c>
      <c r="H46" s="57">
        <f t="shared" si="5"/>
        <v>-27742744</v>
      </c>
      <c r="I46" s="57">
        <f t="shared" si="5"/>
        <v>-35328713</v>
      </c>
      <c r="J46" s="57">
        <f t="shared" si="5"/>
        <v>114448623</v>
      </c>
      <c r="K46" s="57">
        <f t="shared" si="5"/>
        <v>-24909162</v>
      </c>
      <c r="L46" s="57">
        <f t="shared" si="5"/>
        <v>-56575981</v>
      </c>
      <c r="M46" s="57">
        <f t="shared" si="5"/>
        <v>133963203</v>
      </c>
      <c r="N46" s="57">
        <f t="shared" si="5"/>
        <v>52478060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166926683</v>
      </c>
      <c r="X46" s="57">
        <f t="shared" si="5"/>
        <v>406872633</v>
      </c>
      <c r="Y46" s="57">
        <f t="shared" si="5"/>
        <v>-239945950</v>
      </c>
      <c r="Z46" s="58">
        <f>+IF(X46&lt;&gt;0,+(Y46/X46)*100,0)</f>
        <v>-58.97323401448826</v>
      </c>
      <c r="AA46" s="55">
        <f>SUM(AA44:AA45)</f>
        <v>357756226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310464733</v>
      </c>
      <c r="D48" s="71">
        <f>SUM(D46:D47)</f>
        <v>0</v>
      </c>
      <c r="E48" s="72">
        <f t="shared" si="6"/>
        <v>357756226</v>
      </c>
      <c r="F48" s="73">
        <f t="shared" si="6"/>
        <v>357756226</v>
      </c>
      <c r="G48" s="73">
        <f t="shared" si="6"/>
        <v>177520080</v>
      </c>
      <c r="H48" s="74">
        <f t="shared" si="6"/>
        <v>-27742744</v>
      </c>
      <c r="I48" s="74">
        <f t="shared" si="6"/>
        <v>-35328713</v>
      </c>
      <c r="J48" s="74">
        <f t="shared" si="6"/>
        <v>114448623</v>
      </c>
      <c r="K48" s="74">
        <f t="shared" si="6"/>
        <v>-24909162</v>
      </c>
      <c r="L48" s="74">
        <f t="shared" si="6"/>
        <v>-56575981</v>
      </c>
      <c r="M48" s="73">
        <f t="shared" si="6"/>
        <v>133963203</v>
      </c>
      <c r="N48" s="73">
        <f t="shared" si="6"/>
        <v>52478060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166926683</v>
      </c>
      <c r="X48" s="74">
        <f t="shared" si="6"/>
        <v>406872633</v>
      </c>
      <c r="Y48" s="74">
        <f t="shared" si="6"/>
        <v>-239945950</v>
      </c>
      <c r="Z48" s="75">
        <f>+IF(X48&lt;&gt;0,+(Y48/X48)*100,0)</f>
        <v>-58.97323401448826</v>
      </c>
      <c r="AA48" s="76">
        <f>SUM(AA46:AA47)</f>
        <v>357756226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168493460</v>
      </c>
      <c r="D5" s="6">
        <v>0</v>
      </c>
      <c r="E5" s="7">
        <v>180000000</v>
      </c>
      <c r="F5" s="8">
        <v>180000000</v>
      </c>
      <c r="G5" s="8">
        <v>0</v>
      </c>
      <c r="H5" s="8">
        <v>127638989</v>
      </c>
      <c r="I5" s="8">
        <v>4611070</v>
      </c>
      <c r="J5" s="8">
        <v>132250059</v>
      </c>
      <c r="K5" s="8">
        <v>9224351</v>
      </c>
      <c r="L5" s="8">
        <v>4612175</v>
      </c>
      <c r="M5" s="8">
        <v>4613370</v>
      </c>
      <c r="N5" s="8">
        <v>18449896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150699955</v>
      </c>
      <c r="X5" s="8">
        <v>153250000</v>
      </c>
      <c r="Y5" s="8">
        <v>-2550045</v>
      </c>
      <c r="Z5" s="2">
        <v>-1.66</v>
      </c>
      <c r="AA5" s="6">
        <v>180000000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20487882</v>
      </c>
      <c r="D8" s="6">
        <v>0</v>
      </c>
      <c r="E8" s="7">
        <v>44248000</v>
      </c>
      <c r="F8" s="8">
        <v>44248000</v>
      </c>
      <c r="G8" s="8">
        <v>10299</v>
      </c>
      <c r="H8" s="8">
        <v>1756874</v>
      </c>
      <c r="I8" s="8">
        <v>1578443</v>
      </c>
      <c r="J8" s="8">
        <v>3345616</v>
      </c>
      <c r="K8" s="8">
        <v>3859589</v>
      </c>
      <c r="L8" s="8">
        <v>1638343</v>
      </c>
      <c r="M8" s="8">
        <v>10274814</v>
      </c>
      <c r="N8" s="8">
        <v>15772746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19118362</v>
      </c>
      <c r="X8" s="8">
        <v>18082200</v>
      </c>
      <c r="Y8" s="8">
        <v>1036162</v>
      </c>
      <c r="Z8" s="2">
        <v>5.73</v>
      </c>
      <c r="AA8" s="6">
        <v>44248000</v>
      </c>
    </row>
    <row r="9" spans="1:27" ht="13.5">
      <c r="A9" s="25" t="s">
        <v>36</v>
      </c>
      <c r="B9" s="24"/>
      <c r="C9" s="6">
        <v>2243108</v>
      </c>
      <c r="D9" s="6">
        <v>0</v>
      </c>
      <c r="E9" s="7">
        <v>3223000</v>
      </c>
      <c r="F9" s="8">
        <v>3223000</v>
      </c>
      <c r="G9" s="8">
        <v>1011</v>
      </c>
      <c r="H9" s="8">
        <v>0</v>
      </c>
      <c r="I9" s="8">
        <v>262000</v>
      </c>
      <c r="J9" s="8">
        <v>263011</v>
      </c>
      <c r="K9" s="8">
        <v>503486</v>
      </c>
      <c r="L9" s="8">
        <v>260181</v>
      </c>
      <c r="M9" s="8">
        <v>48390</v>
      </c>
      <c r="N9" s="8">
        <v>812057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1075068</v>
      </c>
      <c r="X9" s="8">
        <v>1637000</v>
      </c>
      <c r="Y9" s="8">
        <v>-561932</v>
      </c>
      <c r="Z9" s="2">
        <v>-34.33</v>
      </c>
      <c r="AA9" s="6">
        <v>3223000</v>
      </c>
    </row>
    <row r="10" spans="1:27" ht="13.5">
      <c r="A10" s="25" t="s">
        <v>37</v>
      </c>
      <c r="B10" s="24"/>
      <c r="C10" s="6">
        <v>5992593</v>
      </c>
      <c r="D10" s="6">
        <v>0</v>
      </c>
      <c r="E10" s="7">
        <v>6492000</v>
      </c>
      <c r="F10" s="26">
        <v>6492000</v>
      </c>
      <c r="G10" s="26">
        <v>0</v>
      </c>
      <c r="H10" s="26">
        <v>0</v>
      </c>
      <c r="I10" s="26">
        <v>561944</v>
      </c>
      <c r="J10" s="26">
        <v>561944</v>
      </c>
      <c r="K10" s="26">
        <v>1110612</v>
      </c>
      <c r="L10" s="26">
        <v>574959</v>
      </c>
      <c r="M10" s="26">
        <v>14862</v>
      </c>
      <c r="N10" s="26">
        <v>1700433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2262377</v>
      </c>
      <c r="X10" s="26">
        <v>3039000</v>
      </c>
      <c r="Y10" s="26">
        <v>-776623</v>
      </c>
      <c r="Z10" s="27">
        <v>-25.56</v>
      </c>
      <c r="AA10" s="28">
        <v>6492000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822908</v>
      </c>
      <c r="D12" s="6">
        <v>0</v>
      </c>
      <c r="E12" s="7">
        <v>1018000</v>
      </c>
      <c r="F12" s="8">
        <v>1018000</v>
      </c>
      <c r="G12" s="8">
        <v>2000</v>
      </c>
      <c r="H12" s="8">
        <v>9000</v>
      </c>
      <c r="I12" s="8">
        <v>6000</v>
      </c>
      <c r="J12" s="8">
        <v>17000</v>
      </c>
      <c r="K12" s="8">
        <v>210000</v>
      </c>
      <c r="L12" s="8">
        <v>5000</v>
      </c>
      <c r="M12" s="8">
        <v>6000</v>
      </c>
      <c r="N12" s="8">
        <v>221000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238000</v>
      </c>
      <c r="X12" s="8">
        <v>613000</v>
      </c>
      <c r="Y12" s="8">
        <v>-375000</v>
      </c>
      <c r="Z12" s="2">
        <v>-61.17</v>
      </c>
      <c r="AA12" s="6">
        <v>1018000</v>
      </c>
    </row>
    <row r="13" spans="1:27" ht="13.5">
      <c r="A13" s="23" t="s">
        <v>40</v>
      </c>
      <c r="B13" s="29"/>
      <c r="C13" s="6">
        <v>13803987</v>
      </c>
      <c r="D13" s="6">
        <v>0</v>
      </c>
      <c r="E13" s="7">
        <v>11893000</v>
      </c>
      <c r="F13" s="8">
        <v>11893000</v>
      </c>
      <c r="G13" s="8">
        <v>955016</v>
      </c>
      <c r="H13" s="8">
        <v>823967</v>
      </c>
      <c r="I13" s="8">
        <v>1126246</v>
      </c>
      <c r="J13" s="8">
        <v>2905229</v>
      </c>
      <c r="K13" s="8">
        <v>956079</v>
      </c>
      <c r="L13" s="8">
        <v>693815</v>
      </c>
      <c r="M13" s="8">
        <v>1282443</v>
      </c>
      <c r="N13" s="8">
        <v>2932337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5837566</v>
      </c>
      <c r="X13" s="8">
        <v>5572000</v>
      </c>
      <c r="Y13" s="8">
        <v>265566</v>
      </c>
      <c r="Z13" s="2">
        <v>4.77</v>
      </c>
      <c r="AA13" s="6">
        <v>11893000</v>
      </c>
    </row>
    <row r="14" spans="1:27" ht="13.5">
      <c r="A14" s="23" t="s">
        <v>41</v>
      </c>
      <c r="B14" s="29"/>
      <c r="C14" s="6">
        <v>100259186</v>
      </c>
      <c r="D14" s="6">
        <v>0</v>
      </c>
      <c r="E14" s="7">
        <v>26000000</v>
      </c>
      <c r="F14" s="8">
        <v>26000000</v>
      </c>
      <c r="G14" s="8">
        <v>0</v>
      </c>
      <c r="H14" s="8">
        <v>8113924</v>
      </c>
      <c r="I14" s="8">
        <v>9743967</v>
      </c>
      <c r="J14" s="8">
        <v>17857891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17857891</v>
      </c>
      <c r="X14" s="8">
        <v>13200000</v>
      </c>
      <c r="Y14" s="8">
        <v>4657891</v>
      </c>
      <c r="Z14" s="2">
        <v>35.29</v>
      </c>
      <c r="AA14" s="6">
        <v>26000000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6224388</v>
      </c>
      <c r="D16" s="6">
        <v>0</v>
      </c>
      <c r="E16" s="7">
        <v>2625000</v>
      </c>
      <c r="F16" s="8">
        <v>2625000</v>
      </c>
      <c r="G16" s="8">
        <v>0</v>
      </c>
      <c r="H16" s="8">
        <v>900</v>
      </c>
      <c r="I16" s="8">
        <v>0</v>
      </c>
      <c r="J16" s="8">
        <v>900</v>
      </c>
      <c r="K16" s="8">
        <v>0</v>
      </c>
      <c r="L16" s="8">
        <v>53060</v>
      </c>
      <c r="M16" s="8">
        <v>850</v>
      </c>
      <c r="N16" s="8">
        <v>53910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54810</v>
      </c>
      <c r="X16" s="8">
        <v>1172000</v>
      </c>
      <c r="Y16" s="8">
        <v>-1117190</v>
      </c>
      <c r="Z16" s="2">
        <v>-95.32</v>
      </c>
      <c r="AA16" s="6">
        <v>2625000</v>
      </c>
    </row>
    <row r="17" spans="1:27" ht="13.5">
      <c r="A17" s="23" t="s">
        <v>44</v>
      </c>
      <c r="B17" s="29"/>
      <c r="C17" s="6">
        <v>472929</v>
      </c>
      <c r="D17" s="6">
        <v>0</v>
      </c>
      <c r="E17" s="7">
        <v>17767000</v>
      </c>
      <c r="F17" s="8">
        <v>17767000</v>
      </c>
      <c r="G17" s="8">
        <v>2838476</v>
      </c>
      <c r="H17" s="8">
        <v>2439341</v>
      </c>
      <c r="I17" s="8">
        <v>2385982</v>
      </c>
      <c r="J17" s="8">
        <v>7663799</v>
      </c>
      <c r="K17" s="8">
        <v>-3832089</v>
      </c>
      <c r="L17" s="8">
        <v>585764</v>
      </c>
      <c r="M17" s="8">
        <v>2634157</v>
      </c>
      <c r="N17" s="8">
        <v>-612168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7051631</v>
      </c>
      <c r="X17" s="8">
        <v>8218000</v>
      </c>
      <c r="Y17" s="8">
        <v>-1166369</v>
      </c>
      <c r="Z17" s="2">
        <v>-14.19</v>
      </c>
      <c r="AA17" s="6">
        <v>17767000</v>
      </c>
    </row>
    <row r="18" spans="1:27" ht="13.5">
      <c r="A18" s="25" t="s">
        <v>45</v>
      </c>
      <c r="B18" s="24"/>
      <c r="C18" s="6">
        <v>8756843</v>
      </c>
      <c r="D18" s="6">
        <v>0</v>
      </c>
      <c r="E18" s="7">
        <v>9549540</v>
      </c>
      <c r="F18" s="8">
        <v>9549540</v>
      </c>
      <c r="G18" s="8">
        <v>0</v>
      </c>
      <c r="H18" s="8">
        <v>0</v>
      </c>
      <c r="I18" s="8">
        <v>0</v>
      </c>
      <c r="J18" s="8">
        <v>0</v>
      </c>
      <c r="K18" s="8">
        <v>1886607</v>
      </c>
      <c r="L18" s="8">
        <v>1638217</v>
      </c>
      <c r="M18" s="8">
        <v>0</v>
      </c>
      <c r="N18" s="8">
        <v>3524824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3524824</v>
      </c>
      <c r="X18" s="8">
        <v>4728000</v>
      </c>
      <c r="Y18" s="8">
        <v>-1203176</v>
      </c>
      <c r="Z18" s="2">
        <v>-25.45</v>
      </c>
      <c r="AA18" s="6">
        <v>9549540</v>
      </c>
    </row>
    <row r="19" spans="1:27" ht="13.5">
      <c r="A19" s="23" t="s">
        <v>46</v>
      </c>
      <c r="B19" s="29"/>
      <c r="C19" s="6">
        <v>658595566</v>
      </c>
      <c r="D19" s="6">
        <v>0</v>
      </c>
      <c r="E19" s="7">
        <v>654266000</v>
      </c>
      <c r="F19" s="8">
        <v>654266000</v>
      </c>
      <c r="G19" s="8">
        <v>269708000</v>
      </c>
      <c r="H19" s="8">
        <v>2755000</v>
      </c>
      <c r="I19" s="8">
        <v>0</v>
      </c>
      <c r="J19" s="8">
        <v>272463000</v>
      </c>
      <c r="K19" s="8">
        <v>0</v>
      </c>
      <c r="L19" s="8">
        <v>1701000</v>
      </c>
      <c r="M19" s="8">
        <v>195766000</v>
      </c>
      <c r="N19" s="8">
        <v>197467000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469930000</v>
      </c>
      <c r="X19" s="8">
        <v>487762000</v>
      </c>
      <c r="Y19" s="8">
        <v>-17832000</v>
      </c>
      <c r="Z19" s="2">
        <v>-3.66</v>
      </c>
      <c r="AA19" s="6">
        <v>654266000</v>
      </c>
    </row>
    <row r="20" spans="1:27" ht="13.5">
      <c r="A20" s="23" t="s">
        <v>47</v>
      </c>
      <c r="B20" s="29"/>
      <c r="C20" s="6">
        <v>2680159</v>
      </c>
      <c r="D20" s="6">
        <v>0</v>
      </c>
      <c r="E20" s="7">
        <v>3998000</v>
      </c>
      <c r="F20" s="26">
        <v>3998000</v>
      </c>
      <c r="G20" s="26">
        <v>87862</v>
      </c>
      <c r="H20" s="26">
        <v>1911220</v>
      </c>
      <c r="I20" s="26">
        <v>125758</v>
      </c>
      <c r="J20" s="26">
        <v>2124840</v>
      </c>
      <c r="K20" s="26">
        <v>288278</v>
      </c>
      <c r="L20" s="26">
        <v>225231</v>
      </c>
      <c r="M20" s="26">
        <v>260277</v>
      </c>
      <c r="N20" s="26">
        <v>773786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2898626</v>
      </c>
      <c r="X20" s="26">
        <v>2106000</v>
      </c>
      <c r="Y20" s="26">
        <v>792626</v>
      </c>
      <c r="Z20" s="27">
        <v>37.64</v>
      </c>
      <c r="AA20" s="28">
        <v>3998000</v>
      </c>
    </row>
    <row r="21" spans="1:27" ht="13.5">
      <c r="A21" s="23" t="s">
        <v>48</v>
      </c>
      <c r="B21" s="29"/>
      <c r="C21" s="6">
        <v>1672126</v>
      </c>
      <c r="D21" s="6">
        <v>0</v>
      </c>
      <c r="E21" s="7">
        <v>525000</v>
      </c>
      <c r="F21" s="8">
        <v>525000</v>
      </c>
      <c r="G21" s="8">
        <v>0</v>
      </c>
      <c r="H21" s="8">
        <v>70000</v>
      </c>
      <c r="I21" s="30">
        <v>0</v>
      </c>
      <c r="J21" s="8">
        <v>70000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70000</v>
      </c>
      <c r="X21" s="8"/>
      <c r="Y21" s="8">
        <v>70000</v>
      </c>
      <c r="Z21" s="2">
        <v>0</v>
      </c>
      <c r="AA21" s="6">
        <v>525000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990505135</v>
      </c>
      <c r="D22" s="33">
        <f>SUM(D5:D21)</f>
        <v>0</v>
      </c>
      <c r="E22" s="34">
        <f t="shared" si="0"/>
        <v>961604540</v>
      </c>
      <c r="F22" s="35">
        <f t="shared" si="0"/>
        <v>961604540</v>
      </c>
      <c r="G22" s="35">
        <f t="shared" si="0"/>
        <v>273602664</v>
      </c>
      <c r="H22" s="35">
        <f t="shared" si="0"/>
        <v>145519215</v>
      </c>
      <c r="I22" s="35">
        <f t="shared" si="0"/>
        <v>20401410</v>
      </c>
      <c r="J22" s="35">
        <f t="shared" si="0"/>
        <v>439523289</v>
      </c>
      <c r="K22" s="35">
        <f t="shared" si="0"/>
        <v>14206913</v>
      </c>
      <c r="L22" s="35">
        <f t="shared" si="0"/>
        <v>11987745</v>
      </c>
      <c r="M22" s="35">
        <f t="shared" si="0"/>
        <v>214901163</v>
      </c>
      <c r="N22" s="35">
        <f t="shared" si="0"/>
        <v>241095821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680619110</v>
      </c>
      <c r="X22" s="35">
        <f t="shared" si="0"/>
        <v>699379200</v>
      </c>
      <c r="Y22" s="35">
        <f t="shared" si="0"/>
        <v>-18760090</v>
      </c>
      <c r="Z22" s="36">
        <f>+IF(X22&lt;&gt;0,+(Y22/X22)*100,0)</f>
        <v>-2.6823917554311025</v>
      </c>
      <c r="AA22" s="33">
        <f>SUM(AA5:AA21)</f>
        <v>961604540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326242396</v>
      </c>
      <c r="D25" s="6">
        <v>0</v>
      </c>
      <c r="E25" s="7">
        <v>338150000</v>
      </c>
      <c r="F25" s="8">
        <v>338150000</v>
      </c>
      <c r="G25" s="8">
        <v>27923000</v>
      </c>
      <c r="H25" s="8">
        <v>29725000</v>
      </c>
      <c r="I25" s="8">
        <v>27497000</v>
      </c>
      <c r="J25" s="8">
        <v>85145000</v>
      </c>
      <c r="K25" s="8">
        <v>27843000</v>
      </c>
      <c r="L25" s="8">
        <v>29763000</v>
      </c>
      <c r="M25" s="8">
        <v>46351000</v>
      </c>
      <c r="N25" s="8">
        <v>103957000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189102000</v>
      </c>
      <c r="X25" s="8">
        <v>174450000</v>
      </c>
      <c r="Y25" s="8">
        <v>14652000</v>
      </c>
      <c r="Z25" s="2">
        <v>8.4</v>
      </c>
      <c r="AA25" s="6">
        <v>338150000</v>
      </c>
    </row>
    <row r="26" spans="1:27" ht="13.5">
      <c r="A26" s="25" t="s">
        <v>52</v>
      </c>
      <c r="B26" s="24"/>
      <c r="C26" s="6">
        <v>28182050</v>
      </c>
      <c r="D26" s="6">
        <v>0</v>
      </c>
      <c r="E26" s="7">
        <v>31841000</v>
      </c>
      <c r="F26" s="8">
        <v>31841000</v>
      </c>
      <c r="G26" s="8">
        <v>2170286</v>
      </c>
      <c r="H26" s="8">
        <v>0</v>
      </c>
      <c r="I26" s="8">
        <v>1920000</v>
      </c>
      <c r="J26" s="8">
        <v>4090286</v>
      </c>
      <c r="K26" s="8">
        <v>1865000</v>
      </c>
      <c r="L26" s="8">
        <v>254000</v>
      </c>
      <c r="M26" s="8">
        <v>1867000</v>
      </c>
      <c r="N26" s="8">
        <v>3986000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8076286</v>
      </c>
      <c r="X26" s="8">
        <v>15918000</v>
      </c>
      <c r="Y26" s="8">
        <v>-7841714</v>
      </c>
      <c r="Z26" s="2">
        <v>-49.26</v>
      </c>
      <c r="AA26" s="6">
        <v>31841000</v>
      </c>
    </row>
    <row r="27" spans="1:27" ht="13.5">
      <c r="A27" s="25" t="s">
        <v>53</v>
      </c>
      <c r="B27" s="24"/>
      <c r="C27" s="6">
        <v>114749428</v>
      </c>
      <c r="D27" s="6">
        <v>0</v>
      </c>
      <c r="E27" s="7">
        <v>83000000</v>
      </c>
      <c r="F27" s="8">
        <v>83000000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43000000</v>
      </c>
      <c r="Y27" s="8">
        <v>-43000000</v>
      </c>
      <c r="Z27" s="2">
        <v>-100</v>
      </c>
      <c r="AA27" s="6">
        <v>83000000</v>
      </c>
    </row>
    <row r="28" spans="1:27" ht="13.5">
      <c r="A28" s="25" t="s">
        <v>54</v>
      </c>
      <c r="B28" s="24"/>
      <c r="C28" s="6">
        <v>77330324</v>
      </c>
      <c r="D28" s="6">
        <v>0</v>
      </c>
      <c r="E28" s="7">
        <v>45150000</v>
      </c>
      <c r="F28" s="8">
        <v>45150000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22575000</v>
      </c>
      <c r="N28" s="8">
        <v>22575000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22575000</v>
      </c>
      <c r="X28" s="8">
        <v>23000000</v>
      </c>
      <c r="Y28" s="8">
        <v>-425000</v>
      </c>
      <c r="Z28" s="2">
        <v>-1.85</v>
      </c>
      <c r="AA28" s="6">
        <v>45150000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303000</v>
      </c>
      <c r="Y29" s="8">
        <v>-303000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206124842</v>
      </c>
      <c r="D30" s="6">
        <v>0</v>
      </c>
      <c r="E30" s="7">
        <v>185000000</v>
      </c>
      <c r="F30" s="8">
        <v>185000000</v>
      </c>
      <c r="G30" s="8">
        <v>0</v>
      </c>
      <c r="H30" s="8">
        <v>25331593</v>
      </c>
      <c r="I30" s="8">
        <v>0</v>
      </c>
      <c r="J30" s="8">
        <v>25331593</v>
      </c>
      <c r="K30" s="8">
        <v>23539963</v>
      </c>
      <c r="L30" s="8">
        <v>23349543</v>
      </c>
      <c r="M30" s="8">
        <v>24335009</v>
      </c>
      <c r="N30" s="8">
        <v>71224515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96556108</v>
      </c>
      <c r="X30" s="8">
        <v>93000000</v>
      </c>
      <c r="Y30" s="8">
        <v>3556108</v>
      </c>
      <c r="Z30" s="2">
        <v>3.82</v>
      </c>
      <c r="AA30" s="6">
        <v>185000000</v>
      </c>
    </row>
    <row r="31" spans="1:27" ht="13.5">
      <c r="A31" s="25" t="s">
        <v>57</v>
      </c>
      <c r="B31" s="24"/>
      <c r="C31" s="6">
        <v>44430540</v>
      </c>
      <c r="D31" s="6">
        <v>0</v>
      </c>
      <c r="E31" s="7">
        <v>44485000</v>
      </c>
      <c r="F31" s="8">
        <v>44485000</v>
      </c>
      <c r="G31" s="8">
        <v>1439971</v>
      </c>
      <c r="H31" s="8">
        <v>4422986</v>
      </c>
      <c r="I31" s="8">
        <v>535081</v>
      </c>
      <c r="J31" s="8">
        <v>6398038</v>
      </c>
      <c r="K31" s="8">
        <v>5808994</v>
      </c>
      <c r="L31" s="8">
        <v>2902957</v>
      </c>
      <c r="M31" s="8">
        <v>1169893</v>
      </c>
      <c r="N31" s="8">
        <v>9881844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16279882</v>
      </c>
      <c r="X31" s="8"/>
      <c r="Y31" s="8">
        <v>16279882</v>
      </c>
      <c r="Z31" s="2">
        <v>0</v>
      </c>
      <c r="AA31" s="6">
        <v>44485000</v>
      </c>
    </row>
    <row r="32" spans="1:27" ht="13.5">
      <c r="A32" s="25" t="s">
        <v>58</v>
      </c>
      <c r="B32" s="24"/>
      <c r="C32" s="6">
        <v>40487705</v>
      </c>
      <c r="D32" s="6">
        <v>0</v>
      </c>
      <c r="E32" s="7">
        <v>42271000</v>
      </c>
      <c r="F32" s="8">
        <v>42271000</v>
      </c>
      <c r="G32" s="8">
        <v>2938138</v>
      </c>
      <c r="H32" s="8">
        <v>3701071</v>
      </c>
      <c r="I32" s="8">
        <v>3206707</v>
      </c>
      <c r="J32" s="8">
        <v>9845916</v>
      </c>
      <c r="K32" s="8">
        <v>6002678</v>
      </c>
      <c r="L32" s="8">
        <v>3700051</v>
      </c>
      <c r="M32" s="8">
        <v>3408900</v>
      </c>
      <c r="N32" s="8">
        <v>13111629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22957545</v>
      </c>
      <c r="X32" s="8">
        <v>15822000</v>
      </c>
      <c r="Y32" s="8">
        <v>7135545</v>
      </c>
      <c r="Z32" s="2">
        <v>45.1</v>
      </c>
      <c r="AA32" s="6">
        <v>42271000</v>
      </c>
    </row>
    <row r="33" spans="1:27" ht="13.5">
      <c r="A33" s="25" t="s">
        <v>59</v>
      </c>
      <c r="B33" s="24"/>
      <c r="C33" s="6">
        <v>37093952</v>
      </c>
      <c r="D33" s="6">
        <v>0</v>
      </c>
      <c r="E33" s="7">
        <v>11120000</v>
      </c>
      <c r="F33" s="8">
        <v>11120000</v>
      </c>
      <c r="G33" s="8">
        <v>0</v>
      </c>
      <c r="H33" s="8">
        <v>3214498</v>
      </c>
      <c r="I33" s="8">
        <v>0</v>
      </c>
      <c r="J33" s="8">
        <v>3214498</v>
      </c>
      <c r="K33" s="8">
        <v>3257738</v>
      </c>
      <c r="L33" s="8">
        <v>1606087</v>
      </c>
      <c r="M33" s="8">
        <v>35191</v>
      </c>
      <c r="N33" s="8">
        <v>4899016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8113514</v>
      </c>
      <c r="X33" s="8">
        <v>5746000</v>
      </c>
      <c r="Y33" s="8">
        <v>2367514</v>
      </c>
      <c r="Z33" s="2">
        <v>41.2</v>
      </c>
      <c r="AA33" s="6">
        <v>11120000</v>
      </c>
    </row>
    <row r="34" spans="1:27" ht="13.5">
      <c r="A34" s="25" t="s">
        <v>60</v>
      </c>
      <c r="B34" s="24"/>
      <c r="C34" s="6">
        <v>81106796</v>
      </c>
      <c r="D34" s="6">
        <v>0</v>
      </c>
      <c r="E34" s="7">
        <v>98443146</v>
      </c>
      <c r="F34" s="8">
        <v>98443146</v>
      </c>
      <c r="G34" s="8">
        <v>1833864</v>
      </c>
      <c r="H34" s="8">
        <v>4301099</v>
      </c>
      <c r="I34" s="8">
        <v>4040702</v>
      </c>
      <c r="J34" s="8">
        <v>10175665</v>
      </c>
      <c r="K34" s="8">
        <v>7950256</v>
      </c>
      <c r="L34" s="8">
        <v>4483858</v>
      </c>
      <c r="M34" s="8">
        <v>48425007</v>
      </c>
      <c r="N34" s="8">
        <v>60859121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71034786</v>
      </c>
      <c r="X34" s="8">
        <v>32337000</v>
      </c>
      <c r="Y34" s="8">
        <v>38697786</v>
      </c>
      <c r="Z34" s="2">
        <v>119.67</v>
      </c>
      <c r="AA34" s="6">
        <v>98443146</v>
      </c>
    </row>
    <row r="35" spans="1:27" ht="13.5">
      <c r="A35" s="23" t="s">
        <v>61</v>
      </c>
      <c r="B35" s="29"/>
      <c r="C35" s="6">
        <v>2465994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958214027</v>
      </c>
      <c r="D36" s="33">
        <f>SUM(D25:D35)</f>
        <v>0</v>
      </c>
      <c r="E36" s="34">
        <f t="shared" si="1"/>
        <v>879460146</v>
      </c>
      <c r="F36" s="35">
        <f t="shared" si="1"/>
        <v>879460146</v>
      </c>
      <c r="G36" s="35">
        <f t="shared" si="1"/>
        <v>36305259</v>
      </c>
      <c r="H36" s="35">
        <f t="shared" si="1"/>
        <v>70696247</v>
      </c>
      <c r="I36" s="35">
        <f t="shared" si="1"/>
        <v>37199490</v>
      </c>
      <c r="J36" s="35">
        <f t="shared" si="1"/>
        <v>144200996</v>
      </c>
      <c r="K36" s="35">
        <f t="shared" si="1"/>
        <v>76267629</v>
      </c>
      <c r="L36" s="35">
        <f t="shared" si="1"/>
        <v>66059496</v>
      </c>
      <c r="M36" s="35">
        <f t="shared" si="1"/>
        <v>148167000</v>
      </c>
      <c r="N36" s="35">
        <f t="shared" si="1"/>
        <v>290494125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434695121</v>
      </c>
      <c r="X36" s="35">
        <f t="shared" si="1"/>
        <v>403576000</v>
      </c>
      <c r="Y36" s="35">
        <f t="shared" si="1"/>
        <v>31119121</v>
      </c>
      <c r="Z36" s="36">
        <f>+IF(X36&lt;&gt;0,+(Y36/X36)*100,0)</f>
        <v>7.710845293079865</v>
      </c>
      <c r="AA36" s="33">
        <f>SUM(AA25:AA35)</f>
        <v>879460146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32291108</v>
      </c>
      <c r="D38" s="46">
        <f>+D22-D36</f>
        <v>0</v>
      </c>
      <c r="E38" s="47">
        <f t="shared" si="2"/>
        <v>82144394</v>
      </c>
      <c r="F38" s="48">
        <f t="shared" si="2"/>
        <v>82144394</v>
      </c>
      <c r="G38" s="48">
        <f t="shared" si="2"/>
        <v>237297405</v>
      </c>
      <c r="H38" s="48">
        <f t="shared" si="2"/>
        <v>74822968</v>
      </c>
      <c r="I38" s="48">
        <f t="shared" si="2"/>
        <v>-16798080</v>
      </c>
      <c r="J38" s="48">
        <f t="shared" si="2"/>
        <v>295322293</v>
      </c>
      <c r="K38" s="48">
        <f t="shared" si="2"/>
        <v>-62060716</v>
      </c>
      <c r="L38" s="48">
        <f t="shared" si="2"/>
        <v>-54071751</v>
      </c>
      <c r="M38" s="48">
        <f t="shared" si="2"/>
        <v>66734163</v>
      </c>
      <c r="N38" s="48">
        <f t="shared" si="2"/>
        <v>-49398304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245923989</v>
      </c>
      <c r="X38" s="48">
        <f>IF(F22=F36,0,X22-X36)</f>
        <v>295803200</v>
      </c>
      <c r="Y38" s="48">
        <f t="shared" si="2"/>
        <v>-49879211</v>
      </c>
      <c r="Z38" s="49">
        <f>+IF(X38&lt;&gt;0,+(Y38/X38)*100,0)</f>
        <v>-16.862295945412356</v>
      </c>
      <c r="AA38" s="46">
        <f>+AA22-AA36</f>
        <v>82144394</v>
      </c>
    </row>
    <row r="39" spans="1:27" ht="13.5">
      <c r="A39" s="23" t="s">
        <v>64</v>
      </c>
      <c r="B39" s="29"/>
      <c r="C39" s="6">
        <v>422643137</v>
      </c>
      <c r="D39" s="6">
        <v>0</v>
      </c>
      <c r="E39" s="7">
        <v>655073000</v>
      </c>
      <c r="F39" s="8">
        <v>655073000</v>
      </c>
      <c r="G39" s="8">
        <v>100002000</v>
      </c>
      <c r="H39" s="8">
        <v>0</v>
      </c>
      <c r="I39" s="8">
        <v>83000000</v>
      </c>
      <c r="J39" s="8">
        <v>183002000</v>
      </c>
      <c r="K39" s="8">
        <v>143744000</v>
      </c>
      <c r="L39" s="8">
        <v>67000000</v>
      </c>
      <c r="M39" s="8">
        <v>114672000</v>
      </c>
      <c r="N39" s="8">
        <v>325416000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508418000</v>
      </c>
      <c r="X39" s="8">
        <v>498000000</v>
      </c>
      <c r="Y39" s="8">
        <v>10418000</v>
      </c>
      <c r="Z39" s="2">
        <v>2.09</v>
      </c>
      <c r="AA39" s="6">
        <v>655073000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454934245</v>
      </c>
      <c r="D42" s="55">
        <f>SUM(D38:D41)</f>
        <v>0</v>
      </c>
      <c r="E42" s="56">
        <f t="shared" si="3"/>
        <v>737217394</v>
      </c>
      <c r="F42" s="57">
        <f t="shared" si="3"/>
        <v>737217394</v>
      </c>
      <c r="G42" s="57">
        <f t="shared" si="3"/>
        <v>337299405</v>
      </c>
      <c r="H42" s="57">
        <f t="shared" si="3"/>
        <v>74822968</v>
      </c>
      <c r="I42" s="57">
        <f t="shared" si="3"/>
        <v>66201920</v>
      </c>
      <c r="J42" s="57">
        <f t="shared" si="3"/>
        <v>478324293</v>
      </c>
      <c r="K42" s="57">
        <f t="shared" si="3"/>
        <v>81683284</v>
      </c>
      <c r="L42" s="57">
        <f t="shared" si="3"/>
        <v>12928249</v>
      </c>
      <c r="M42" s="57">
        <f t="shared" si="3"/>
        <v>181406163</v>
      </c>
      <c r="N42" s="57">
        <f t="shared" si="3"/>
        <v>276017696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754341989</v>
      </c>
      <c r="X42" s="57">
        <f t="shared" si="3"/>
        <v>793803200</v>
      </c>
      <c r="Y42" s="57">
        <f t="shared" si="3"/>
        <v>-39461211</v>
      </c>
      <c r="Z42" s="58">
        <f>+IF(X42&lt;&gt;0,+(Y42/X42)*100,0)</f>
        <v>-4.971157964593743</v>
      </c>
      <c r="AA42" s="55">
        <f>SUM(AA38:AA41)</f>
        <v>737217394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454934245</v>
      </c>
      <c r="D44" s="63">
        <f>+D42-D43</f>
        <v>0</v>
      </c>
      <c r="E44" s="64">
        <f t="shared" si="4"/>
        <v>737217394</v>
      </c>
      <c r="F44" s="65">
        <f t="shared" si="4"/>
        <v>737217394</v>
      </c>
      <c r="G44" s="65">
        <f t="shared" si="4"/>
        <v>337299405</v>
      </c>
      <c r="H44" s="65">
        <f t="shared" si="4"/>
        <v>74822968</v>
      </c>
      <c r="I44" s="65">
        <f t="shared" si="4"/>
        <v>66201920</v>
      </c>
      <c r="J44" s="65">
        <f t="shared" si="4"/>
        <v>478324293</v>
      </c>
      <c r="K44" s="65">
        <f t="shared" si="4"/>
        <v>81683284</v>
      </c>
      <c r="L44" s="65">
        <f t="shared" si="4"/>
        <v>12928249</v>
      </c>
      <c r="M44" s="65">
        <f t="shared" si="4"/>
        <v>181406163</v>
      </c>
      <c r="N44" s="65">
        <f t="shared" si="4"/>
        <v>276017696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754341989</v>
      </c>
      <c r="X44" s="65">
        <f t="shared" si="4"/>
        <v>793803200</v>
      </c>
      <c r="Y44" s="65">
        <f t="shared" si="4"/>
        <v>-39461211</v>
      </c>
      <c r="Z44" s="66">
        <f>+IF(X44&lt;&gt;0,+(Y44/X44)*100,0)</f>
        <v>-4.971157964593743</v>
      </c>
      <c r="AA44" s="63">
        <f>+AA42-AA43</f>
        <v>737217394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454934245</v>
      </c>
      <c r="D46" s="55">
        <f>SUM(D44:D45)</f>
        <v>0</v>
      </c>
      <c r="E46" s="56">
        <f t="shared" si="5"/>
        <v>737217394</v>
      </c>
      <c r="F46" s="57">
        <f t="shared" si="5"/>
        <v>737217394</v>
      </c>
      <c r="G46" s="57">
        <f t="shared" si="5"/>
        <v>337299405</v>
      </c>
      <c r="H46" s="57">
        <f t="shared" si="5"/>
        <v>74822968</v>
      </c>
      <c r="I46" s="57">
        <f t="shared" si="5"/>
        <v>66201920</v>
      </c>
      <c r="J46" s="57">
        <f t="shared" si="5"/>
        <v>478324293</v>
      </c>
      <c r="K46" s="57">
        <f t="shared" si="5"/>
        <v>81683284</v>
      </c>
      <c r="L46" s="57">
        <f t="shared" si="5"/>
        <v>12928249</v>
      </c>
      <c r="M46" s="57">
        <f t="shared" si="5"/>
        <v>181406163</v>
      </c>
      <c r="N46" s="57">
        <f t="shared" si="5"/>
        <v>276017696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754341989</v>
      </c>
      <c r="X46" s="57">
        <f t="shared" si="5"/>
        <v>793803200</v>
      </c>
      <c r="Y46" s="57">
        <f t="shared" si="5"/>
        <v>-39461211</v>
      </c>
      <c r="Z46" s="58">
        <f>+IF(X46&lt;&gt;0,+(Y46/X46)*100,0)</f>
        <v>-4.971157964593743</v>
      </c>
      <c r="AA46" s="55">
        <f>SUM(AA44:AA45)</f>
        <v>737217394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454934245</v>
      </c>
      <c r="D48" s="71">
        <f>SUM(D46:D47)</f>
        <v>0</v>
      </c>
      <c r="E48" s="72">
        <f t="shared" si="6"/>
        <v>737217394</v>
      </c>
      <c r="F48" s="73">
        <f t="shared" si="6"/>
        <v>737217394</v>
      </c>
      <c r="G48" s="73">
        <f t="shared" si="6"/>
        <v>337299405</v>
      </c>
      <c r="H48" s="74">
        <f t="shared" si="6"/>
        <v>74822968</v>
      </c>
      <c r="I48" s="74">
        <f t="shared" si="6"/>
        <v>66201920</v>
      </c>
      <c r="J48" s="74">
        <f t="shared" si="6"/>
        <v>478324293</v>
      </c>
      <c r="K48" s="74">
        <f t="shared" si="6"/>
        <v>81683284</v>
      </c>
      <c r="L48" s="74">
        <f t="shared" si="6"/>
        <v>12928249</v>
      </c>
      <c r="M48" s="73">
        <f t="shared" si="6"/>
        <v>181406163</v>
      </c>
      <c r="N48" s="73">
        <f t="shared" si="6"/>
        <v>276017696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754341989</v>
      </c>
      <c r="X48" s="74">
        <f t="shared" si="6"/>
        <v>793803200</v>
      </c>
      <c r="Y48" s="74">
        <f t="shared" si="6"/>
        <v>-39461211</v>
      </c>
      <c r="Z48" s="75">
        <f>+IF(X48&lt;&gt;0,+(Y48/X48)*100,0)</f>
        <v>-4.971157964593743</v>
      </c>
      <c r="AA48" s="76">
        <f>SUM(AA46:AA47)</f>
        <v>737217394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45751308</v>
      </c>
      <c r="F5" s="8">
        <v>45751308</v>
      </c>
      <c r="G5" s="8">
        <v>0</v>
      </c>
      <c r="H5" s="8">
        <v>0</v>
      </c>
      <c r="I5" s="8">
        <v>386092</v>
      </c>
      <c r="J5" s="8">
        <v>386092</v>
      </c>
      <c r="K5" s="8">
        <v>62289299</v>
      </c>
      <c r="L5" s="8">
        <v>15636056</v>
      </c>
      <c r="M5" s="8">
        <v>-12715818</v>
      </c>
      <c r="N5" s="8">
        <v>65209537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65595629</v>
      </c>
      <c r="X5" s="8">
        <v>22875654</v>
      </c>
      <c r="Y5" s="8">
        <v>42719975</v>
      </c>
      <c r="Z5" s="2">
        <v>186.75</v>
      </c>
      <c r="AA5" s="6">
        <v>45751308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26800007</v>
      </c>
      <c r="F7" s="8">
        <v>26800007</v>
      </c>
      <c r="G7" s="8">
        <v>0</v>
      </c>
      <c r="H7" s="8">
        <v>0</v>
      </c>
      <c r="I7" s="8">
        <v>1691189</v>
      </c>
      <c r="J7" s="8">
        <v>1691189</v>
      </c>
      <c r="K7" s="8">
        <v>2161752</v>
      </c>
      <c r="L7" s="8">
        <v>2435629</v>
      </c>
      <c r="M7" s="8">
        <v>2773051</v>
      </c>
      <c r="N7" s="8">
        <v>7370432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9061621</v>
      </c>
      <c r="X7" s="8">
        <v>13195842</v>
      </c>
      <c r="Y7" s="8">
        <v>-4134221</v>
      </c>
      <c r="Z7" s="2">
        <v>-31.33</v>
      </c>
      <c r="AA7" s="6">
        <v>26800007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6989319</v>
      </c>
      <c r="F8" s="8">
        <v>6989319</v>
      </c>
      <c r="G8" s="8">
        <v>0</v>
      </c>
      <c r="H8" s="8">
        <v>0</v>
      </c>
      <c r="I8" s="8">
        <v>297681</v>
      </c>
      <c r="J8" s="8">
        <v>297681</v>
      </c>
      <c r="K8" s="8">
        <v>558395</v>
      </c>
      <c r="L8" s="8">
        <v>558395</v>
      </c>
      <c r="M8" s="8">
        <v>92183</v>
      </c>
      <c r="N8" s="8">
        <v>1208973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1506654</v>
      </c>
      <c r="X8" s="8">
        <v>3494658</v>
      </c>
      <c r="Y8" s="8">
        <v>-1988004</v>
      </c>
      <c r="Z8" s="2">
        <v>-56.89</v>
      </c>
      <c r="AA8" s="6">
        <v>6989319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7027580</v>
      </c>
      <c r="F9" s="8">
        <v>7027580</v>
      </c>
      <c r="G9" s="8">
        <v>0</v>
      </c>
      <c r="H9" s="8">
        <v>0</v>
      </c>
      <c r="I9" s="8">
        <v>641755</v>
      </c>
      <c r="J9" s="8">
        <v>641755</v>
      </c>
      <c r="K9" s="8">
        <v>643097</v>
      </c>
      <c r="L9" s="8">
        <v>643097</v>
      </c>
      <c r="M9" s="8">
        <v>645844</v>
      </c>
      <c r="N9" s="8">
        <v>1932038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2573793</v>
      </c>
      <c r="X9" s="8">
        <v>3513792</v>
      </c>
      <c r="Y9" s="8">
        <v>-939999</v>
      </c>
      <c r="Z9" s="2">
        <v>-26.75</v>
      </c>
      <c r="AA9" s="6">
        <v>7027580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6496842</v>
      </c>
      <c r="F10" s="26">
        <v>6496842</v>
      </c>
      <c r="G10" s="26">
        <v>0</v>
      </c>
      <c r="H10" s="26">
        <v>0</v>
      </c>
      <c r="I10" s="26">
        <v>610256</v>
      </c>
      <c r="J10" s="26">
        <v>610256</v>
      </c>
      <c r="K10" s="26">
        <v>601544</v>
      </c>
      <c r="L10" s="26">
        <v>601544</v>
      </c>
      <c r="M10" s="26">
        <v>624231</v>
      </c>
      <c r="N10" s="26">
        <v>1827319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2437575</v>
      </c>
      <c r="X10" s="26">
        <v>3248418</v>
      </c>
      <c r="Y10" s="26">
        <v>-810843</v>
      </c>
      <c r="Z10" s="27">
        <v>-24.96</v>
      </c>
      <c r="AA10" s="28">
        <v>6496842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351</v>
      </c>
      <c r="L11" s="8">
        <v>351</v>
      </c>
      <c r="M11" s="8">
        <v>0</v>
      </c>
      <c r="N11" s="8">
        <v>702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702</v>
      </c>
      <c r="X11" s="8"/>
      <c r="Y11" s="8">
        <v>702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1960286</v>
      </c>
      <c r="F12" s="8">
        <v>1960286</v>
      </c>
      <c r="G12" s="8">
        <v>0</v>
      </c>
      <c r="H12" s="8">
        <v>0</v>
      </c>
      <c r="I12" s="8">
        <v>147857</v>
      </c>
      <c r="J12" s="8">
        <v>147857</v>
      </c>
      <c r="K12" s="8">
        <v>146115</v>
      </c>
      <c r="L12" s="8">
        <v>145876</v>
      </c>
      <c r="M12" s="8">
        <v>140877</v>
      </c>
      <c r="N12" s="8">
        <v>432868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580725</v>
      </c>
      <c r="X12" s="8">
        <v>980142</v>
      </c>
      <c r="Y12" s="8">
        <v>-399417</v>
      </c>
      <c r="Z12" s="2">
        <v>-40.75</v>
      </c>
      <c r="AA12" s="6">
        <v>1960286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2486419</v>
      </c>
      <c r="F13" s="8">
        <v>2486419</v>
      </c>
      <c r="G13" s="8">
        <v>0</v>
      </c>
      <c r="H13" s="8">
        <v>0</v>
      </c>
      <c r="I13" s="8">
        <v>0</v>
      </c>
      <c r="J13" s="8">
        <v>0</v>
      </c>
      <c r="K13" s="8">
        <v>858231</v>
      </c>
      <c r="L13" s="8">
        <v>858231</v>
      </c>
      <c r="M13" s="8">
        <v>0</v>
      </c>
      <c r="N13" s="8">
        <v>1716462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1716462</v>
      </c>
      <c r="X13" s="8">
        <v>1243212</v>
      </c>
      <c r="Y13" s="8">
        <v>473250</v>
      </c>
      <c r="Z13" s="2">
        <v>38.07</v>
      </c>
      <c r="AA13" s="6">
        <v>2486419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19876223</v>
      </c>
      <c r="F14" s="8">
        <v>19876223</v>
      </c>
      <c r="G14" s="8">
        <v>0</v>
      </c>
      <c r="H14" s="8">
        <v>0</v>
      </c>
      <c r="I14" s="8">
        <v>2090402</v>
      </c>
      <c r="J14" s="8">
        <v>2090402</v>
      </c>
      <c r="K14" s="8">
        <v>1492209</v>
      </c>
      <c r="L14" s="8">
        <v>1492209</v>
      </c>
      <c r="M14" s="8">
        <v>7659617</v>
      </c>
      <c r="N14" s="8">
        <v>10644035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12734437</v>
      </c>
      <c r="X14" s="8">
        <v>9938112</v>
      </c>
      <c r="Y14" s="8">
        <v>2796325</v>
      </c>
      <c r="Z14" s="2">
        <v>28.14</v>
      </c>
      <c r="AA14" s="6">
        <v>19876223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1937741</v>
      </c>
      <c r="F16" s="8">
        <v>1937741</v>
      </c>
      <c r="G16" s="8">
        <v>0</v>
      </c>
      <c r="H16" s="8">
        <v>0</v>
      </c>
      <c r="I16" s="8">
        <v>2400</v>
      </c>
      <c r="J16" s="8">
        <v>2400</v>
      </c>
      <c r="K16" s="8">
        <v>224400</v>
      </c>
      <c r="L16" s="8">
        <v>89342</v>
      </c>
      <c r="M16" s="8">
        <v>511256</v>
      </c>
      <c r="N16" s="8">
        <v>824998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827398</v>
      </c>
      <c r="X16" s="8">
        <v>132024</v>
      </c>
      <c r="Y16" s="8">
        <v>695374</v>
      </c>
      <c r="Z16" s="2">
        <v>526.7</v>
      </c>
      <c r="AA16" s="6">
        <v>1937741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1036</v>
      </c>
      <c r="J17" s="8">
        <v>1036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1036</v>
      </c>
      <c r="X17" s="8"/>
      <c r="Y17" s="8">
        <v>1036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244184850</v>
      </c>
      <c r="F19" s="8">
        <v>244184850</v>
      </c>
      <c r="G19" s="8">
        <v>0</v>
      </c>
      <c r="H19" s="8">
        <v>0</v>
      </c>
      <c r="I19" s="8">
        <v>32524</v>
      </c>
      <c r="J19" s="8">
        <v>32524</v>
      </c>
      <c r="K19" s="8">
        <v>36322</v>
      </c>
      <c r="L19" s="8">
        <v>2208484</v>
      </c>
      <c r="M19" s="8">
        <v>75778013</v>
      </c>
      <c r="N19" s="8">
        <v>78022819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78055343</v>
      </c>
      <c r="X19" s="8">
        <v>122092428</v>
      </c>
      <c r="Y19" s="8">
        <v>-44037085</v>
      </c>
      <c r="Z19" s="2">
        <v>-36.07</v>
      </c>
      <c r="AA19" s="6">
        <v>244184850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3823485</v>
      </c>
      <c r="F20" s="26">
        <v>3823485</v>
      </c>
      <c r="G20" s="26">
        <v>0</v>
      </c>
      <c r="H20" s="26">
        <v>0</v>
      </c>
      <c r="I20" s="26">
        <v>326527</v>
      </c>
      <c r="J20" s="26">
        <v>326527</v>
      </c>
      <c r="K20" s="26">
        <v>202673</v>
      </c>
      <c r="L20" s="26">
        <v>202673</v>
      </c>
      <c r="M20" s="26">
        <v>848353</v>
      </c>
      <c r="N20" s="26">
        <v>1253699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1580226</v>
      </c>
      <c r="X20" s="26">
        <v>440352</v>
      </c>
      <c r="Y20" s="26">
        <v>1139874</v>
      </c>
      <c r="Z20" s="27">
        <v>258.86</v>
      </c>
      <c r="AA20" s="28">
        <v>3823485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7895</v>
      </c>
      <c r="J21" s="8">
        <v>7895</v>
      </c>
      <c r="K21" s="8">
        <v>0</v>
      </c>
      <c r="L21" s="8">
        <v>0</v>
      </c>
      <c r="M21" s="8">
        <v>120212</v>
      </c>
      <c r="N21" s="8">
        <v>120212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128107</v>
      </c>
      <c r="X21" s="8"/>
      <c r="Y21" s="8">
        <v>128107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367334060</v>
      </c>
      <c r="F22" s="35">
        <f t="shared" si="0"/>
        <v>367334060</v>
      </c>
      <c r="G22" s="35">
        <f t="shared" si="0"/>
        <v>0</v>
      </c>
      <c r="H22" s="35">
        <f t="shared" si="0"/>
        <v>0</v>
      </c>
      <c r="I22" s="35">
        <f t="shared" si="0"/>
        <v>6235614</v>
      </c>
      <c r="J22" s="35">
        <f t="shared" si="0"/>
        <v>6235614</v>
      </c>
      <c r="K22" s="35">
        <f t="shared" si="0"/>
        <v>69214388</v>
      </c>
      <c r="L22" s="35">
        <f t="shared" si="0"/>
        <v>24871887</v>
      </c>
      <c r="M22" s="35">
        <f t="shared" si="0"/>
        <v>76477819</v>
      </c>
      <c r="N22" s="35">
        <f t="shared" si="0"/>
        <v>170564094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176799708</v>
      </c>
      <c r="X22" s="35">
        <f t="shared" si="0"/>
        <v>181154634</v>
      </c>
      <c r="Y22" s="35">
        <f t="shared" si="0"/>
        <v>-4354926</v>
      </c>
      <c r="Z22" s="36">
        <f>+IF(X22&lt;&gt;0,+(Y22/X22)*100,0)</f>
        <v>-2.40398266599131</v>
      </c>
      <c r="AA22" s="33">
        <f>SUM(AA5:AA21)</f>
        <v>367334060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132211749</v>
      </c>
      <c r="F25" s="8">
        <v>132211749</v>
      </c>
      <c r="G25" s="8">
        <v>0</v>
      </c>
      <c r="H25" s="8">
        <v>0</v>
      </c>
      <c r="I25" s="8">
        <v>11574445</v>
      </c>
      <c r="J25" s="8">
        <v>11574445</v>
      </c>
      <c r="K25" s="8">
        <v>11401193</v>
      </c>
      <c r="L25" s="8">
        <v>11401193</v>
      </c>
      <c r="M25" s="8">
        <v>11647328</v>
      </c>
      <c r="N25" s="8">
        <v>34449714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46024159</v>
      </c>
      <c r="X25" s="8">
        <v>66105876</v>
      </c>
      <c r="Y25" s="8">
        <v>-20081717</v>
      </c>
      <c r="Z25" s="2">
        <v>-30.38</v>
      </c>
      <c r="AA25" s="6">
        <v>132211749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16127974</v>
      </c>
      <c r="F26" s="8">
        <v>16127974</v>
      </c>
      <c r="G26" s="8">
        <v>0</v>
      </c>
      <c r="H26" s="8">
        <v>0</v>
      </c>
      <c r="I26" s="8">
        <v>1274410</v>
      </c>
      <c r="J26" s="8">
        <v>1274410</v>
      </c>
      <c r="K26" s="8">
        <v>1274417</v>
      </c>
      <c r="L26" s="8">
        <v>1274417</v>
      </c>
      <c r="M26" s="8">
        <v>1295379</v>
      </c>
      <c r="N26" s="8">
        <v>3844213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5118623</v>
      </c>
      <c r="X26" s="8">
        <v>8063988</v>
      </c>
      <c r="Y26" s="8">
        <v>-2945365</v>
      </c>
      <c r="Z26" s="2">
        <v>-36.52</v>
      </c>
      <c r="AA26" s="6">
        <v>16127974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33678474</v>
      </c>
      <c r="F27" s="8">
        <v>33678474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16214928</v>
      </c>
      <c r="Y27" s="8">
        <v>-16214928</v>
      </c>
      <c r="Z27" s="2">
        <v>-100</v>
      </c>
      <c r="AA27" s="6">
        <v>33678474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36929976</v>
      </c>
      <c r="F28" s="8">
        <v>36929976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11393382</v>
      </c>
      <c r="Y28" s="8">
        <v>-11393382</v>
      </c>
      <c r="Z28" s="2">
        <v>-100</v>
      </c>
      <c r="AA28" s="6">
        <v>36929976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978000</v>
      </c>
      <c r="F29" s="8">
        <v>978000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489000</v>
      </c>
      <c r="Y29" s="8">
        <v>-489000</v>
      </c>
      <c r="Z29" s="2">
        <v>-100</v>
      </c>
      <c r="AA29" s="6">
        <v>978000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60253206</v>
      </c>
      <c r="F30" s="8">
        <v>60253206</v>
      </c>
      <c r="G30" s="8">
        <v>0</v>
      </c>
      <c r="H30" s="8">
        <v>0</v>
      </c>
      <c r="I30" s="8">
        <v>1149670</v>
      </c>
      <c r="J30" s="8">
        <v>1149670</v>
      </c>
      <c r="K30" s="8">
        <v>0</v>
      </c>
      <c r="L30" s="8">
        <v>1156467</v>
      </c>
      <c r="M30" s="8">
        <v>2672053</v>
      </c>
      <c r="N30" s="8">
        <v>3828520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4978190</v>
      </c>
      <c r="X30" s="8">
        <v>27013062</v>
      </c>
      <c r="Y30" s="8">
        <v>-22034872</v>
      </c>
      <c r="Z30" s="2">
        <v>-81.57</v>
      </c>
      <c r="AA30" s="6">
        <v>60253206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12564727</v>
      </c>
      <c r="F31" s="8">
        <v>12564727</v>
      </c>
      <c r="G31" s="8">
        <v>0</v>
      </c>
      <c r="H31" s="8">
        <v>0</v>
      </c>
      <c r="I31" s="8">
        <v>956328</v>
      </c>
      <c r="J31" s="8">
        <v>956328</v>
      </c>
      <c r="K31" s="8">
        <v>417775</v>
      </c>
      <c r="L31" s="8">
        <v>563818</v>
      </c>
      <c r="M31" s="8">
        <v>293543</v>
      </c>
      <c r="N31" s="8">
        <v>1275136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2231464</v>
      </c>
      <c r="X31" s="8">
        <v>6282366</v>
      </c>
      <c r="Y31" s="8">
        <v>-4050902</v>
      </c>
      <c r="Z31" s="2">
        <v>-64.48</v>
      </c>
      <c r="AA31" s="6">
        <v>12564727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30955890</v>
      </c>
      <c r="F32" s="8">
        <v>30955890</v>
      </c>
      <c r="G32" s="8">
        <v>0</v>
      </c>
      <c r="H32" s="8">
        <v>0</v>
      </c>
      <c r="I32" s="8">
        <v>2690794</v>
      </c>
      <c r="J32" s="8">
        <v>2690794</v>
      </c>
      <c r="K32" s="8">
        <v>641600</v>
      </c>
      <c r="L32" s="8">
        <v>2905882</v>
      </c>
      <c r="M32" s="8">
        <v>5011990</v>
      </c>
      <c r="N32" s="8">
        <v>8559472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11250266</v>
      </c>
      <c r="X32" s="8">
        <v>15477948</v>
      </c>
      <c r="Y32" s="8">
        <v>-4227682</v>
      </c>
      <c r="Z32" s="2">
        <v>-27.31</v>
      </c>
      <c r="AA32" s="6">
        <v>30955890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2500</v>
      </c>
      <c r="J33" s="8">
        <v>2500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2500</v>
      </c>
      <c r="X33" s="8"/>
      <c r="Y33" s="8">
        <v>2500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58228176</v>
      </c>
      <c r="F34" s="8">
        <v>58228176</v>
      </c>
      <c r="G34" s="8">
        <v>0</v>
      </c>
      <c r="H34" s="8">
        <v>0</v>
      </c>
      <c r="I34" s="8">
        <v>2362318</v>
      </c>
      <c r="J34" s="8">
        <v>2362318</v>
      </c>
      <c r="K34" s="8">
        <v>1094942</v>
      </c>
      <c r="L34" s="8">
        <v>378383</v>
      </c>
      <c r="M34" s="8">
        <v>3148700</v>
      </c>
      <c r="N34" s="8">
        <v>4622025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6984343</v>
      </c>
      <c r="X34" s="8">
        <v>29114088</v>
      </c>
      <c r="Y34" s="8">
        <v>-22129745</v>
      </c>
      <c r="Z34" s="2">
        <v>-76.01</v>
      </c>
      <c r="AA34" s="6">
        <v>58228176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381928172</v>
      </c>
      <c r="F36" s="35">
        <f t="shared" si="1"/>
        <v>381928172</v>
      </c>
      <c r="G36" s="35">
        <f t="shared" si="1"/>
        <v>0</v>
      </c>
      <c r="H36" s="35">
        <f t="shared" si="1"/>
        <v>0</v>
      </c>
      <c r="I36" s="35">
        <f t="shared" si="1"/>
        <v>20010465</v>
      </c>
      <c r="J36" s="35">
        <f t="shared" si="1"/>
        <v>20010465</v>
      </c>
      <c r="K36" s="35">
        <f t="shared" si="1"/>
        <v>14829927</v>
      </c>
      <c r="L36" s="35">
        <f t="shared" si="1"/>
        <v>17680160</v>
      </c>
      <c r="M36" s="35">
        <f t="shared" si="1"/>
        <v>24068993</v>
      </c>
      <c r="N36" s="35">
        <f t="shared" si="1"/>
        <v>56579080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76589545</v>
      </c>
      <c r="X36" s="35">
        <f t="shared" si="1"/>
        <v>180154638</v>
      </c>
      <c r="Y36" s="35">
        <f t="shared" si="1"/>
        <v>-103565093</v>
      </c>
      <c r="Z36" s="36">
        <f>+IF(X36&lt;&gt;0,+(Y36/X36)*100,0)</f>
        <v>-57.486775888611874</v>
      </c>
      <c r="AA36" s="33">
        <f>SUM(AA25:AA35)</f>
        <v>381928172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-14594112</v>
      </c>
      <c r="F38" s="48">
        <f t="shared" si="2"/>
        <v>-14594112</v>
      </c>
      <c r="G38" s="48">
        <f t="shared" si="2"/>
        <v>0</v>
      </c>
      <c r="H38" s="48">
        <f t="shared" si="2"/>
        <v>0</v>
      </c>
      <c r="I38" s="48">
        <f t="shared" si="2"/>
        <v>-13774851</v>
      </c>
      <c r="J38" s="48">
        <f t="shared" si="2"/>
        <v>-13774851</v>
      </c>
      <c r="K38" s="48">
        <f t="shared" si="2"/>
        <v>54384461</v>
      </c>
      <c r="L38" s="48">
        <f t="shared" si="2"/>
        <v>7191727</v>
      </c>
      <c r="M38" s="48">
        <f t="shared" si="2"/>
        <v>52408826</v>
      </c>
      <c r="N38" s="48">
        <f t="shared" si="2"/>
        <v>113985014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100210163</v>
      </c>
      <c r="X38" s="48">
        <f>IF(F22=F36,0,X22-X36)</f>
        <v>999996</v>
      </c>
      <c r="Y38" s="48">
        <f t="shared" si="2"/>
        <v>99210167</v>
      </c>
      <c r="Z38" s="49">
        <f>+IF(X38&lt;&gt;0,+(Y38/X38)*100,0)</f>
        <v>9921.056384225536</v>
      </c>
      <c r="AA38" s="46">
        <f>+AA22-AA36</f>
        <v>-14594112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-14594112</v>
      </c>
      <c r="F42" s="57">
        <f t="shared" si="3"/>
        <v>-14594112</v>
      </c>
      <c r="G42" s="57">
        <f t="shared" si="3"/>
        <v>0</v>
      </c>
      <c r="H42" s="57">
        <f t="shared" si="3"/>
        <v>0</v>
      </c>
      <c r="I42" s="57">
        <f t="shared" si="3"/>
        <v>-13774851</v>
      </c>
      <c r="J42" s="57">
        <f t="shared" si="3"/>
        <v>-13774851</v>
      </c>
      <c r="K42" s="57">
        <f t="shared" si="3"/>
        <v>54384461</v>
      </c>
      <c r="L42" s="57">
        <f t="shared" si="3"/>
        <v>7191727</v>
      </c>
      <c r="M42" s="57">
        <f t="shared" si="3"/>
        <v>52408826</v>
      </c>
      <c r="N42" s="57">
        <f t="shared" si="3"/>
        <v>113985014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100210163</v>
      </c>
      <c r="X42" s="57">
        <f t="shared" si="3"/>
        <v>999996</v>
      </c>
      <c r="Y42" s="57">
        <f t="shared" si="3"/>
        <v>99210167</v>
      </c>
      <c r="Z42" s="58">
        <f>+IF(X42&lt;&gt;0,+(Y42/X42)*100,0)</f>
        <v>9921.056384225536</v>
      </c>
      <c r="AA42" s="55">
        <f>SUM(AA38:AA41)</f>
        <v>-14594112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-14594112</v>
      </c>
      <c r="F44" s="65">
        <f t="shared" si="4"/>
        <v>-14594112</v>
      </c>
      <c r="G44" s="65">
        <f t="shared" si="4"/>
        <v>0</v>
      </c>
      <c r="H44" s="65">
        <f t="shared" si="4"/>
        <v>0</v>
      </c>
      <c r="I44" s="65">
        <f t="shared" si="4"/>
        <v>-13774851</v>
      </c>
      <c r="J44" s="65">
        <f t="shared" si="4"/>
        <v>-13774851</v>
      </c>
      <c r="K44" s="65">
        <f t="shared" si="4"/>
        <v>54384461</v>
      </c>
      <c r="L44" s="65">
        <f t="shared" si="4"/>
        <v>7191727</v>
      </c>
      <c r="M44" s="65">
        <f t="shared" si="4"/>
        <v>52408826</v>
      </c>
      <c r="N44" s="65">
        <f t="shared" si="4"/>
        <v>113985014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100210163</v>
      </c>
      <c r="X44" s="65">
        <f t="shared" si="4"/>
        <v>999996</v>
      </c>
      <c r="Y44" s="65">
        <f t="shared" si="4"/>
        <v>99210167</v>
      </c>
      <c r="Z44" s="66">
        <f>+IF(X44&lt;&gt;0,+(Y44/X44)*100,0)</f>
        <v>9921.056384225536</v>
      </c>
      <c r="AA44" s="63">
        <f>+AA42-AA43</f>
        <v>-14594112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-14594112</v>
      </c>
      <c r="F46" s="57">
        <f t="shared" si="5"/>
        <v>-14594112</v>
      </c>
      <c r="G46" s="57">
        <f t="shared" si="5"/>
        <v>0</v>
      </c>
      <c r="H46" s="57">
        <f t="shared" si="5"/>
        <v>0</v>
      </c>
      <c r="I46" s="57">
        <f t="shared" si="5"/>
        <v>-13774851</v>
      </c>
      <c r="J46" s="57">
        <f t="shared" si="5"/>
        <v>-13774851</v>
      </c>
      <c r="K46" s="57">
        <f t="shared" si="5"/>
        <v>54384461</v>
      </c>
      <c r="L46" s="57">
        <f t="shared" si="5"/>
        <v>7191727</v>
      </c>
      <c r="M46" s="57">
        <f t="shared" si="5"/>
        <v>52408826</v>
      </c>
      <c r="N46" s="57">
        <f t="shared" si="5"/>
        <v>113985014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100210163</v>
      </c>
      <c r="X46" s="57">
        <f t="shared" si="5"/>
        <v>999996</v>
      </c>
      <c r="Y46" s="57">
        <f t="shared" si="5"/>
        <v>99210167</v>
      </c>
      <c r="Z46" s="58">
        <f>+IF(X46&lt;&gt;0,+(Y46/X46)*100,0)</f>
        <v>9921.056384225536</v>
      </c>
      <c r="AA46" s="55">
        <f>SUM(AA44:AA45)</f>
        <v>-14594112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-14594112</v>
      </c>
      <c r="F48" s="73">
        <f t="shared" si="6"/>
        <v>-14594112</v>
      </c>
      <c r="G48" s="73">
        <f t="shared" si="6"/>
        <v>0</v>
      </c>
      <c r="H48" s="74">
        <f t="shared" si="6"/>
        <v>0</v>
      </c>
      <c r="I48" s="74">
        <f t="shared" si="6"/>
        <v>-13774851</v>
      </c>
      <c r="J48" s="74">
        <f t="shared" si="6"/>
        <v>-13774851</v>
      </c>
      <c r="K48" s="74">
        <f t="shared" si="6"/>
        <v>54384461</v>
      </c>
      <c r="L48" s="74">
        <f t="shared" si="6"/>
        <v>7191727</v>
      </c>
      <c r="M48" s="73">
        <f t="shared" si="6"/>
        <v>52408826</v>
      </c>
      <c r="N48" s="73">
        <f t="shared" si="6"/>
        <v>113985014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100210163</v>
      </c>
      <c r="X48" s="74">
        <f t="shared" si="6"/>
        <v>999996</v>
      </c>
      <c r="Y48" s="74">
        <f t="shared" si="6"/>
        <v>99210167</v>
      </c>
      <c r="Z48" s="75">
        <f>+IF(X48&lt;&gt;0,+(Y48/X48)*100,0)</f>
        <v>9921.056384225536</v>
      </c>
      <c r="AA48" s="76">
        <f>SUM(AA46:AA47)</f>
        <v>-14594112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427805145</v>
      </c>
      <c r="F5" s="8">
        <v>427805145</v>
      </c>
      <c r="G5" s="8">
        <v>0</v>
      </c>
      <c r="H5" s="8">
        <v>80469120</v>
      </c>
      <c r="I5" s="8">
        <v>35010482</v>
      </c>
      <c r="J5" s="8">
        <v>115479602</v>
      </c>
      <c r="K5" s="8">
        <v>21576538</v>
      </c>
      <c r="L5" s="8">
        <v>0</v>
      </c>
      <c r="M5" s="8">
        <v>36162163</v>
      </c>
      <c r="N5" s="8">
        <v>57738701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173218303</v>
      </c>
      <c r="X5" s="8">
        <v>172745890</v>
      </c>
      <c r="Y5" s="8">
        <v>472413</v>
      </c>
      <c r="Z5" s="2">
        <v>0.27</v>
      </c>
      <c r="AA5" s="6">
        <v>427805145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933229221</v>
      </c>
      <c r="F7" s="8">
        <v>933229221</v>
      </c>
      <c r="G7" s="8">
        <v>0</v>
      </c>
      <c r="H7" s="8">
        <v>138401266</v>
      </c>
      <c r="I7" s="8">
        <v>60644959</v>
      </c>
      <c r="J7" s="8">
        <v>199046225</v>
      </c>
      <c r="K7" s="8">
        <v>60367112</v>
      </c>
      <c r="L7" s="8">
        <v>0</v>
      </c>
      <c r="M7" s="8">
        <v>68489492</v>
      </c>
      <c r="N7" s="8">
        <v>128856604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327902829</v>
      </c>
      <c r="X7" s="8">
        <v>409490168</v>
      </c>
      <c r="Y7" s="8">
        <v>-81587339</v>
      </c>
      <c r="Z7" s="2">
        <v>-19.92</v>
      </c>
      <c r="AA7" s="6">
        <v>933229221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91244054</v>
      </c>
      <c r="F8" s="8">
        <v>91244054</v>
      </c>
      <c r="G8" s="8">
        <v>0</v>
      </c>
      <c r="H8" s="8">
        <v>13161673</v>
      </c>
      <c r="I8" s="8">
        <v>5234338</v>
      </c>
      <c r="J8" s="8">
        <v>18396011</v>
      </c>
      <c r="K8" s="8">
        <v>8229985</v>
      </c>
      <c r="L8" s="8">
        <v>0</v>
      </c>
      <c r="M8" s="8">
        <v>6270341</v>
      </c>
      <c r="N8" s="8">
        <v>14500326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32896337</v>
      </c>
      <c r="X8" s="8">
        <v>15277596</v>
      </c>
      <c r="Y8" s="8">
        <v>17618741</v>
      </c>
      <c r="Z8" s="2">
        <v>115.32</v>
      </c>
      <c r="AA8" s="6">
        <v>91244054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20565155</v>
      </c>
      <c r="F9" s="8">
        <v>20565155</v>
      </c>
      <c r="G9" s="8">
        <v>0</v>
      </c>
      <c r="H9" s="8">
        <v>3183440</v>
      </c>
      <c r="I9" s="8">
        <v>1856902</v>
      </c>
      <c r="J9" s="8">
        <v>5040342</v>
      </c>
      <c r="K9" s="8">
        <v>3161804</v>
      </c>
      <c r="L9" s="8">
        <v>0</v>
      </c>
      <c r="M9" s="8">
        <v>2052419</v>
      </c>
      <c r="N9" s="8">
        <v>5214223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10254565</v>
      </c>
      <c r="X9" s="8">
        <v>6974975</v>
      </c>
      <c r="Y9" s="8">
        <v>3279590</v>
      </c>
      <c r="Z9" s="2">
        <v>47.02</v>
      </c>
      <c r="AA9" s="6">
        <v>20565155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100348227</v>
      </c>
      <c r="F10" s="26">
        <v>100348227</v>
      </c>
      <c r="G10" s="26">
        <v>0</v>
      </c>
      <c r="H10" s="26">
        <v>16870971</v>
      </c>
      <c r="I10" s="26">
        <v>7036419</v>
      </c>
      <c r="J10" s="26">
        <v>23907390</v>
      </c>
      <c r="K10" s="26">
        <v>6712928</v>
      </c>
      <c r="L10" s="26">
        <v>0</v>
      </c>
      <c r="M10" s="26">
        <v>8481266</v>
      </c>
      <c r="N10" s="26">
        <v>15194194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39101584</v>
      </c>
      <c r="X10" s="26">
        <v>36904775</v>
      </c>
      <c r="Y10" s="26">
        <v>2196809</v>
      </c>
      <c r="Z10" s="27">
        <v>5.95</v>
      </c>
      <c r="AA10" s="28">
        <v>100348227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28854686</v>
      </c>
      <c r="F12" s="8">
        <v>28854686</v>
      </c>
      <c r="G12" s="8">
        <v>0</v>
      </c>
      <c r="H12" s="8">
        <v>2204300</v>
      </c>
      <c r="I12" s="8">
        <v>1353539</v>
      </c>
      <c r="J12" s="8">
        <v>3557839</v>
      </c>
      <c r="K12" s="8">
        <v>-1049425</v>
      </c>
      <c r="L12" s="8">
        <v>0</v>
      </c>
      <c r="M12" s="8">
        <v>531013</v>
      </c>
      <c r="N12" s="8">
        <v>-518412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3039427</v>
      </c>
      <c r="X12" s="8">
        <v>5219301</v>
      </c>
      <c r="Y12" s="8">
        <v>-2179874</v>
      </c>
      <c r="Z12" s="2">
        <v>-41.77</v>
      </c>
      <c r="AA12" s="6">
        <v>28854686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9735001</v>
      </c>
      <c r="F13" s="8">
        <v>9735001</v>
      </c>
      <c r="G13" s="8">
        <v>0</v>
      </c>
      <c r="H13" s="8">
        <v>174777</v>
      </c>
      <c r="I13" s="8">
        <v>235170</v>
      </c>
      <c r="J13" s="8">
        <v>409947</v>
      </c>
      <c r="K13" s="8">
        <v>-49155</v>
      </c>
      <c r="L13" s="8">
        <v>0</v>
      </c>
      <c r="M13" s="8">
        <v>203447</v>
      </c>
      <c r="N13" s="8">
        <v>154292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564239</v>
      </c>
      <c r="X13" s="8">
        <v>4155590</v>
      </c>
      <c r="Y13" s="8">
        <v>-3591351</v>
      </c>
      <c r="Z13" s="2">
        <v>-86.42</v>
      </c>
      <c r="AA13" s="6">
        <v>9735001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13690447</v>
      </c>
      <c r="F14" s="8">
        <v>13690447</v>
      </c>
      <c r="G14" s="8">
        <v>0</v>
      </c>
      <c r="H14" s="8">
        <v>3792628</v>
      </c>
      <c r="I14" s="8">
        <v>3354442</v>
      </c>
      <c r="J14" s="8">
        <v>7147070</v>
      </c>
      <c r="K14" s="8">
        <v>-946515</v>
      </c>
      <c r="L14" s="8">
        <v>0</v>
      </c>
      <c r="M14" s="8">
        <v>2430694</v>
      </c>
      <c r="N14" s="8">
        <v>1484179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8631249</v>
      </c>
      <c r="X14" s="8">
        <v>3631230</v>
      </c>
      <c r="Y14" s="8">
        <v>5000019</v>
      </c>
      <c r="Z14" s="2">
        <v>137.69</v>
      </c>
      <c r="AA14" s="6">
        <v>13690447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32739654</v>
      </c>
      <c r="F16" s="8">
        <v>32739654</v>
      </c>
      <c r="G16" s="8">
        <v>0</v>
      </c>
      <c r="H16" s="8">
        <v>309891</v>
      </c>
      <c r="I16" s="8">
        <v>706343</v>
      </c>
      <c r="J16" s="8">
        <v>1016234</v>
      </c>
      <c r="K16" s="8">
        <v>365973</v>
      </c>
      <c r="L16" s="8">
        <v>0</v>
      </c>
      <c r="M16" s="8">
        <v>192725</v>
      </c>
      <c r="N16" s="8">
        <v>558698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1574932</v>
      </c>
      <c r="X16" s="8">
        <v>2382381</v>
      </c>
      <c r="Y16" s="8">
        <v>-807449</v>
      </c>
      <c r="Z16" s="2">
        <v>-33.89</v>
      </c>
      <c r="AA16" s="6">
        <v>32739654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4733750</v>
      </c>
      <c r="F17" s="8">
        <v>4733750</v>
      </c>
      <c r="G17" s="8">
        <v>0</v>
      </c>
      <c r="H17" s="8">
        <v>0</v>
      </c>
      <c r="I17" s="8">
        <v>418</v>
      </c>
      <c r="J17" s="8">
        <v>418</v>
      </c>
      <c r="K17" s="8">
        <v>-11665933</v>
      </c>
      <c r="L17" s="8">
        <v>0</v>
      </c>
      <c r="M17" s="8">
        <v>11667021</v>
      </c>
      <c r="N17" s="8">
        <v>1088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1506</v>
      </c>
      <c r="X17" s="8">
        <v>1712801</v>
      </c>
      <c r="Y17" s="8">
        <v>-1711295</v>
      </c>
      <c r="Z17" s="2">
        <v>-99.91</v>
      </c>
      <c r="AA17" s="6">
        <v>4733750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172796547</v>
      </c>
      <c r="F18" s="8">
        <v>172796547</v>
      </c>
      <c r="G18" s="8">
        <v>0</v>
      </c>
      <c r="H18" s="8">
        <v>24238488</v>
      </c>
      <c r="I18" s="8">
        <v>13791680</v>
      </c>
      <c r="J18" s="8">
        <v>38030168</v>
      </c>
      <c r="K18" s="8">
        <v>13845545</v>
      </c>
      <c r="L18" s="8">
        <v>0</v>
      </c>
      <c r="M18" s="8">
        <v>0</v>
      </c>
      <c r="N18" s="8">
        <v>13845545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51875713</v>
      </c>
      <c r="X18" s="8">
        <v>76300474</v>
      </c>
      <c r="Y18" s="8">
        <v>-24424761</v>
      </c>
      <c r="Z18" s="2">
        <v>-32.01</v>
      </c>
      <c r="AA18" s="6">
        <v>172796547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707414817</v>
      </c>
      <c r="F19" s="8">
        <v>707414817</v>
      </c>
      <c r="G19" s="8">
        <v>0</v>
      </c>
      <c r="H19" s="8">
        <v>81852460</v>
      </c>
      <c r="I19" s="8">
        <v>141064041</v>
      </c>
      <c r="J19" s="8">
        <v>222916501</v>
      </c>
      <c r="K19" s="8">
        <v>-74014206</v>
      </c>
      <c r="L19" s="8">
        <v>0</v>
      </c>
      <c r="M19" s="8">
        <v>140691585</v>
      </c>
      <c r="N19" s="8">
        <v>66677379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289593880</v>
      </c>
      <c r="X19" s="8">
        <v>468407838</v>
      </c>
      <c r="Y19" s="8">
        <v>-178813958</v>
      </c>
      <c r="Z19" s="2">
        <v>-38.17</v>
      </c>
      <c r="AA19" s="6">
        <v>707414817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82271137</v>
      </c>
      <c r="F20" s="26">
        <v>82271137</v>
      </c>
      <c r="G20" s="26">
        <v>0</v>
      </c>
      <c r="H20" s="26">
        <v>6188599</v>
      </c>
      <c r="I20" s="26">
        <v>4115793</v>
      </c>
      <c r="J20" s="26">
        <v>10304392</v>
      </c>
      <c r="K20" s="26">
        <v>-887226</v>
      </c>
      <c r="L20" s="26">
        <v>0</v>
      </c>
      <c r="M20" s="26">
        <v>1106337</v>
      </c>
      <c r="N20" s="26">
        <v>219111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10523503</v>
      </c>
      <c r="X20" s="26">
        <v>11473402</v>
      </c>
      <c r="Y20" s="26">
        <v>-949899</v>
      </c>
      <c r="Z20" s="27">
        <v>-8.28</v>
      </c>
      <c r="AA20" s="28">
        <v>82271137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2625427841</v>
      </c>
      <c r="F22" s="35">
        <f t="shared" si="0"/>
        <v>2625427841</v>
      </c>
      <c r="G22" s="35">
        <f t="shared" si="0"/>
        <v>0</v>
      </c>
      <c r="H22" s="35">
        <f t="shared" si="0"/>
        <v>370847613</v>
      </c>
      <c r="I22" s="35">
        <f t="shared" si="0"/>
        <v>274404526</v>
      </c>
      <c r="J22" s="35">
        <f t="shared" si="0"/>
        <v>645252139</v>
      </c>
      <c r="K22" s="35">
        <f t="shared" si="0"/>
        <v>25647425</v>
      </c>
      <c r="L22" s="35">
        <f t="shared" si="0"/>
        <v>0</v>
      </c>
      <c r="M22" s="35">
        <f t="shared" si="0"/>
        <v>278278503</v>
      </c>
      <c r="N22" s="35">
        <f t="shared" si="0"/>
        <v>303925928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949178067</v>
      </c>
      <c r="X22" s="35">
        <f t="shared" si="0"/>
        <v>1214676421</v>
      </c>
      <c r="Y22" s="35">
        <f t="shared" si="0"/>
        <v>-265498354</v>
      </c>
      <c r="Z22" s="36">
        <f>+IF(X22&lt;&gt;0,+(Y22/X22)*100,0)</f>
        <v>-21.857537481580867</v>
      </c>
      <c r="AA22" s="33">
        <f>SUM(AA5:AA21)</f>
        <v>2625427841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664986897</v>
      </c>
      <c r="F25" s="8">
        <v>664986897</v>
      </c>
      <c r="G25" s="8">
        <v>0</v>
      </c>
      <c r="H25" s="8">
        <v>105730268</v>
      </c>
      <c r="I25" s="8">
        <v>67410648</v>
      </c>
      <c r="J25" s="8">
        <v>173140916</v>
      </c>
      <c r="K25" s="8">
        <v>6778542</v>
      </c>
      <c r="L25" s="8">
        <v>0</v>
      </c>
      <c r="M25" s="8">
        <v>98346398</v>
      </c>
      <c r="N25" s="8">
        <v>105124940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278265856</v>
      </c>
      <c r="X25" s="8">
        <v>298260034</v>
      </c>
      <c r="Y25" s="8">
        <v>-19994178</v>
      </c>
      <c r="Z25" s="2">
        <v>-6.7</v>
      </c>
      <c r="AA25" s="6">
        <v>664986897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38919923</v>
      </c>
      <c r="F26" s="8">
        <v>38919923</v>
      </c>
      <c r="G26" s="8">
        <v>0</v>
      </c>
      <c r="H26" s="8">
        <v>4493892</v>
      </c>
      <c r="I26" s="8">
        <v>4178758</v>
      </c>
      <c r="J26" s="8">
        <v>8672650</v>
      </c>
      <c r="K26" s="8">
        <v>2508367</v>
      </c>
      <c r="L26" s="8">
        <v>0</v>
      </c>
      <c r="M26" s="8">
        <v>2786527</v>
      </c>
      <c r="N26" s="8">
        <v>5294894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13967544</v>
      </c>
      <c r="X26" s="8">
        <v>15674814</v>
      </c>
      <c r="Y26" s="8">
        <v>-1707270</v>
      </c>
      <c r="Z26" s="2">
        <v>-10.89</v>
      </c>
      <c r="AA26" s="6">
        <v>38919923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96169430</v>
      </c>
      <c r="F27" s="8">
        <v>96169430</v>
      </c>
      <c r="G27" s="8">
        <v>0</v>
      </c>
      <c r="H27" s="8">
        <v>10015531</v>
      </c>
      <c r="I27" s="8">
        <v>5007765</v>
      </c>
      <c r="J27" s="8">
        <v>15023296</v>
      </c>
      <c r="K27" s="8">
        <v>12025426</v>
      </c>
      <c r="L27" s="8">
        <v>0</v>
      </c>
      <c r="M27" s="8">
        <v>6762181</v>
      </c>
      <c r="N27" s="8">
        <v>18787607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33810903</v>
      </c>
      <c r="X27" s="8">
        <v>39484734</v>
      </c>
      <c r="Y27" s="8">
        <v>-5673831</v>
      </c>
      <c r="Z27" s="2">
        <v>-14.37</v>
      </c>
      <c r="AA27" s="6">
        <v>96169430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257872368</v>
      </c>
      <c r="F28" s="8">
        <v>257872368</v>
      </c>
      <c r="G28" s="8">
        <v>0</v>
      </c>
      <c r="H28" s="8">
        <v>38448531</v>
      </c>
      <c r="I28" s="8">
        <v>17275495</v>
      </c>
      <c r="J28" s="8">
        <v>55724026</v>
      </c>
      <c r="K28" s="8">
        <v>24066463</v>
      </c>
      <c r="L28" s="8">
        <v>0</v>
      </c>
      <c r="M28" s="8">
        <v>19947622</v>
      </c>
      <c r="N28" s="8">
        <v>44014085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99738111</v>
      </c>
      <c r="X28" s="8">
        <v>124795830</v>
      </c>
      <c r="Y28" s="8">
        <v>-25057719</v>
      </c>
      <c r="Z28" s="2">
        <v>-20.08</v>
      </c>
      <c r="AA28" s="6">
        <v>257872368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47392772</v>
      </c>
      <c r="F29" s="8">
        <v>47392772</v>
      </c>
      <c r="G29" s="8">
        <v>0</v>
      </c>
      <c r="H29" s="8">
        <v>9115536</v>
      </c>
      <c r="I29" s="8">
        <v>951686</v>
      </c>
      <c r="J29" s="8">
        <v>10067222</v>
      </c>
      <c r="K29" s="8">
        <v>-8927457</v>
      </c>
      <c r="L29" s="8">
        <v>0</v>
      </c>
      <c r="M29" s="8">
        <v>9642848</v>
      </c>
      <c r="N29" s="8">
        <v>715391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10782613</v>
      </c>
      <c r="X29" s="8">
        <v>22981996</v>
      </c>
      <c r="Y29" s="8">
        <v>-12199383</v>
      </c>
      <c r="Z29" s="2">
        <v>-53.08</v>
      </c>
      <c r="AA29" s="6">
        <v>47392772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640974464</v>
      </c>
      <c r="F30" s="8">
        <v>640974464</v>
      </c>
      <c r="G30" s="8">
        <v>0</v>
      </c>
      <c r="H30" s="8">
        <v>91928957</v>
      </c>
      <c r="I30" s="8">
        <v>22792298</v>
      </c>
      <c r="J30" s="8">
        <v>114721255</v>
      </c>
      <c r="K30" s="8">
        <v>-10285239</v>
      </c>
      <c r="L30" s="8">
        <v>0</v>
      </c>
      <c r="M30" s="8">
        <v>54879823</v>
      </c>
      <c r="N30" s="8">
        <v>44594584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159315839</v>
      </c>
      <c r="X30" s="8">
        <v>299088959</v>
      </c>
      <c r="Y30" s="8">
        <v>-139773120</v>
      </c>
      <c r="Z30" s="2">
        <v>-46.73</v>
      </c>
      <c r="AA30" s="6">
        <v>640974464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50981897</v>
      </c>
      <c r="F31" s="8">
        <v>50981897</v>
      </c>
      <c r="G31" s="8">
        <v>0</v>
      </c>
      <c r="H31" s="8">
        <v>3704908</v>
      </c>
      <c r="I31" s="8">
        <v>2816076</v>
      </c>
      <c r="J31" s="8">
        <v>6520984</v>
      </c>
      <c r="K31" s="8">
        <v>5716721</v>
      </c>
      <c r="L31" s="8">
        <v>0</v>
      </c>
      <c r="M31" s="8">
        <v>2295747</v>
      </c>
      <c r="N31" s="8">
        <v>8012468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14533452</v>
      </c>
      <c r="X31" s="8">
        <v>29713713</v>
      </c>
      <c r="Y31" s="8">
        <v>-15180261</v>
      </c>
      <c r="Z31" s="2">
        <v>-51.09</v>
      </c>
      <c r="AA31" s="6">
        <v>50981897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406902866</v>
      </c>
      <c r="F32" s="8">
        <v>406902866</v>
      </c>
      <c r="G32" s="8">
        <v>0</v>
      </c>
      <c r="H32" s="8">
        <v>50642486</v>
      </c>
      <c r="I32" s="8">
        <v>34300051</v>
      </c>
      <c r="J32" s="8">
        <v>84942537</v>
      </c>
      <c r="K32" s="8">
        <v>37594254</v>
      </c>
      <c r="L32" s="8">
        <v>0</v>
      </c>
      <c r="M32" s="8">
        <v>71257531</v>
      </c>
      <c r="N32" s="8">
        <v>108851785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193794322</v>
      </c>
      <c r="X32" s="8">
        <v>150940288</v>
      </c>
      <c r="Y32" s="8">
        <v>42854034</v>
      </c>
      <c r="Z32" s="2">
        <v>28.39</v>
      </c>
      <c r="AA32" s="6">
        <v>406902866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188452765</v>
      </c>
      <c r="F33" s="8">
        <v>188452765</v>
      </c>
      <c r="G33" s="8">
        <v>0</v>
      </c>
      <c r="H33" s="8">
        <v>2905448</v>
      </c>
      <c r="I33" s="8">
        <v>250206</v>
      </c>
      <c r="J33" s="8">
        <v>3155654</v>
      </c>
      <c r="K33" s="8">
        <v>-2504252</v>
      </c>
      <c r="L33" s="8">
        <v>0</v>
      </c>
      <c r="M33" s="8">
        <v>10226876</v>
      </c>
      <c r="N33" s="8">
        <v>7722624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10878278</v>
      </c>
      <c r="X33" s="8">
        <v>75282978</v>
      </c>
      <c r="Y33" s="8">
        <v>-64404700</v>
      </c>
      <c r="Z33" s="2">
        <v>-85.55</v>
      </c>
      <c r="AA33" s="6">
        <v>188452765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282941440</v>
      </c>
      <c r="F34" s="8">
        <v>282941440</v>
      </c>
      <c r="G34" s="8">
        <v>0</v>
      </c>
      <c r="H34" s="8">
        <v>38238960</v>
      </c>
      <c r="I34" s="8">
        <v>27698656</v>
      </c>
      <c r="J34" s="8">
        <v>65937616</v>
      </c>
      <c r="K34" s="8">
        <v>95708438</v>
      </c>
      <c r="L34" s="8">
        <v>0</v>
      </c>
      <c r="M34" s="8">
        <v>28087731</v>
      </c>
      <c r="N34" s="8">
        <v>123796169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189733785</v>
      </c>
      <c r="X34" s="8">
        <v>132748896</v>
      </c>
      <c r="Y34" s="8">
        <v>56984889</v>
      </c>
      <c r="Z34" s="2">
        <v>42.93</v>
      </c>
      <c r="AA34" s="6">
        <v>282941440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2675594822</v>
      </c>
      <c r="F36" s="35">
        <f t="shared" si="1"/>
        <v>2675594822</v>
      </c>
      <c r="G36" s="35">
        <f t="shared" si="1"/>
        <v>0</v>
      </c>
      <c r="H36" s="35">
        <f t="shared" si="1"/>
        <v>355224517</v>
      </c>
      <c r="I36" s="35">
        <f t="shared" si="1"/>
        <v>182681639</v>
      </c>
      <c r="J36" s="35">
        <f t="shared" si="1"/>
        <v>537906156</v>
      </c>
      <c r="K36" s="35">
        <f t="shared" si="1"/>
        <v>162681263</v>
      </c>
      <c r="L36" s="35">
        <f t="shared" si="1"/>
        <v>0</v>
      </c>
      <c r="M36" s="35">
        <f t="shared" si="1"/>
        <v>304233284</v>
      </c>
      <c r="N36" s="35">
        <f t="shared" si="1"/>
        <v>466914547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1004820703</v>
      </c>
      <c r="X36" s="35">
        <f t="shared" si="1"/>
        <v>1188972242</v>
      </c>
      <c r="Y36" s="35">
        <f t="shared" si="1"/>
        <v>-184151539</v>
      </c>
      <c r="Z36" s="36">
        <f>+IF(X36&lt;&gt;0,+(Y36/X36)*100,0)</f>
        <v>-15.488295899173735</v>
      </c>
      <c r="AA36" s="33">
        <f>SUM(AA25:AA35)</f>
        <v>2675594822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-50166981</v>
      </c>
      <c r="F38" s="48">
        <f t="shared" si="2"/>
        <v>-50166981</v>
      </c>
      <c r="G38" s="48">
        <f t="shared" si="2"/>
        <v>0</v>
      </c>
      <c r="H38" s="48">
        <f t="shared" si="2"/>
        <v>15623096</v>
      </c>
      <c r="I38" s="48">
        <f t="shared" si="2"/>
        <v>91722887</v>
      </c>
      <c r="J38" s="48">
        <f t="shared" si="2"/>
        <v>107345983</v>
      </c>
      <c r="K38" s="48">
        <f t="shared" si="2"/>
        <v>-137033838</v>
      </c>
      <c r="L38" s="48">
        <f t="shared" si="2"/>
        <v>0</v>
      </c>
      <c r="M38" s="48">
        <f t="shared" si="2"/>
        <v>-25954781</v>
      </c>
      <c r="N38" s="48">
        <f t="shared" si="2"/>
        <v>-162988619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-55642636</v>
      </c>
      <c r="X38" s="48">
        <f>IF(F22=F36,0,X22-X36)</f>
        <v>25704179</v>
      </c>
      <c r="Y38" s="48">
        <f t="shared" si="2"/>
        <v>-81346815</v>
      </c>
      <c r="Z38" s="49">
        <f>+IF(X38&lt;&gt;0,+(Y38/X38)*100,0)</f>
        <v>-316.473111240005</v>
      </c>
      <c r="AA38" s="46">
        <f>+AA22-AA36</f>
        <v>-50166981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581284915</v>
      </c>
      <c r="F39" s="8">
        <v>581284915</v>
      </c>
      <c r="G39" s="8">
        <v>0</v>
      </c>
      <c r="H39" s="8">
        <v>266004</v>
      </c>
      <c r="I39" s="8">
        <v>7927866</v>
      </c>
      <c r="J39" s="8">
        <v>8193870</v>
      </c>
      <c r="K39" s="8">
        <v>21034704</v>
      </c>
      <c r="L39" s="8">
        <v>0</v>
      </c>
      <c r="M39" s="8">
        <v>21905122</v>
      </c>
      <c r="N39" s="8">
        <v>42939826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51133696</v>
      </c>
      <c r="X39" s="8">
        <v>182723481</v>
      </c>
      <c r="Y39" s="8">
        <v>-131589785</v>
      </c>
      <c r="Z39" s="2">
        <v>-72.02</v>
      </c>
      <c r="AA39" s="6">
        <v>581284915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531117934</v>
      </c>
      <c r="F42" s="57">
        <f t="shared" si="3"/>
        <v>531117934</v>
      </c>
      <c r="G42" s="57">
        <f t="shared" si="3"/>
        <v>0</v>
      </c>
      <c r="H42" s="57">
        <f t="shared" si="3"/>
        <v>15889100</v>
      </c>
      <c r="I42" s="57">
        <f t="shared" si="3"/>
        <v>99650753</v>
      </c>
      <c r="J42" s="57">
        <f t="shared" si="3"/>
        <v>115539853</v>
      </c>
      <c r="K42" s="57">
        <f t="shared" si="3"/>
        <v>-115999134</v>
      </c>
      <c r="L42" s="57">
        <f t="shared" si="3"/>
        <v>0</v>
      </c>
      <c r="M42" s="57">
        <f t="shared" si="3"/>
        <v>-4049659</v>
      </c>
      <c r="N42" s="57">
        <f t="shared" si="3"/>
        <v>-120048793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-4508940</v>
      </c>
      <c r="X42" s="57">
        <f t="shared" si="3"/>
        <v>208427660</v>
      </c>
      <c r="Y42" s="57">
        <f t="shared" si="3"/>
        <v>-212936600</v>
      </c>
      <c r="Z42" s="58">
        <f>+IF(X42&lt;&gt;0,+(Y42/X42)*100,0)</f>
        <v>-102.16331172167841</v>
      </c>
      <c r="AA42" s="55">
        <f>SUM(AA38:AA41)</f>
        <v>531117934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531117934</v>
      </c>
      <c r="F44" s="65">
        <f t="shared" si="4"/>
        <v>531117934</v>
      </c>
      <c r="G44" s="65">
        <f t="shared" si="4"/>
        <v>0</v>
      </c>
      <c r="H44" s="65">
        <f t="shared" si="4"/>
        <v>15889100</v>
      </c>
      <c r="I44" s="65">
        <f t="shared" si="4"/>
        <v>99650753</v>
      </c>
      <c r="J44" s="65">
        <f t="shared" si="4"/>
        <v>115539853</v>
      </c>
      <c r="K44" s="65">
        <f t="shared" si="4"/>
        <v>-115999134</v>
      </c>
      <c r="L44" s="65">
        <f t="shared" si="4"/>
        <v>0</v>
      </c>
      <c r="M44" s="65">
        <f t="shared" si="4"/>
        <v>-4049659</v>
      </c>
      <c r="N44" s="65">
        <f t="shared" si="4"/>
        <v>-120048793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-4508940</v>
      </c>
      <c r="X44" s="65">
        <f t="shared" si="4"/>
        <v>208427660</v>
      </c>
      <c r="Y44" s="65">
        <f t="shared" si="4"/>
        <v>-212936600</v>
      </c>
      <c r="Z44" s="66">
        <f>+IF(X44&lt;&gt;0,+(Y44/X44)*100,0)</f>
        <v>-102.16331172167841</v>
      </c>
      <c r="AA44" s="63">
        <f>+AA42-AA43</f>
        <v>531117934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531117934</v>
      </c>
      <c r="F46" s="57">
        <f t="shared" si="5"/>
        <v>531117934</v>
      </c>
      <c r="G46" s="57">
        <f t="shared" si="5"/>
        <v>0</v>
      </c>
      <c r="H46" s="57">
        <f t="shared" si="5"/>
        <v>15889100</v>
      </c>
      <c r="I46" s="57">
        <f t="shared" si="5"/>
        <v>99650753</v>
      </c>
      <c r="J46" s="57">
        <f t="shared" si="5"/>
        <v>115539853</v>
      </c>
      <c r="K46" s="57">
        <f t="shared" si="5"/>
        <v>-115999134</v>
      </c>
      <c r="L46" s="57">
        <f t="shared" si="5"/>
        <v>0</v>
      </c>
      <c r="M46" s="57">
        <f t="shared" si="5"/>
        <v>-4049659</v>
      </c>
      <c r="N46" s="57">
        <f t="shared" si="5"/>
        <v>-120048793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-4508940</v>
      </c>
      <c r="X46" s="57">
        <f t="shared" si="5"/>
        <v>208427660</v>
      </c>
      <c r="Y46" s="57">
        <f t="shared" si="5"/>
        <v>-212936600</v>
      </c>
      <c r="Z46" s="58">
        <f>+IF(X46&lt;&gt;0,+(Y46/X46)*100,0)</f>
        <v>-102.16331172167841</v>
      </c>
      <c r="AA46" s="55">
        <f>SUM(AA44:AA45)</f>
        <v>531117934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531117934</v>
      </c>
      <c r="F48" s="73">
        <f t="shared" si="6"/>
        <v>531117934</v>
      </c>
      <c r="G48" s="73">
        <f t="shared" si="6"/>
        <v>0</v>
      </c>
      <c r="H48" s="74">
        <f t="shared" si="6"/>
        <v>15889100</v>
      </c>
      <c r="I48" s="74">
        <f t="shared" si="6"/>
        <v>99650753</v>
      </c>
      <c r="J48" s="74">
        <f t="shared" si="6"/>
        <v>115539853</v>
      </c>
      <c r="K48" s="74">
        <f t="shared" si="6"/>
        <v>-115999134</v>
      </c>
      <c r="L48" s="74">
        <f t="shared" si="6"/>
        <v>0</v>
      </c>
      <c r="M48" s="73">
        <f t="shared" si="6"/>
        <v>-4049659</v>
      </c>
      <c r="N48" s="73">
        <f t="shared" si="6"/>
        <v>-120048793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-4508940</v>
      </c>
      <c r="X48" s="74">
        <f t="shared" si="6"/>
        <v>208427660</v>
      </c>
      <c r="Y48" s="74">
        <f t="shared" si="6"/>
        <v>-212936600</v>
      </c>
      <c r="Z48" s="75">
        <f>+IF(X48&lt;&gt;0,+(Y48/X48)*100,0)</f>
        <v>-102.16331172167841</v>
      </c>
      <c r="AA48" s="76">
        <f>SUM(AA46:AA47)</f>
        <v>531117934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387880</v>
      </c>
      <c r="F12" s="8">
        <v>387880</v>
      </c>
      <c r="G12" s="8">
        <v>1803</v>
      </c>
      <c r="H12" s="8">
        <v>1803</v>
      </c>
      <c r="I12" s="8">
        <v>27315</v>
      </c>
      <c r="J12" s="8">
        <v>30921</v>
      </c>
      <c r="K12" s="8">
        <v>7341</v>
      </c>
      <c r="L12" s="8">
        <v>1893</v>
      </c>
      <c r="M12" s="8">
        <v>36672</v>
      </c>
      <c r="N12" s="8">
        <v>45906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76827</v>
      </c>
      <c r="X12" s="8">
        <v>193938</v>
      </c>
      <c r="Y12" s="8">
        <v>-117111</v>
      </c>
      <c r="Z12" s="2">
        <v>-60.39</v>
      </c>
      <c r="AA12" s="6">
        <v>387880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6590000</v>
      </c>
      <c r="F13" s="8">
        <v>6590000</v>
      </c>
      <c r="G13" s="8">
        <v>532463</v>
      </c>
      <c r="H13" s="8">
        <v>670999</v>
      </c>
      <c r="I13" s="8">
        <v>609705</v>
      </c>
      <c r="J13" s="8">
        <v>1813167</v>
      </c>
      <c r="K13" s="8">
        <v>526218</v>
      </c>
      <c r="L13" s="8">
        <v>396880</v>
      </c>
      <c r="M13" s="8">
        <v>365705</v>
      </c>
      <c r="N13" s="8">
        <v>1288803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3101970</v>
      </c>
      <c r="X13" s="8">
        <v>3294996</v>
      </c>
      <c r="Y13" s="8">
        <v>-193026</v>
      </c>
      <c r="Z13" s="2">
        <v>-5.86</v>
      </c>
      <c r="AA13" s="6">
        <v>6590000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226475000</v>
      </c>
      <c r="F19" s="8">
        <v>226475000</v>
      </c>
      <c r="G19" s="8">
        <v>92358000</v>
      </c>
      <c r="H19" s="8">
        <v>2069000</v>
      </c>
      <c r="I19" s="8">
        <v>0</v>
      </c>
      <c r="J19" s="8">
        <v>94427000</v>
      </c>
      <c r="K19" s="8">
        <v>0</v>
      </c>
      <c r="L19" s="8">
        <v>0</v>
      </c>
      <c r="M19" s="8">
        <v>73887000</v>
      </c>
      <c r="N19" s="8">
        <v>73887000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168314000</v>
      </c>
      <c r="X19" s="8">
        <v>160797250</v>
      </c>
      <c r="Y19" s="8">
        <v>7516750</v>
      </c>
      <c r="Z19" s="2">
        <v>4.67</v>
      </c>
      <c r="AA19" s="6">
        <v>226475000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980000</v>
      </c>
      <c r="F20" s="26">
        <v>980000</v>
      </c>
      <c r="G20" s="26">
        <v>58747</v>
      </c>
      <c r="H20" s="26">
        <v>49874</v>
      </c>
      <c r="I20" s="26">
        <v>32278</v>
      </c>
      <c r="J20" s="26">
        <v>140899</v>
      </c>
      <c r="K20" s="26">
        <v>65187</v>
      </c>
      <c r="L20" s="26">
        <v>28291</v>
      </c>
      <c r="M20" s="26">
        <v>23660</v>
      </c>
      <c r="N20" s="26">
        <v>117138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258037</v>
      </c>
      <c r="X20" s="26">
        <v>424998</v>
      </c>
      <c r="Y20" s="26">
        <v>-166961</v>
      </c>
      <c r="Z20" s="27">
        <v>-39.29</v>
      </c>
      <c r="AA20" s="28">
        <v>980000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234432880</v>
      </c>
      <c r="F22" s="35">
        <f t="shared" si="0"/>
        <v>234432880</v>
      </c>
      <c r="G22" s="35">
        <f t="shared" si="0"/>
        <v>92951013</v>
      </c>
      <c r="H22" s="35">
        <f t="shared" si="0"/>
        <v>2791676</v>
      </c>
      <c r="I22" s="35">
        <f t="shared" si="0"/>
        <v>669298</v>
      </c>
      <c r="J22" s="35">
        <f t="shared" si="0"/>
        <v>96411987</v>
      </c>
      <c r="K22" s="35">
        <f t="shared" si="0"/>
        <v>598746</v>
      </c>
      <c r="L22" s="35">
        <f t="shared" si="0"/>
        <v>427064</v>
      </c>
      <c r="M22" s="35">
        <f t="shared" si="0"/>
        <v>74313037</v>
      </c>
      <c r="N22" s="35">
        <f t="shared" si="0"/>
        <v>75338847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171750834</v>
      </c>
      <c r="X22" s="35">
        <f t="shared" si="0"/>
        <v>164711182</v>
      </c>
      <c r="Y22" s="35">
        <f t="shared" si="0"/>
        <v>7039652</v>
      </c>
      <c r="Z22" s="36">
        <f>+IF(X22&lt;&gt;0,+(Y22/X22)*100,0)</f>
        <v>4.273936908545772</v>
      </c>
      <c r="AA22" s="33">
        <f>SUM(AA5:AA21)</f>
        <v>234432880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103353538</v>
      </c>
      <c r="F25" s="8">
        <v>103353538</v>
      </c>
      <c r="G25" s="8">
        <v>7500151</v>
      </c>
      <c r="H25" s="8">
        <v>7849358</v>
      </c>
      <c r="I25" s="8">
        <v>7425259</v>
      </c>
      <c r="J25" s="8">
        <v>22774768</v>
      </c>
      <c r="K25" s="8">
        <v>7852517</v>
      </c>
      <c r="L25" s="8">
        <v>7717149</v>
      </c>
      <c r="M25" s="8">
        <v>8159663</v>
      </c>
      <c r="N25" s="8">
        <v>23729329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46504097</v>
      </c>
      <c r="X25" s="8">
        <v>51676764</v>
      </c>
      <c r="Y25" s="8">
        <v>-5172667</v>
      </c>
      <c r="Z25" s="2">
        <v>-10.01</v>
      </c>
      <c r="AA25" s="6">
        <v>103353538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15851034</v>
      </c>
      <c r="F26" s="8">
        <v>15851034</v>
      </c>
      <c r="G26" s="8">
        <v>1171154</v>
      </c>
      <c r="H26" s="8">
        <v>1097812</v>
      </c>
      <c r="I26" s="8">
        <v>1186624</v>
      </c>
      <c r="J26" s="8">
        <v>3455590</v>
      </c>
      <c r="K26" s="8">
        <v>1171029</v>
      </c>
      <c r="L26" s="8">
        <v>1171765</v>
      </c>
      <c r="M26" s="8">
        <v>1173575</v>
      </c>
      <c r="N26" s="8">
        <v>3516369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6971959</v>
      </c>
      <c r="X26" s="8">
        <v>7925514</v>
      </c>
      <c r="Y26" s="8">
        <v>-953555</v>
      </c>
      <c r="Z26" s="2">
        <v>-12.03</v>
      </c>
      <c r="AA26" s="6">
        <v>15851034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10595487</v>
      </c>
      <c r="F28" s="8">
        <v>10595487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10595487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12</v>
      </c>
      <c r="I29" s="8">
        <v>12</v>
      </c>
      <c r="J29" s="8">
        <v>24</v>
      </c>
      <c r="K29" s="8">
        <v>1</v>
      </c>
      <c r="L29" s="8">
        <v>947</v>
      </c>
      <c r="M29" s="8">
        <v>10682795</v>
      </c>
      <c r="N29" s="8">
        <v>10683743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10683767</v>
      </c>
      <c r="X29" s="8">
        <v>10698000</v>
      </c>
      <c r="Y29" s="8">
        <v>-14233</v>
      </c>
      <c r="Z29" s="2">
        <v>-0.13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660000</v>
      </c>
      <c r="Y32" s="8">
        <v>-660000</v>
      </c>
      <c r="Z32" s="2">
        <v>-100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80128309</v>
      </c>
      <c r="F34" s="8">
        <v>80128309</v>
      </c>
      <c r="G34" s="8">
        <v>4953635</v>
      </c>
      <c r="H34" s="8">
        <v>4006363</v>
      </c>
      <c r="I34" s="8">
        <v>3036644</v>
      </c>
      <c r="J34" s="8">
        <v>11996642</v>
      </c>
      <c r="K34" s="8">
        <v>3958509</v>
      </c>
      <c r="L34" s="8">
        <v>4764000</v>
      </c>
      <c r="M34" s="8">
        <v>5762287</v>
      </c>
      <c r="N34" s="8">
        <v>14484796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26481438</v>
      </c>
      <c r="X34" s="8">
        <v>28705998</v>
      </c>
      <c r="Y34" s="8">
        <v>-2224560</v>
      </c>
      <c r="Z34" s="2">
        <v>-7.75</v>
      </c>
      <c r="AA34" s="6">
        <v>80128309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209928368</v>
      </c>
      <c r="F36" s="35">
        <f t="shared" si="1"/>
        <v>209928368</v>
      </c>
      <c r="G36" s="35">
        <f t="shared" si="1"/>
        <v>13624940</v>
      </c>
      <c r="H36" s="35">
        <f t="shared" si="1"/>
        <v>12953545</v>
      </c>
      <c r="I36" s="35">
        <f t="shared" si="1"/>
        <v>11648539</v>
      </c>
      <c r="J36" s="35">
        <f t="shared" si="1"/>
        <v>38227024</v>
      </c>
      <c r="K36" s="35">
        <f t="shared" si="1"/>
        <v>12982056</v>
      </c>
      <c r="L36" s="35">
        <f t="shared" si="1"/>
        <v>13653861</v>
      </c>
      <c r="M36" s="35">
        <f t="shared" si="1"/>
        <v>25778320</v>
      </c>
      <c r="N36" s="35">
        <f t="shared" si="1"/>
        <v>52414237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90641261</v>
      </c>
      <c r="X36" s="35">
        <f t="shared" si="1"/>
        <v>99666276</v>
      </c>
      <c r="Y36" s="35">
        <f t="shared" si="1"/>
        <v>-9025015</v>
      </c>
      <c r="Z36" s="36">
        <f>+IF(X36&lt;&gt;0,+(Y36/X36)*100,0)</f>
        <v>-9.055234490751916</v>
      </c>
      <c r="AA36" s="33">
        <f>SUM(AA25:AA35)</f>
        <v>209928368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24504512</v>
      </c>
      <c r="F38" s="48">
        <f t="shared" si="2"/>
        <v>24504512</v>
      </c>
      <c r="G38" s="48">
        <f t="shared" si="2"/>
        <v>79326073</v>
      </c>
      <c r="H38" s="48">
        <f t="shared" si="2"/>
        <v>-10161869</v>
      </c>
      <c r="I38" s="48">
        <f t="shared" si="2"/>
        <v>-10979241</v>
      </c>
      <c r="J38" s="48">
        <f t="shared" si="2"/>
        <v>58184963</v>
      </c>
      <c r="K38" s="48">
        <f t="shared" si="2"/>
        <v>-12383310</v>
      </c>
      <c r="L38" s="48">
        <f t="shared" si="2"/>
        <v>-13226797</v>
      </c>
      <c r="M38" s="48">
        <f t="shared" si="2"/>
        <v>48534717</v>
      </c>
      <c r="N38" s="48">
        <f t="shared" si="2"/>
        <v>22924610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81109573</v>
      </c>
      <c r="X38" s="48">
        <f>IF(F22=F36,0,X22-X36)</f>
        <v>65044906</v>
      </c>
      <c r="Y38" s="48">
        <f t="shared" si="2"/>
        <v>16064667</v>
      </c>
      <c r="Z38" s="49">
        <f>+IF(X38&lt;&gt;0,+(Y38/X38)*100,0)</f>
        <v>24.697809540996186</v>
      </c>
      <c r="AA38" s="46">
        <f>+AA22-AA36</f>
        <v>24504512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1958000</v>
      </c>
      <c r="F39" s="8">
        <v>1958000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890000</v>
      </c>
      <c r="Y39" s="8">
        <v>-890000</v>
      </c>
      <c r="Z39" s="2">
        <v>-100</v>
      </c>
      <c r="AA39" s="6">
        <v>1958000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26462512</v>
      </c>
      <c r="F42" s="57">
        <f t="shared" si="3"/>
        <v>26462512</v>
      </c>
      <c r="G42" s="57">
        <f t="shared" si="3"/>
        <v>79326073</v>
      </c>
      <c r="H42" s="57">
        <f t="shared" si="3"/>
        <v>-10161869</v>
      </c>
      <c r="I42" s="57">
        <f t="shared" si="3"/>
        <v>-10979241</v>
      </c>
      <c r="J42" s="57">
        <f t="shared" si="3"/>
        <v>58184963</v>
      </c>
      <c r="K42" s="57">
        <f t="shared" si="3"/>
        <v>-12383310</v>
      </c>
      <c r="L42" s="57">
        <f t="shared" si="3"/>
        <v>-13226797</v>
      </c>
      <c r="M42" s="57">
        <f t="shared" si="3"/>
        <v>48534717</v>
      </c>
      <c r="N42" s="57">
        <f t="shared" si="3"/>
        <v>22924610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81109573</v>
      </c>
      <c r="X42" s="57">
        <f t="shared" si="3"/>
        <v>65934906</v>
      </c>
      <c r="Y42" s="57">
        <f t="shared" si="3"/>
        <v>15174667</v>
      </c>
      <c r="Z42" s="58">
        <f>+IF(X42&lt;&gt;0,+(Y42/X42)*100,0)</f>
        <v>23.014618387413794</v>
      </c>
      <c r="AA42" s="55">
        <f>SUM(AA38:AA41)</f>
        <v>26462512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26462512</v>
      </c>
      <c r="F44" s="65">
        <f t="shared" si="4"/>
        <v>26462512</v>
      </c>
      <c r="G44" s="65">
        <f t="shared" si="4"/>
        <v>79326073</v>
      </c>
      <c r="H44" s="65">
        <f t="shared" si="4"/>
        <v>-10161869</v>
      </c>
      <c r="I44" s="65">
        <f t="shared" si="4"/>
        <v>-10979241</v>
      </c>
      <c r="J44" s="65">
        <f t="shared" si="4"/>
        <v>58184963</v>
      </c>
      <c r="K44" s="65">
        <f t="shared" si="4"/>
        <v>-12383310</v>
      </c>
      <c r="L44" s="65">
        <f t="shared" si="4"/>
        <v>-13226797</v>
      </c>
      <c r="M44" s="65">
        <f t="shared" si="4"/>
        <v>48534717</v>
      </c>
      <c r="N44" s="65">
        <f t="shared" si="4"/>
        <v>22924610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81109573</v>
      </c>
      <c r="X44" s="65">
        <f t="shared" si="4"/>
        <v>65934906</v>
      </c>
      <c r="Y44" s="65">
        <f t="shared" si="4"/>
        <v>15174667</v>
      </c>
      <c r="Z44" s="66">
        <f>+IF(X44&lt;&gt;0,+(Y44/X44)*100,0)</f>
        <v>23.014618387413794</v>
      </c>
      <c r="AA44" s="63">
        <f>+AA42-AA43</f>
        <v>26462512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26462512</v>
      </c>
      <c r="F46" s="57">
        <f t="shared" si="5"/>
        <v>26462512</v>
      </c>
      <c r="G46" s="57">
        <f t="shared" si="5"/>
        <v>79326073</v>
      </c>
      <c r="H46" s="57">
        <f t="shared" si="5"/>
        <v>-10161869</v>
      </c>
      <c r="I46" s="57">
        <f t="shared" si="5"/>
        <v>-10979241</v>
      </c>
      <c r="J46" s="57">
        <f t="shared" si="5"/>
        <v>58184963</v>
      </c>
      <c r="K46" s="57">
        <f t="shared" si="5"/>
        <v>-12383310</v>
      </c>
      <c r="L46" s="57">
        <f t="shared" si="5"/>
        <v>-13226797</v>
      </c>
      <c r="M46" s="57">
        <f t="shared" si="5"/>
        <v>48534717</v>
      </c>
      <c r="N46" s="57">
        <f t="shared" si="5"/>
        <v>22924610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81109573</v>
      </c>
      <c r="X46" s="57">
        <f t="shared" si="5"/>
        <v>65934906</v>
      </c>
      <c r="Y46" s="57">
        <f t="shared" si="5"/>
        <v>15174667</v>
      </c>
      <c r="Z46" s="58">
        <f>+IF(X46&lt;&gt;0,+(Y46/X46)*100,0)</f>
        <v>23.014618387413794</v>
      </c>
      <c r="AA46" s="55">
        <f>SUM(AA44:AA45)</f>
        <v>26462512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26462512</v>
      </c>
      <c r="F48" s="73">
        <f t="shared" si="6"/>
        <v>26462512</v>
      </c>
      <c r="G48" s="73">
        <f t="shared" si="6"/>
        <v>79326073</v>
      </c>
      <c r="H48" s="74">
        <f t="shared" si="6"/>
        <v>-10161869</v>
      </c>
      <c r="I48" s="74">
        <f t="shared" si="6"/>
        <v>-10979241</v>
      </c>
      <c r="J48" s="74">
        <f t="shared" si="6"/>
        <v>58184963</v>
      </c>
      <c r="K48" s="74">
        <f t="shared" si="6"/>
        <v>-12383310</v>
      </c>
      <c r="L48" s="74">
        <f t="shared" si="6"/>
        <v>-13226797</v>
      </c>
      <c r="M48" s="73">
        <f t="shared" si="6"/>
        <v>48534717</v>
      </c>
      <c r="N48" s="73">
        <f t="shared" si="6"/>
        <v>22924610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81109573</v>
      </c>
      <c r="X48" s="74">
        <f t="shared" si="6"/>
        <v>65934906</v>
      </c>
      <c r="Y48" s="74">
        <f t="shared" si="6"/>
        <v>15174667</v>
      </c>
      <c r="Z48" s="75">
        <f>+IF(X48&lt;&gt;0,+(Y48/X48)*100,0)</f>
        <v>23.014618387413794</v>
      </c>
      <c r="AA48" s="76">
        <f>SUM(AA46:AA47)</f>
        <v>26462512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91895139</v>
      </c>
      <c r="F5" s="8">
        <v>91895139</v>
      </c>
      <c r="G5" s="8">
        <v>7807264</v>
      </c>
      <c r="H5" s="8">
        <v>7789163</v>
      </c>
      <c r="I5" s="8">
        <v>7790547</v>
      </c>
      <c r="J5" s="8">
        <v>23386974</v>
      </c>
      <c r="K5" s="8">
        <v>7791266</v>
      </c>
      <c r="L5" s="8">
        <v>7800295</v>
      </c>
      <c r="M5" s="8">
        <v>7807320</v>
      </c>
      <c r="N5" s="8">
        <v>23398881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46785855</v>
      </c>
      <c r="X5" s="8">
        <v>39046482</v>
      </c>
      <c r="Y5" s="8">
        <v>7739373</v>
      </c>
      <c r="Z5" s="2">
        <v>19.82</v>
      </c>
      <c r="AA5" s="6">
        <v>91895139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225446065</v>
      </c>
      <c r="F7" s="8">
        <v>225446065</v>
      </c>
      <c r="G7" s="8">
        <v>18002928</v>
      </c>
      <c r="H7" s="8">
        <v>19242369</v>
      </c>
      <c r="I7" s="8">
        <v>14730924</v>
      </c>
      <c r="J7" s="8">
        <v>51976221</v>
      </c>
      <c r="K7" s="8">
        <v>15232667</v>
      </c>
      <c r="L7" s="8">
        <v>14806764</v>
      </c>
      <c r="M7" s="8">
        <v>14979347</v>
      </c>
      <c r="N7" s="8">
        <v>45018778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96994999</v>
      </c>
      <c r="X7" s="8">
        <v>101748366</v>
      </c>
      <c r="Y7" s="8">
        <v>-4753367</v>
      </c>
      <c r="Z7" s="2">
        <v>-4.67</v>
      </c>
      <c r="AA7" s="6">
        <v>225446065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52392515</v>
      </c>
      <c r="F8" s="8">
        <v>52392515</v>
      </c>
      <c r="G8" s="8">
        <v>5270235</v>
      </c>
      <c r="H8" s="8">
        <v>4810150</v>
      </c>
      <c r="I8" s="8">
        <v>5047441</v>
      </c>
      <c r="J8" s="8">
        <v>15127826</v>
      </c>
      <c r="K8" s="8">
        <v>5174351</v>
      </c>
      <c r="L8" s="8">
        <v>11083022</v>
      </c>
      <c r="M8" s="8">
        <v>-2197384</v>
      </c>
      <c r="N8" s="8">
        <v>14059989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29187815</v>
      </c>
      <c r="X8" s="8">
        <v>32706216</v>
      </c>
      <c r="Y8" s="8">
        <v>-3518401</v>
      </c>
      <c r="Z8" s="2">
        <v>-10.76</v>
      </c>
      <c r="AA8" s="6">
        <v>52392515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23698604</v>
      </c>
      <c r="F9" s="8">
        <v>23698604</v>
      </c>
      <c r="G9" s="8">
        <v>2000725</v>
      </c>
      <c r="H9" s="8">
        <v>2007946</v>
      </c>
      <c r="I9" s="8">
        <v>2007658</v>
      </c>
      <c r="J9" s="8">
        <v>6016329</v>
      </c>
      <c r="K9" s="8">
        <v>2010024</v>
      </c>
      <c r="L9" s="8">
        <v>2190181</v>
      </c>
      <c r="M9" s="8">
        <v>1834068</v>
      </c>
      <c r="N9" s="8">
        <v>6034273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12050602</v>
      </c>
      <c r="X9" s="8">
        <v>10806342</v>
      </c>
      <c r="Y9" s="8">
        <v>1244260</v>
      </c>
      <c r="Z9" s="2">
        <v>11.51</v>
      </c>
      <c r="AA9" s="6">
        <v>23698604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19822688</v>
      </c>
      <c r="F10" s="26">
        <v>19822688</v>
      </c>
      <c r="G10" s="26">
        <v>1745342</v>
      </c>
      <c r="H10" s="26">
        <v>1752939</v>
      </c>
      <c r="I10" s="26">
        <v>1751465</v>
      </c>
      <c r="J10" s="26">
        <v>5249746</v>
      </c>
      <c r="K10" s="26">
        <v>1702126</v>
      </c>
      <c r="L10" s="26">
        <v>1760195</v>
      </c>
      <c r="M10" s="26">
        <v>1755911</v>
      </c>
      <c r="N10" s="26">
        <v>5218232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10467978</v>
      </c>
      <c r="X10" s="26">
        <v>9462486</v>
      </c>
      <c r="Y10" s="26">
        <v>1005492</v>
      </c>
      <c r="Z10" s="27">
        <v>10.63</v>
      </c>
      <c r="AA10" s="28">
        <v>19822688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2561790</v>
      </c>
      <c r="F11" s="8">
        <v>2561790</v>
      </c>
      <c r="G11" s="8">
        <v>172000</v>
      </c>
      <c r="H11" s="8">
        <v>288800</v>
      </c>
      <c r="I11" s="8">
        <v>627302</v>
      </c>
      <c r="J11" s="8">
        <v>1088102</v>
      </c>
      <c r="K11" s="8">
        <v>1254686</v>
      </c>
      <c r="L11" s="8">
        <v>610885</v>
      </c>
      <c r="M11" s="8">
        <v>110725</v>
      </c>
      <c r="N11" s="8">
        <v>1976296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3064398</v>
      </c>
      <c r="X11" s="8">
        <v>7335276</v>
      </c>
      <c r="Y11" s="8">
        <v>-4270878</v>
      </c>
      <c r="Z11" s="2">
        <v>-58.22</v>
      </c>
      <c r="AA11" s="6">
        <v>2561790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2386514</v>
      </c>
      <c r="F12" s="8">
        <v>2386514</v>
      </c>
      <c r="G12" s="8">
        <v>186486</v>
      </c>
      <c r="H12" s="8">
        <v>183044</v>
      </c>
      <c r="I12" s="8">
        <v>166563</v>
      </c>
      <c r="J12" s="8">
        <v>536093</v>
      </c>
      <c r="K12" s="8">
        <v>172383</v>
      </c>
      <c r="L12" s="8">
        <v>158482</v>
      </c>
      <c r="M12" s="8">
        <v>358087</v>
      </c>
      <c r="N12" s="8">
        <v>688952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1225045</v>
      </c>
      <c r="X12" s="8">
        <v>1266312</v>
      </c>
      <c r="Y12" s="8">
        <v>-41267</v>
      </c>
      <c r="Z12" s="2">
        <v>-3.26</v>
      </c>
      <c r="AA12" s="6">
        <v>2386514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900000</v>
      </c>
      <c r="F13" s="8">
        <v>900000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105900</v>
      </c>
      <c r="Y13" s="8">
        <v>-105900</v>
      </c>
      <c r="Z13" s="2">
        <v>-100</v>
      </c>
      <c r="AA13" s="6">
        <v>900000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22500000</v>
      </c>
      <c r="F14" s="8">
        <v>22500000</v>
      </c>
      <c r="G14" s="8">
        <v>1728287</v>
      </c>
      <c r="H14" s="8">
        <v>1759912</v>
      </c>
      <c r="I14" s="8">
        <v>1814688</v>
      </c>
      <c r="J14" s="8">
        <v>5302887</v>
      </c>
      <c r="K14" s="8">
        <v>1808525</v>
      </c>
      <c r="L14" s="8">
        <v>1895181</v>
      </c>
      <c r="M14" s="8">
        <v>1959447</v>
      </c>
      <c r="N14" s="8">
        <v>5663153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10966040</v>
      </c>
      <c r="X14" s="8">
        <v>11282058</v>
      </c>
      <c r="Y14" s="8">
        <v>-316018</v>
      </c>
      <c r="Z14" s="2">
        <v>-2.8</v>
      </c>
      <c r="AA14" s="6">
        <v>22500000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5736456</v>
      </c>
      <c r="F16" s="8">
        <v>5736456</v>
      </c>
      <c r="G16" s="8">
        <v>946</v>
      </c>
      <c r="H16" s="8">
        <v>208</v>
      </c>
      <c r="I16" s="8">
        <v>1183</v>
      </c>
      <c r="J16" s="8">
        <v>2337</v>
      </c>
      <c r="K16" s="8">
        <v>292</v>
      </c>
      <c r="L16" s="8">
        <v>264</v>
      </c>
      <c r="M16" s="8">
        <v>706</v>
      </c>
      <c r="N16" s="8">
        <v>1262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3599</v>
      </c>
      <c r="X16" s="8">
        <v>818802</v>
      </c>
      <c r="Y16" s="8">
        <v>-815203</v>
      </c>
      <c r="Z16" s="2">
        <v>-99.56</v>
      </c>
      <c r="AA16" s="6">
        <v>5736456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3671000</v>
      </c>
      <c r="F17" s="8">
        <v>3671000</v>
      </c>
      <c r="G17" s="8">
        <v>0</v>
      </c>
      <c r="H17" s="8">
        <v>260047</v>
      </c>
      <c r="I17" s="8">
        <v>0</v>
      </c>
      <c r="J17" s="8">
        <v>260047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260047</v>
      </c>
      <c r="X17" s="8">
        <v>2118000</v>
      </c>
      <c r="Y17" s="8">
        <v>-1857953</v>
      </c>
      <c r="Z17" s="2">
        <v>-87.72</v>
      </c>
      <c r="AA17" s="6">
        <v>3671000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7200000</v>
      </c>
      <c r="F18" s="8">
        <v>7200000</v>
      </c>
      <c r="G18" s="8">
        <v>0</v>
      </c>
      <c r="H18" s="8">
        <v>575429</v>
      </c>
      <c r="I18" s="8">
        <v>0</v>
      </c>
      <c r="J18" s="8">
        <v>575429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575429</v>
      </c>
      <c r="X18" s="8">
        <v>3177000</v>
      </c>
      <c r="Y18" s="8">
        <v>-2601571</v>
      </c>
      <c r="Z18" s="2">
        <v>-81.89</v>
      </c>
      <c r="AA18" s="6">
        <v>7200000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129007190</v>
      </c>
      <c r="F19" s="8">
        <v>129007190</v>
      </c>
      <c r="G19" s="8">
        <v>50601000</v>
      </c>
      <c r="H19" s="8">
        <v>344138</v>
      </c>
      <c r="I19" s="8">
        <v>1810000</v>
      </c>
      <c r="J19" s="8">
        <v>52755138</v>
      </c>
      <c r="K19" s="8">
        <v>0</v>
      </c>
      <c r="L19" s="8">
        <v>0</v>
      </c>
      <c r="M19" s="8">
        <v>40890000</v>
      </c>
      <c r="N19" s="8">
        <v>40890000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93645138</v>
      </c>
      <c r="X19" s="8">
        <v>64196946</v>
      </c>
      <c r="Y19" s="8">
        <v>29448192</v>
      </c>
      <c r="Z19" s="2">
        <v>45.87</v>
      </c>
      <c r="AA19" s="6">
        <v>129007190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-1317722</v>
      </c>
      <c r="F20" s="26">
        <v>-1317722</v>
      </c>
      <c r="G20" s="26">
        <v>555212</v>
      </c>
      <c r="H20" s="26">
        <v>587209</v>
      </c>
      <c r="I20" s="26">
        <v>526458</v>
      </c>
      <c r="J20" s="26">
        <v>1668879</v>
      </c>
      <c r="K20" s="26">
        <v>540481</v>
      </c>
      <c r="L20" s="26">
        <v>406176</v>
      </c>
      <c r="M20" s="26">
        <v>-2632553</v>
      </c>
      <c r="N20" s="26">
        <v>-1685896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-17017</v>
      </c>
      <c r="X20" s="26">
        <v>3808416</v>
      </c>
      <c r="Y20" s="26">
        <v>-3825433</v>
      </c>
      <c r="Z20" s="27">
        <v>-100.45</v>
      </c>
      <c r="AA20" s="28">
        <v>-1317722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1100000</v>
      </c>
      <c r="F21" s="8">
        <v>1100000</v>
      </c>
      <c r="G21" s="8">
        <v>700000</v>
      </c>
      <c r="H21" s="8">
        <v>0</v>
      </c>
      <c r="I21" s="30">
        <v>0</v>
      </c>
      <c r="J21" s="8">
        <v>700000</v>
      </c>
      <c r="K21" s="8">
        <v>456140</v>
      </c>
      <c r="L21" s="8">
        <v>-20000</v>
      </c>
      <c r="M21" s="8">
        <v>0</v>
      </c>
      <c r="N21" s="8">
        <v>436140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1136140</v>
      </c>
      <c r="X21" s="8">
        <v>264750</v>
      </c>
      <c r="Y21" s="8">
        <v>871390</v>
      </c>
      <c r="Z21" s="2">
        <v>329.14</v>
      </c>
      <c r="AA21" s="6">
        <v>1100000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587000239</v>
      </c>
      <c r="F22" s="35">
        <f t="shared" si="0"/>
        <v>587000239</v>
      </c>
      <c r="G22" s="35">
        <f t="shared" si="0"/>
        <v>88770425</v>
      </c>
      <c r="H22" s="35">
        <f t="shared" si="0"/>
        <v>39601354</v>
      </c>
      <c r="I22" s="35">
        <f t="shared" si="0"/>
        <v>36274229</v>
      </c>
      <c r="J22" s="35">
        <f t="shared" si="0"/>
        <v>164646008</v>
      </c>
      <c r="K22" s="35">
        <f t="shared" si="0"/>
        <v>36142941</v>
      </c>
      <c r="L22" s="35">
        <f t="shared" si="0"/>
        <v>40691445</v>
      </c>
      <c r="M22" s="35">
        <f t="shared" si="0"/>
        <v>64865674</v>
      </c>
      <c r="N22" s="35">
        <f t="shared" si="0"/>
        <v>141700060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306346068</v>
      </c>
      <c r="X22" s="35">
        <f t="shared" si="0"/>
        <v>288143352</v>
      </c>
      <c r="Y22" s="35">
        <f t="shared" si="0"/>
        <v>18202716</v>
      </c>
      <c r="Z22" s="36">
        <f>+IF(X22&lt;&gt;0,+(Y22/X22)*100,0)</f>
        <v>6.317243092250832</v>
      </c>
      <c r="AA22" s="33">
        <f>SUM(AA5:AA21)</f>
        <v>587000239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168076824</v>
      </c>
      <c r="F25" s="8">
        <v>168076824</v>
      </c>
      <c r="G25" s="8">
        <v>11179713</v>
      </c>
      <c r="H25" s="8">
        <v>13332490</v>
      </c>
      <c r="I25" s="8">
        <v>13586846</v>
      </c>
      <c r="J25" s="8">
        <v>38099049</v>
      </c>
      <c r="K25" s="8">
        <v>13027232</v>
      </c>
      <c r="L25" s="8">
        <v>13179854</v>
      </c>
      <c r="M25" s="8">
        <v>12964932</v>
      </c>
      <c r="N25" s="8">
        <v>39172018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77271067</v>
      </c>
      <c r="X25" s="8">
        <v>86769522</v>
      </c>
      <c r="Y25" s="8">
        <v>-9498455</v>
      </c>
      <c r="Z25" s="2">
        <v>-10.95</v>
      </c>
      <c r="AA25" s="6">
        <v>168076824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13090445</v>
      </c>
      <c r="F26" s="8">
        <v>13090445</v>
      </c>
      <c r="G26" s="8">
        <v>1029240</v>
      </c>
      <c r="H26" s="8">
        <v>854898</v>
      </c>
      <c r="I26" s="8">
        <v>1024936</v>
      </c>
      <c r="J26" s="8">
        <v>2909074</v>
      </c>
      <c r="K26" s="8">
        <v>1055624</v>
      </c>
      <c r="L26" s="8">
        <v>1143719</v>
      </c>
      <c r="M26" s="8">
        <v>1087966</v>
      </c>
      <c r="N26" s="8">
        <v>3287309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6196383</v>
      </c>
      <c r="X26" s="8">
        <v>6562764</v>
      </c>
      <c r="Y26" s="8">
        <v>-366381</v>
      </c>
      <c r="Z26" s="2">
        <v>-5.58</v>
      </c>
      <c r="AA26" s="6">
        <v>13090445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68507200</v>
      </c>
      <c r="F27" s="8">
        <v>68507200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34253602</v>
      </c>
      <c r="N27" s="8">
        <v>34253602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34253602</v>
      </c>
      <c r="X27" s="8">
        <v>42361218</v>
      </c>
      <c r="Y27" s="8">
        <v>-8107616</v>
      </c>
      <c r="Z27" s="2">
        <v>-19.14</v>
      </c>
      <c r="AA27" s="6">
        <v>68507200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85982143</v>
      </c>
      <c r="F28" s="8">
        <v>85982143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42991075</v>
      </c>
      <c r="N28" s="8">
        <v>42991075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42991075</v>
      </c>
      <c r="X28" s="8">
        <v>31952214</v>
      </c>
      <c r="Y28" s="8">
        <v>11038861</v>
      </c>
      <c r="Z28" s="2">
        <v>34.55</v>
      </c>
      <c r="AA28" s="6">
        <v>85982143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142968</v>
      </c>
      <c r="Y29" s="8">
        <v>-142968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247520000</v>
      </c>
      <c r="F30" s="8">
        <v>247520000</v>
      </c>
      <c r="G30" s="8">
        <v>7963039</v>
      </c>
      <c r="H30" s="8">
        <v>11263301</v>
      </c>
      <c r="I30" s="8">
        <v>7448814</v>
      </c>
      <c r="J30" s="8">
        <v>26675154</v>
      </c>
      <c r="K30" s="8">
        <v>10386785</v>
      </c>
      <c r="L30" s="8">
        <v>16699061</v>
      </c>
      <c r="M30" s="8">
        <v>13125915</v>
      </c>
      <c r="N30" s="8">
        <v>40211761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66886915</v>
      </c>
      <c r="X30" s="8">
        <v>104598594</v>
      </c>
      <c r="Y30" s="8">
        <v>-37711679</v>
      </c>
      <c r="Z30" s="2">
        <v>-36.05</v>
      </c>
      <c r="AA30" s="6">
        <v>247520000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33214902</v>
      </c>
      <c r="F31" s="8">
        <v>33214902</v>
      </c>
      <c r="G31" s="8">
        <v>2147760</v>
      </c>
      <c r="H31" s="8">
        <v>2276899</v>
      </c>
      <c r="I31" s="8">
        <v>986426</v>
      </c>
      <c r="J31" s="8">
        <v>5411085</v>
      </c>
      <c r="K31" s="8">
        <v>2607467</v>
      </c>
      <c r="L31" s="8">
        <v>1736777</v>
      </c>
      <c r="M31" s="8">
        <v>4072637</v>
      </c>
      <c r="N31" s="8">
        <v>8416881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13827966</v>
      </c>
      <c r="X31" s="8"/>
      <c r="Y31" s="8">
        <v>13827966</v>
      </c>
      <c r="Z31" s="2">
        <v>0</v>
      </c>
      <c r="AA31" s="6">
        <v>33214902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71343152</v>
      </c>
      <c r="F32" s="8">
        <v>71343152</v>
      </c>
      <c r="G32" s="8">
        <v>3379581</v>
      </c>
      <c r="H32" s="8">
        <v>3390090</v>
      </c>
      <c r="I32" s="8">
        <v>5655967</v>
      </c>
      <c r="J32" s="8">
        <v>12425638</v>
      </c>
      <c r="K32" s="8">
        <v>7583616</v>
      </c>
      <c r="L32" s="8">
        <v>3971421</v>
      </c>
      <c r="M32" s="8">
        <v>4359639</v>
      </c>
      <c r="N32" s="8">
        <v>15914676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28340314</v>
      </c>
      <c r="X32" s="8">
        <v>31595796</v>
      </c>
      <c r="Y32" s="8">
        <v>-3255482</v>
      </c>
      <c r="Z32" s="2">
        <v>-10.3</v>
      </c>
      <c r="AA32" s="6">
        <v>71343152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50489176</v>
      </c>
      <c r="F34" s="8">
        <v>50489176</v>
      </c>
      <c r="G34" s="8">
        <v>2430535</v>
      </c>
      <c r="H34" s="8">
        <v>4225079</v>
      </c>
      <c r="I34" s="8">
        <v>5271098</v>
      </c>
      <c r="J34" s="8">
        <v>11926712</v>
      </c>
      <c r="K34" s="8">
        <v>2811231</v>
      </c>
      <c r="L34" s="8">
        <v>3402212</v>
      </c>
      <c r="M34" s="8">
        <v>3295588</v>
      </c>
      <c r="N34" s="8">
        <v>9509031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21435743</v>
      </c>
      <c r="X34" s="8">
        <v>47847468</v>
      </c>
      <c r="Y34" s="8">
        <v>-26411725</v>
      </c>
      <c r="Z34" s="2">
        <v>-55.2</v>
      </c>
      <c r="AA34" s="6">
        <v>50489176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738223842</v>
      </c>
      <c r="F36" s="35">
        <f t="shared" si="1"/>
        <v>738223842</v>
      </c>
      <c r="G36" s="35">
        <f t="shared" si="1"/>
        <v>28129868</v>
      </c>
      <c r="H36" s="35">
        <f t="shared" si="1"/>
        <v>35342757</v>
      </c>
      <c r="I36" s="35">
        <f t="shared" si="1"/>
        <v>33974087</v>
      </c>
      <c r="J36" s="35">
        <f t="shared" si="1"/>
        <v>97446712</v>
      </c>
      <c r="K36" s="35">
        <f t="shared" si="1"/>
        <v>37471955</v>
      </c>
      <c r="L36" s="35">
        <f t="shared" si="1"/>
        <v>40133044</v>
      </c>
      <c r="M36" s="35">
        <f t="shared" si="1"/>
        <v>116151354</v>
      </c>
      <c r="N36" s="35">
        <f t="shared" si="1"/>
        <v>193756353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291203065</v>
      </c>
      <c r="X36" s="35">
        <f t="shared" si="1"/>
        <v>351830544</v>
      </c>
      <c r="Y36" s="35">
        <f t="shared" si="1"/>
        <v>-60627479</v>
      </c>
      <c r="Z36" s="36">
        <f>+IF(X36&lt;&gt;0,+(Y36/X36)*100,0)</f>
        <v>-17.232011271880932</v>
      </c>
      <c r="AA36" s="33">
        <f>SUM(AA25:AA35)</f>
        <v>738223842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-151223603</v>
      </c>
      <c r="F38" s="48">
        <f t="shared" si="2"/>
        <v>-151223603</v>
      </c>
      <c r="G38" s="48">
        <f t="shared" si="2"/>
        <v>60640557</v>
      </c>
      <c r="H38" s="48">
        <f t="shared" si="2"/>
        <v>4258597</v>
      </c>
      <c r="I38" s="48">
        <f t="shared" si="2"/>
        <v>2300142</v>
      </c>
      <c r="J38" s="48">
        <f t="shared" si="2"/>
        <v>67199296</v>
      </c>
      <c r="K38" s="48">
        <f t="shared" si="2"/>
        <v>-1329014</v>
      </c>
      <c r="L38" s="48">
        <f t="shared" si="2"/>
        <v>558401</v>
      </c>
      <c r="M38" s="48">
        <f t="shared" si="2"/>
        <v>-51285680</v>
      </c>
      <c r="N38" s="48">
        <f t="shared" si="2"/>
        <v>-52056293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15143003</v>
      </c>
      <c r="X38" s="48">
        <f>IF(F22=F36,0,X22-X36)</f>
        <v>-63687192</v>
      </c>
      <c r="Y38" s="48">
        <f t="shared" si="2"/>
        <v>78830195</v>
      </c>
      <c r="Z38" s="49">
        <f>+IF(X38&lt;&gt;0,+(Y38/X38)*100,0)</f>
        <v>-123.77715600964163</v>
      </c>
      <c r="AA38" s="46">
        <f>+AA22-AA36</f>
        <v>-151223603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69563810</v>
      </c>
      <c r="F39" s="8">
        <v>69563810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30156474</v>
      </c>
      <c r="Y39" s="8">
        <v>-30156474</v>
      </c>
      <c r="Z39" s="2">
        <v>-100</v>
      </c>
      <c r="AA39" s="6">
        <v>69563810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-1342374</v>
      </c>
      <c r="Y41" s="51">
        <v>1342374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-81659793</v>
      </c>
      <c r="F42" s="57">
        <f t="shared" si="3"/>
        <v>-81659793</v>
      </c>
      <c r="G42" s="57">
        <f t="shared" si="3"/>
        <v>60640557</v>
      </c>
      <c r="H42" s="57">
        <f t="shared" si="3"/>
        <v>4258597</v>
      </c>
      <c r="I42" s="57">
        <f t="shared" si="3"/>
        <v>2300142</v>
      </c>
      <c r="J42" s="57">
        <f t="shared" si="3"/>
        <v>67199296</v>
      </c>
      <c r="K42" s="57">
        <f t="shared" si="3"/>
        <v>-1329014</v>
      </c>
      <c r="L42" s="57">
        <f t="shared" si="3"/>
        <v>558401</v>
      </c>
      <c r="M42" s="57">
        <f t="shared" si="3"/>
        <v>-51285680</v>
      </c>
      <c r="N42" s="57">
        <f t="shared" si="3"/>
        <v>-52056293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15143003</v>
      </c>
      <c r="X42" s="57">
        <f t="shared" si="3"/>
        <v>-34873092</v>
      </c>
      <c r="Y42" s="57">
        <f t="shared" si="3"/>
        <v>50016095</v>
      </c>
      <c r="Z42" s="58">
        <f>+IF(X42&lt;&gt;0,+(Y42/X42)*100,0)</f>
        <v>-143.4231728003929</v>
      </c>
      <c r="AA42" s="55">
        <f>SUM(AA38:AA41)</f>
        <v>-81659793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-81659793</v>
      </c>
      <c r="F44" s="65">
        <f t="shared" si="4"/>
        <v>-81659793</v>
      </c>
      <c r="G44" s="65">
        <f t="shared" si="4"/>
        <v>60640557</v>
      </c>
      <c r="H44" s="65">
        <f t="shared" si="4"/>
        <v>4258597</v>
      </c>
      <c r="I44" s="65">
        <f t="shared" si="4"/>
        <v>2300142</v>
      </c>
      <c r="J44" s="65">
        <f t="shared" si="4"/>
        <v>67199296</v>
      </c>
      <c r="K44" s="65">
        <f t="shared" si="4"/>
        <v>-1329014</v>
      </c>
      <c r="L44" s="65">
        <f t="shared" si="4"/>
        <v>558401</v>
      </c>
      <c r="M44" s="65">
        <f t="shared" si="4"/>
        <v>-51285680</v>
      </c>
      <c r="N44" s="65">
        <f t="shared" si="4"/>
        <v>-52056293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15143003</v>
      </c>
      <c r="X44" s="65">
        <f t="shared" si="4"/>
        <v>-34873092</v>
      </c>
      <c r="Y44" s="65">
        <f t="shared" si="4"/>
        <v>50016095</v>
      </c>
      <c r="Z44" s="66">
        <f>+IF(X44&lt;&gt;0,+(Y44/X44)*100,0)</f>
        <v>-143.4231728003929</v>
      </c>
      <c r="AA44" s="63">
        <f>+AA42-AA43</f>
        <v>-81659793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-81659793</v>
      </c>
      <c r="F46" s="57">
        <f t="shared" si="5"/>
        <v>-81659793</v>
      </c>
      <c r="G46" s="57">
        <f t="shared" si="5"/>
        <v>60640557</v>
      </c>
      <c r="H46" s="57">
        <f t="shared" si="5"/>
        <v>4258597</v>
      </c>
      <c r="I46" s="57">
        <f t="shared" si="5"/>
        <v>2300142</v>
      </c>
      <c r="J46" s="57">
        <f t="shared" si="5"/>
        <v>67199296</v>
      </c>
      <c r="K46" s="57">
        <f t="shared" si="5"/>
        <v>-1329014</v>
      </c>
      <c r="L46" s="57">
        <f t="shared" si="5"/>
        <v>558401</v>
      </c>
      <c r="M46" s="57">
        <f t="shared" si="5"/>
        <v>-51285680</v>
      </c>
      <c r="N46" s="57">
        <f t="shared" si="5"/>
        <v>-52056293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15143003</v>
      </c>
      <c r="X46" s="57">
        <f t="shared" si="5"/>
        <v>-34873092</v>
      </c>
      <c r="Y46" s="57">
        <f t="shared" si="5"/>
        <v>50016095</v>
      </c>
      <c r="Z46" s="58">
        <f>+IF(X46&lt;&gt;0,+(Y46/X46)*100,0)</f>
        <v>-143.4231728003929</v>
      </c>
      <c r="AA46" s="55">
        <f>SUM(AA44:AA45)</f>
        <v>-81659793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-81659793</v>
      </c>
      <c r="F48" s="73">
        <f t="shared" si="6"/>
        <v>-81659793</v>
      </c>
      <c r="G48" s="73">
        <f t="shared" si="6"/>
        <v>60640557</v>
      </c>
      <c r="H48" s="74">
        <f t="shared" si="6"/>
        <v>4258597</v>
      </c>
      <c r="I48" s="74">
        <f t="shared" si="6"/>
        <v>2300142</v>
      </c>
      <c r="J48" s="74">
        <f t="shared" si="6"/>
        <v>67199296</v>
      </c>
      <c r="K48" s="74">
        <f t="shared" si="6"/>
        <v>-1329014</v>
      </c>
      <c r="L48" s="74">
        <f t="shared" si="6"/>
        <v>558401</v>
      </c>
      <c r="M48" s="73">
        <f t="shared" si="6"/>
        <v>-51285680</v>
      </c>
      <c r="N48" s="73">
        <f t="shared" si="6"/>
        <v>-52056293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15143003</v>
      </c>
      <c r="X48" s="74">
        <f t="shared" si="6"/>
        <v>-34873092</v>
      </c>
      <c r="Y48" s="74">
        <f t="shared" si="6"/>
        <v>50016095</v>
      </c>
      <c r="Z48" s="75">
        <f>+IF(X48&lt;&gt;0,+(Y48/X48)*100,0)</f>
        <v>-143.4231728003929</v>
      </c>
      <c r="AA48" s="76">
        <f>SUM(AA46:AA47)</f>
        <v>-81659793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34003480</v>
      </c>
      <c r="D5" s="6">
        <v>0</v>
      </c>
      <c r="E5" s="7">
        <v>44252409</v>
      </c>
      <c r="F5" s="8">
        <v>44252409</v>
      </c>
      <c r="G5" s="8">
        <v>3124659</v>
      </c>
      <c r="H5" s="8">
        <v>3981383</v>
      </c>
      <c r="I5" s="8">
        <v>3423950</v>
      </c>
      <c r="J5" s="8">
        <v>10529992</v>
      </c>
      <c r="K5" s="8">
        <v>3381128</v>
      </c>
      <c r="L5" s="8">
        <v>3376613</v>
      </c>
      <c r="M5" s="8">
        <v>3378306</v>
      </c>
      <c r="N5" s="8">
        <v>10136047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20666039</v>
      </c>
      <c r="X5" s="8">
        <v>20228952</v>
      </c>
      <c r="Y5" s="8">
        <v>437087</v>
      </c>
      <c r="Z5" s="2">
        <v>2.16</v>
      </c>
      <c r="AA5" s="6">
        <v>44252409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89281225</v>
      </c>
      <c r="D7" s="6">
        <v>0</v>
      </c>
      <c r="E7" s="7">
        <v>93761413</v>
      </c>
      <c r="F7" s="8">
        <v>93761413</v>
      </c>
      <c r="G7" s="8">
        <v>4795059</v>
      </c>
      <c r="H7" s="8">
        <v>5342023</v>
      </c>
      <c r="I7" s="8">
        <v>4950823</v>
      </c>
      <c r="J7" s="8">
        <v>15087905</v>
      </c>
      <c r="K7" s="8">
        <v>13887643</v>
      </c>
      <c r="L7" s="8">
        <v>14298692</v>
      </c>
      <c r="M7" s="8">
        <v>20006254</v>
      </c>
      <c r="N7" s="8">
        <v>48192589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63280494</v>
      </c>
      <c r="X7" s="8">
        <v>53431956</v>
      </c>
      <c r="Y7" s="8">
        <v>9848538</v>
      </c>
      <c r="Z7" s="2">
        <v>18.43</v>
      </c>
      <c r="AA7" s="6">
        <v>93761413</v>
      </c>
    </row>
    <row r="8" spans="1:27" ht="13.5">
      <c r="A8" s="25" t="s">
        <v>35</v>
      </c>
      <c r="B8" s="24"/>
      <c r="C8" s="6">
        <v>15090592</v>
      </c>
      <c r="D8" s="6">
        <v>0</v>
      </c>
      <c r="E8" s="7">
        <v>15925872</v>
      </c>
      <c r="F8" s="8">
        <v>15925872</v>
      </c>
      <c r="G8" s="8">
        <v>1507305</v>
      </c>
      <c r="H8" s="8">
        <v>1483728</v>
      </c>
      <c r="I8" s="8">
        <v>1581096</v>
      </c>
      <c r="J8" s="8">
        <v>4572129</v>
      </c>
      <c r="K8" s="8">
        <v>1578324</v>
      </c>
      <c r="L8" s="8">
        <v>4310379</v>
      </c>
      <c r="M8" s="8">
        <v>2351939</v>
      </c>
      <c r="N8" s="8">
        <v>8240642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12812771</v>
      </c>
      <c r="X8" s="8">
        <v>7640022</v>
      </c>
      <c r="Y8" s="8">
        <v>5172749</v>
      </c>
      <c r="Z8" s="2">
        <v>67.71</v>
      </c>
      <c r="AA8" s="6">
        <v>15925872</v>
      </c>
    </row>
    <row r="9" spans="1:27" ht="13.5">
      <c r="A9" s="25" t="s">
        <v>36</v>
      </c>
      <c r="B9" s="24"/>
      <c r="C9" s="6">
        <v>7702908</v>
      </c>
      <c r="D9" s="6">
        <v>0</v>
      </c>
      <c r="E9" s="7">
        <v>8453943</v>
      </c>
      <c r="F9" s="8">
        <v>8453943</v>
      </c>
      <c r="G9" s="8">
        <v>718556</v>
      </c>
      <c r="H9" s="8">
        <v>716935</v>
      </c>
      <c r="I9" s="8">
        <v>771357</v>
      </c>
      <c r="J9" s="8">
        <v>2206848</v>
      </c>
      <c r="K9" s="8">
        <v>824988</v>
      </c>
      <c r="L9" s="8">
        <v>843169</v>
      </c>
      <c r="M9" s="8">
        <v>836406</v>
      </c>
      <c r="N9" s="8">
        <v>2504563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4711411</v>
      </c>
      <c r="X9" s="8">
        <v>3938340</v>
      </c>
      <c r="Y9" s="8">
        <v>773071</v>
      </c>
      <c r="Z9" s="2">
        <v>19.63</v>
      </c>
      <c r="AA9" s="6">
        <v>8453943</v>
      </c>
    </row>
    <row r="10" spans="1:27" ht="13.5">
      <c r="A10" s="25" t="s">
        <v>37</v>
      </c>
      <c r="B10" s="24"/>
      <c r="C10" s="6">
        <v>8710661</v>
      </c>
      <c r="D10" s="6">
        <v>0</v>
      </c>
      <c r="E10" s="7">
        <v>9235066</v>
      </c>
      <c r="F10" s="26">
        <v>9235066</v>
      </c>
      <c r="G10" s="26">
        <v>814126</v>
      </c>
      <c r="H10" s="26">
        <v>808540</v>
      </c>
      <c r="I10" s="26">
        <v>819699</v>
      </c>
      <c r="J10" s="26">
        <v>2442365</v>
      </c>
      <c r="K10" s="26">
        <v>861558</v>
      </c>
      <c r="L10" s="26">
        <v>865859</v>
      </c>
      <c r="M10" s="26">
        <v>871243</v>
      </c>
      <c r="N10" s="26">
        <v>2598660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5041025</v>
      </c>
      <c r="X10" s="26">
        <v>4373268</v>
      </c>
      <c r="Y10" s="26">
        <v>667757</v>
      </c>
      <c r="Z10" s="27">
        <v>15.27</v>
      </c>
      <c r="AA10" s="28">
        <v>9235066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758391</v>
      </c>
      <c r="D12" s="6">
        <v>0</v>
      </c>
      <c r="E12" s="7">
        <v>693417</v>
      </c>
      <c r="F12" s="8">
        <v>693417</v>
      </c>
      <c r="G12" s="8">
        <v>45330</v>
      </c>
      <c r="H12" s="8">
        <v>49916</v>
      </c>
      <c r="I12" s="8">
        <v>48468</v>
      </c>
      <c r="J12" s="8">
        <v>143714</v>
      </c>
      <c r="K12" s="8">
        <v>54533</v>
      </c>
      <c r="L12" s="8">
        <v>54725</v>
      </c>
      <c r="M12" s="8">
        <v>55191</v>
      </c>
      <c r="N12" s="8">
        <v>164449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308163</v>
      </c>
      <c r="X12" s="8">
        <v>425202</v>
      </c>
      <c r="Y12" s="8">
        <v>-117039</v>
      </c>
      <c r="Z12" s="2">
        <v>-27.53</v>
      </c>
      <c r="AA12" s="6">
        <v>693417</v>
      </c>
    </row>
    <row r="13" spans="1:27" ht="13.5">
      <c r="A13" s="23" t="s">
        <v>40</v>
      </c>
      <c r="B13" s="29"/>
      <c r="C13" s="6">
        <v>1028297</v>
      </c>
      <c r="D13" s="6">
        <v>0</v>
      </c>
      <c r="E13" s="7">
        <v>947109</v>
      </c>
      <c r="F13" s="8">
        <v>947109</v>
      </c>
      <c r="G13" s="8">
        <v>79429</v>
      </c>
      <c r="H13" s="8">
        <v>91689</v>
      </c>
      <c r="I13" s="8">
        <v>64068</v>
      </c>
      <c r="J13" s="8">
        <v>235186</v>
      </c>
      <c r="K13" s="8">
        <v>24485</v>
      </c>
      <c r="L13" s="8">
        <v>24403</v>
      </c>
      <c r="M13" s="8">
        <v>70046</v>
      </c>
      <c r="N13" s="8">
        <v>118934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354120</v>
      </c>
      <c r="X13" s="8">
        <v>266502</v>
      </c>
      <c r="Y13" s="8">
        <v>87618</v>
      </c>
      <c r="Z13" s="2">
        <v>32.88</v>
      </c>
      <c r="AA13" s="6">
        <v>947109</v>
      </c>
    </row>
    <row r="14" spans="1:27" ht="13.5">
      <c r="A14" s="23" t="s">
        <v>41</v>
      </c>
      <c r="B14" s="29"/>
      <c r="C14" s="6">
        <v>10659449</v>
      </c>
      <c r="D14" s="6">
        <v>0</v>
      </c>
      <c r="E14" s="7">
        <v>10574160</v>
      </c>
      <c r="F14" s="8">
        <v>10574160</v>
      </c>
      <c r="G14" s="8">
        <v>1257952</v>
      </c>
      <c r="H14" s="8">
        <v>1287437</v>
      </c>
      <c r="I14" s="8">
        <v>1327966</v>
      </c>
      <c r="J14" s="8">
        <v>3873355</v>
      </c>
      <c r="K14" s="8">
        <v>1360909</v>
      </c>
      <c r="L14" s="8">
        <v>1351504</v>
      </c>
      <c r="M14" s="8">
        <v>1362646</v>
      </c>
      <c r="N14" s="8">
        <v>4075059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7948414</v>
      </c>
      <c r="X14" s="8">
        <v>4148340</v>
      </c>
      <c r="Y14" s="8">
        <v>3800074</v>
      </c>
      <c r="Z14" s="2">
        <v>91.6</v>
      </c>
      <c r="AA14" s="6">
        <v>10574160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3779036</v>
      </c>
      <c r="D16" s="6">
        <v>0</v>
      </c>
      <c r="E16" s="7">
        <v>760677</v>
      </c>
      <c r="F16" s="8">
        <v>760677</v>
      </c>
      <c r="G16" s="8">
        <v>17808</v>
      </c>
      <c r="H16" s="8">
        <v>60332</v>
      </c>
      <c r="I16" s="8">
        <v>50740</v>
      </c>
      <c r="J16" s="8">
        <v>128880</v>
      </c>
      <c r="K16" s="8">
        <v>49969</v>
      </c>
      <c r="L16" s="8">
        <v>31999</v>
      </c>
      <c r="M16" s="8">
        <v>22184</v>
      </c>
      <c r="N16" s="8">
        <v>104152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233032</v>
      </c>
      <c r="X16" s="8">
        <v>611160</v>
      </c>
      <c r="Y16" s="8">
        <v>-378128</v>
      </c>
      <c r="Z16" s="2">
        <v>-61.87</v>
      </c>
      <c r="AA16" s="6">
        <v>760677</v>
      </c>
    </row>
    <row r="17" spans="1:27" ht="13.5">
      <c r="A17" s="23" t="s">
        <v>44</v>
      </c>
      <c r="B17" s="29"/>
      <c r="C17" s="6">
        <v>31508</v>
      </c>
      <c r="D17" s="6">
        <v>0</v>
      </c>
      <c r="E17" s="7">
        <v>37111</v>
      </c>
      <c r="F17" s="8">
        <v>37111</v>
      </c>
      <c r="G17" s="8">
        <v>19861</v>
      </c>
      <c r="H17" s="8">
        <v>11523</v>
      </c>
      <c r="I17" s="8">
        <v>1670</v>
      </c>
      <c r="J17" s="8">
        <v>33054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33054</v>
      </c>
      <c r="X17" s="8">
        <v>21090</v>
      </c>
      <c r="Y17" s="8">
        <v>11964</v>
      </c>
      <c r="Z17" s="2">
        <v>56.73</v>
      </c>
      <c r="AA17" s="6">
        <v>37111</v>
      </c>
    </row>
    <row r="18" spans="1:27" ht="13.5">
      <c r="A18" s="25" t="s">
        <v>45</v>
      </c>
      <c r="B18" s="24"/>
      <c r="C18" s="6">
        <v>9001790</v>
      </c>
      <c r="D18" s="6">
        <v>0</v>
      </c>
      <c r="E18" s="7">
        <v>6458154</v>
      </c>
      <c r="F18" s="8">
        <v>6458154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3621612</v>
      </c>
      <c r="Y18" s="8">
        <v>-3621612</v>
      </c>
      <c r="Z18" s="2">
        <v>-100</v>
      </c>
      <c r="AA18" s="6">
        <v>6458154</v>
      </c>
    </row>
    <row r="19" spans="1:27" ht="13.5">
      <c r="A19" s="23" t="s">
        <v>46</v>
      </c>
      <c r="B19" s="29"/>
      <c r="C19" s="6">
        <v>168294917</v>
      </c>
      <c r="D19" s="6">
        <v>0</v>
      </c>
      <c r="E19" s="7">
        <v>174112000</v>
      </c>
      <c r="F19" s="8">
        <v>174112000</v>
      </c>
      <c r="G19" s="8">
        <v>69168554</v>
      </c>
      <c r="H19" s="8">
        <v>2476858</v>
      </c>
      <c r="I19" s="8">
        <v>135000</v>
      </c>
      <c r="J19" s="8">
        <v>71780412</v>
      </c>
      <c r="K19" s="8">
        <v>154768</v>
      </c>
      <c r="L19" s="8">
        <v>1211000</v>
      </c>
      <c r="M19" s="8">
        <v>55338271</v>
      </c>
      <c r="N19" s="8">
        <v>56704039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128484451</v>
      </c>
      <c r="X19" s="8">
        <v>140183000</v>
      </c>
      <c r="Y19" s="8">
        <v>-11698549</v>
      </c>
      <c r="Z19" s="2">
        <v>-8.35</v>
      </c>
      <c r="AA19" s="6">
        <v>174112000</v>
      </c>
    </row>
    <row r="20" spans="1:27" ht="13.5">
      <c r="A20" s="23" t="s">
        <v>47</v>
      </c>
      <c r="B20" s="29"/>
      <c r="C20" s="6">
        <v>37751942</v>
      </c>
      <c r="D20" s="6">
        <v>0</v>
      </c>
      <c r="E20" s="7">
        <v>27159447</v>
      </c>
      <c r="F20" s="26">
        <v>27159447</v>
      </c>
      <c r="G20" s="26">
        <v>5889757</v>
      </c>
      <c r="H20" s="26">
        <v>5596899</v>
      </c>
      <c r="I20" s="26">
        <v>3579069</v>
      </c>
      <c r="J20" s="26">
        <v>15065725</v>
      </c>
      <c r="K20" s="26">
        <v>4544277</v>
      </c>
      <c r="L20" s="26">
        <v>5135641</v>
      </c>
      <c r="M20" s="26">
        <v>-23069167</v>
      </c>
      <c r="N20" s="26">
        <v>-13389249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1676476</v>
      </c>
      <c r="X20" s="26">
        <v>13579722</v>
      </c>
      <c r="Y20" s="26">
        <v>-11903246</v>
      </c>
      <c r="Z20" s="27">
        <v>-87.65</v>
      </c>
      <c r="AA20" s="28">
        <v>27159447</v>
      </c>
    </row>
    <row r="21" spans="1:27" ht="13.5">
      <c r="A21" s="23" t="s">
        <v>48</v>
      </c>
      <c r="B21" s="29"/>
      <c r="C21" s="6">
        <v>1357451</v>
      </c>
      <c r="D21" s="6">
        <v>0</v>
      </c>
      <c r="E21" s="7">
        <v>3500000</v>
      </c>
      <c r="F21" s="8">
        <v>3500000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2300000</v>
      </c>
      <c r="Y21" s="8">
        <v>-2300000</v>
      </c>
      <c r="Z21" s="2">
        <v>-100</v>
      </c>
      <c r="AA21" s="6">
        <v>3500000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387451647</v>
      </c>
      <c r="D22" s="33">
        <f>SUM(D5:D21)</f>
        <v>0</v>
      </c>
      <c r="E22" s="34">
        <f t="shared" si="0"/>
        <v>395870778</v>
      </c>
      <c r="F22" s="35">
        <f t="shared" si="0"/>
        <v>395870778</v>
      </c>
      <c r="G22" s="35">
        <f t="shared" si="0"/>
        <v>87438396</v>
      </c>
      <c r="H22" s="35">
        <f t="shared" si="0"/>
        <v>21907263</v>
      </c>
      <c r="I22" s="35">
        <f t="shared" si="0"/>
        <v>16753906</v>
      </c>
      <c r="J22" s="35">
        <f t="shared" si="0"/>
        <v>126099565</v>
      </c>
      <c r="K22" s="35">
        <f t="shared" si="0"/>
        <v>26722582</v>
      </c>
      <c r="L22" s="35">
        <f t="shared" si="0"/>
        <v>31503984</v>
      </c>
      <c r="M22" s="35">
        <f t="shared" si="0"/>
        <v>61223319</v>
      </c>
      <c r="N22" s="35">
        <f t="shared" si="0"/>
        <v>119449885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245549450</v>
      </c>
      <c r="X22" s="35">
        <f t="shared" si="0"/>
        <v>254769166</v>
      </c>
      <c r="Y22" s="35">
        <f t="shared" si="0"/>
        <v>-9219716</v>
      </c>
      <c r="Z22" s="36">
        <f>+IF(X22&lt;&gt;0,+(Y22/X22)*100,0)</f>
        <v>-3.618850799236827</v>
      </c>
      <c r="AA22" s="33">
        <f>SUM(AA5:AA21)</f>
        <v>395870778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128726584</v>
      </c>
      <c r="D25" s="6">
        <v>0</v>
      </c>
      <c r="E25" s="7">
        <v>132738978</v>
      </c>
      <c r="F25" s="8">
        <v>132738978</v>
      </c>
      <c r="G25" s="8">
        <v>11790911</v>
      </c>
      <c r="H25" s="8">
        <v>14258097</v>
      </c>
      <c r="I25" s="8">
        <v>13096683</v>
      </c>
      <c r="J25" s="8">
        <v>39145691</v>
      </c>
      <c r="K25" s="8">
        <v>12589854</v>
      </c>
      <c r="L25" s="8">
        <v>12805578</v>
      </c>
      <c r="M25" s="8">
        <v>12855147</v>
      </c>
      <c r="N25" s="8">
        <v>38250579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77396270</v>
      </c>
      <c r="X25" s="8">
        <v>66369492</v>
      </c>
      <c r="Y25" s="8">
        <v>11026778</v>
      </c>
      <c r="Z25" s="2">
        <v>16.61</v>
      </c>
      <c r="AA25" s="6">
        <v>132738978</v>
      </c>
    </row>
    <row r="26" spans="1:27" ht="13.5">
      <c r="A26" s="25" t="s">
        <v>52</v>
      </c>
      <c r="B26" s="24"/>
      <c r="C26" s="6">
        <v>13086474</v>
      </c>
      <c r="D26" s="6">
        <v>0</v>
      </c>
      <c r="E26" s="7">
        <v>14652897</v>
      </c>
      <c r="F26" s="8">
        <v>14652897</v>
      </c>
      <c r="G26" s="8">
        <v>1151615</v>
      </c>
      <c r="H26" s="8">
        <v>898901</v>
      </c>
      <c r="I26" s="8">
        <v>991024</v>
      </c>
      <c r="J26" s="8">
        <v>3041540</v>
      </c>
      <c r="K26" s="8">
        <v>965395</v>
      </c>
      <c r="L26" s="8">
        <v>1021948</v>
      </c>
      <c r="M26" s="8">
        <v>1039952</v>
      </c>
      <c r="N26" s="8">
        <v>3027295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6068835</v>
      </c>
      <c r="X26" s="8">
        <v>7326498</v>
      </c>
      <c r="Y26" s="8">
        <v>-1257663</v>
      </c>
      <c r="Z26" s="2">
        <v>-17.17</v>
      </c>
      <c r="AA26" s="6">
        <v>14652897</v>
      </c>
    </row>
    <row r="27" spans="1:27" ht="13.5">
      <c r="A27" s="25" t="s">
        <v>53</v>
      </c>
      <c r="B27" s="24"/>
      <c r="C27" s="6">
        <v>29265729</v>
      </c>
      <c r="D27" s="6">
        <v>0</v>
      </c>
      <c r="E27" s="7">
        <v>30312900</v>
      </c>
      <c r="F27" s="8">
        <v>30312900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14350002</v>
      </c>
      <c r="Y27" s="8">
        <v>-14350002</v>
      </c>
      <c r="Z27" s="2">
        <v>-100</v>
      </c>
      <c r="AA27" s="6">
        <v>30312900</v>
      </c>
    </row>
    <row r="28" spans="1:27" ht="13.5">
      <c r="A28" s="25" t="s">
        <v>54</v>
      </c>
      <c r="B28" s="24"/>
      <c r="C28" s="6">
        <v>75291408</v>
      </c>
      <c r="D28" s="6">
        <v>0</v>
      </c>
      <c r="E28" s="7">
        <v>75079517</v>
      </c>
      <c r="F28" s="8">
        <v>75079517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37539756</v>
      </c>
      <c r="Y28" s="8">
        <v>-37539756</v>
      </c>
      <c r="Z28" s="2">
        <v>-100</v>
      </c>
      <c r="AA28" s="6">
        <v>75079517</v>
      </c>
    </row>
    <row r="29" spans="1:27" ht="13.5">
      <c r="A29" s="25" t="s">
        <v>55</v>
      </c>
      <c r="B29" s="24"/>
      <c r="C29" s="6">
        <v>12698943</v>
      </c>
      <c r="D29" s="6">
        <v>0</v>
      </c>
      <c r="E29" s="7">
        <v>265532</v>
      </c>
      <c r="F29" s="8">
        <v>265532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3249915</v>
      </c>
      <c r="N29" s="8">
        <v>3249915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3249915</v>
      </c>
      <c r="X29" s="8">
        <v>132768</v>
      </c>
      <c r="Y29" s="8">
        <v>3117147</v>
      </c>
      <c r="Z29" s="2">
        <v>2347.81</v>
      </c>
      <c r="AA29" s="6">
        <v>265532</v>
      </c>
    </row>
    <row r="30" spans="1:27" ht="13.5">
      <c r="A30" s="25" t="s">
        <v>56</v>
      </c>
      <c r="B30" s="24"/>
      <c r="C30" s="6">
        <v>101297057</v>
      </c>
      <c r="D30" s="6">
        <v>0</v>
      </c>
      <c r="E30" s="7">
        <v>110193920</v>
      </c>
      <c r="F30" s="8">
        <v>110193920</v>
      </c>
      <c r="G30" s="8">
        <v>14129711</v>
      </c>
      <c r="H30" s="8">
        <v>14391580</v>
      </c>
      <c r="I30" s="8">
        <v>9923941</v>
      </c>
      <c r="J30" s="8">
        <v>38445232</v>
      </c>
      <c r="K30" s="8">
        <v>161027</v>
      </c>
      <c r="L30" s="8">
        <v>7485288</v>
      </c>
      <c r="M30" s="8">
        <v>27500763</v>
      </c>
      <c r="N30" s="8">
        <v>35147078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73592310</v>
      </c>
      <c r="X30" s="8">
        <v>55096962</v>
      </c>
      <c r="Y30" s="8">
        <v>18495348</v>
      </c>
      <c r="Z30" s="2">
        <v>33.57</v>
      </c>
      <c r="AA30" s="6">
        <v>110193920</v>
      </c>
    </row>
    <row r="31" spans="1:27" ht="13.5">
      <c r="A31" s="25" t="s">
        <v>57</v>
      </c>
      <c r="B31" s="24"/>
      <c r="C31" s="6">
        <v>34546660</v>
      </c>
      <c r="D31" s="6">
        <v>0</v>
      </c>
      <c r="E31" s="7">
        <v>17496520</v>
      </c>
      <c r="F31" s="8">
        <v>17496520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8748258</v>
      </c>
      <c r="Y31" s="8">
        <v>-8748258</v>
      </c>
      <c r="Z31" s="2">
        <v>-100</v>
      </c>
      <c r="AA31" s="6">
        <v>17496520</v>
      </c>
    </row>
    <row r="32" spans="1:27" ht="13.5">
      <c r="A32" s="25" t="s">
        <v>58</v>
      </c>
      <c r="B32" s="24"/>
      <c r="C32" s="6">
        <v>15272123</v>
      </c>
      <c r="D32" s="6">
        <v>0</v>
      </c>
      <c r="E32" s="7">
        <v>27001756</v>
      </c>
      <c r="F32" s="8">
        <v>27001756</v>
      </c>
      <c r="G32" s="8">
        <v>2669528</v>
      </c>
      <c r="H32" s="8">
        <v>5509718</v>
      </c>
      <c r="I32" s="8">
        <v>2128063</v>
      </c>
      <c r="J32" s="8">
        <v>10307309</v>
      </c>
      <c r="K32" s="8">
        <v>3150365</v>
      </c>
      <c r="L32" s="8">
        <v>7518006</v>
      </c>
      <c r="M32" s="8">
        <v>3661933</v>
      </c>
      <c r="N32" s="8">
        <v>14330304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24637613</v>
      </c>
      <c r="X32" s="8">
        <v>13500876</v>
      </c>
      <c r="Y32" s="8">
        <v>11136737</v>
      </c>
      <c r="Z32" s="2">
        <v>82.49</v>
      </c>
      <c r="AA32" s="6">
        <v>27001756</v>
      </c>
    </row>
    <row r="33" spans="1:27" ht="13.5">
      <c r="A33" s="25" t="s">
        <v>59</v>
      </c>
      <c r="B33" s="24"/>
      <c r="C33" s="6">
        <v>3929752</v>
      </c>
      <c r="D33" s="6">
        <v>0</v>
      </c>
      <c r="E33" s="7">
        <v>12728396</v>
      </c>
      <c r="F33" s="8">
        <v>12728396</v>
      </c>
      <c r="G33" s="8">
        <v>283484</v>
      </c>
      <c r="H33" s="8">
        <v>807597</v>
      </c>
      <c r="I33" s="8">
        <v>249095</v>
      </c>
      <c r="J33" s="8">
        <v>1340176</v>
      </c>
      <c r="K33" s="8">
        <v>545440</v>
      </c>
      <c r="L33" s="8">
        <v>870126</v>
      </c>
      <c r="M33" s="8">
        <v>899532</v>
      </c>
      <c r="N33" s="8">
        <v>2315098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3655274</v>
      </c>
      <c r="X33" s="8">
        <v>6364200</v>
      </c>
      <c r="Y33" s="8">
        <v>-2708926</v>
      </c>
      <c r="Z33" s="2">
        <v>-42.57</v>
      </c>
      <c r="AA33" s="6">
        <v>12728396</v>
      </c>
    </row>
    <row r="34" spans="1:27" ht="13.5">
      <c r="A34" s="25" t="s">
        <v>60</v>
      </c>
      <c r="B34" s="24"/>
      <c r="C34" s="6">
        <v>72593168</v>
      </c>
      <c r="D34" s="6">
        <v>0</v>
      </c>
      <c r="E34" s="7">
        <v>58963711</v>
      </c>
      <c r="F34" s="8">
        <v>58963711</v>
      </c>
      <c r="G34" s="8">
        <v>6565248</v>
      </c>
      <c r="H34" s="8">
        <v>4107166</v>
      </c>
      <c r="I34" s="8">
        <v>6057499</v>
      </c>
      <c r="J34" s="8">
        <v>16729913</v>
      </c>
      <c r="K34" s="8">
        <v>5351137</v>
      </c>
      <c r="L34" s="8">
        <v>11257792</v>
      </c>
      <c r="M34" s="8">
        <v>1854330</v>
      </c>
      <c r="N34" s="8">
        <v>18463259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35193172</v>
      </c>
      <c r="X34" s="8">
        <v>29481858</v>
      </c>
      <c r="Y34" s="8">
        <v>5711314</v>
      </c>
      <c r="Z34" s="2">
        <v>19.37</v>
      </c>
      <c r="AA34" s="6">
        <v>58963711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486707898</v>
      </c>
      <c r="D36" s="33">
        <f>SUM(D25:D35)</f>
        <v>0</v>
      </c>
      <c r="E36" s="34">
        <f t="shared" si="1"/>
        <v>479434127</v>
      </c>
      <c r="F36" s="35">
        <f t="shared" si="1"/>
        <v>479434127</v>
      </c>
      <c r="G36" s="35">
        <f t="shared" si="1"/>
        <v>36590497</v>
      </c>
      <c r="H36" s="35">
        <f t="shared" si="1"/>
        <v>39973059</v>
      </c>
      <c r="I36" s="35">
        <f t="shared" si="1"/>
        <v>32446305</v>
      </c>
      <c r="J36" s="35">
        <f t="shared" si="1"/>
        <v>109009861</v>
      </c>
      <c r="K36" s="35">
        <f t="shared" si="1"/>
        <v>22763218</v>
      </c>
      <c r="L36" s="35">
        <f t="shared" si="1"/>
        <v>40958738</v>
      </c>
      <c r="M36" s="35">
        <f t="shared" si="1"/>
        <v>51061572</v>
      </c>
      <c r="N36" s="35">
        <f t="shared" si="1"/>
        <v>114783528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223793389</v>
      </c>
      <c r="X36" s="35">
        <f t="shared" si="1"/>
        <v>238910670</v>
      </c>
      <c r="Y36" s="35">
        <f t="shared" si="1"/>
        <v>-15117281</v>
      </c>
      <c r="Z36" s="36">
        <f>+IF(X36&lt;&gt;0,+(Y36/X36)*100,0)</f>
        <v>-6.327587210734456</v>
      </c>
      <c r="AA36" s="33">
        <f>SUM(AA25:AA35)</f>
        <v>479434127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-99256251</v>
      </c>
      <c r="D38" s="46">
        <f>+D22-D36</f>
        <v>0</v>
      </c>
      <c r="E38" s="47">
        <f t="shared" si="2"/>
        <v>-83563349</v>
      </c>
      <c r="F38" s="48">
        <f t="shared" si="2"/>
        <v>-83563349</v>
      </c>
      <c r="G38" s="48">
        <f t="shared" si="2"/>
        <v>50847899</v>
      </c>
      <c r="H38" s="48">
        <f t="shared" si="2"/>
        <v>-18065796</v>
      </c>
      <c r="I38" s="48">
        <f t="shared" si="2"/>
        <v>-15692399</v>
      </c>
      <c r="J38" s="48">
        <f t="shared" si="2"/>
        <v>17089704</v>
      </c>
      <c r="K38" s="48">
        <f t="shared" si="2"/>
        <v>3959364</v>
      </c>
      <c r="L38" s="48">
        <f t="shared" si="2"/>
        <v>-9454754</v>
      </c>
      <c r="M38" s="48">
        <f t="shared" si="2"/>
        <v>10161747</v>
      </c>
      <c r="N38" s="48">
        <f t="shared" si="2"/>
        <v>4666357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21756061</v>
      </c>
      <c r="X38" s="48">
        <f>IF(F22=F36,0,X22-X36)</f>
        <v>15858496</v>
      </c>
      <c r="Y38" s="48">
        <f t="shared" si="2"/>
        <v>5897565</v>
      </c>
      <c r="Z38" s="49">
        <f>+IF(X38&lt;&gt;0,+(Y38/X38)*100,0)</f>
        <v>37.18867791750239</v>
      </c>
      <c r="AA38" s="46">
        <f>+AA22-AA36</f>
        <v>-83563349</v>
      </c>
    </row>
    <row r="39" spans="1:27" ht="13.5">
      <c r="A39" s="23" t="s">
        <v>64</v>
      </c>
      <c r="B39" s="29"/>
      <c r="C39" s="6">
        <v>191035163</v>
      </c>
      <c r="D39" s="6">
        <v>0</v>
      </c>
      <c r="E39" s="7">
        <v>75166000</v>
      </c>
      <c r="F39" s="8">
        <v>75166000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37582998</v>
      </c>
      <c r="Y39" s="8">
        <v>-37582998</v>
      </c>
      <c r="Z39" s="2">
        <v>-100</v>
      </c>
      <c r="AA39" s="6">
        <v>75166000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1050000</v>
      </c>
      <c r="Y40" s="26">
        <v>-1050000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2100000</v>
      </c>
      <c r="F41" s="8">
        <v>2100000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2100000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91778912</v>
      </c>
      <c r="D42" s="55">
        <f>SUM(D38:D41)</f>
        <v>0</v>
      </c>
      <c r="E42" s="56">
        <f t="shared" si="3"/>
        <v>-6297349</v>
      </c>
      <c r="F42" s="57">
        <f t="shared" si="3"/>
        <v>-6297349</v>
      </c>
      <c r="G42" s="57">
        <f t="shared" si="3"/>
        <v>50847899</v>
      </c>
      <c r="H42" s="57">
        <f t="shared" si="3"/>
        <v>-18065796</v>
      </c>
      <c r="I42" s="57">
        <f t="shared" si="3"/>
        <v>-15692399</v>
      </c>
      <c r="J42" s="57">
        <f t="shared" si="3"/>
        <v>17089704</v>
      </c>
      <c r="K42" s="57">
        <f t="shared" si="3"/>
        <v>3959364</v>
      </c>
      <c r="L42" s="57">
        <f t="shared" si="3"/>
        <v>-9454754</v>
      </c>
      <c r="M42" s="57">
        <f t="shared" si="3"/>
        <v>10161747</v>
      </c>
      <c r="N42" s="57">
        <f t="shared" si="3"/>
        <v>4666357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21756061</v>
      </c>
      <c r="X42" s="57">
        <f t="shared" si="3"/>
        <v>54491494</v>
      </c>
      <c r="Y42" s="57">
        <f t="shared" si="3"/>
        <v>-32735433</v>
      </c>
      <c r="Z42" s="58">
        <f>+IF(X42&lt;&gt;0,+(Y42/X42)*100,0)</f>
        <v>-60.07439069297678</v>
      </c>
      <c r="AA42" s="55">
        <f>SUM(AA38:AA41)</f>
        <v>-6297349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91778912</v>
      </c>
      <c r="D44" s="63">
        <f>+D42-D43</f>
        <v>0</v>
      </c>
      <c r="E44" s="64">
        <f t="shared" si="4"/>
        <v>-6297349</v>
      </c>
      <c r="F44" s="65">
        <f t="shared" si="4"/>
        <v>-6297349</v>
      </c>
      <c r="G44" s="65">
        <f t="shared" si="4"/>
        <v>50847899</v>
      </c>
      <c r="H44" s="65">
        <f t="shared" si="4"/>
        <v>-18065796</v>
      </c>
      <c r="I44" s="65">
        <f t="shared" si="4"/>
        <v>-15692399</v>
      </c>
      <c r="J44" s="65">
        <f t="shared" si="4"/>
        <v>17089704</v>
      </c>
      <c r="K44" s="65">
        <f t="shared" si="4"/>
        <v>3959364</v>
      </c>
      <c r="L44" s="65">
        <f t="shared" si="4"/>
        <v>-9454754</v>
      </c>
      <c r="M44" s="65">
        <f t="shared" si="4"/>
        <v>10161747</v>
      </c>
      <c r="N44" s="65">
        <f t="shared" si="4"/>
        <v>4666357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21756061</v>
      </c>
      <c r="X44" s="65">
        <f t="shared" si="4"/>
        <v>54491494</v>
      </c>
      <c r="Y44" s="65">
        <f t="shared" si="4"/>
        <v>-32735433</v>
      </c>
      <c r="Z44" s="66">
        <f>+IF(X44&lt;&gt;0,+(Y44/X44)*100,0)</f>
        <v>-60.07439069297678</v>
      </c>
      <c r="AA44" s="63">
        <f>+AA42-AA43</f>
        <v>-6297349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91778912</v>
      </c>
      <c r="D46" s="55">
        <f>SUM(D44:D45)</f>
        <v>0</v>
      </c>
      <c r="E46" s="56">
        <f t="shared" si="5"/>
        <v>-6297349</v>
      </c>
      <c r="F46" s="57">
        <f t="shared" si="5"/>
        <v>-6297349</v>
      </c>
      <c r="G46" s="57">
        <f t="shared" si="5"/>
        <v>50847899</v>
      </c>
      <c r="H46" s="57">
        <f t="shared" si="5"/>
        <v>-18065796</v>
      </c>
      <c r="I46" s="57">
        <f t="shared" si="5"/>
        <v>-15692399</v>
      </c>
      <c r="J46" s="57">
        <f t="shared" si="5"/>
        <v>17089704</v>
      </c>
      <c r="K46" s="57">
        <f t="shared" si="5"/>
        <v>3959364</v>
      </c>
      <c r="L46" s="57">
        <f t="shared" si="5"/>
        <v>-9454754</v>
      </c>
      <c r="M46" s="57">
        <f t="shared" si="5"/>
        <v>10161747</v>
      </c>
      <c r="N46" s="57">
        <f t="shared" si="5"/>
        <v>4666357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21756061</v>
      </c>
      <c r="X46" s="57">
        <f t="shared" si="5"/>
        <v>54491494</v>
      </c>
      <c r="Y46" s="57">
        <f t="shared" si="5"/>
        <v>-32735433</v>
      </c>
      <c r="Z46" s="58">
        <f>+IF(X46&lt;&gt;0,+(Y46/X46)*100,0)</f>
        <v>-60.07439069297678</v>
      </c>
      <c r="AA46" s="55">
        <f>SUM(AA44:AA45)</f>
        <v>-6297349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91778912</v>
      </c>
      <c r="D48" s="71">
        <f>SUM(D46:D47)</f>
        <v>0</v>
      </c>
      <c r="E48" s="72">
        <f t="shared" si="6"/>
        <v>-6297349</v>
      </c>
      <c r="F48" s="73">
        <f t="shared" si="6"/>
        <v>-6297349</v>
      </c>
      <c r="G48" s="73">
        <f t="shared" si="6"/>
        <v>50847899</v>
      </c>
      <c r="H48" s="74">
        <f t="shared" si="6"/>
        <v>-18065796</v>
      </c>
      <c r="I48" s="74">
        <f t="shared" si="6"/>
        <v>-15692399</v>
      </c>
      <c r="J48" s="74">
        <f t="shared" si="6"/>
        <v>17089704</v>
      </c>
      <c r="K48" s="74">
        <f t="shared" si="6"/>
        <v>3959364</v>
      </c>
      <c r="L48" s="74">
        <f t="shared" si="6"/>
        <v>-9454754</v>
      </c>
      <c r="M48" s="73">
        <f t="shared" si="6"/>
        <v>10161747</v>
      </c>
      <c r="N48" s="73">
        <f t="shared" si="6"/>
        <v>4666357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21756061</v>
      </c>
      <c r="X48" s="74">
        <f t="shared" si="6"/>
        <v>54491494</v>
      </c>
      <c r="Y48" s="74">
        <f t="shared" si="6"/>
        <v>-32735433</v>
      </c>
      <c r="Z48" s="75">
        <f>+IF(X48&lt;&gt;0,+(Y48/X48)*100,0)</f>
        <v>-60.07439069297678</v>
      </c>
      <c r="AA48" s="76">
        <f>SUM(AA46:AA47)</f>
        <v>-6297349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33059783</v>
      </c>
      <c r="D5" s="6">
        <v>0</v>
      </c>
      <c r="E5" s="7">
        <v>42838854</v>
      </c>
      <c r="F5" s="8">
        <v>42838854</v>
      </c>
      <c r="G5" s="8">
        <v>11294027</v>
      </c>
      <c r="H5" s="8">
        <v>2397097</v>
      </c>
      <c r="I5" s="8">
        <v>2403792</v>
      </c>
      <c r="J5" s="8">
        <v>16094916</v>
      </c>
      <c r="K5" s="8">
        <v>2396201</v>
      </c>
      <c r="L5" s="8">
        <v>2483460</v>
      </c>
      <c r="M5" s="8">
        <v>2440363</v>
      </c>
      <c r="N5" s="8">
        <v>7320024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23414940</v>
      </c>
      <c r="X5" s="8">
        <v>21419940</v>
      </c>
      <c r="Y5" s="8">
        <v>1995000</v>
      </c>
      <c r="Z5" s="2">
        <v>9.31</v>
      </c>
      <c r="AA5" s="6">
        <v>42838854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46080994</v>
      </c>
      <c r="D7" s="6">
        <v>0</v>
      </c>
      <c r="E7" s="7">
        <v>50257413</v>
      </c>
      <c r="F7" s="8">
        <v>50257413</v>
      </c>
      <c r="G7" s="8">
        <v>4253520</v>
      </c>
      <c r="H7" s="8">
        <v>5184560</v>
      </c>
      <c r="I7" s="8">
        <v>4334085</v>
      </c>
      <c r="J7" s="8">
        <v>13772165</v>
      </c>
      <c r="K7" s="8">
        <v>4428318</v>
      </c>
      <c r="L7" s="8">
        <v>5036244</v>
      </c>
      <c r="M7" s="8">
        <v>1842458</v>
      </c>
      <c r="N7" s="8">
        <v>11307020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25079185</v>
      </c>
      <c r="X7" s="8">
        <v>25128708</v>
      </c>
      <c r="Y7" s="8">
        <v>-49523</v>
      </c>
      <c r="Z7" s="2">
        <v>-0.2</v>
      </c>
      <c r="AA7" s="6">
        <v>50257413</v>
      </c>
    </row>
    <row r="8" spans="1:27" ht="13.5">
      <c r="A8" s="25" t="s">
        <v>35</v>
      </c>
      <c r="B8" s="24"/>
      <c r="C8" s="6">
        <v>23482393</v>
      </c>
      <c r="D8" s="6">
        <v>0</v>
      </c>
      <c r="E8" s="7">
        <v>32951469</v>
      </c>
      <c r="F8" s="8">
        <v>32951469</v>
      </c>
      <c r="G8" s="8">
        <v>2494651</v>
      </c>
      <c r="H8" s="8">
        <v>2211938</v>
      </c>
      <c r="I8" s="8">
        <v>2305155</v>
      </c>
      <c r="J8" s="8">
        <v>7011744</v>
      </c>
      <c r="K8" s="8">
        <v>2782692</v>
      </c>
      <c r="L8" s="8">
        <v>1522195</v>
      </c>
      <c r="M8" s="8">
        <v>2155954</v>
      </c>
      <c r="N8" s="8">
        <v>6460841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13472585</v>
      </c>
      <c r="X8" s="8">
        <v>16475736</v>
      </c>
      <c r="Y8" s="8">
        <v>-3003151</v>
      </c>
      <c r="Z8" s="2">
        <v>-18.23</v>
      </c>
      <c r="AA8" s="6">
        <v>32951469</v>
      </c>
    </row>
    <row r="9" spans="1:27" ht="13.5">
      <c r="A9" s="25" t="s">
        <v>36</v>
      </c>
      <c r="B9" s="24"/>
      <c r="C9" s="6">
        <v>12729421</v>
      </c>
      <c r="D9" s="6">
        <v>0</v>
      </c>
      <c r="E9" s="7">
        <v>13552492</v>
      </c>
      <c r="F9" s="8">
        <v>13552492</v>
      </c>
      <c r="G9" s="8">
        <v>1127297</v>
      </c>
      <c r="H9" s="8">
        <v>1129158</v>
      </c>
      <c r="I9" s="8">
        <v>1131078</v>
      </c>
      <c r="J9" s="8">
        <v>3387533</v>
      </c>
      <c r="K9" s="8">
        <v>1130749</v>
      </c>
      <c r="L9" s="8">
        <v>1135225</v>
      </c>
      <c r="M9" s="8">
        <v>1128213</v>
      </c>
      <c r="N9" s="8">
        <v>3394187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6781720</v>
      </c>
      <c r="X9" s="8">
        <v>6776244</v>
      </c>
      <c r="Y9" s="8">
        <v>5476</v>
      </c>
      <c r="Z9" s="2">
        <v>0.08</v>
      </c>
      <c r="AA9" s="6">
        <v>13552492</v>
      </c>
    </row>
    <row r="10" spans="1:27" ht="13.5">
      <c r="A10" s="25" t="s">
        <v>37</v>
      </c>
      <c r="B10" s="24"/>
      <c r="C10" s="6">
        <v>7457418</v>
      </c>
      <c r="D10" s="6">
        <v>0</v>
      </c>
      <c r="E10" s="7">
        <v>7951443</v>
      </c>
      <c r="F10" s="26">
        <v>7951443</v>
      </c>
      <c r="G10" s="26">
        <v>676597</v>
      </c>
      <c r="H10" s="26">
        <v>674548</v>
      </c>
      <c r="I10" s="26">
        <v>674740</v>
      </c>
      <c r="J10" s="26">
        <v>2025885</v>
      </c>
      <c r="K10" s="26">
        <v>676311</v>
      </c>
      <c r="L10" s="26">
        <v>773376</v>
      </c>
      <c r="M10" s="26">
        <v>702134</v>
      </c>
      <c r="N10" s="26">
        <v>2151821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4177706</v>
      </c>
      <c r="X10" s="26">
        <v>3975720</v>
      </c>
      <c r="Y10" s="26">
        <v>201986</v>
      </c>
      <c r="Z10" s="27">
        <v>5.08</v>
      </c>
      <c r="AA10" s="28">
        <v>7951443</v>
      </c>
    </row>
    <row r="11" spans="1:27" ht="13.5">
      <c r="A11" s="25" t="s">
        <v>38</v>
      </c>
      <c r="B11" s="29"/>
      <c r="C11" s="6">
        <v>1538512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19436</v>
      </c>
      <c r="D12" s="6">
        <v>0</v>
      </c>
      <c r="E12" s="7">
        <v>27248</v>
      </c>
      <c r="F12" s="8">
        <v>27248</v>
      </c>
      <c r="G12" s="8">
        <v>1504</v>
      </c>
      <c r="H12" s="8">
        <v>3035</v>
      </c>
      <c r="I12" s="8">
        <v>1703</v>
      </c>
      <c r="J12" s="8">
        <v>6242</v>
      </c>
      <c r="K12" s="8">
        <v>810</v>
      </c>
      <c r="L12" s="8">
        <v>3135</v>
      </c>
      <c r="M12" s="8">
        <v>1965</v>
      </c>
      <c r="N12" s="8">
        <v>5910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12152</v>
      </c>
      <c r="X12" s="8">
        <v>13620</v>
      </c>
      <c r="Y12" s="8">
        <v>-1468</v>
      </c>
      <c r="Z12" s="2">
        <v>-10.78</v>
      </c>
      <c r="AA12" s="6">
        <v>27248</v>
      </c>
    </row>
    <row r="13" spans="1:27" ht="13.5">
      <c r="A13" s="23" t="s">
        <v>40</v>
      </c>
      <c r="B13" s="29"/>
      <c r="C13" s="6">
        <v>5633780</v>
      </c>
      <c r="D13" s="6">
        <v>0</v>
      </c>
      <c r="E13" s="7">
        <v>3985575</v>
      </c>
      <c r="F13" s="8">
        <v>3985575</v>
      </c>
      <c r="G13" s="8">
        <v>52198</v>
      </c>
      <c r="H13" s="8">
        <v>255565</v>
      </c>
      <c r="I13" s="8">
        <v>315128</v>
      </c>
      <c r="J13" s="8">
        <v>622891</v>
      </c>
      <c r="K13" s="8">
        <v>170335</v>
      </c>
      <c r="L13" s="8">
        <v>1243537</v>
      </c>
      <c r="M13" s="8">
        <v>199841</v>
      </c>
      <c r="N13" s="8">
        <v>1613713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2236604</v>
      </c>
      <c r="X13" s="8">
        <v>199278</v>
      </c>
      <c r="Y13" s="8">
        <v>2037326</v>
      </c>
      <c r="Z13" s="2">
        <v>1022.35</v>
      </c>
      <c r="AA13" s="6">
        <v>3985575</v>
      </c>
    </row>
    <row r="14" spans="1:27" ht="13.5">
      <c r="A14" s="23" t="s">
        <v>41</v>
      </c>
      <c r="B14" s="29"/>
      <c r="C14" s="6">
        <v>24130058</v>
      </c>
      <c r="D14" s="6">
        <v>0</v>
      </c>
      <c r="E14" s="7">
        <v>23892236</v>
      </c>
      <c r="F14" s="8">
        <v>23892236</v>
      </c>
      <c r="G14" s="8">
        <v>2422795</v>
      </c>
      <c r="H14" s="8">
        <v>2443856</v>
      </c>
      <c r="I14" s="8">
        <v>2591279</v>
      </c>
      <c r="J14" s="8">
        <v>7457930</v>
      </c>
      <c r="K14" s="8">
        <v>2623228</v>
      </c>
      <c r="L14" s="8">
        <v>2738893</v>
      </c>
      <c r="M14" s="8">
        <v>2760176</v>
      </c>
      <c r="N14" s="8">
        <v>8122297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15580227</v>
      </c>
      <c r="X14" s="8">
        <v>1194606</v>
      </c>
      <c r="Y14" s="8">
        <v>14385621</v>
      </c>
      <c r="Z14" s="2">
        <v>1204.21</v>
      </c>
      <c r="AA14" s="6">
        <v>23892236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284276</v>
      </c>
      <c r="D16" s="6">
        <v>0</v>
      </c>
      <c r="E16" s="7">
        <v>49516</v>
      </c>
      <c r="F16" s="8">
        <v>49516</v>
      </c>
      <c r="G16" s="8">
        <v>0</v>
      </c>
      <c r="H16" s="8">
        <v>18011</v>
      </c>
      <c r="I16" s="8">
        <v>1718</v>
      </c>
      <c r="J16" s="8">
        <v>19729</v>
      </c>
      <c r="K16" s="8">
        <v>2850</v>
      </c>
      <c r="L16" s="8">
        <v>9262</v>
      </c>
      <c r="M16" s="8">
        <v>1662</v>
      </c>
      <c r="N16" s="8">
        <v>13774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33503</v>
      </c>
      <c r="X16" s="8">
        <v>24756</v>
      </c>
      <c r="Y16" s="8">
        <v>8747</v>
      </c>
      <c r="Z16" s="2">
        <v>35.33</v>
      </c>
      <c r="AA16" s="6">
        <v>49516</v>
      </c>
    </row>
    <row r="17" spans="1:27" ht="13.5">
      <c r="A17" s="23" t="s">
        <v>44</v>
      </c>
      <c r="B17" s="29"/>
      <c r="C17" s="6">
        <v>5547900</v>
      </c>
      <c r="D17" s="6">
        <v>0</v>
      </c>
      <c r="E17" s="7">
        <v>9531682</v>
      </c>
      <c r="F17" s="8">
        <v>9531682</v>
      </c>
      <c r="G17" s="8">
        <v>1819979</v>
      </c>
      <c r="H17" s="8">
        <v>662104</v>
      </c>
      <c r="I17" s="8">
        <v>351118</v>
      </c>
      <c r="J17" s="8">
        <v>2833201</v>
      </c>
      <c r="K17" s="8">
        <v>700974</v>
      </c>
      <c r="L17" s="8">
        <v>377938</v>
      </c>
      <c r="M17" s="8">
        <v>-37800</v>
      </c>
      <c r="N17" s="8">
        <v>1041112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3874313</v>
      </c>
      <c r="X17" s="8"/>
      <c r="Y17" s="8">
        <v>3874313</v>
      </c>
      <c r="Z17" s="2">
        <v>0</v>
      </c>
      <c r="AA17" s="6">
        <v>9531682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4765824</v>
      </c>
      <c r="Y18" s="8">
        <v>-4765824</v>
      </c>
      <c r="Z18" s="2">
        <v>-100</v>
      </c>
      <c r="AA18" s="6">
        <v>0</v>
      </c>
    </row>
    <row r="19" spans="1:27" ht="13.5">
      <c r="A19" s="23" t="s">
        <v>46</v>
      </c>
      <c r="B19" s="29"/>
      <c r="C19" s="6">
        <v>96272053</v>
      </c>
      <c r="D19" s="6">
        <v>0</v>
      </c>
      <c r="E19" s="7">
        <v>96584000</v>
      </c>
      <c r="F19" s="8">
        <v>96584000</v>
      </c>
      <c r="G19" s="8">
        <v>38332000</v>
      </c>
      <c r="H19" s="8">
        <v>0</v>
      </c>
      <c r="I19" s="8">
        <v>1625000</v>
      </c>
      <c r="J19" s="8">
        <v>39957000</v>
      </c>
      <c r="K19" s="8">
        <v>0</v>
      </c>
      <c r="L19" s="8">
        <v>0</v>
      </c>
      <c r="M19" s="8">
        <v>22436000</v>
      </c>
      <c r="N19" s="8">
        <v>22436000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62393000</v>
      </c>
      <c r="X19" s="8"/>
      <c r="Y19" s="8">
        <v>62393000</v>
      </c>
      <c r="Z19" s="2">
        <v>0</v>
      </c>
      <c r="AA19" s="6">
        <v>96584000</v>
      </c>
    </row>
    <row r="20" spans="1:27" ht="13.5">
      <c r="A20" s="23" t="s">
        <v>47</v>
      </c>
      <c r="B20" s="29"/>
      <c r="C20" s="6">
        <v>4032786</v>
      </c>
      <c r="D20" s="6">
        <v>0</v>
      </c>
      <c r="E20" s="7">
        <v>2782423</v>
      </c>
      <c r="F20" s="26">
        <v>2782423</v>
      </c>
      <c r="G20" s="26">
        <v>158527</v>
      </c>
      <c r="H20" s="26">
        <v>87226</v>
      </c>
      <c r="I20" s="26">
        <v>239741</v>
      </c>
      <c r="J20" s="26">
        <v>485494</v>
      </c>
      <c r="K20" s="26">
        <v>127283</v>
      </c>
      <c r="L20" s="26">
        <v>127578</v>
      </c>
      <c r="M20" s="26">
        <v>84244</v>
      </c>
      <c r="N20" s="26">
        <v>339105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824599</v>
      </c>
      <c r="X20" s="26">
        <v>1391130</v>
      </c>
      <c r="Y20" s="26">
        <v>-566531</v>
      </c>
      <c r="Z20" s="27">
        <v>-40.72</v>
      </c>
      <c r="AA20" s="28">
        <v>2782423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260268810</v>
      </c>
      <c r="D22" s="33">
        <f>SUM(D5:D21)</f>
        <v>0</v>
      </c>
      <c r="E22" s="34">
        <f t="shared" si="0"/>
        <v>284404351</v>
      </c>
      <c r="F22" s="35">
        <f t="shared" si="0"/>
        <v>284404351</v>
      </c>
      <c r="G22" s="35">
        <f t="shared" si="0"/>
        <v>62633095</v>
      </c>
      <c r="H22" s="35">
        <f t="shared" si="0"/>
        <v>15067098</v>
      </c>
      <c r="I22" s="35">
        <f t="shared" si="0"/>
        <v>15974537</v>
      </c>
      <c r="J22" s="35">
        <f t="shared" si="0"/>
        <v>93674730</v>
      </c>
      <c r="K22" s="35">
        <f t="shared" si="0"/>
        <v>15039751</v>
      </c>
      <c r="L22" s="35">
        <f t="shared" si="0"/>
        <v>15450843</v>
      </c>
      <c r="M22" s="35">
        <f t="shared" si="0"/>
        <v>33715210</v>
      </c>
      <c r="N22" s="35">
        <f t="shared" si="0"/>
        <v>64205804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157880534</v>
      </c>
      <c r="X22" s="35">
        <f t="shared" si="0"/>
        <v>81365562</v>
      </c>
      <c r="Y22" s="35">
        <f t="shared" si="0"/>
        <v>76514972</v>
      </c>
      <c r="Z22" s="36">
        <f>+IF(X22&lt;&gt;0,+(Y22/X22)*100,0)</f>
        <v>94.03852209611728</v>
      </c>
      <c r="AA22" s="33">
        <f>SUM(AA5:AA21)</f>
        <v>284404351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67111820</v>
      </c>
      <c r="D25" s="6">
        <v>0</v>
      </c>
      <c r="E25" s="7">
        <v>77115261</v>
      </c>
      <c r="F25" s="8">
        <v>77115261</v>
      </c>
      <c r="G25" s="8">
        <v>6737898</v>
      </c>
      <c r="H25" s="8">
        <v>5888289</v>
      </c>
      <c r="I25" s="8">
        <v>5678459</v>
      </c>
      <c r="J25" s="8">
        <v>18304646</v>
      </c>
      <c r="K25" s="8">
        <v>5868665</v>
      </c>
      <c r="L25" s="8">
        <v>5781354</v>
      </c>
      <c r="M25" s="8">
        <v>5967073</v>
      </c>
      <c r="N25" s="8">
        <v>17617092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35921738</v>
      </c>
      <c r="X25" s="8">
        <v>38557632</v>
      </c>
      <c r="Y25" s="8">
        <v>-2635894</v>
      </c>
      <c r="Z25" s="2">
        <v>-6.84</v>
      </c>
      <c r="AA25" s="6">
        <v>77115261</v>
      </c>
    </row>
    <row r="26" spans="1:27" ht="13.5">
      <c r="A26" s="25" t="s">
        <v>52</v>
      </c>
      <c r="B26" s="24"/>
      <c r="C26" s="6">
        <v>7464421</v>
      </c>
      <c r="D26" s="6">
        <v>0</v>
      </c>
      <c r="E26" s="7">
        <v>7586900</v>
      </c>
      <c r="F26" s="8">
        <v>7586900</v>
      </c>
      <c r="G26" s="8">
        <v>624868</v>
      </c>
      <c r="H26" s="8">
        <v>533864</v>
      </c>
      <c r="I26" s="8">
        <v>580463</v>
      </c>
      <c r="J26" s="8">
        <v>1739195</v>
      </c>
      <c r="K26" s="8">
        <v>601784</v>
      </c>
      <c r="L26" s="8">
        <v>590496</v>
      </c>
      <c r="M26" s="8">
        <v>587200</v>
      </c>
      <c r="N26" s="8">
        <v>1779480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3518675</v>
      </c>
      <c r="X26" s="8">
        <v>3793446</v>
      </c>
      <c r="Y26" s="8">
        <v>-274771</v>
      </c>
      <c r="Z26" s="2">
        <v>-7.24</v>
      </c>
      <c r="AA26" s="6">
        <v>7586900</v>
      </c>
    </row>
    <row r="27" spans="1:27" ht="13.5">
      <c r="A27" s="25" t="s">
        <v>53</v>
      </c>
      <c r="B27" s="24"/>
      <c r="C27" s="6">
        <v>28375951</v>
      </c>
      <c r="D27" s="6">
        <v>0</v>
      </c>
      <c r="E27" s="7">
        <v>66398252</v>
      </c>
      <c r="F27" s="8">
        <v>66398252</v>
      </c>
      <c r="G27" s="8">
        <v>-237281</v>
      </c>
      <c r="H27" s="8">
        <v>0</v>
      </c>
      <c r="I27" s="8">
        <v>0</v>
      </c>
      <c r="J27" s="8">
        <v>-237281</v>
      </c>
      <c r="K27" s="8">
        <v>0</v>
      </c>
      <c r="L27" s="8">
        <v>211834</v>
      </c>
      <c r="M27" s="8">
        <v>47546</v>
      </c>
      <c r="N27" s="8">
        <v>259380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22099</v>
      </c>
      <c r="X27" s="8">
        <v>33199122</v>
      </c>
      <c r="Y27" s="8">
        <v>-33177023</v>
      </c>
      <c r="Z27" s="2">
        <v>-99.93</v>
      </c>
      <c r="AA27" s="6">
        <v>66398252</v>
      </c>
    </row>
    <row r="28" spans="1:27" ht="13.5">
      <c r="A28" s="25" t="s">
        <v>54</v>
      </c>
      <c r="B28" s="24"/>
      <c r="C28" s="6">
        <v>28701181</v>
      </c>
      <c r="D28" s="6">
        <v>0</v>
      </c>
      <c r="E28" s="7">
        <v>36484397</v>
      </c>
      <c r="F28" s="8">
        <v>36484397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18242196</v>
      </c>
      <c r="Y28" s="8">
        <v>-18242196</v>
      </c>
      <c r="Z28" s="2">
        <v>-100</v>
      </c>
      <c r="AA28" s="6">
        <v>36484397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64465697</v>
      </c>
      <c r="D30" s="6">
        <v>0</v>
      </c>
      <c r="E30" s="7">
        <v>54868024</v>
      </c>
      <c r="F30" s="8">
        <v>54868024</v>
      </c>
      <c r="G30" s="8">
        <v>185310</v>
      </c>
      <c r="H30" s="8">
        <v>7344252</v>
      </c>
      <c r="I30" s="8">
        <v>5771022</v>
      </c>
      <c r="J30" s="8">
        <v>13300584</v>
      </c>
      <c r="K30" s="8">
        <v>7752678</v>
      </c>
      <c r="L30" s="8">
        <v>4267009</v>
      </c>
      <c r="M30" s="8">
        <v>3915764</v>
      </c>
      <c r="N30" s="8">
        <v>15935451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29236035</v>
      </c>
      <c r="X30" s="8">
        <v>27434010</v>
      </c>
      <c r="Y30" s="8">
        <v>1802025</v>
      </c>
      <c r="Z30" s="2">
        <v>6.57</v>
      </c>
      <c r="AA30" s="6">
        <v>54868024</v>
      </c>
    </row>
    <row r="31" spans="1:27" ht="13.5">
      <c r="A31" s="25" t="s">
        <v>57</v>
      </c>
      <c r="B31" s="24"/>
      <c r="C31" s="6">
        <v>14633802</v>
      </c>
      <c r="D31" s="6">
        <v>0</v>
      </c>
      <c r="E31" s="7">
        <v>12535128</v>
      </c>
      <c r="F31" s="8">
        <v>12535128</v>
      </c>
      <c r="G31" s="8">
        <v>218838</v>
      </c>
      <c r="H31" s="8">
        <v>1737486</v>
      </c>
      <c r="I31" s="8">
        <v>1731754</v>
      </c>
      <c r="J31" s="8">
        <v>3688078</v>
      </c>
      <c r="K31" s="8">
        <v>1826946</v>
      </c>
      <c r="L31" s="8">
        <v>1493796</v>
      </c>
      <c r="M31" s="8">
        <v>385659</v>
      </c>
      <c r="N31" s="8">
        <v>3706401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7394479</v>
      </c>
      <c r="X31" s="8">
        <v>6267234</v>
      </c>
      <c r="Y31" s="8">
        <v>1127245</v>
      </c>
      <c r="Z31" s="2">
        <v>17.99</v>
      </c>
      <c r="AA31" s="6">
        <v>12535128</v>
      </c>
    </row>
    <row r="32" spans="1:27" ht="13.5">
      <c r="A32" s="25" t="s">
        <v>58</v>
      </c>
      <c r="B32" s="24"/>
      <c r="C32" s="6">
        <v>11935592</v>
      </c>
      <c r="D32" s="6">
        <v>0</v>
      </c>
      <c r="E32" s="7">
        <v>11622401</v>
      </c>
      <c r="F32" s="8">
        <v>11622401</v>
      </c>
      <c r="G32" s="8">
        <v>900405</v>
      </c>
      <c r="H32" s="8">
        <v>2002714</v>
      </c>
      <c r="I32" s="8">
        <v>1043238</v>
      </c>
      <c r="J32" s="8">
        <v>3946357</v>
      </c>
      <c r="K32" s="8">
        <v>1466776</v>
      </c>
      <c r="L32" s="8">
        <v>603643</v>
      </c>
      <c r="M32" s="8">
        <v>1561675</v>
      </c>
      <c r="N32" s="8">
        <v>3632094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7578451</v>
      </c>
      <c r="X32" s="8">
        <v>5811198</v>
      </c>
      <c r="Y32" s="8">
        <v>1767253</v>
      </c>
      <c r="Z32" s="2">
        <v>30.41</v>
      </c>
      <c r="AA32" s="6">
        <v>11622401</v>
      </c>
    </row>
    <row r="33" spans="1:27" ht="13.5">
      <c r="A33" s="25" t="s">
        <v>59</v>
      </c>
      <c r="B33" s="24"/>
      <c r="C33" s="6">
        <v>1633991</v>
      </c>
      <c r="D33" s="6">
        <v>0</v>
      </c>
      <c r="E33" s="7">
        <v>9969151</v>
      </c>
      <c r="F33" s="8">
        <v>9969151</v>
      </c>
      <c r="G33" s="8">
        <v>749114</v>
      </c>
      <c r="H33" s="8">
        <v>507422</v>
      </c>
      <c r="I33" s="8">
        <v>497081</v>
      </c>
      <c r="J33" s="8">
        <v>1753617</v>
      </c>
      <c r="K33" s="8">
        <v>618248</v>
      </c>
      <c r="L33" s="8">
        <v>595529</v>
      </c>
      <c r="M33" s="8">
        <v>879479</v>
      </c>
      <c r="N33" s="8">
        <v>2093256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3846873</v>
      </c>
      <c r="X33" s="8">
        <v>4984572</v>
      </c>
      <c r="Y33" s="8">
        <v>-1137699</v>
      </c>
      <c r="Z33" s="2">
        <v>-22.82</v>
      </c>
      <c r="AA33" s="6">
        <v>9969151</v>
      </c>
    </row>
    <row r="34" spans="1:27" ht="13.5">
      <c r="A34" s="25" t="s">
        <v>60</v>
      </c>
      <c r="B34" s="24"/>
      <c r="C34" s="6">
        <v>28924564</v>
      </c>
      <c r="D34" s="6">
        <v>0</v>
      </c>
      <c r="E34" s="7">
        <v>28163741</v>
      </c>
      <c r="F34" s="8">
        <v>28163741</v>
      </c>
      <c r="G34" s="8">
        <v>3401581</v>
      </c>
      <c r="H34" s="8">
        <v>668939</v>
      </c>
      <c r="I34" s="8">
        <v>2211538</v>
      </c>
      <c r="J34" s="8">
        <v>6282058</v>
      </c>
      <c r="K34" s="8">
        <v>1791580</v>
      </c>
      <c r="L34" s="8">
        <v>1369441</v>
      </c>
      <c r="M34" s="8">
        <v>3440857</v>
      </c>
      <c r="N34" s="8">
        <v>6601878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12883936</v>
      </c>
      <c r="X34" s="8">
        <v>14081868</v>
      </c>
      <c r="Y34" s="8">
        <v>-1197932</v>
      </c>
      <c r="Z34" s="2">
        <v>-8.51</v>
      </c>
      <c r="AA34" s="6">
        <v>28163741</v>
      </c>
    </row>
    <row r="35" spans="1:27" ht="13.5">
      <c r="A35" s="23" t="s">
        <v>61</v>
      </c>
      <c r="B35" s="29"/>
      <c r="C35" s="6">
        <v>534189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253781208</v>
      </c>
      <c r="D36" s="33">
        <f>SUM(D25:D35)</f>
        <v>0</v>
      </c>
      <c r="E36" s="34">
        <f t="shared" si="1"/>
        <v>304743255</v>
      </c>
      <c r="F36" s="35">
        <f t="shared" si="1"/>
        <v>304743255</v>
      </c>
      <c r="G36" s="35">
        <f t="shared" si="1"/>
        <v>12580733</v>
      </c>
      <c r="H36" s="35">
        <f t="shared" si="1"/>
        <v>18682966</v>
      </c>
      <c r="I36" s="35">
        <f t="shared" si="1"/>
        <v>17513555</v>
      </c>
      <c r="J36" s="35">
        <f t="shared" si="1"/>
        <v>48777254</v>
      </c>
      <c r="K36" s="35">
        <f t="shared" si="1"/>
        <v>19926677</v>
      </c>
      <c r="L36" s="35">
        <f t="shared" si="1"/>
        <v>14913102</v>
      </c>
      <c r="M36" s="35">
        <f t="shared" si="1"/>
        <v>16785253</v>
      </c>
      <c r="N36" s="35">
        <f t="shared" si="1"/>
        <v>51625032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100402286</v>
      </c>
      <c r="X36" s="35">
        <f t="shared" si="1"/>
        <v>152371278</v>
      </c>
      <c r="Y36" s="35">
        <f t="shared" si="1"/>
        <v>-51968992</v>
      </c>
      <c r="Z36" s="36">
        <f>+IF(X36&lt;&gt;0,+(Y36/X36)*100,0)</f>
        <v>-34.106816377821545</v>
      </c>
      <c r="AA36" s="33">
        <f>SUM(AA25:AA35)</f>
        <v>304743255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6487602</v>
      </c>
      <c r="D38" s="46">
        <f>+D22-D36</f>
        <v>0</v>
      </c>
      <c r="E38" s="47">
        <f t="shared" si="2"/>
        <v>-20338904</v>
      </c>
      <c r="F38" s="48">
        <f t="shared" si="2"/>
        <v>-20338904</v>
      </c>
      <c r="G38" s="48">
        <f t="shared" si="2"/>
        <v>50052362</v>
      </c>
      <c r="H38" s="48">
        <f t="shared" si="2"/>
        <v>-3615868</v>
      </c>
      <c r="I38" s="48">
        <f t="shared" si="2"/>
        <v>-1539018</v>
      </c>
      <c r="J38" s="48">
        <f t="shared" si="2"/>
        <v>44897476</v>
      </c>
      <c r="K38" s="48">
        <f t="shared" si="2"/>
        <v>-4886926</v>
      </c>
      <c r="L38" s="48">
        <f t="shared" si="2"/>
        <v>537741</v>
      </c>
      <c r="M38" s="48">
        <f t="shared" si="2"/>
        <v>16929957</v>
      </c>
      <c r="N38" s="48">
        <f t="shared" si="2"/>
        <v>12580772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57478248</v>
      </c>
      <c r="X38" s="48">
        <f>IF(F22=F36,0,X22-X36)</f>
        <v>-71005716</v>
      </c>
      <c r="Y38" s="48">
        <f t="shared" si="2"/>
        <v>128483964</v>
      </c>
      <c r="Z38" s="49">
        <f>+IF(X38&lt;&gt;0,+(Y38/X38)*100,0)</f>
        <v>-180.94876192784255</v>
      </c>
      <c r="AA38" s="46">
        <f>+AA22-AA36</f>
        <v>-20338904</v>
      </c>
    </row>
    <row r="39" spans="1:27" ht="13.5">
      <c r="A39" s="23" t="s">
        <v>64</v>
      </c>
      <c r="B39" s="29"/>
      <c r="C39" s="6">
        <v>32836727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23910600</v>
      </c>
      <c r="Y39" s="8">
        <v>-23910600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39324329</v>
      </c>
      <c r="D42" s="55">
        <f>SUM(D38:D41)</f>
        <v>0</v>
      </c>
      <c r="E42" s="56">
        <f t="shared" si="3"/>
        <v>-20338904</v>
      </c>
      <c r="F42" s="57">
        <f t="shared" si="3"/>
        <v>-20338904</v>
      </c>
      <c r="G42" s="57">
        <f t="shared" si="3"/>
        <v>50052362</v>
      </c>
      <c r="H42" s="57">
        <f t="shared" si="3"/>
        <v>-3615868</v>
      </c>
      <c r="I42" s="57">
        <f t="shared" si="3"/>
        <v>-1539018</v>
      </c>
      <c r="J42" s="57">
        <f t="shared" si="3"/>
        <v>44897476</v>
      </c>
      <c r="K42" s="57">
        <f t="shared" si="3"/>
        <v>-4886926</v>
      </c>
      <c r="L42" s="57">
        <f t="shared" si="3"/>
        <v>537741</v>
      </c>
      <c r="M42" s="57">
        <f t="shared" si="3"/>
        <v>16929957</v>
      </c>
      <c r="N42" s="57">
        <f t="shared" si="3"/>
        <v>12580772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57478248</v>
      </c>
      <c r="X42" s="57">
        <f t="shared" si="3"/>
        <v>-47095116</v>
      </c>
      <c r="Y42" s="57">
        <f t="shared" si="3"/>
        <v>104573364</v>
      </c>
      <c r="Z42" s="58">
        <f>+IF(X42&lt;&gt;0,+(Y42/X42)*100,0)</f>
        <v>-222.04715240535768</v>
      </c>
      <c r="AA42" s="55">
        <f>SUM(AA38:AA41)</f>
        <v>-20338904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39324329</v>
      </c>
      <c r="D44" s="63">
        <f>+D42-D43</f>
        <v>0</v>
      </c>
      <c r="E44" s="64">
        <f t="shared" si="4"/>
        <v>-20338904</v>
      </c>
      <c r="F44" s="65">
        <f t="shared" si="4"/>
        <v>-20338904</v>
      </c>
      <c r="G44" s="65">
        <f t="shared" si="4"/>
        <v>50052362</v>
      </c>
      <c r="H44" s="65">
        <f t="shared" si="4"/>
        <v>-3615868</v>
      </c>
      <c r="I44" s="65">
        <f t="shared" si="4"/>
        <v>-1539018</v>
      </c>
      <c r="J44" s="65">
        <f t="shared" si="4"/>
        <v>44897476</v>
      </c>
      <c r="K44" s="65">
        <f t="shared" si="4"/>
        <v>-4886926</v>
      </c>
      <c r="L44" s="65">
        <f t="shared" si="4"/>
        <v>537741</v>
      </c>
      <c r="M44" s="65">
        <f t="shared" si="4"/>
        <v>16929957</v>
      </c>
      <c r="N44" s="65">
        <f t="shared" si="4"/>
        <v>12580772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57478248</v>
      </c>
      <c r="X44" s="65">
        <f t="shared" si="4"/>
        <v>-47095116</v>
      </c>
      <c r="Y44" s="65">
        <f t="shared" si="4"/>
        <v>104573364</v>
      </c>
      <c r="Z44" s="66">
        <f>+IF(X44&lt;&gt;0,+(Y44/X44)*100,0)</f>
        <v>-222.04715240535768</v>
      </c>
      <c r="AA44" s="63">
        <f>+AA42-AA43</f>
        <v>-20338904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39324329</v>
      </c>
      <c r="D46" s="55">
        <f>SUM(D44:D45)</f>
        <v>0</v>
      </c>
      <c r="E46" s="56">
        <f t="shared" si="5"/>
        <v>-20338904</v>
      </c>
      <c r="F46" s="57">
        <f t="shared" si="5"/>
        <v>-20338904</v>
      </c>
      <c r="G46" s="57">
        <f t="shared" si="5"/>
        <v>50052362</v>
      </c>
      <c r="H46" s="57">
        <f t="shared" si="5"/>
        <v>-3615868</v>
      </c>
      <c r="I46" s="57">
        <f t="shared" si="5"/>
        <v>-1539018</v>
      </c>
      <c r="J46" s="57">
        <f t="shared" si="5"/>
        <v>44897476</v>
      </c>
      <c r="K46" s="57">
        <f t="shared" si="5"/>
        <v>-4886926</v>
      </c>
      <c r="L46" s="57">
        <f t="shared" si="5"/>
        <v>537741</v>
      </c>
      <c r="M46" s="57">
        <f t="shared" si="5"/>
        <v>16929957</v>
      </c>
      <c r="N46" s="57">
        <f t="shared" si="5"/>
        <v>12580772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57478248</v>
      </c>
      <c r="X46" s="57">
        <f t="shared" si="5"/>
        <v>-47095116</v>
      </c>
      <c r="Y46" s="57">
        <f t="shared" si="5"/>
        <v>104573364</v>
      </c>
      <c r="Z46" s="58">
        <f>+IF(X46&lt;&gt;0,+(Y46/X46)*100,0)</f>
        <v>-222.04715240535768</v>
      </c>
      <c r="AA46" s="55">
        <f>SUM(AA44:AA45)</f>
        <v>-20338904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39324329</v>
      </c>
      <c r="D48" s="71">
        <f>SUM(D46:D47)</f>
        <v>0</v>
      </c>
      <c r="E48" s="72">
        <f t="shared" si="6"/>
        <v>-20338904</v>
      </c>
      <c r="F48" s="73">
        <f t="shared" si="6"/>
        <v>-20338904</v>
      </c>
      <c r="G48" s="73">
        <f t="shared" si="6"/>
        <v>50052362</v>
      </c>
      <c r="H48" s="74">
        <f t="shared" si="6"/>
        <v>-3615868</v>
      </c>
      <c r="I48" s="74">
        <f t="shared" si="6"/>
        <v>-1539018</v>
      </c>
      <c r="J48" s="74">
        <f t="shared" si="6"/>
        <v>44897476</v>
      </c>
      <c r="K48" s="74">
        <f t="shared" si="6"/>
        <v>-4886926</v>
      </c>
      <c r="L48" s="74">
        <f t="shared" si="6"/>
        <v>537741</v>
      </c>
      <c r="M48" s="73">
        <f t="shared" si="6"/>
        <v>16929957</v>
      </c>
      <c r="N48" s="73">
        <f t="shared" si="6"/>
        <v>12580772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57478248</v>
      </c>
      <c r="X48" s="74">
        <f t="shared" si="6"/>
        <v>-47095116</v>
      </c>
      <c r="Y48" s="74">
        <f t="shared" si="6"/>
        <v>104573364</v>
      </c>
      <c r="Z48" s="75">
        <f>+IF(X48&lt;&gt;0,+(Y48/X48)*100,0)</f>
        <v>-222.04715240535768</v>
      </c>
      <c r="AA48" s="76">
        <f>SUM(AA46:AA47)</f>
        <v>-20338904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68812000</v>
      </c>
      <c r="F5" s="8">
        <v>68812000</v>
      </c>
      <c r="G5" s="8">
        <v>5251097</v>
      </c>
      <c r="H5" s="8">
        <v>5541982</v>
      </c>
      <c r="I5" s="8">
        <v>5053901</v>
      </c>
      <c r="J5" s="8">
        <v>15846980</v>
      </c>
      <c r="K5" s="8">
        <v>5130959</v>
      </c>
      <c r="L5" s="8">
        <v>5147879</v>
      </c>
      <c r="M5" s="8">
        <v>0</v>
      </c>
      <c r="N5" s="8">
        <v>10278838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26125818</v>
      </c>
      <c r="X5" s="8">
        <v>34404000</v>
      </c>
      <c r="Y5" s="8">
        <v>-8278182</v>
      </c>
      <c r="Z5" s="2">
        <v>-24.06</v>
      </c>
      <c r="AA5" s="6">
        <v>68812000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293330469</v>
      </c>
      <c r="F7" s="8">
        <v>293330469</v>
      </c>
      <c r="G7" s="8">
        <v>24024884</v>
      </c>
      <c r="H7" s="8">
        <v>24072501</v>
      </c>
      <c r="I7" s="8">
        <v>18590023</v>
      </c>
      <c r="J7" s="8">
        <v>66687408</v>
      </c>
      <c r="K7" s="8">
        <v>18407341</v>
      </c>
      <c r="L7" s="8">
        <v>21821336</v>
      </c>
      <c r="M7" s="8">
        <v>0</v>
      </c>
      <c r="N7" s="8">
        <v>40228677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106916085</v>
      </c>
      <c r="X7" s="8">
        <v>146664000</v>
      </c>
      <c r="Y7" s="8">
        <v>-39747915</v>
      </c>
      <c r="Z7" s="2">
        <v>-27.1</v>
      </c>
      <c r="AA7" s="6">
        <v>293330469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48836735</v>
      </c>
      <c r="F8" s="8">
        <v>48836735</v>
      </c>
      <c r="G8" s="8">
        <v>4706668</v>
      </c>
      <c r="H8" s="8">
        <v>4766772</v>
      </c>
      <c r="I8" s="8">
        <v>5631298</v>
      </c>
      <c r="J8" s="8">
        <v>15104738</v>
      </c>
      <c r="K8" s="8">
        <v>4222440</v>
      </c>
      <c r="L8" s="8">
        <v>4666695</v>
      </c>
      <c r="M8" s="8">
        <v>0</v>
      </c>
      <c r="N8" s="8">
        <v>8889135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23993873</v>
      </c>
      <c r="X8" s="8">
        <v>24414000</v>
      </c>
      <c r="Y8" s="8">
        <v>-420127</v>
      </c>
      <c r="Z8" s="2">
        <v>-1.72</v>
      </c>
      <c r="AA8" s="6">
        <v>48836735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22882701</v>
      </c>
      <c r="F9" s="8">
        <v>22882701</v>
      </c>
      <c r="G9" s="8">
        <v>2134676</v>
      </c>
      <c r="H9" s="8">
        <v>2130190</v>
      </c>
      <c r="I9" s="8">
        <v>1998473</v>
      </c>
      <c r="J9" s="8">
        <v>6263339</v>
      </c>
      <c r="K9" s="8">
        <v>2083184</v>
      </c>
      <c r="L9" s="8">
        <v>2162310</v>
      </c>
      <c r="M9" s="8">
        <v>0</v>
      </c>
      <c r="N9" s="8">
        <v>4245494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10508833</v>
      </c>
      <c r="X9" s="8">
        <v>11436000</v>
      </c>
      <c r="Y9" s="8">
        <v>-927167</v>
      </c>
      <c r="Z9" s="2">
        <v>-8.11</v>
      </c>
      <c r="AA9" s="6">
        <v>22882701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14846952</v>
      </c>
      <c r="F10" s="26">
        <v>14846952</v>
      </c>
      <c r="G10" s="26">
        <v>1421668</v>
      </c>
      <c r="H10" s="26">
        <v>1387069</v>
      </c>
      <c r="I10" s="26">
        <v>1338925</v>
      </c>
      <c r="J10" s="26">
        <v>4147662</v>
      </c>
      <c r="K10" s="26">
        <v>1312217</v>
      </c>
      <c r="L10" s="26">
        <v>1325126</v>
      </c>
      <c r="M10" s="26">
        <v>0</v>
      </c>
      <c r="N10" s="26">
        <v>2637343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6785005</v>
      </c>
      <c r="X10" s="26">
        <v>7422000</v>
      </c>
      <c r="Y10" s="26">
        <v>-636995</v>
      </c>
      <c r="Z10" s="27">
        <v>-8.58</v>
      </c>
      <c r="AA10" s="28">
        <v>14846952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2049717</v>
      </c>
      <c r="F12" s="8">
        <v>2049717</v>
      </c>
      <c r="G12" s="8">
        <v>54853</v>
      </c>
      <c r="H12" s="8">
        <v>53218</v>
      </c>
      <c r="I12" s="8">
        <v>151011</v>
      </c>
      <c r="J12" s="8">
        <v>259082</v>
      </c>
      <c r="K12" s="8">
        <v>43773</v>
      </c>
      <c r="L12" s="8">
        <v>55676</v>
      </c>
      <c r="M12" s="8">
        <v>0</v>
      </c>
      <c r="N12" s="8">
        <v>99449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358531</v>
      </c>
      <c r="X12" s="8">
        <v>1024500</v>
      </c>
      <c r="Y12" s="8">
        <v>-665969</v>
      </c>
      <c r="Z12" s="2">
        <v>-65</v>
      </c>
      <c r="AA12" s="6">
        <v>2049717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86000</v>
      </c>
      <c r="F13" s="8">
        <v>86000</v>
      </c>
      <c r="G13" s="8">
        <v>0</v>
      </c>
      <c r="H13" s="8">
        <v>0</v>
      </c>
      <c r="I13" s="8">
        <v>0</v>
      </c>
      <c r="J13" s="8">
        <v>0</v>
      </c>
      <c r="K13" s="8">
        <v>13026</v>
      </c>
      <c r="L13" s="8">
        <v>9778</v>
      </c>
      <c r="M13" s="8">
        <v>0</v>
      </c>
      <c r="N13" s="8">
        <v>22804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22804</v>
      </c>
      <c r="X13" s="8">
        <v>43020</v>
      </c>
      <c r="Y13" s="8">
        <v>-20216</v>
      </c>
      <c r="Z13" s="2">
        <v>-46.99</v>
      </c>
      <c r="AA13" s="6">
        <v>86000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32267590</v>
      </c>
      <c r="F14" s="8">
        <v>32267590</v>
      </c>
      <c r="G14" s="8">
        <v>0</v>
      </c>
      <c r="H14" s="8">
        <v>12366</v>
      </c>
      <c r="I14" s="8">
        <v>3482400</v>
      </c>
      <c r="J14" s="8">
        <v>3494766</v>
      </c>
      <c r="K14" s="8">
        <v>3314147</v>
      </c>
      <c r="L14" s="8">
        <v>3558455</v>
      </c>
      <c r="M14" s="8">
        <v>0</v>
      </c>
      <c r="N14" s="8">
        <v>6872602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10367368</v>
      </c>
      <c r="X14" s="8">
        <v>16134000</v>
      </c>
      <c r="Y14" s="8">
        <v>-5766632</v>
      </c>
      <c r="Z14" s="2">
        <v>-35.74</v>
      </c>
      <c r="AA14" s="6">
        <v>32267590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3436740</v>
      </c>
      <c r="I15" s="8">
        <v>0</v>
      </c>
      <c r="J15" s="8">
        <v>3436740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3436740</v>
      </c>
      <c r="X15" s="8"/>
      <c r="Y15" s="8">
        <v>3436740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673970</v>
      </c>
      <c r="F16" s="8">
        <v>673970</v>
      </c>
      <c r="G16" s="8">
        <v>11553</v>
      </c>
      <c r="H16" s="8">
        <v>34950</v>
      </c>
      <c r="I16" s="8">
        <v>40850</v>
      </c>
      <c r="J16" s="8">
        <v>87353</v>
      </c>
      <c r="K16" s="8">
        <v>17875</v>
      </c>
      <c r="L16" s="8">
        <v>0</v>
      </c>
      <c r="M16" s="8">
        <v>0</v>
      </c>
      <c r="N16" s="8">
        <v>17875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105228</v>
      </c>
      <c r="X16" s="8">
        <v>337020</v>
      </c>
      <c r="Y16" s="8">
        <v>-231792</v>
      </c>
      <c r="Z16" s="2">
        <v>-68.78</v>
      </c>
      <c r="AA16" s="6">
        <v>673970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25729</v>
      </c>
      <c r="H17" s="8">
        <v>31797</v>
      </c>
      <c r="I17" s="8">
        <v>0</v>
      </c>
      <c r="J17" s="8">
        <v>57526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57526</v>
      </c>
      <c r="X17" s="8"/>
      <c r="Y17" s="8">
        <v>57526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17001192</v>
      </c>
      <c r="F18" s="8">
        <v>17001192</v>
      </c>
      <c r="G18" s="8">
        <v>1471459</v>
      </c>
      <c r="H18" s="8">
        <v>731697</v>
      </c>
      <c r="I18" s="8">
        <v>13610576</v>
      </c>
      <c r="J18" s="8">
        <v>15813732</v>
      </c>
      <c r="K18" s="8">
        <v>6627507</v>
      </c>
      <c r="L18" s="8">
        <v>6670172</v>
      </c>
      <c r="M18" s="8">
        <v>0</v>
      </c>
      <c r="N18" s="8">
        <v>13297679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29111411</v>
      </c>
      <c r="X18" s="8">
        <v>8500500</v>
      </c>
      <c r="Y18" s="8">
        <v>20610911</v>
      </c>
      <c r="Z18" s="2">
        <v>242.47</v>
      </c>
      <c r="AA18" s="6">
        <v>17001192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92011000</v>
      </c>
      <c r="F19" s="8">
        <v>92011000</v>
      </c>
      <c r="G19" s="8">
        <v>35933000</v>
      </c>
      <c r="H19" s="8">
        <v>0</v>
      </c>
      <c r="I19" s="8">
        <v>0</v>
      </c>
      <c r="J19" s="8">
        <v>35933000</v>
      </c>
      <c r="K19" s="8">
        <v>253000</v>
      </c>
      <c r="L19" s="8">
        <v>0</v>
      </c>
      <c r="M19" s="8">
        <v>0</v>
      </c>
      <c r="N19" s="8">
        <v>253000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36186000</v>
      </c>
      <c r="X19" s="8">
        <v>46005480</v>
      </c>
      <c r="Y19" s="8">
        <v>-9819480</v>
      </c>
      <c r="Z19" s="2">
        <v>-21.34</v>
      </c>
      <c r="AA19" s="6">
        <v>92011000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4044200</v>
      </c>
      <c r="F20" s="26">
        <v>4044200</v>
      </c>
      <c r="G20" s="26">
        <v>106321</v>
      </c>
      <c r="H20" s="26">
        <v>243705</v>
      </c>
      <c r="I20" s="26">
        <v>462037</v>
      </c>
      <c r="J20" s="26">
        <v>812063</v>
      </c>
      <c r="K20" s="26">
        <v>3982839</v>
      </c>
      <c r="L20" s="26">
        <v>121981</v>
      </c>
      <c r="M20" s="26">
        <v>0</v>
      </c>
      <c r="N20" s="26">
        <v>4104820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4916883</v>
      </c>
      <c r="X20" s="26">
        <v>2022000</v>
      </c>
      <c r="Y20" s="26">
        <v>2894883</v>
      </c>
      <c r="Z20" s="27">
        <v>143.17</v>
      </c>
      <c r="AA20" s="28">
        <v>4044200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596842526</v>
      </c>
      <c r="F22" s="35">
        <f t="shared" si="0"/>
        <v>596842526</v>
      </c>
      <c r="G22" s="35">
        <f t="shared" si="0"/>
        <v>75141908</v>
      </c>
      <c r="H22" s="35">
        <f t="shared" si="0"/>
        <v>42442987</v>
      </c>
      <c r="I22" s="35">
        <f t="shared" si="0"/>
        <v>50359494</v>
      </c>
      <c r="J22" s="35">
        <f t="shared" si="0"/>
        <v>167944389</v>
      </c>
      <c r="K22" s="35">
        <f t="shared" si="0"/>
        <v>45408308</v>
      </c>
      <c r="L22" s="35">
        <f t="shared" si="0"/>
        <v>45539408</v>
      </c>
      <c r="M22" s="35">
        <f t="shared" si="0"/>
        <v>0</v>
      </c>
      <c r="N22" s="35">
        <f t="shared" si="0"/>
        <v>90947716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258892105</v>
      </c>
      <c r="X22" s="35">
        <f t="shared" si="0"/>
        <v>298406520</v>
      </c>
      <c r="Y22" s="35">
        <f t="shared" si="0"/>
        <v>-39514415</v>
      </c>
      <c r="Z22" s="36">
        <f>+IF(X22&lt;&gt;0,+(Y22/X22)*100,0)</f>
        <v>-13.24180684792008</v>
      </c>
      <c r="AA22" s="33">
        <f>SUM(AA5:AA21)</f>
        <v>596842526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142313686</v>
      </c>
      <c r="F25" s="8">
        <v>142313686</v>
      </c>
      <c r="G25" s="8">
        <v>13990839</v>
      </c>
      <c r="H25" s="8">
        <v>12214491</v>
      </c>
      <c r="I25" s="8">
        <v>15770162</v>
      </c>
      <c r="J25" s="8">
        <v>41975492</v>
      </c>
      <c r="K25" s="8">
        <v>15348840</v>
      </c>
      <c r="L25" s="8">
        <v>14395603</v>
      </c>
      <c r="M25" s="8">
        <v>0</v>
      </c>
      <c r="N25" s="8">
        <v>29744443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71719935</v>
      </c>
      <c r="X25" s="8">
        <v>71157000</v>
      </c>
      <c r="Y25" s="8">
        <v>562935</v>
      </c>
      <c r="Z25" s="2">
        <v>0.79</v>
      </c>
      <c r="AA25" s="6">
        <v>142313686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10093112</v>
      </c>
      <c r="F26" s="8">
        <v>10093112</v>
      </c>
      <c r="G26" s="8">
        <v>870066</v>
      </c>
      <c r="H26" s="8">
        <v>798751</v>
      </c>
      <c r="I26" s="8">
        <v>1180447</v>
      </c>
      <c r="J26" s="8">
        <v>2849264</v>
      </c>
      <c r="K26" s="8">
        <v>939297</v>
      </c>
      <c r="L26" s="8">
        <v>836276</v>
      </c>
      <c r="M26" s="8">
        <v>0</v>
      </c>
      <c r="N26" s="8">
        <v>1775573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4624837</v>
      </c>
      <c r="X26" s="8">
        <v>5046480</v>
      </c>
      <c r="Y26" s="8">
        <v>-421643</v>
      </c>
      <c r="Z26" s="2">
        <v>-8.36</v>
      </c>
      <c r="AA26" s="6">
        <v>10093112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138449402</v>
      </c>
      <c r="F27" s="8">
        <v>138449402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69224520</v>
      </c>
      <c r="Y27" s="8">
        <v>-69224520</v>
      </c>
      <c r="Z27" s="2">
        <v>-100</v>
      </c>
      <c r="AA27" s="6">
        <v>138449402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129214000</v>
      </c>
      <c r="F28" s="8">
        <v>129214000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64606980</v>
      </c>
      <c r="Y28" s="8">
        <v>-64606980</v>
      </c>
      <c r="Z28" s="2">
        <v>-100</v>
      </c>
      <c r="AA28" s="6">
        <v>129214000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379181800</v>
      </c>
      <c r="F30" s="8">
        <v>379181800</v>
      </c>
      <c r="G30" s="8">
        <v>42729837</v>
      </c>
      <c r="H30" s="8">
        <v>51749935</v>
      </c>
      <c r="I30" s="8">
        <v>950645</v>
      </c>
      <c r="J30" s="8">
        <v>95430417</v>
      </c>
      <c r="K30" s="8">
        <v>55237452</v>
      </c>
      <c r="L30" s="8">
        <v>21147124</v>
      </c>
      <c r="M30" s="8">
        <v>0</v>
      </c>
      <c r="N30" s="8">
        <v>76384576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171814993</v>
      </c>
      <c r="X30" s="8">
        <v>189591000</v>
      </c>
      <c r="Y30" s="8">
        <v>-17776007</v>
      </c>
      <c r="Z30" s="2">
        <v>-9.38</v>
      </c>
      <c r="AA30" s="6">
        <v>379181800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5620000</v>
      </c>
      <c r="F31" s="8">
        <v>5620000</v>
      </c>
      <c r="G31" s="8">
        <v>830540</v>
      </c>
      <c r="H31" s="8">
        <v>1112662</v>
      </c>
      <c r="I31" s="8">
        <v>115329</v>
      </c>
      <c r="J31" s="8">
        <v>2058531</v>
      </c>
      <c r="K31" s="8">
        <v>1226823</v>
      </c>
      <c r="L31" s="8">
        <v>2048569</v>
      </c>
      <c r="M31" s="8">
        <v>0</v>
      </c>
      <c r="N31" s="8">
        <v>3275392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5333923</v>
      </c>
      <c r="X31" s="8">
        <v>2809980</v>
      </c>
      <c r="Y31" s="8">
        <v>2523943</v>
      </c>
      <c r="Z31" s="2">
        <v>89.82</v>
      </c>
      <c r="AA31" s="6">
        <v>5620000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38000000</v>
      </c>
      <c r="F32" s="8">
        <v>38000000</v>
      </c>
      <c r="G32" s="8">
        <v>2231386</v>
      </c>
      <c r="H32" s="8">
        <v>2104104</v>
      </c>
      <c r="I32" s="8">
        <v>2615136</v>
      </c>
      <c r="J32" s="8">
        <v>6950626</v>
      </c>
      <c r="K32" s="8">
        <v>2871224</v>
      </c>
      <c r="L32" s="8">
        <v>13270386</v>
      </c>
      <c r="M32" s="8">
        <v>0</v>
      </c>
      <c r="N32" s="8">
        <v>16141610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23092236</v>
      </c>
      <c r="X32" s="8">
        <v>19000020</v>
      </c>
      <c r="Y32" s="8">
        <v>4092216</v>
      </c>
      <c r="Z32" s="2">
        <v>21.54</v>
      </c>
      <c r="AA32" s="6">
        <v>38000000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12759000</v>
      </c>
      <c r="F33" s="8">
        <v>12759000</v>
      </c>
      <c r="G33" s="8">
        <v>4765</v>
      </c>
      <c r="H33" s="8">
        <v>0</v>
      </c>
      <c r="I33" s="8">
        <v>0</v>
      </c>
      <c r="J33" s="8">
        <v>4765</v>
      </c>
      <c r="K33" s="8">
        <v>71895</v>
      </c>
      <c r="L33" s="8">
        <v>0</v>
      </c>
      <c r="M33" s="8">
        <v>0</v>
      </c>
      <c r="N33" s="8">
        <v>71895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76660</v>
      </c>
      <c r="X33" s="8">
        <v>6379500</v>
      </c>
      <c r="Y33" s="8">
        <v>-6302840</v>
      </c>
      <c r="Z33" s="2">
        <v>-98.8</v>
      </c>
      <c r="AA33" s="6">
        <v>12759000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70364000</v>
      </c>
      <c r="F34" s="8">
        <v>70364000</v>
      </c>
      <c r="G34" s="8">
        <v>837400</v>
      </c>
      <c r="H34" s="8">
        <v>4164688</v>
      </c>
      <c r="I34" s="8">
        <v>12589051</v>
      </c>
      <c r="J34" s="8">
        <v>17591139</v>
      </c>
      <c r="K34" s="8">
        <v>8767675</v>
      </c>
      <c r="L34" s="8">
        <v>5086412</v>
      </c>
      <c r="M34" s="8">
        <v>0</v>
      </c>
      <c r="N34" s="8">
        <v>13854087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31445226</v>
      </c>
      <c r="X34" s="8">
        <v>35182020</v>
      </c>
      <c r="Y34" s="8">
        <v>-3736794</v>
      </c>
      <c r="Z34" s="2">
        <v>-10.62</v>
      </c>
      <c r="AA34" s="6">
        <v>70364000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925995000</v>
      </c>
      <c r="F36" s="35">
        <f t="shared" si="1"/>
        <v>925995000</v>
      </c>
      <c r="G36" s="35">
        <f t="shared" si="1"/>
        <v>61494833</v>
      </c>
      <c r="H36" s="35">
        <f t="shared" si="1"/>
        <v>72144631</v>
      </c>
      <c r="I36" s="35">
        <f t="shared" si="1"/>
        <v>33220770</v>
      </c>
      <c r="J36" s="35">
        <f t="shared" si="1"/>
        <v>166860234</v>
      </c>
      <c r="K36" s="35">
        <f t="shared" si="1"/>
        <v>84463206</v>
      </c>
      <c r="L36" s="35">
        <f t="shared" si="1"/>
        <v>56784370</v>
      </c>
      <c r="M36" s="35">
        <f t="shared" si="1"/>
        <v>0</v>
      </c>
      <c r="N36" s="35">
        <f t="shared" si="1"/>
        <v>141247576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308107810</v>
      </c>
      <c r="X36" s="35">
        <f t="shared" si="1"/>
        <v>462997500</v>
      </c>
      <c r="Y36" s="35">
        <f t="shared" si="1"/>
        <v>-154889690</v>
      </c>
      <c r="Z36" s="36">
        <f>+IF(X36&lt;&gt;0,+(Y36/X36)*100,0)</f>
        <v>-33.45367739566628</v>
      </c>
      <c r="AA36" s="33">
        <f>SUM(AA25:AA35)</f>
        <v>925995000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-329152474</v>
      </c>
      <c r="F38" s="48">
        <f t="shared" si="2"/>
        <v>-329152474</v>
      </c>
      <c r="G38" s="48">
        <f t="shared" si="2"/>
        <v>13647075</v>
      </c>
      <c r="H38" s="48">
        <f t="shared" si="2"/>
        <v>-29701644</v>
      </c>
      <c r="I38" s="48">
        <f t="shared" si="2"/>
        <v>17138724</v>
      </c>
      <c r="J38" s="48">
        <f t="shared" si="2"/>
        <v>1084155</v>
      </c>
      <c r="K38" s="48">
        <f t="shared" si="2"/>
        <v>-39054898</v>
      </c>
      <c r="L38" s="48">
        <f t="shared" si="2"/>
        <v>-11244962</v>
      </c>
      <c r="M38" s="48">
        <f t="shared" si="2"/>
        <v>0</v>
      </c>
      <c r="N38" s="48">
        <f t="shared" si="2"/>
        <v>-50299860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-49215705</v>
      </c>
      <c r="X38" s="48">
        <f>IF(F22=F36,0,X22-X36)</f>
        <v>-164590980</v>
      </c>
      <c r="Y38" s="48">
        <f t="shared" si="2"/>
        <v>115375275</v>
      </c>
      <c r="Z38" s="49">
        <f>+IF(X38&lt;&gt;0,+(Y38/X38)*100,0)</f>
        <v>-70.09817609689182</v>
      </c>
      <c r="AA38" s="46">
        <f>+AA22-AA36</f>
        <v>-329152474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2000000</v>
      </c>
      <c r="L39" s="8">
        <v>0</v>
      </c>
      <c r="M39" s="8">
        <v>0</v>
      </c>
      <c r="N39" s="8">
        <v>2000000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2000000</v>
      </c>
      <c r="X39" s="8"/>
      <c r="Y39" s="8">
        <v>2000000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-329152474</v>
      </c>
      <c r="F42" s="57">
        <f t="shared" si="3"/>
        <v>-329152474</v>
      </c>
      <c r="G42" s="57">
        <f t="shared" si="3"/>
        <v>13647075</v>
      </c>
      <c r="H42" s="57">
        <f t="shared" si="3"/>
        <v>-29701644</v>
      </c>
      <c r="I42" s="57">
        <f t="shared" si="3"/>
        <v>17138724</v>
      </c>
      <c r="J42" s="57">
        <f t="shared" si="3"/>
        <v>1084155</v>
      </c>
      <c r="K42" s="57">
        <f t="shared" si="3"/>
        <v>-37054898</v>
      </c>
      <c r="L42" s="57">
        <f t="shared" si="3"/>
        <v>-11244962</v>
      </c>
      <c r="M42" s="57">
        <f t="shared" si="3"/>
        <v>0</v>
      </c>
      <c r="N42" s="57">
        <f t="shared" si="3"/>
        <v>-48299860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-47215705</v>
      </c>
      <c r="X42" s="57">
        <f t="shared" si="3"/>
        <v>-164590980</v>
      </c>
      <c r="Y42" s="57">
        <f t="shared" si="3"/>
        <v>117375275</v>
      </c>
      <c r="Z42" s="58">
        <f>+IF(X42&lt;&gt;0,+(Y42/X42)*100,0)</f>
        <v>-71.31330951428808</v>
      </c>
      <c r="AA42" s="55">
        <f>SUM(AA38:AA41)</f>
        <v>-329152474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-329152474</v>
      </c>
      <c r="F44" s="65">
        <f t="shared" si="4"/>
        <v>-329152474</v>
      </c>
      <c r="G44" s="65">
        <f t="shared" si="4"/>
        <v>13647075</v>
      </c>
      <c r="H44" s="65">
        <f t="shared" si="4"/>
        <v>-29701644</v>
      </c>
      <c r="I44" s="65">
        <f t="shared" si="4"/>
        <v>17138724</v>
      </c>
      <c r="J44" s="65">
        <f t="shared" si="4"/>
        <v>1084155</v>
      </c>
      <c r="K44" s="65">
        <f t="shared" si="4"/>
        <v>-37054898</v>
      </c>
      <c r="L44" s="65">
        <f t="shared" si="4"/>
        <v>-11244962</v>
      </c>
      <c r="M44" s="65">
        <f t="shared" si="4"/>
        <v>0</v>
      </c>
      <c r="N44" s="65">
        <f t="shared" si="4"/>
        <v>-48299860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-47215705</v>
      </c>
      <c r="X44" s="65">
        <f t="shared" si="4"/>
        <v>-164590980</v>
      </c>
      <c r="Y44" s="65">
        <f t="shared" si="4"/>
        <v>117375275</v>
      </c>
      <c r="Z44" s="66">
        <f>+IF(X44&lt;&gt;0,+(Y44/X44)*100,0)</f>
        <v>-71.31330951428808</v>
      </c>
      <c r="AA44" s="63">
        <f>+AA42-AA43</f>
        <v>-329152474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-329152474</v>
      </c>
      <c r="F46" s="57">
        <f t="shared" si="5"/>
        <v>-329152474</v>
      </c>
      <c r="G46" s="57">
        <f t="shared" si="5"/>
        <v>13647075</v>
      </c>
      <c r="H46" s="57">
        <f t="shared" si="5"/>
        <v>-29701644</v>
      </c>
      <c r="I46" s="57">
        <f t="shared" si="5"/>
        <v>17138724</v>
      </c>
      <c r="J46" s="57">
        <f t="shared" si="5"/>
        <v>1084155</v>
      </c>
      <c r="K46" s="57">
        <f t="shared" si="5"/>
        <v>-37054898</v>
      </c>
      <c r="L46" s="57">
        <f t="shared" si="5"/>
        <v>-11244962</v>
      </c>
      <c r="M46" s="57">
        <f t="shared" si="5"/>
        <v>0</v>
      </c>
      <c r="N46" s="57">
        <f t="shared" si="5"/>
        <v>-48299860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-47215705</v>
      </c>
      <c r="X46" s="57">
        <f t="shared" si="5"/>
        <v>-164590980</v>
      </c>
      <c r="Y46" s="57">
        <f t="shared" si="5"/>
        <v>117375275</v>
      </c>
      <c r="Z46" s="58">
        <f>+IF(X46&lt;&gt;0,+(Y46/X46)*100,0)</f>
        <v>-71.31330951428808</v>
      </c>
      <c r="AA46" s="55">
        <f>SUM(AA44:AA45)</f>
        <v>-329152474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-329152474</v>
      </c>
      <c r="F48" s="73">
        <f t="shared" si="6"/>
        <v>-329152474</v>
      </c>
      <c r="G48" s="73">
        <f t="shared" si="6"/>
        <v>13647075</v>
      </c>
      <c r="H48" s="74">
        <f t="shared" si="6"/>
        <v>-29701644</v>
      </c>
      <c r="I48" s="74">
        <f t="shared" si="6"/>
        <v>17138724</v>
      </c>
      <c r="J48" s="74">
        <f t="shared" si="6"/>
        <v>1084155</v>
      </c>
      <c r="K48" s="74">
        <f t="shared" si="6"/>
        <v>-37054898</v>
      </c>
      <c r="L48" s="74">
        <f t="shared" si="6"/>
        <v>-11244962</v>
      </c>
      <c r="M48" s="73">
        <f t="shared" si="6"/>
        <v>0</v>
      </c>
      <c r="N48" s="73">
        <f t="shared" si="6"/>
        <v>-48299860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-47215705</v>
      </c>
      <c r="X48" s="74">
        <f t="shared" si="6"/>
        <v>-164590980</v>
      </c>
      <c r="Y48" s="74">
        <f t="shared" si="6"/>
        <v>117375275</v>
      </c>
      <c r="Z48" s="75">
        <f>+IF(X48&lt;&gt;0,+(Y48/X48)*100,0)</f>
        <v>-71.31330951428808</v>
      </c>
      <c r="AA48" s="76">
        <f>SUM(AA46:AA47)</f>
        <v>-329152474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14923999</v>
      </c>
      <c r="F5" s="8">
        <v>14923999</v>
      </c>
      <c r="G5" s="8">
        <v>0</v>
      </c>
      <c r="H5" s="8">
        <v>880739</v>
      </c>
      <c r="I5" s="8">
        <v>889867</v>
      </c>
      <c r="J5" s="8">
        <v>1770606</v>
      </c>
      <c r="K5" s="8">
        <v>883089</v>
      </c>
      <c r="L5" s="8">
        <v>0</v>
      </c>
      <c r="M5" s="8">
        <v>880265</v>
      </c>
      <c r="N5" s="8">
        <v>1763354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3533960</v>
      </c>
      <c r="X5" s="8">
        <v>7462002</v>
      </c>
      <c r="Y5" s="8">
        <v>-3928042</v>
      </c>
      <c r="Z5" s="2">
        <v>-52.64</v>
      </c>
      <c r="AA5" s="6">
        <v>14923999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46178770</v>
      </c>
      <c r="F7" s="8">
        <v>46178770</v>
      </c>
      <c r="G7" s="8">
        <v>0</v>
      </c>
      <c r="H7" s="8">
        <v>4195191</v>
      </c>
      <c r="I7" s="8">
        <v>3137628</v>
      </c>
      <c r="J7" s="8">
        <v>7332819</v>
      </c>
      <c r="K7" s="8">
        <v>5027390</v>
      </c>
      <c r="L7" s="8">
        <v>180491</v>
      </c>
      <c r="M7" s="8">
        <v>4201097</v>
      </c>
      <c r="N7" s="8">
        <v>9408978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16741797</v>
      </c>
      <c r="X7" s="8">
        <v>23089386</v>
      </c>
      <c r="Y7" s="8">
        <v>-6347589</v>
      </c>
      <c r="Z7" s="2">
        <v>-27.49</v>
      </c>
      <c r="AA7" s="6">
        <v>46178770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16484359</v>
      </c>
      <c r="F8" s="8">
        <v>16484359</v>
      </c>
      <c r="G8" s="8">
        <v>0</v>
      </c>
      <c r="H8" s="8">
        <v>1459415</v>
      </c>
      <c r="I8" s="8">
        <v>1236738</v>
      </c>
      <c r="J8" s="8">
        <v>2696153</v>
      </c>
      <c r="K8" s="8">
        <v>1315909</v>
      </c>
      <c r="L8" s="8">
        <v>21572</v>
      </c>
      <c r="M8" s="8">
        <v>2060829</v>
      </c>
      <c r="N8" s="8">
        <v>3398310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6094463</v>
      </c>
      <c r="X8" s="8">
        <v>8242182</v>
      </c>
      <c r="Y8" s="8">
        <v>-2147719</v>
      </c>
      <c r="Z8" s="2">
        <v>-26.06</v>
      </c>
      <c r="AA8" s="6">
        <v>16484359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15180693</v>
      </c>
      <c r="F9" s="8">
        <v>15180693</v>
      </c>
      <c r="G9" s="8">
        <v>0</v>
      </c>
      <c r="H9" s="8">
        <v>1390417</v>
      </c>
      <c r="I9" s="8">
        <v>1248247</v>
      </c>
      <c r="J9" s="8">
        <v>2638664</v>
      </c>
      <c r="K9" s="8">
        <v>1277648</v>
      </c>
      <c r="L9" s="8">
        <v>0</v>
      </c>
      <c r="M9" s="8">
        <v>1322177</v>
      </c>
      <c r="N9" s="8">
        <v>2599825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5238489</v>
      </c>
      <c r="X9" s="8">
        <v>7590348</v>
      </c>
      <c r="Y9" s="8">
        <v>-2351859</v>
      </c>
      <c r="Z9" s="2">
        <v>-30.98</v>
      </c>
      <c r="AA9" s="6">
        <v>15180693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5695645</v>
      </c>
      <c r="F10" s="26">
        <v>5695645</v>
      </c>
      <c r="G10" s="26">
        <v>0</v>
      </c>
      <c r="H10" s="26">
        <v>483244</v>
      </c>
      <c r="I10" s="26">
        <v>483354</v>
      </c>
      <c r="J10" s="26">
        <v>966598</v>
      </c>
      <c r="K10" s="26">
        <v>484120</v>
      </c>
      <c r="L10" s="26">
        <v>0</v>
      </c>
      <c r="M10" s="26">
        <v>484734</v>
      </c>
      <c r="N10" s="26">
        <v>968854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1935452</v>
      </c>
      <c r="X10" s="26">
        <v>2847822</v>
      </c>
      <c r="Y10" s="26">
        <v>-912370</v>
      </c>
      <c r="Z10" s="27">
        <v>-32.04</v>
      </c>
      <c r="AA10" s="28">
        <v>5695645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219156</v>
      </c>
      <c r="F12" s="8">
        <v>219156</v>
      </c>
      <c r="G12" s="8">
        <v>0</v>
      </c>
      <c r="H12" s="8">
        <v>25510</v>
      </c>
      <c r="I12" s="8">
        <v>15279</v>
      </c>
      <c r="J12" s="8">
        <v>40789</v>
      </c>
      <c r="K12" s="8">
        <v>15429</v>
      </c>
      <c r="L12" s="8">
        <v>1564</v>
      </c>
      <c r="M12" s="8">
        <v>16758</v>
      </c>
      <c r="N12" s="8">
        <v>33751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74540</v>
      </c>
      <c r="X12" s="8">
        <v>109578</v>
      </c>
      <c r="Y12" s="8">
        <v>-35038</v>
      </c>
      <c r="Z12" s="2">
        <v>-31.98</v>
      </c>
      <c r="AA12" s="6">
        <v>219156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1036752</v>
      </c>
      <c r="F13" s="8">
        <v>1036752</v>
      </c>
      <c r="G13" s="8">
        <v>0</v>
      </c>
      <c r="H13" s="8">
        <v>9836</v>
      </c>
      <c r="I13" s="8">
        <v>0</v>
      </c>
      <c r="J13" s="8">
        <v>9836</v>
      </c>
      <c r="K13" s="8">
        <v>6486</v>
      </c>
      <c r="L13" s="8">
        <v>6921</v>
      </c>
      <c r="M13" s="8">
        <v>6233</v>
      </c>
      <c r="N13" s="8">
        <v>19640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29476</v>
      </c>
      <c r="X13" s="8">
        <v>518376</v>
      </c>
      <c r="Y13" s="8">
        <v>-488900</v>
      </c>
      <c r="Z13" s="2">
        <v>-94.31</v>
      </c>
      <c r="AA13" s="6">
        <v>1036752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16475090</v>
      </c>
      <c r="F14" s="8">
        <v>16475090</v>
      </c>
      <c r="G14" s="8">
        <v>0</v>
      </c>
      <c r="H14" s="8">
        <v>1480268</v>
      </c>
      <c r="I14" s="8">
        <v>1488756</v>
      </c>
      <c r="J14" s="8">
        <v>2969024</v>
      </c>
      <c r="K14" s="8">
        <v>1483939</v>
      </c>
      <c r="L14" s="8">
        <v>0</v>
      </c>
      <c r="M14" s="8">
        <v>1513259</v>
      </c>
      <c r="N14" s="8">
        <v>2997198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5966222</v>
      </c>
      <c r="X14" s="8">
        <v>8237544</v>
      </c>
      <c r="Y14" s="8">
        <v>-2271322</v>
      </c>
      <c r="Z14" s="2">
        <v>-27.57</v>
      </c>
      <c r="AA14" s="6">
        <v>16475090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1607191</v>
      </c>
      <c r="F16" s="8">
        <v>1607191</v>
      </c>
      <c r="G16" s="8">
        <v>0</v>
      </c>
      <c r="H16" s="8">
        <v>752</v>
      </c>
      <c r="I16" s="8">
        <v>1034</v>
      </c>
      <c r="J16" s="8">
        <v>1786</v>
      </c>
      <c r="K16" s="8">
        <v>909</v>
      </c>
      <c r="L16" s="8">
        <v>6334</v>
      </c>
      <c r="M16" s="8">
        <v>1161</v>
      </c>
      <c r="N16" s="8">
        <v>8404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10190</v>
      </c>
      <c r="X16" s="8">
        <v>803598</v>
      </c>
      <c r="Y16" s="8">
        <v>-793408</v>
      </c>
      <c r="Z16" s="2">
        <v>-98.73</v>
      </c>
      <c r="AA16" s="6">
        <v>1607191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1924</v>
      </c>
      <c r="F17" s="8">
        <v>1924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960</v>
      </c>
      <c r="Y17" s="8">
        <v>-960</v>
      </c>
      <c r="Z17" s="2">
        <v>-100</v>
      </c>
      <c r="AA17" s="6">
        <v>1924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3471325</v>
      </c>
      <c r="F18" s="8">
        <v>3471325</v>
      </c>
      <c r="G18" s="8">
        <v>0</v>
      </c>
      <c r="H18" s="8">
        <v>345481</v>
      </c>
      <c r="I18" s="8">
        <v>291619</v>
      </c>
      <c r="J18" s="8">
        <v>637100</v>
      </c>
      <c r="K18" s="8">
        <v>342117</v>
      </c>
      <c r="L18" s="8">
        <v>383260</v>
      </c>
      <c r="M18" s="8">
        <v>160622</v>
      </c>
      <c r="N18" s="8">
        <v>885999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1523099</v>
      </c>
      <c r="X18" s="8">
        <v>1735662</v>
      </c>
      <c r="Y18" s="8">
        <v>-212563</v>
      </c>
      <c r="Z18" s="2">
        <v>-12.25</v>
      </c>
      <c r="AA18" s="6">
        <v>3471325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59878145</v>
      </c>
      <c r="F19" s="8">
        <v>59878145</v>
      </c>
      <c r="G19" s="8">
        <v>0</v>
      </c>
      <c r="H19" s="8">
        <v>2203000</v>
      </c>
      <c r="I19" s="8">
        <v>0</v>
      </c>
      <c r="J19" s="8">
        <v>2203000</v>
      </c>
      <c r="K19" s="8">
        <v>52920</v>
      </c>
      <c r="L19" s="8">
        <v>0</v>
      </c>
      <c r="M19" s="8">
        <v>4530000</v>
      </c>
      <c r="N19" s="8">
        <v>4582920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6785920</v>
      </c>
      <c r="X19" s="8">
        <v>39918634</v>
      </c>
      <c r="Y19" s="8">
        <v>-33132714</v>
      </c>
      <c r="Z19" s="2">
        <v>-83</v>
      </c>
      <c r="AA19" s="6">
        <v>59878145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1130703</v>
      </c>
      <c r="F20" s="26">
        <v>1130703</v>
      </c>
      <c r="G20" s="26">
        <v>0</v>
      </c>
      <c r="H20" s="26">
        <v>120268</v>
      </c>
      <c r="I20" s="26">
        <v>79345</v>
      </c>
      <c r="J20" s="26">
        <v>199613</v>
      </c>
      <c r="K20" s="26">
        <v>78870</v>
      </c>
      <c r="L20" s="26">
        <v>61148</v>
      </c>
      <c r="M20" s="26">
        <v>52206</v>
      </c>
      <c r="N20" s="26">
        <v>192224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391837</v>
      </c>
      <c r="X20" s="26">
        <v>565452</v>
      </c>
      <c r="Y20" s="26">
        <v>-173615</v>
      </c>
      <c r="Z20" s="27">
        <v>-30.7</v>
      </c>
      <c r="AA20" s="28">
        <v>1130703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182283752</v>
      </c>
      <c r="F22" s="35">
        <f t="shared" si="0"/>
        <v>182283752</v>
      </c>
      <c r="G22" s="35">
        <f t="shared" si="0"/>
        <v>0</v>
      </c>
      <c r="H22" s="35">
        <f t="shared" si="0"/>
        <v>12594121</v>
      </c>
      <c r="I22" s="35">
        <f t="shared" si="0"/>
        <v>8871867</v>
      </c>
      <c r="J22" s="35">
        <f t="shared" si="0"/>
        <v>21465988</v>
      </c>
      <c r="K22" s="35">
        <f t="shared" si="0"/>
        <v>10968826</v>
      </c>
      <c r="L22" s="35">
        <f t="shared" si="0"/>
        <v>661290</v>
      </c>
      <c r="M22" s="35">
        <f t="shared" si="0"/>
        <v>15229341</v>
      </c>
      <c r="N22" s="35">
        <f t="shared" si="0"/>
        <v>26859457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48325445</v>
      </c>
      <c r="X22" s="35">
        <f t="shared" si="0"/>
        <v>101121544</v>
      </c>
      <c r="Y22" s="35">
        <f t="shared" si="0"/>
        <v>-52796099</v>
      </c>
      <c r="Z22" s="36">
        <f>+IF(X22&lt;&gt;0,+(Y22/X22)*100,0)</f>
        <v>-52.21053487870003</v>
      </c>
      <c r="AA22" s="33">
        <f>SUM(AA5:AA21)</f>
        <v>182283752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48388076</v>
      </c>
      <c r="F25" s="8">
        <v>48388076</v>
      </c>
      <c r="G25" s="8">
        <v>0</v>
      </c>
      <c r="H25" s="8">
        <v>4642498</v>
      </c>
      <c r="I25" s="8">
        <v>42775</v>
      </c>
      <c r="J25" s="8">
        <v>4685273</v>
      </c>
      <c r="K25" s="8">
        <v>26344</v>
      </c>
      <c r="L25" s="8">
        <v>39782</v>
      </c>
      <c r="M25" s="8">
        <v>9289520</v>
      </c>
      <c r="N25" s="8">
        <v>9355646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14040919</v>
      </c>
      <c r="X25" s="8">
        <v>24194040</v>
      </c>
      <c r="Y25" s="8">
        <v>-10153121</v>
      </c>
      <c r="Z25" s="2">
        <v>-41.97</v>
      </c>
      <c r="AA25" s="6">
        <v>48388076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5106913</v>
      </c>
      <c r="F26" s="8">
        <v>5106913</v>
      </c>
      <c r="G26" s="8">
        <v>0</v>
      </c>
      <c r="H26" s="8">
        <v>0</v>
      </c>
      <c r="I26" s="8">
        <v>0</v>
      </c>
      <c r="J26" s="8">
        <v>0</v>
      </c>
      <c r="K26" s="8">
        <v>6445</v>
      </c>
      <c r="L26" s="8">
        <v>8801</v>
      </c>
      <c r="M26" s="8">
        <v>0</v>
      </c>
      <c r="N26" s="8">
        <v>15246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15246</v>
      </c>
      <c r="X26" s="8">
        <v>2553456</v>
      </c>
      <c r="Y26" s="8">
        <v>-2538210</v>
      </c>
      <c r="Z26" s="2">
        <v>-99.4</v>
      </c>
      <c r="AA26" s="6">
        <v>5106913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41857573</v>
      </c>
      <c r="F27" s="8">
        <v>41857573</v>
      </c>
      <c r="G27" s="8">
        <v>0</v>
      </c>
      <c r="H27" s="8">
        <v>-28335</v>
      </c>
      <c r="I27" s="8">
        <v>83954</v>
      </c>
      <c r="J27" s="8">
        <v>55619</v>
      </c>
      <c r="K27" s="8">
        <v>24313</v>
      </c>
      <c r="L27" s="8">
        <v>97809</v>
      </c>
      <c r="M27" s="8">
        <v>54</v>
      </c>
      <c r="N27" s="8">
        <v>122176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177795</v>
      </c>
      <c r="X27" s="8">
        <v>20928786</v>
      </c>
      <c r="Y27" s="8">
        <v>-20750991</v>
      </c>
      <c r="Z27" s="2">
        <v>-99.15</v>
      </c>
      <c r="AA27" s="6">
        <v>41857573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28000000</v>
      </c>
      <c r="F28" s="8">
        <v>28000000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13999998</v>
      </c>
      <c r="Y28" s="8">
        <v>-13999998</v>
      </c>
      <c r="Z28" s="2">
        <v>-100</v>
      </c>
      <c r="AA28" s="6">
        <v>28000000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173638</v>
      </c>
      <c r="F29" s="8">
        <v>173638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86820</v>
      </c>
      <c r="Y29" s="8">
        <v>-86820</v>
      </c>
      <c r="Z29" s="2">
        <v>-100</v>
      </c>
      <c r="AA29" s="6">
        <v>173638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45882619</v>
      </c>
      <c r="F30" s="8">
        <v>45882619</v>
      </c>
      <c r="G30" s="8">
        <v>0</v>
      </c>
      <c r="H30" s="8">
        <v>6793554</v>
      </c>
      <c r="I30" s="8">
        <v>7278793</v>
      </c>
      <c r="J30" s="8">
        <v>14072347</v>
      </c>
      <c r="K30" s="8">
        <v>6443359</v>
      </c>
      <c r="L30" s="8">
        <v>38869</v>
      </c>
      <c r="M30" s="8">
        <v>5743801</v>
      </c>
      <c r="N30" s="8">
        <v>12226029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26298376</v>
      </c>
      <c r="X30" s="8">
        <v>22941312</v>
      </c>
      <c r="Y30" s="8">
        <v>3357064</v>
      </c>
      <c r="Z30" s="2">
        <v>14.63</v>
      </c>
      <c r="AA30" s="6">
        <v>45882619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1746462</v>
      </c>
      <c r="L31" s="8">
        <v>1708696</v>
      </c>
      <c r="M31" s="8">
        <v>1060801</v>
      </c>
      <c r="N31" s="8">
        <v>4515959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4515959</v>
      </c>
      <c r="X31" s="8"/>
      <c r="Y31" s="8">
        <v>4515959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8451529</v>
      </c>
      <c r="F32" s="8">
        <v>8451529</v>
      </c>
      <c r="G32" s="8">
        <v>0</v>
      </c>
      <c r="H32" s="8">
        <v>382039</v>
      </c>
      <c r="I32" s="8">
        <v>0</v>
      </c>
      <c r="J32" s="8">
        <v>382039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382039</v>
      </c>
      <c r="X32" s="8">
        <v>4225764</v>
      </c>
      <c r="Y32" s="8">
        <v>-3843725</v>
      </c>
      <c r="Z32" s="2">
        <v>-90.96</v>
      </c>
      <c r="AA32" s="6">
        <v>8451529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7005628</v>
      </c>
      <c r="F33" s="8">
        <v>7005628</v>
      </c>
      <c r="G33" s="8">
        <v>0</v>
      </c>
      <c r="H33" s="8">
        <v>312817</v>
      </c>
      <c r="I33" s="8">
        <v>333198</v>
      </c>
      <c r="J33" s="8">
        <v>646015</v>
      </c>
      <c r="K33" s="8">
        <v>738932</v>
      </c>
      <c r="L33" s="8">
        <v>585189</v>
      </c>
      <c r="M33" s="8">
        <v>363474</v>
      </c>
      <c r="N33" s="8">
        <v>1687595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2333610</v>
      </c>
      <c r="X33" s="8">
        <v>3502812</v>
      </c>
      <c r="Y33" s="8">
        <v>-1169202</v>
      </c>
      <c r="Z33" s="2">
        <v>-33.38</v>
      </c>
      <c r="AA33" s="6">
        <v>7005628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23623638</v>
      </c>
      <c r="F34" s="8">
        <v>23623638</v>
      </c>
      <c r="G34" s="8">
        <v>0</v>
      </c>
      <c r="H34" s="8">
        <v>3405319</v>
      </c>
      <c r="I34" s="8">
        <v>2478707</v>
      </c>
      <c r="J34" s="8">
        <v>5884026</v>
      </c>
      <c r="K34" s="8">
        <v>3026900</v>
      </c>
      <c r="L34" s="8">
        <v>2121171</v>
      </c>
      <c r="M34" s="8">
        <v>4789091</v>
      </c>
      <c r="N34" s="8">
        <v>9937162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15821188</v>
      </c>
      <c r="X34" s="8">
        <v>11811774</v>
      </c>
      <c r="Y34" s="8">
        <v>4009414</v>
      </c>
      <c r="Z34" s="2">
        <v>33.94</v>
      </c>
      <c r="AA34" s="6">
        <v>23623638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208489614</v>
      </c>
      <c r="F36" s="35">
        <f t="shared" si="1"/>
        <v>208489614</v>
      </c>
      <c r="G36" s="35">
        <f t="shared" si="1"/>
        <v>0</v>
      </c>
      <c r="H36" s="35">
        <f t="shared" si="1"/>
        <v>15507892</v>
      </c>
      <c r="I36" s="35">
        <f t="shared" si="1"/>
        <v>10217427</v>
      </c>
      <c r="J36" s="35">
        <f t="shared" si="1"/>
        <v>25725319</v>
      </c>
      <c r="K36" s="35">
        <f t="shared" si="1"/>
        <v>12012755</v>
      </c>
      <c r="L36" s="35">
        <f t="shared" si="1"/>
        <v>4600317</v>
      </c>
      <c r="M36" s="35">
        <f t="shared" si="1"/>
        <v>21246741</v>
      </c>
      <c r="N36" s="35">
        <f t="shared" si="1"/>
        <v>37859813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63585132</v>
      </c>
      <c r="X36" s="35">
        <f t="shared" si="1"/>
        <v>104244762</v>
      </c>
      <c r="Y36" s="35">
        <f t="shared" si="1"/>
        <v>-40659630</v>
      </c>
      <c r="Z36" s="36">
        <f>+IF(X36&lt;&gt;0,+(Y36/X36)*100,0)</f>
        <v>-39.00400290616041</v>
      </c>
      <c r="AA36" s="33">
        <f>SUM(AA25:AA35)</f>
        <v>208489614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-26205862</v>
      </c>
      <c r="F38" s="48">
        <f t="shared" si="2"/>
        <v>-26205862</v>
      </c>
      <c r="G38" s="48">
        <f t="shared" si="2"/>
        <v>0</v>
      </c>
      <c r="H38" s="48">
        <f t="shared" si="2"/>
        <v>-2913771</v>
      </c>
      <c r="I38" s="48">
        <f t="shared" si="2"/>
        <v>-1345560</v>
      </c>
      <c r="J38" s="48">
        <f t="shared" si="2"/>
        <v>-4259331</v>
      </c>
      <c r="K38" s="48">
        <f t="shared" si="2"/>
        <v>-1043929</v>
      </c>
      <c r="L38" s="48">
        <f t="shared" si="2"/>
        <v>-3939027</v>
      </c>
      <c r="M38" s="48">
        <f t="shared" si="2"/>
        <v>-6017400</v>
      </c>
      <c r="N38" s="48">
        <f t="shared" si="2"/>
        <v>-11000356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-15259687</v>
      </c>
      <c r="X38" s="48">
        <f>IF(F22=F36,0,X22-X36)</f>
        <v>-3123218</v>
      </c>
      <c r="Y38" s="48">
        <f t="shared" si="2"/>
        <v>-12136469</v>
      </c>
      <c r="Z38" s="49">
        <f>+IF(X38&lt;&gt;0,+(Y38/X38)*100,0)</f>
        <v>388.58859676141725</v>
      </c>
      <c r="AA38" s="46">
        <f>+AA22-AA36</f>
        <v>-26205862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-26205862</v>
      </c>
      <c r="F42" s="57">
        <f t="shared" si="3"/>
        <v>-26205862</v>
      </c>
      <c r="G42" s="57">
        <f t="shared" si="3"/>
        <v>0</v>
      </c>
      <c r="H42" s="57">
        <f t="shared" si="3"/>
        <v>-2913771</v>
      </c>
      <c r="I42" s="57">
        <f t="shared" si="3"/>
        <v>-1345560</v>
      </c>
      <c r="J42" s="57">
        <f t="shared" si="3"/>
        <v>-4259331</v>
      </c>
      <c r="K42" s="57">
        <f t="shared" si="3"/>
        <v>-1043929</v>
      </c>
      <c r="L42" s="57">
        <f t="shared" si="3"/>
        <v>-3939027</v>
      </c>
      <c r="M42" s="57">
        <f t="shared" si="3"/>
        <v>-6017400</v>
      </c>
      <c r="N42" s="57">
        <f t="shared" si="3"/>
        <v>-11000356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-15259687</v>
      </c>
      <c r="X42" s="57">
        <f t="shared" si="3"/>
        <v>-3123218</v>
      </c>
      <c r="Y42" s="57">
        <f t="shared" si="3"/>
        <v>-12136469</v>
      </c>
      <c r="Z42" s="58">
        <f>+IF(X42&lt;&gt;0,+(Y42/X42)*100,0)</f>
        <v>388.58859676141725</v>
      </c>
      <c r="AA42" s="55">
        <f>SUM(AA38:AA41)</f>
        <v>-26205862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-26205862</v>
      </c>
      <c r="F44" s="65">
        <f t="shared" si="4"/>
        <v>-26205862</v>
      </c>
      <c r="G44" s="65">
        <f t="shared" si="4"/>
        <v>0</v>
      </c>
      <c r="H44" s="65">
        <f t="shared" si="4"/>
        <v>-2913771</v>
      </c>
      <c r="I44" s="65">
        <f t="shared" si="4"/>
        <v>-1345560</v>
      </c>
      <c r="J44" s="65">
        <f t="shared" si="4"/>
        <v>-4259331</v>
      </c>
      <c r="K44" s="65">
        <f t="shared" si="4"/>
        <v>-1043929</v>
      </c>
      <c r="L44" s="65">
        <f t="shared" si="4"/>
        <v>-3939027</v>
      </c>
      <c r="M44" s="65">
        <f t="shared" si="4"/>
        <v>-6017400</v>
      </c>
      <c r="N44" s="65">
        <f t="shared" si="4"/>
        <v>-11000356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-15259687</v>
      </c>
      <c r="X44" s="65">
        <f t="shared" si="4"/>
        <v>-3123218</v>
      </c>
      <c r="Y44" s="65">
        <f t="shared" si="4"/>
        <v>-12136469</v>
      </c>
      <c r="Z44" s="66">
        <f>+IF(X44&lt;&gt;0,+(Y44/X44)*100,0)</f>
        <v>388.58859676141725</v>
      </c>
      <c r="AA44" s="63">
        <f>+AA42-AA43</f>
        <v>-26205862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-26205862</v>
      </c>
      <c r="F46" s="57">
        <f t="shared" si="5"/>
        <v>-26205862</v>
      </c>
      <c r="G46" s="57">
        <f t="shared" si="5"/>
        <v>0</v>
      </c>
      <c r="H46" s="57">
        <f t="shared" si="5"/>
        <v>-2913771</v>
      </c>
      <c r="I46" s="57">
        <f t="shared" si="5"/>
        <v>-1345560</v>
      </c>
      <c r="J46" s="57">
        <f t="shared" si="5"/>
        <v>-4259331</v>
      </c>
      <c r="K46" s="57">
        <f t="shared" si="5"/>
        <v>-1043929</v>
      </c>
      <c r="L46" s="57">
        <f t="shared" si="5"/>
        <v>-3939027</v>
      </c>
      <c r="M46" s="57">
        <f t="shared" si="5"/>
        <v>-6017400</v>
      </c>
      <c r="N46" s="57">
        <f t="shared" si="5"/>
        <v>-11000356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-15259687</v>
      </c>
      <c r="X46" s="57">
        <f t="shared" si="5"/>
        <v>-3123218</v>
      </c>
      <c r="Y46" s="57">
        <f t="shared" si="5"/>
        <v>-12136469</v>
      </c>
      <c r="Z46" s="58">
        <f>+IF(X46&lt;&gt;0,+(Y46/X46)*100,0)</f>
        <v>388.58859676141725</v>
      </c>
      <c r="AA46" s="55">
        <f>SUM(AA44:AA45)</f>
        <v>-26205862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-26205862</v>
      </c>
      <c r="F48" s="73">
        <f t="shared" si="6"/>
        <v>-26205862</v>
      </c>
      <c r="G48" s="73">
        <f t="shared" si="6"/>
        <v>0</v>
      </c>
      <c r="H48" s="74">
        <f t="shared" si="6"/>
        <v>-2913771</v>
      </c>
      <c r="I48" s="74">
        <f t="shared" si="6"/>
        <v>-1345560</v>
      </c>
      <c r="J48" s="74">
        <f t="shared" si="6"/>
        <v>-4259331</v>
      </c>
      <c r="K48" s="74">
        <f t="shared" si="6"/>
        <v>-1043929</v>
      </c>
      <c r="L48" s="74">
        <f t="shared" si="6"/>
        <v>-3939027</v>
      </c>
      <c r="M48" s="73">
        <f t="shared" si="6"/>
        <v>-6017400</v>
      </c>
      <c r="N48" s="73">
        <f t="shared" si="6"/>
        <v>-11000356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-15259687</v>
      </c>
      <c r="X48" s="74">
        <f t="shared" si="6"/>
        <v>-3123218</v>
      </c>
      <c r="Y48" s="74">
        <f t="shared" si="6"/>
        <v>-12136469</v>
      </c>
      <c r="Z48" s="75">
        <f>+IF(X48&lt;&gt;0,+(Y48/X48)*100,0)</f>
        <v>388.58859676141725</v>
      </c>
      <c r="AA48" s="76">
        <f>SUM(AA46:AA47)</f>
        <v>-26205862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247933235</v>
      </c>
      <c r="F5" s="8">
        <v>247933235</v>
      </c>
      <c r="G5" s="8">
        <v>21359974</v>
      </c>
      <c r="H5" s="8">
        <v>20617283</v>
      </c>
      <c r="I5" s="8">
        <v>21373830</v>
      </c>
      <c r="J5" s="8">
        <v>63351087</v>
      </c>
      <c r="K5" s="8">
        <v>19722283</v>
      </c>
      <c r="L5" s="8">
        <v>11843224</v>
      </c>
      <c r="M5" s="8">
        <v>22767277</v>
      </c>
      <c r="N5" s="8">
        <v>54332784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117683871</v>
      </c>
      <c r="X5" s="8">
        <v>123966618</v>
      </c>
      <c r="Y5" s="8">
        <v>-6282747</v>
      </c>
      <c r="Z5" s="2">
        <v>-5.07</v>
      </c>
      <c r="AA5" s="6">
        <v>247933235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551005497</v>
      </c>
      <c r="F7" s="8">
        <v>551005497</v>
      </c>
      <c r="G7" s="8">
        <v>48019031</v>
      </c>
      <c r="H7" s="8">
        <v>46826209</v>
      </c>
      <c r="I7" s="8">
        <v>46754039</v>
      </c>
      <c r="J7" s="8">
        <v>141599279</v>
      </c>
      <c r="K7" s="8">
        <v>35957571</v>
      </c>
      <c r="L7" s="8">
        <v>36084707</v>
      </c>
      <c r="M7" s="8">
        <v>34523403</v>
      </c>
      <c r="N7" s="8">
        <v>106565681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248164960</v>
      </c>
      <c r="X7" s="8">
        <v>275502750</v>
      </c>
      <c r="Y7" s="8">
        <v>-27337790</v>
      </c>
      <c r="Z7" s="2">
        <v>-9.92</v>
      </c>
      <c r="AA7" s="6">
        <v>551005497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361054516</v>
      </c>
      <c r="F8" s="8">
        <v>361054516</v>
      </c>
      <c r="G8" s="8">
        <v>26792122</v>
      </c>
      <c r="H8" s="8">
        <v>31584900</v>
      </c>
      <c r="I8" s="8">
        <v>31234934</v>
      </c>
      <c r="J8" s="8">
        <v>89611956</v>
      </c>
      <c r="K8" s="8">
        <v>27576751</v>
      </c>
      <c r="L8" s="8">
        <v>33552360</v>
      </c>
      <c r="M8" s="8">
        <v>25149311</v>
      </c>
      <c r="N8" s="8">
        <v>86278422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175890378</v>
      </c>
      <c r="X8" s="8">
        <v>180527256</v>
      </c>
      <c r="Y8" s="8">
        <v>-4636878</v>
      </c>
      <c r="Z8" s="2">
        <v>-2.57</v>
      </c>
      <c r="AA8" s="6">
        <v>361054516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101071057</v>
      </c>
      <c r="F9" s="8">
        <v>101071057</v>
      </c>
      <c r="G9" s="8">
        <v>7203530</v>
      </c>
      <c r="H9" s="8">
        <v>8007561</v>
      </c>
      <c r="I9" s="8">
        <v>7646801</v>
      </c>
      <c r="J9" s="8">
        <v>22857892</v>
      </c>
      <c r="K9" s="8">
        <v>7783633</v>
      </c>
      <c r="L9" s="8">
        <v>7586691</v>
      </c>
      <c r="M9" s="8">
        <v>6928629</v>
      </c>
      <c r="N9" s="8">
        <v>22298953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45156845</v>
      </c>
      <c r="X9" s="8">
        <v>50535528</v>
      </c>
      <c r="Y9" s="8">
        <v>-5378683</v>
      </c>
      <c r="Z9" s="2">
        <v>-10.64</v>
      </c>
      <c r="AA9" s="6">
        <v>101071057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108364896</v>
      </c>
      <c r="F10" s="26">
        <v>108364896</v>
      </c>
      <c r="G10" s="26">
        <v>9270333</v>
      </c>
      <c r="H10" s="26">
        <v>8855912</v>
      </c>
      <c r="I10" s="26">
        <v>8825549</v>
      </c>
      <c r="J10" s="26">
        <v>26951794</v>
      </c>
      <c r="K10" s="26">
        <v>8893503</v>
      </c>
      <c r="L10" s="26">
        <v>8777641</v>
      </c>
      <c r="M10" s="26">
        <v>8835410</v>
      </c>
      <c r="N10" s="26">
        <v>26506554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53458348</v>
      </c>
      <c r="X10" s="26">
        <v>54182448</v>
      </c>
      <c r="Y10" s="26">
        <v>-724100</v>
      </c>
      <c r="Z10" s="27">
        <v>-1.34</v>
      </c>
      <c r="AA10" s="28">
        <v>108364896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-908560</v>
      </c>
      <c r="H11" s="8">
        <v>-839253</v>
      </c>
      <c r="I11" s="8">
        <v>-568625</v>
      </c>
      <c r="J11" s="8">
        <v>-2316438</v>
      </c>
      <c r="K11" s="8">
        <v>-620870</v>
      </c>
      <c r="L11" s="8">
        <v>-494308</v>
      </c>
      <c r="M11" s="8">
        <v>-465082</v>
      </c>
      <c r="N11" s="8">
        <v>-1580260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-3896698</v>
      </c>
      <c r="X11" s="8"/>
      <c r="Y11" s="8">
        <v>-3896698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4854027</v>
      </c>
      <c r="F12" s="8">
        <v>4854027</v>
      </c>
      <c r="G12" s="8">
        <v>336950</v>
      </c>
      <c r="H12" s="8">
        <v>255525</v>
      </c>
      <c r="I12" s="8">
        <v>356649</v>
      </c>
      <c r="J12" s="8">
        <v>949124</v>
      </c>
      <c r="K12" s="8">
        <v>317263</v>
      </c>
      <c r="L12" s="8">
        <v>136659</v>
      </c>
      <c r="M12" s="8">
        <v>333733</v>
      </c>
      <c r="N12" s="8">
        <v>787655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1736779</v>
      </c>
      <c r="X12" s="8">
        <v>2427012</v>
      </c>
      <c r="Y12" s="8">
        <v>-690233</v>
      </c>
      <c r="Z12" s="2">
        <v>-28.44</v>
      </c>
      <c r="AA12" s="6">
        <v>4854027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44100128</v>
      </c>
      <c r="F13" s="8">
        <v>44100128</v>
      </c>
      <c r="G13" s="8">
        <v>3407629</v>
      </c>
      <c r="H13" s="8">
        <v>3381609</v>
      </c>
      <c r="I13" s="8">
        <v>3535634</v>
      </c>
      <c r="J13" s="8">
        <v>10324872</v>
      </c>
      <c r="K13" s="8">
        <v>3883727</v>
      </c>
      <c r="L13" s="8">
        <v>3935816</v>
      </c>
      <c r="M13" s="8">
        <v>3964369</v>
      </c>
      <c r="N13" s="8">
        <v>11783912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22108784</v>
      </c>
      <c r="X13" s="8">
        <v>22050066</v>
      </c>
      <c r="Y13" s="8">
        <v>58718</v>
      </c>
      <c r="Z13" s="2">
        <v>0.27</v>
      </c>
      <c r="AA13" s="6">
        <v>44100128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51829</v>
      </c>
      <c r="F15" s="8">
        <v>51829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12836</v>
      </c>
      <c r="M15" s="8">
        <v>0</v>
      </c>
      <c r="N15" s="8">
        <v>12836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12836</v>
      </c>
      <c r="X15" s="8">
        <v>25914</v>
      </c>
      <c r="Y15" s="8">
        <v>-13078</v>
      </c>
      <c r="Z15" s="2">
        <v>-50.47</v>
      </c>
      <c r="AA15" s="6">
        <v>51829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29199363</v>
      </c>
      <c r="F16" s="8">
        <v>29199363</v>
      </c>
      <c r="G16" s="8">
        <v>203767</v>
      </c>
      <c r="H16" s="8">
        <v>248802</v>
      </c>
      <c r="I16" s="8">
        <v>2882570</v>
      </c>
      <c r="J16" s="8">
        <v>3335139</v>
      </c>
      <c r="K16" s="8">
        <v>191591</v>
      </c>
      <c r="L16" s="8">
        <v>364040</v>
      </c>
      <c r="M16" s="8">
        <v>161004</v>
      </c>
      <c r="N16" s="8">
        <v>716635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4051774</v>
      </c>
      <c r="X16" s="8">
        <v>14599680</v>
      </c>
      <c r="Y16" s="8">
        <v>-10547906</v>
      </c>
      <c r="Z16" s="2">
        <v>-72.25</v>
      </c>
      <c r="AA16" s="6">
        <v>29199363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33853881</v>
      </c>
      <c r="F18" s="8">
        <v>33853881</v>
      </c>
      <c r="G18" s="8">
        <v>8158903</v>
      </c>
      <c r="H18" s="8">
        <v>9877266</v>
      </c>
      <c r="I18" s="8">
        <v>8381780</v>
      </c>
      <c r="J18" s="8">
        <v>26417949</v>
      </c>
      <c r="K18" s="8">
        <v>5128224</v>
      </c>
      <c r="L18" s="8">
        <v>9997866</v>
      </c>
      <c r="M18" s="8">
        <v>6257526</v>
      </c>
      <c r="N18" s="8">
        <v>21383616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47801565</v>
      </c>
      <c r="X18" s="8">
        <v>16926942</v>
      </c>
      <c r="Y18" s="8">
        <v>30874623</v>
      </c>
      <c r="Z18" s="2">
        <v>182.4</v>
      </c>
      <c r="AA18" s="6">
        <v>33853881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217623000</v>
      </c>
      <c r="F19" s="8">
        <v>217623000</v>
      </c>
      <c r="G19" s="8">
        <v>85257635</v>
      </c>
      <c r="H19" s="8">
        <v>2267000</v>
      </c>
      <c r="I19" s="8">
        <v>5648168</v>
      </c>
      <c r="J19" s="8">
        <v>93172803</v>
      </c>
      <c r="K19" s="8">
        <v>-161</v>
      </c>
      <c r="L19" s="8">
        <v>1155052</v>
      </c>
      <c r="M19" s="8">
        <v>65997000</v>
      </c>
      <c r="N19" s="8">
        <v>67151891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160324694</v>
      </c>
      <c r="X19" s="8">
        <v>108811500</v>
      </c>
      <c r="Y19" s="8">
        <v>51513194</v>
      </c>
      <c r="Z19" s="2">
        <v>47.34</v>
      </c>
      <c r="AA19" s="6">
        <v>217623000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22900135</v>
      </c>
      <c r="F20" s="26">
        <v>22900135</v>
      </c>
      <c r="G20" s="26">
        <v>611485</v>
      </c>
      <c r="H20" s="26">
        <v>1293320</v>
      </c>
      <c r="I20" s="26">
        <v>1955131</v>
      </c>
      <c r="J20" s="26">
        <v>3859936</v>
      </c>
      <c r="K20" s="26">
        <v>796362</v>
      </c>
      <c r="L20" s="26">
        <v>5170121</v>
      </c>
      <c r="M20" s="26">
        <v>842115</v>
      </c>
      <c r="N20" s="26">
        <v>6808598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10668534</v>
      </c>
      <c r="X20" s="26">
        <v>11450055</v>
      </c>
      <c r="Y20" s="26">
        <v>-781521</v>
      </c>
      <c r="Z20" s="27">
        <v>-6.83</v>
      </c>
      <c r="AA20" s="28">
        <v>22900135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10000000</v>
      </c>
      <c r="F21" s="8">
        <v>10000000</v>
      </c>
      <c r="G21" s="8">
        <v>880918</v>
      </c>
      <c r="H21" s="8">
        <v>1905651</v>
      </c>
      <c r="I21" s="30">
        <v>508693</v>
      </c>
      <c r="J21" s="8">
        <v>3295262</v>
      </c>
      <c r="K21" s="8">
        <v>-8623</v>
      </c>
      <c r="L21" s="8">
        <v>293421</v>
      </c>
      <c r="M21" s="8">
        <v>484912</v>
      </c>
      <c r="N21" s="8">
        <v>769710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4064972</v>
      </c>
      <c r="X21" s="8">
        <v>4999998</v>
      </c>
      <c r="Y21" s="8">
        <v>-935026</v>
      </c>
      <c r="Z21" s="2">
        <v>-18.7</v>
      </c>
      <c r="AA21" s="6">
        <v>10000000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1732011564</v>
      </c>
      <c r="F22" s="35">
        <f t="shared" si="0"/>
        <v>1732011564</v>
      </c>
      <c r="G22" s="35">
        <f t="shared" si="0"/>
        <v>210593717</v>
      </c>
      <c r="H22" s="35">
        <f t="shared" si="0"/>
        <v>134281785</v>
      </c>
      <c r="I22" s="35">
        <f t="shared" si="0"/>
        <v>138535153</v>
      </c>
      <c r="J22" s="35">
        <f t="shared" si="0"/>
        <v>483410655</v>
      </c>
      <c r="K22" s="35">
        <f t="shared" si="0"/>
        <v>109621254</v>
      </c>
      <c r="L22" s="35">
        <f t="shared" si="0"/>
        <v>118416126</v>
      </c>
      <c r="M22" s="35">
        <f t="shared" si="0"/>
        <v>175779607</v>
      </c>
      <c r="N22" s="35">
        <f t="shared" si="0"/>
        <v>403816987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887227642</v>
      </c>
      <c r="X22" s="35">
        <f t="shared" si="0"/>
        <v>866005767</v>
      </c>
      <c r="Y22" s="35">
        <f t="shared" si="0"/>
        <v>21221875</v>
      </c>
      <c r="Z22" s="36">
        <f>+IF(X22&lt;&gt;0,+(Y22/X22)*100,0)</f>
        <v>2.450546613969604</v>
      </c>
      <c r="AA22" s="33">
        <f>SUM(AA5:AA21)</f>
        <v>1732011564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448355744</v>
      </c>
      <c r="F25" s="8">
        <v>448355744</v>
      </c>
      <c r="G25" s="8">
        <v>33187289</v>
      </c>
      <c r="H25" s="8">
        <v>35259019</v>
      </c>
      <c r="I25" s="8">
        <v>35832825</v>
      </c>
      <c r="J25" s="8">
        <v>104279133</v>
      </c>
      <c r="K25" s="8">
        <v>36338323</v>
      </c>
      <c r="L25" s="8">
        <v>36529819</v>
      </c>
      <c r="M25" s="8">
        <v>36162054</v>
      </c>
      <c r="N25" s="8">
        <v>109030196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213309329</v>
      </c>
      <c r="X25" s="8">
        <v>224177874</v>
      </c>
      <c r="Y25" s="8">
        <v>-10868545</v>
      </c>
      <c r="Z25" s="2">
        <v>-4.85</v>
      </c>
      <c r="AA25" s="6">
        <v>448355744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21038266</v>
      </c>
      <c r="F26" s="8">
        <v>21038266</v>
      </c>
      <c r="G26" s="8">
        <v>1535562</v>
      </c>
      <c r="H26" s="8">
        <v>1481019</v>
      </c>
      <c r="I26" s="8">
        <v>1555633</v>
      </c>
      <c r="J26" s="8">
        <v>4572214</v>
      </c>
      <c r="K26" s="8">
        <v>1559453</v>
      </c>
      <c r="L26" s="8">
        <v>1537773</v>
      </c>
      <c r="M26" s="8">
        <v>1551783</v>
      </c>
      <c r="N26" s="8">
        <v>4649009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9221223</v>
      </c>
      <c r="X26" s="8">
        <v>10519134</v>
      </c>
      <c r="Y26" s="8">
        <v>-1297911</v>
      </c>
      <c r="Z26" s="2">
        <v>-12.34</v>
      </c>
      <c r="AA26" s="6">
        <v>21038266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137081274</v>
      </c>
      <c r="F27" s="8">
        <v>137081274</v>
      </c>
      <c r="G27" s="8">
        <v>0</v>
      </c>
      <c r="H27" s="8">
        <v>0</v>
      </c>
      <c r="I27" s="8">
        <v>93391531</v>
      </c>
      <c r="J27" s="8">
        <v>93391531</v>
      </c>
      <c r="K27" s="8">
        <v>-11067147</v>
      </c>
      <c r="L27" s="8">
        <v>0</v>
      </c>
      <c r="M27" s="8">
        <v>0</v>
      </c>
      <c r="N27" s="8">
        <v>-11067147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82324384</v>
      </c>
      <c r="X27" s="8">
        <v>68540640</v>
      </c>
      <c r="Y27" s="8">
        <v>13783744</v>
      </c>
      <c r="Z27" s="2">
        <v>20.11</v>
      </c>
      <c r="AA27" s="6">
        <v>137081274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162164992</v>
      </c>
      <c r="F28" s="8">
        <v>162164992</v>
      </c>
      <c r="G28" s="8">
        <v>0</v>
      </c>
      <c r="H28" s="8">
        <v>0</v>
      </c>
      <c r="I28" s="8">
        <v>42844541</v>
      </c>
      <c r="J28" s="8">
        <v>42844541</v>
      </c>
      <c r="K28" s="8">
        <v>12780647</v>
      </c>
      <c r="L28" s="8">
        <v>12780647</v>
      </c>
      <c r="M28" s="8">
        <v>12780647</v>
      </c>
      <c r="N28" s="8">
        <v>38341941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81186482</v>
      </c>
      <c r="X28" s="8">
        <v>81082494</v>
      </c>
      <c r="Y28" s="8">
        <v>103988</v>
      </c>
      <c r="Z28" s="2">
        <v>0.13</v>
      </c>
      <c r="AA28" s="6">
        <v>162164992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3057827</v>
      </c>
      <c r="F29" s="8">
        <v>3057827</v>
      </c>
      <c r="G29" s="8">
        <v>867615</v>
      </c>
      <c r="H29" s="8">
        <v>1810810</v>
      </c>
      <c r="I29" s="8">
        <v>2628606</v>
      </c>
      <c r="J29" s="8">
        <v>5307031</v>
      </c>
      <c r="K29" s="8">
        <v>3499373</v>
      </c>
      <c r="L29" s="8">
        <v>3544640</v>
      </c>
      <c r="M29" s="8">
        <v>3268808</v>
      </c>
      <c r="N29" s="8">
        <v>10312821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15619852</v>
      </c>
      <c r="X29" s="8">
        <v>1528914</v>
      </c>
      <c r="Y29" s="8">
        <v>14090938</v>
      </c>
      <c r="Z29" s="2">
        <v>921.63</v>
      </c>
      <c r="AA29" s="6">
        <v>3057827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638908098</v>
      </c>
      <c r="F30" s="8">
        <v>638908098</v>
      </c>
      <c r="G30" s="8">
        <v>96759749</v>
      </c>
      <c r="H30" s="8">
        <v>104556816</v>
      </c>
      <c r="I30" s="8">
        <v>66298970</v>
      </c>
      <c r="J30" s="8">
        <v>267615535</v>
      </c>
      <c r="K30" s="8">
        <v>49909672</v>
      </c>
      <c r="L30" s="8">
        <v>63678357</v>
      </c>
      <c r="M30" s="8">
        <v>24935717</v>
      </c>
      <c r="N30" s="8">
        <v>138523746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406139281</v>
      </c>
      <c r="X30" s="8">
        <v>319454052</v>
      </c>
      <c r="Y30" s="8">
        <v>86685229</v>
      </c>
      <c r="Z30" s="2">
        <v>27.14</v>
      </c>
      <c r="AA30" s="6">
        <v>638908098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58204685</v>
      </c>
      <c r="F32" s="8">
        <v>58204685</v>
      </c>
      <c r="G32" s="8">
        <v>5207804</v>
      </c>
      <c r="H32" s="8">
        <v>7339251</v>
      </c>
      <c r="I32" s="8">
        <v>6625724</v>
      </c>
      <c r="J32" s="8">
        <v>19172779</v>
      </c>
      <c r="K32" s="8">
        <v>6440466</v>
      </c>
      <c r="L32" s="8">
        <v>8249550</v>
      </c>
      <c r="M32" s="8">
        <v>7335908</v>
      </c>
      <c r="N32" s="8">
        <v>22025924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41198703</v>
      </c>
      <c r="X32" s="8">
        <v>29102340</v>
      </c>
      <c r="Y32" s="8">
        <v>12096363</v>
      </c>
      <c r="Z32" s="2">
        <v>41.56</v>
      </c>
      <c r="AA32" s="6">
        <v>58204685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51620781</v>
      </c>
      <c r="F33" s="8">
        <v>51620781</v>
      </c>
      <c r="G33" s="8">
        <v>758226</v>
      </c>
      <c r="H33" s="8">
        <v>2256723</v>
      </c>
      <c r="I33" s="8">
        <v>762388</v>
      </c>
      <c r="J33" s="8">
        <v>3777337</v>
      </c>
      <c r="K33" s="8">
        <v>772129</v>
      </c>
      <c r="L33" s="8">
        <v>737642</v>
      </c>
      <c r="M33" s="8">
        <v>724515</v>
      </c>
      <c r="N33" s="8">
        <v>2234286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6011623</v>
      </c>
      <c r="X33" s="8">
        <v>25810389</v>
      </c>
      <c r="Y33" s="8">
        <v>-19798766</v>
      </c>
      <c r="Z33" s="2">
        <v>-76.71</v>
      </c>
      <c r="AA33" s="6">
        <v>51620781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187847019</v>
      </c>
      <c r="F34" s="8">
        <v>187847019</v>
      </c>
      <c r="G34" s="8">
        <v>9209263</v>
      </c>
      <c r="H34" s="8">
        <v>21541422</v>
      </c>
      <c r="I34" s="8">
        <v>18233340</v>
      </c>
      <c r="J34" s="8">
        <v>48984025</v>
      </c>
      <c r="K34" s="8">
        <v>16019346</v>
      </c>
      <c r="L34" s="8">
        <v>22167203</v>
      </c>
      <c r="M34" s="8">
        <v>26861398</v>
      </c>
      <c r="N34" s="8">
        <v>65047947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114031972</v>
      </c>
      <c r="X34" s="8">
        <v>93923512</v>
      </c>
      <c r="Y34" s="8">
        <v>20108460</v>
      </c>
      <c r="Z34" s="2">
        <v>21.41</v>
      </c>
      <c r="AA34" s="6">
        <v>187847019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1708278686</v>
      </c>
      <c r="F36" s="35">
        <f t="shared" si="1"/>
        <v>1708278686</v>
      </c>
      <c r="G36" s="35">
        <f t="shared" si="1"/>
        <v>147525508</v>
      </c>
      <c r="H36" s="35">
        <f t="shared" si="1"/>
        <v>174245060</v>
      </c>
      <c r="I36" s="35">
        <f t="shared" si="1"/>
        <v>268173558</v>
      </c>
      <c r="J36" s="35">
        <f t="shared" si="1"/>
        <v>589944126</v>
      </c>
      <c r="K36" s="35">
        <f t="shared" si="1"/>
        <v>116252262</v>
      </c>
      <c r="L36" s="35">
        <f t="shared" si="1"/>
        <v>149225631</v>
      </c>
      <c r="M36" s="35">
        <f t="shared" si="1"/>
        <v>113620830</v>
      </c>
      <c r="N36" s="35">
        <f t="shared" si="1"/>
        <v>379098723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969042849</v>
      </c>
      <c r="X36" s="35">
        <f t="shared" si="1"/>
        <v>854139349</v>
      </c>
      <c r="Y36" s="35">
        <f t="shared" si="1"/>
        <v>114903500</v>
      </c>
      <c r="Z36" s="36">
        <f>+IF(X36&lt;&gt;0,+(Y36/X36)*100,0)</f>
        <v>13.452547307945181</v>
      </c>
      <c r="AA36" s="33">
        <f>SUM(AA25:AA35)</f>
        <v>1708278686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23732878</v>
      </c>
      <c r="F38" s="48">
        <f t="shared" si="2"/>
        <v>23732878</v>
      </c>
      <c r="G38" s="48">
        <f t="shared" si="2"/>
        <v>63068209</v>
      </c>
      <c r="H38" s="48">
        <f t="shared" si="2"/>
        <v>-39963275</v>
      </c>
      <c r="I38" s="48">
        <f t="shared" si="2"/>
        <v>-129638405</v>
      </c>
      <c r="J38" s="48">
        <f t="shared" si="2"/>
        <v>-106533471</v>
      </c>
      <c r="K38" s="48">
        <f t="shared" si="2"/>
        <v>-6631008</v>
      </c>
      <c r="L38" s="48">
        <f t="shared" si="2"/>
        <v>-30809505</v>
      </c>
      <c r="M38" s="48">
        <f t="shared" si="2"/>
        <v>62158777</v>
      </c>
      <c r="N38" s="48">
        <f t="shared" si="2"/>
        <v>24718264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-81815207</v>
      </c>
      <c r="X38" s="48">
        <f>IF(F22=F36,0,X22-X36)</f>
        <v>11866418</v>
      </c>
      <c r="Y38" s="48">
        <f t="shared" si="2"/>
        <v>-93681625</v>
      </c>
      <c r="Z38" s="49">
        <f>+IF(X38&lt;&gt;0,+(Y38/X38)*100,0)</f>
        <v>-789.468439422916</v>
      </c>
      <c r="AA38" s="46">
        <f>+AA22-AA36</f>
        <v>23732878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60161000</v>
      </c>
      <c r="F39" s="8">
        <v>60161000</v>
      </c>
      <c r="G39" s="8">
        <v>27966630</v>
      </c>
      <c r="H39" s="8">
        <v>10321082</v>
      </c>
      <c r="I39" s="8">
        <v>1000000</v>
      </c>
      <c r="J39" s="8">
        <v>39287712</v>
      </c>
      <c r="K39" s="8">
        <v>0</v>
      </c>
      <c r="L39" s="8">
        <v>1426060</v>
      </c>
      <c r="M39" s="8">
        <v>21147150</v>
      </c>
      <c r="N39" s="8">
        <v>22573210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61860922</v>
      </c>
      <c r="X39" s="8">
        <v>30080502</v>
      </c>
      <c r="Y39" s="8">
        <v>31780420</v>
      </c>
      <c r="Z39" s="2">
        <v>105.65</v>
      </c>
      <c r="AA39" s="6">
        <v>60161000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8500212</v>
      </c>
      <c r="Y40" s="26">
        <v>-8500212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-17000428</v>
      </c>
      <c r="F41" s="8">
        <v>-17000428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-17000428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66893450</v>
      </c>
      <c r="F42" s="57">
        <f t="shared" si="3"/>
        <v>66893450</v>
      </c>
      <c r="G42" s="57">
        <f t="shared" si="3"/>
        <v>91034839</v>
      </c>
      <c r="H42" s="57">
        <f t="shared" si="3"/>
        <v>-29642193</v>
      </c>
      <c r="I42" s="57">
        <f t="shared" si="3"/>
        <v>-128638405</v>
      </c>
      <c r="J42" s="57">
        <f t="shared" si="3"/>
        <v>-67245759</v>
      </c>
      <c r="K42" s="57">
        <f t="shared" si="3"/>
        <v>-6631008</v>
      </c>
      <c r="L42" s="57">
        <f t="shared" si="3"/>
        <v>-29383445</v>
      </c>
      <c r="M42" s="57">
        <f t="shared" si="3"/>
        <v>83305927</v>
      </c>
      <c r="N42" s="57">
        <f t="shared" si="3"/>
        <v>47291474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-19954285</v>
      </c>
      <c r="X42" s="57">
        <f t="shared" si="3"/>
        <v>50447132</v>
      </c>
      <c r="Y42" s="57">
        <f t="shared" si="3"/>
        <v>-70401417</v>
      </c>
      <c r="Z42" s="58">
        <f>+IF(X42&lt;&gt;0,+(Y42/X42)*100,0)</f>
        <v>-139.55484525859669</v>
      </c>
      <c r="AA42" s="55">
        <f>SUM(AA38:AA41)</f>
        <v>66893450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66893450</v>
      </c>
      <c r="F44" s="65">
        <f t="shared" si="4"/>
        <v>66893450</v>
      </c>
      <c r="G44" s="65">
        <f t="shared" si="4"/>
        <v>91034839</v>
      </c>
      <c r="H44" s="65">
        <f t="shared" si="4"/>
        <v>-29642193</v>
      </c>
      <c r="I44" s="65">
        <f t="shared" si="4"/>
        <v>-128638405</v>
      </c>
      <c r="J44" s="65">
        <f t="shared" si="4"/>
        <v>-67245759</v>
      </c>
      <c r="K44" s="65">
        <f t="shared" si="4"/>
        <v>-6631008</v>
      </c>
      <c r="L44" s="65">
        <f t="shared" si="4"/>
        <v>-29383445</v>
      </c>
      <c r="M44" s="65">
        <f t="shared" si="4"/>
        <v>83305927</v>
      </c>
      <c r="N44" s="65">
        <f t="shared" si="4"/>
        <v>47291474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-19954285</v>
      </c>
      <c r="X44" s="65">
        <f t="shared" si="4"/>
        <v>50447132</v>
      </c>
      <c r="Y44" s="65">
        <f t="shared" si="4"/>
        <v>-70401417</v>
      </c>
      <c r="Z44" s="66">
        <f>+IF(X44&lt;&gt;0,+(Y44/X44)*100,0)</f>
        <v>-139.55484525859669</v>
      </c>
      <c r="AA44" s="63">
        <f>+AA42-AA43</f>
        <v>66893450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66893450</v>
      </c>
      <c r="F46" s="57">
        <f t="shared" si="5"/>
        <v>66893450</v>
      </c>
      <c r="G46" s="57">
        <f t="shared" si="5"/>
        <v>91034839</v>
      </c>
      <c r="H46" s="57">
        <f t="shared" si="5"/>
        <v>-29642193</v>
      </c>
      <c r="I46" s="57">
        <f t="shared" si="5"/>
        <v>-128638405</v>
      </c>
      <c r="J46" s="57">
        <f t="shared" si="5"/>
        <v>-67245759</v>
      </c>
      <c r="K46" s="57">
        <f t="shared" si="5"/>
        <v>-6631008</v>
      </c>
      <c r="L46" s="57">
        <f t="shared" si="5"/>
        <v>-29383445</v>
      </c>
      <c r="M46" s="57">
        <f t="shared" si="5"/>
        <v>83305927</v>
      </c>
      <c r="N46" s="57">
        <f t="shared" si="5"/>
        <v>47291474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-19954285</v>
      </c>
      <c r="X46" s="57">
        <f t="shared" si="5"/>
        <v>50447132</v>
      </c>
      <c r="Y46" s="57">
        <f t="shared" si="5"/>
        <v>-70401417</v>
      </c>
      <c r="Z46" s="58">
        <f>+IF(X46&lt;&gt;0,+(Y46/X46)*100,0)</f>
        <v>-139.55484525859669</v>
      </c>
      <c r="AA46" s="55">
        <f>SUM(AA44:AA45)</f>
        <v>66893450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66893450</v>
      </c>
      <c r="F48" s="73">
        <f t="shared" si="6"/>
        <v>66893450</v>
      </c>
      <c r="G48" s="73">
        <f t="shared" si="6"/>
        <v>91034839</v>
      </c>
      <c r="H48" s="74">
        <f t="shared" si="6"/>
        <v>-29642193</v>
      </c>
      <c r="I48" s="74">
        <f t="shared" si="6"/>
        <v>-128638405</v>
      </c>
      <c r="J48" s="74">
        <f t="shared" si="6"/>
        <v>-67245759</v>
      </c>
      <c r="K48" s="74">
        <f t="shared" si="6"/>
        <v>-6631008</v>
      </c>
      <c r="L48" s="74">
        <f t="shared" si="6"/>
        <v>-29383445</v>
      </c>
      <c r="M48" s="73">
        <f t="shared" si="6"/>
        <v>83305927</v>
      </c>
      <c r="N48" s="73">
        <f t="shared" si="6"/>
        <v>47291474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-19954285</v>
      </c>
      <c r="X48" s="74">
        <f t="shared" si="6"/>
        <v>50447132</v>
      </c>
      <c r="Y48" s="74">
        <f t="shared" si="6"/>
        <v>-70401417</v>
      </c>
      <c r="Z48" s="75">
        <f>+IF(X48&lt;&gt;0,+(Y48/X48)*100,0)</f>
        <v>-139.55484525859669</v>
      </c>
      <c r="AA48" s="76">
        <f>SUM(AA46:AA47)</f>
        <v>66893450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94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2023409</v>
      </c>
      <c r="D11" s="6">
        <v>0</v>
      </c>
      <c r="E11" s="7">
        <v>2200000</v>
      </c>
      <c r="F11" s="8">
        <v>2200000</v>
      </c>
      <c r="G11" s="8">
        <v>36712</v>
      </c>
      <c r="H11" s="8">
        <v>10614</v>
      </c>
      <c r="I11" s="8">
        <v>34167</v>
      </c>
      <c r="J11" s="8">
        <v>81493</v>
      </c>
      <c r="K11" s="8">
        <v>11623</v>
      </c>
      <c r="L11" s="8">
        <v>27682</v>
      </c>
      <c r="M11" s="8">
        <v>3579</v>
      </c>
      <c r="N11" s="8">
        <v>42884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124377</v>
      </c>
      <c r="X11" s="8">
        <v>314514</v>
      </c>
      <c r="Y11" s="8">
        <v>-190137</v>
      </c>
      <c r="Z11" s="2">
        <v>-60.45</v>
      </c>
      <c r="AA11" s="6">
        <v>2200000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8048875</v>
      </c>
      <c r="D13" s="6">
        <v>0</v>
      </c>
      <c r="E13" s="7">
        <v>5500000</v>
      </c>
      <c r="F13" s="8">
        <v>5500000</v>
      </c>
      <c r="G13" s="8">
        <v>94593</v>
      </c>
      <c r="H13" s="8">
        <v>448590</v>
      </c>
      <c r="I13" s="8">
        <v>689486</v>
      </c>
      <c r="J13" s="8">
        <v>1232669</v>
      </c>
      <c r="K13" s="8">
        <v>747273</v>
      </c>
      <c r="L13" s="8">
        <v>743814</v>
      </c>
      <c r="M13" s="8">
        <v>836891</v>
      </c>
      <c r="N13" s="8">
        <v>2327978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3560647</v>
      </c>
      <c r="X13" s="8">
        <v>2680827</v>
      </c>
      <c r="Y13" s="8">
        <v>879820</v>
      </c>
      <c r="Z13" s="2">
        <v>32.82</v>
      </c>
      <c r="AA13" s="6">
        <v>5500000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110839</v>
      </c>
      <c r="L14" s="8">
        <v>0</v>
      </c>
      <c r="M14" s="8">
        <v>14637</v>
      </c>
      <c r="N14" s="8">
        <v>125476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125476</v>
      </c>
      <c r="X14" s="8"/>
      <c r="Y14" s="8">
        <v>125476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288311093</v>
      </c>
      <c r="D19" s="6">
        <v>0</v>
      </c>
      <c r="E19" s="7">
        <v>385082000</v>
      </c>
      <c r="F19" s="8">
        <v>385082000</v>
      </c>
      <c r="G19" s="8">
        <v>114898000</v>
      </c>
      <c r="H19" s="8">
        <v>522641</v>
      </c>
      <c r="I19" s="8">
        <v>3302842</v>
      </c>
      <c r="J19" s="8">
        <v>118723483</v>
      </c>
      <c r="K19" s="8">
        <v>1158453</v>
      </c>
      <c r="L19" s="8">
        <v>5635932</v>
      </c>
      <c r="M19" s="8">
        <v>99065415</v>
      </c>
      <c r="N19" s="8">
        <v>105859800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224583283</v>
      </c>
      <c r="X19" s="8">
        <v>225260215</v>
      </c>
      <c r="Y19" s="8">
        <v>-676932</v>
      </c>
      <c r="Z19" s="2">
        <v>-0.3</v>
      </c>
      <c r="AA19" s="6">
        <v>385082000</v>
      </c>
    </row>
    <row r="20" spans="1:27" ht="13.5">
      <c r="A20" s="23" t="s">
        <v>47</v>
      </c>
      <c r="B20" s="29"/>
      <c r="C20" s="6">
        <v>963928</v>
      </c>
      <c r="D20" s="6">
        <v>0</v>
      </c>
      <c r="E20" s="7">
        <v>545300</v>
      </c>
      <c r="F20" s="26">
        <v>545300</v>
      </c>
      <c r="G20" s="26">
        <v>9123</v>
      </c>
      <c r="H20" s="26">
        <v>57976</v>
      </c>
      <c r="I20" s="26">
        <v>19995</v>
      </c>
      <c r="J20" s="26">
        <v>87094</v>
      </c>
      <c r="K20" s="26">
        <v>56289</v>
      </c>
      <c r="L20" s="26">
        <v>38394</v>
      </c>
      <c r="M20" s="26">
        <v>127300</v>
      </c>
      <c r="N20" s="26">
        <v>221983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309077</v>
      </c>
      <c r="X20" s="26">
        <v>422145</v>
      </c>
      <c r="Y20" s="26">
        <v>-113068</v>
      </c>
      <c r="Z20" s="27">
        <v>-26.78</v>
      </c>
      <c r="AA20" s="28">
        <v>545300</v>
      </c>
    </row>
    <row r="21" spans="1:27" ht="13.5">
      <c r="A21" s="23" t="s">
        <v>48</v>
      </c>
      <c r="B21" s="29"/>
      <c r="C21" s="6">
        <v>1166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299348471</v>
      </c>
      <c r="D22" s="33">
        <f>SUM(D5:D21)</f>
        <v>0</v>
      </c>
      <c r="E22" s="34">
        <f t="shared" si="0"/>
        <v>393327300</v>
      </c>
      <c r="F22" s="35">
        <f t="shared" si="0"/>
        <v>393327300</v>
      </c>
      <c r="G22" s="35">
        <f t="shared" si="0"/>
        <v>115038428</v>
      </c>
      <c r="H22" s="35">
        <f t="shared" si="0"/>
        <v>1039821</v>
      </c>
      <c r="I22" s="35">
        <f t="shared" si="0"/>
        <v>4046490</v>
      </c>
      <c r="J22" s="35">
        <f t="shared" si="0"/>
        <v>120124739</v>
      </c>
      <c r="K22" s="35">
        <f t="shared" si="0"/>
        <v>2084477</v>
      </c>
      <c r="L22" s="35">
        <f t="shared" si="0"/>
        <v>6445822</v>
      </c>
      <c r="M22" s="35">
        <f t="shared" si="0"/>
        <v>100047822</v>
      </c>
      <c r="N22" s="35">
        <f t="shared" si="0"/>
        <v>108578121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228702860</v>
      </c>
      <c r="X22" s="35">
        <f t="shared" si="0"/>
        <v>228677701</v>
      </c>
      <c r="Y22" s="35">
        <f t="shared" si="0"/>
        <v>25159</v>
      </c>
      <c r="Z22" s="36">
        <f>+IF(X22&lt;&gt;0,+(Y22/X22)*100,0)</f>
        <v>0.01100194723402436</v>
      </c>
      <c r="AA22" s="33">
        <f>SUM(AA5:AA21)</f>
        <v>393327300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100024043</v>
      </c>
      <c r="D25" s="6">
        <v>0</v>
      </c>
      <c r="E25" s="7">
        <v>129287770</v>
      </c>
      <c r="F25" s="8">
        <v>129287770</v>
      </c>
      <c r="G25" s="8">
        <v>8553870</v>
      </c>
      <c r="H25" s="8">
        <v>8652286</v>
      </c>
      <c r="I25" s="8">
        <v>8733122</v>
      </c>
      <c r="J25" s="8">
        <v>25939278</v>
      </c>
      <c r="K25" s="8">
        <v>8535514</v>
      </c>
      <c r="L25" s="8">
        <v>9484219</v>
      </c>
      <c r="M25" s="8">
        <v>8998097</v>
      </c>
      <c r="N25" s="8">
        <v>27017830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52957108</v>
      </c>
      <c r="X25" s="8">
        <v>55881901</v>
      </c>
      <c r="Y25" s="8">
        <v>-2924793</v>
      </c>
      <c r="Z25" s="2">
        <v>-5.23</v>
      </c>
      <c r="AA25" s="6">
        <v>129287770</v>
      </c>
    </row>
    <row r="26" spans="1:27" ht="13.5">
      <c r="A26" s="25" t="s">
        <v>52</v>
      </c>
      <c r="B26" s="24"/>
      <c r="C26" s="6">
        <v>11308318</v>
      </c>
      <c r="D26" s="6">
        <v>0</v>
      </c>
      <c r="E26" s="7">
        <v>13245750</v>
      </c>
      <c r="F26" s="8">
        <v>13245750</v>
      </c>
      <c r="G26" s="8">
        <v>1063931</v>
      </c>
      <c r="H26" s="8">
        <v>340754</v>
      </c>
      <c r="I26" s="8">
        <v>1421748</v>
      </c>
      <c r="J26" s="8">
        <v>2826433</v>
      </c>
      <c r="K26" s="8">
        <v>933793</v>
      </c>
      <c r="L26" s="8">
        <v>995988</v>
      </c>
      <c r="M26" s="8">
        <v>963084</v>
      </c>
      <c r="N26" s="8">
        <v>2892865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5719298</v>
      </c>
      <c r="X26" s="8">
        <v>6012139</v>
      </c>
      <c r="Y26" s="8">
        <v>-292841</v>
      </c>
      <c r="Z26" s="2">
        <v>-4.87</v>
      </c>
      <c r="AA26" s="6">
        <v>13245750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17900116</v>
      </c>
      <c r="D28" s="6">
        <v>0</v>
      </c>
      <c r="E28" s="7">
        <v>20662900</v>
      </c>
      <c r="F28" s="8">
        <v>20662900</v>
      </c>
      <c r="G28" s="8">
        <v>1484415</v>
      </c>
      <c r="H28" s="8">
        <v>1491624</v>
      </c>
      <c r="I28" s="8">
        <v>1491624</v>
      </c>
      <c r="J28" s="8">
        <v>4467663</v>
      </c>
      <c r="K28" s="8">
        <v>1491624</v>
      </c>
      <c r="L28" s="8">
        <v>1491624</v>
      </c>
      <c r="M28" s="8">
        <v>1491624</v>
      </c>
      <c r="N28" s="8">
        <v>4474872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8942535</v>
      </c>
      <c r="X28" s="8">
        <v>10331448</v>
      </c>
      <c r="Y28" s="8">
        <v>-1388913</v>
      </c>
      <c r="Z28" s="2">
        <v>-13.44</v>
      </c>
      <c r="AA28" s="6">
        <v>20662900</v>
      </c>
    </row>
    <row r="29" spans="1:27" ht="13.5">
      <c r="A29" s="25" t="s">
        <v>55</v>
      </c>
      <c r="B29" s="24"/>
      <c r="C29" s="6">
        <v>484314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2123719</v>
      </c>
      <c r="D32" s="6">
        <v>0</v>
      </c>
      <c r="E32" s="7">
        <v>800000</v>
      </c>
      <c r="F32" s="8">
        <v>800000</v>
      </c>
      <c r="G32" s="8">
        <v>2508</v>
      </c>
      <c r="H32" s="8">
        <v>982</v>
      </c>
      <c r="I32" s="8">
        <v>27255</v>
      </c>
      <c r="J32" s="8">
        <v>30745</v>
      </c>
      <c r="K32" s="8">
        <v>250</v>
      </c>
      <c r="L32" s="8">
        <v>78630</v>
      </c>
      <c r="M32" s="8">
        <v>21858</v>
      </c>
      <c r="N32" s="8">
        <v>100738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131483</v>
      </c>
      <c r="X32" s="8">
        <v>297926</v>
      </c>
      <c r="Y32" s="8">
        <v>-166443</v>
      </c>
      <c r="Z32" s="2">
        <v>-55.87</v>
      </c>
      <c r="AA32" s="6">
        <v>800000</v>
      </c>
    </row>
    <row r="33" spans="1:27" ht="13.5">
      <c r="A33" s="25" t="s">
        <v>59</v>
      </c>
      <c r="B33" s="24"/>
      <c r="C33" s="6">
        <v>123217887</v>
      </c>
      <c r="D33" s="6">
        <v>0</v>
      </c>
      <c r="E33" s="7">
        <v>207942025</v>
      </c>
      <c r="F33" s="8">
        <v>207942025</v>
      </c>
      <c r="G33" s="8">
        <v>1365428</v>
      </c>
      <c r="H33" s="8">
        <v>3096283</v>
      </c>
      <c r="I33" s="8">
        <v>6120325</v>
      </c>
      <c r="J33" s="8">
        <v>10582036</v>
      </c>
      <c r="K33" s="8">
        <v>9315216</v>
      </c>
      <c r="L33" s="8">
        <v>14033000</v>
      </c>
      <c r="M33" s="8">
        <v>8573097</v>
      </c>
      <c r="N33" s="8">
        <v>31921313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42503349</v>
      </c>
      <c r="X33" s="8">
        <v>29665620</v>
      </c>
      <c r="Y33" s="8">
        <v>12837729</v>
      </c>
      <c r="Z33" s="2">
        <v>43.27</v>
      </c>
      <c r="AA33" s="6">
        <v>207942025</v>
      </c>
    </row>
    <row r="34" spans="1:27" ht="13.5">
      <c r="A34" s="25" t="s">
        <v>60</v>
      </c>
      <c r="B34" s="24"/>
      <c r="C34" s="6">
        <v>42268087</v>
      </c>
      <c r="D34" s="6">
        <v>0</v>
      </c>
      <c r="E34" s="7">
        <v>47510220</v>
      </c>
      <c r="F34" s="8">
        <v>47510220</v>
      </c>
      <c r="G34" s="8">
        <v>3592829</v>
      </c>
      <c r="H34" s="8">
        <v>2458825</v>
      </c>
      <c r="I34" s="8">
        <v>3348772</v>
      </c>
      <c r="J34" s="8">
        <v>9400426</v>
      </c>
      <c r="K34" s="8">
        <v>2776999</v>
      </c>
      <c r="L34" s="8">
        <v>6126108</v>
      </c>
      <c r="M34" s="8">
        <v>3895082</v>
      </c>
      <c r="N34" s="8">
        <v>12798189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22198615</v>
      </c>
      <c r="X34" s="8">
        <v>18679747</v>
      </c>
      <c r="Y34" s="8">
        <v>3518868</v>
      </c>
      <c r="Z34" s="2">
        <v>18.84</v>
      </c>
      <c r="AA34" s="6">
        <v>47510220</v>
      </c>
    </row>
    <row r="35" spans="1:27" ht="13.5">
      <c r="A35" s="23" t="s">
        <v>61</v>
      </c>
      <c r="B35" s="29"/>
      <c r="C35" s="6">
        <v>34443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297360927</v>
      </c>
      <c r="D36" s="33">
        <f>SUM(D25:D35)</f>
        <v>0</v>
      </c>
      <c r="E36" s="34">
        <f t="shared" si="1"/>
        <v>419448665</v>
      </c>
      <c r="F36" s="35">
        <f t="shared" si="1"/>
        <v>419448665</v>
      </c>
      <c r="G36" s="35">
        <f t="shared" si="1"/>
        <v>16062981</v>
      </c>
      <c r="H36" s="35">
        <f t="shared" si="1"/>
        <v>16040754</v>
      </c>
      <c r="I36" s="35">
        <f t="shared" si="1"/>
        <v>21142846</v>
      </c>
      <c r="J36" s="35">
        <f t="shared" si="1"/>
        <v>53246581</v>
      </c>
      <c r="K36" s="35">
        <f t="shared" si="1"/>
        <v>23053396</v>
      </c>
      <c r="L36" s="35">
        <f t="shared" si="1"/>
        <v>32209569</v>
      </c>
      <c r="M36" s="35">
        <f t="shared" si="1"/>
        <v>23942842</v>
      </c>
      <c r="N36" s="35">
        <f t="shared" si="1"/>
        <v>79205807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132452388</v>
      </c>
      <c r="X36" s="35">
        <f t="shared" si="1"/>
        <v>120868781</v>
      </c>
      <c r="Y36" s="35">
        <f t="shared" si="1"/>
        <v>11583607</v>
      </c>
      <c r="Z36" s="36">
        <f>+IF(X36&lt;&gt;0,+(Y36/X36)*100,0)</f>
        <v>9.583621927981552</v>
      </c>
      <c r="AA36" s="33">
        <f>SUM(AA25:AA35)</f>
        <v>419448665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1987544</v>
      </c>
      <c r="D38" s="46">
        <f>+D22-D36</f>
        <v>0</v>
      </c>
      <c r="E38" s="47">
        <f t="shared" si="2"/>
        <v>-26121365</v>
      </c>
      <c r="F38" s="48">
        <f t="shared" si="2"/>
        <v>-26121365</v>
      </c>
      <c r="G38" s="48">
        <f t="shared" si="2"/>
        <v>98975447</v>
      </c>
      <c r="H38" s="48">
        <f t="shared" si="2"/>
        <v>-15000933</v>
      </c>
      <c r="I38" s="48">
        <f t="shared" si="2"/>
        <v>-17096356</v>
      </c>
      <c r="J38" s="48">
        <f t="shared" si="2"/>
        <v>66878158</v>
      </c>
      <c r="K38" s="48">
        <f t="shared" si="2"/>
        <v>-20968919</v>
      </c>
      <c r="L38" s="48">
        <f t="shared" si="2"/>
        <v>-25763747</v>
      </c>
      <c r="M38" s="48">
        <f t="shared" si="2"/>
        <v>76104980</v>
      </c>
      <c r="N38" s="48">
        <f t="shared" si="2"/>
        <v>29372314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96250472</v>
      </c>
      <c r="X38" s="48">
        <f>IF(F22=F36,0,X22-X36)</f>
        <v>107808920</v>
      </c>
      <c r="Y38" s="48">
        <f t="shared" si="2"/>
        <v>-11558448</v>
      </c>
      <c r="Z38" s="49">
        <f>+IF(X38&lt;&gt;0,+(Y38/X38)*100,0)</f>
        <v>-10.721235311512258</v>
      </c>
      <c r="AA38" s="46">
        <f>+AA22-AA36</f>
        <v>-26121365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1987544</v>
      </c>
      <c r="D42" s="55">
        <f>SUM(D38:D41)</f>
        <v>0</v>
      </c>
      <c r="E42" s="56">
        <f t="shared" si="3"/>
        <v>-26121365</v>
      </c>
      <c r="F42" s="57">
        <f t="shared" si="3"/>
        <v>-26121365</v>
      </c>
      <c r="G42" s="57">
        <f t="shared" si="3"/>
        <v>98975447</v>
      </c>
      <c r="H42" s="57">
        <f t="shared" si="3"/>
        <v>-15000933</v>
      </c>
      <c r="I42" s="57">
        <f t="shared" si="3"/>
        <v>-17096356</v>
      </c>
      <c r="J42" s="57">
        <f t="shared" si="3"/>
        <v>66878158</v>
      </c>
      <c r="K42" s="57">
        <f t="shared" si="3"/>
        <v>-20968919</v>
      </c>
      <c r="L42" s="57">
        <f t="shared" si="3"/>
        <v>-25763747</v>
      </c>
      <c r="M42" s="57">
        <f t="shared" si="3"/>
        <v>76104980</v>
      </c>
      <c r="N42" s="57">
        <f t="shared" si="3"/>
        <v>29372314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96250472</v>
      </c>
      <c r="X42" s="57">
        <f t="shared" si="3"/>
        <v>107808920</v>
      </c>
      <c r="Y42" s="57">
        <f t="shared" si="3"/>
        <v>-11558448</v>
      </c>
      <c r="Z42" s="58">
        <f>+IF(X42&lt;&gt;0,+(Y42/X42)*100,0)</f>
        <v>-10.721235311512258</v>
      </c>
      <c r="AA42" s="55">
        <f>SUM(AA38:AA41)</f>
        <v>-26121365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1987544</v>
      </c>
      <c r="D44" s="63">
        <f>+D42-D43</f>
        <v>0</v>
      </c>
      <c r="E44" s="64">
        <f t="shared" si="4"/>
        <v>-26121365</v>
      </c>
      <c r="F44" s="65">
        <f t="shared" si="4"/>
        <v>-26121365</v>
      </c>
      <c r="G44" s="65">
        <f t="shared" si="4"/>
        <v>98975447</v>
      </c>
      <c r="H44" s="65">
        <f t="shared" si="4"/>
        <v>-15000933</v>
      </c>
      <c r="I44" s="65">
        <f t="shared" si="4"/>
        <v>-17096356</v>
      </c>
      <c r="J44" s="65">
        <f t="shared" si="4"/>
        <v>66878158</v>
      </c>
      <c r="K44" s="65">
        <f t="shared" si="4"/>
        <v>-20968919</v>
      </c>
      <c r="L44" s="65">
        <f t="shared" si="4"/>
        <v>-25763747</v>
      </c>
      <c r="M44" s="65">
        <f t="shared" si="4"/>
        <v>76104980</v>
      </c>
      <c r="N44" s="65">
        <f t="shared" si="4"/>
        <v>29372314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96250472</v>
      </c>
      <c r="X44" s="65">
        <f t="shared" si="4"/>
        <v>107808920</v>
      </c>
      <c r="Y44" s="65">
        <f t="shared" si="4"/>
        <v>-11558448</v>
      </c>
      <c r="Z44" s="66">
        <f>+IF(X44&lt;&gt;0,+(Y44/X44)*100,0)</f>
        <v>-10.721235311512258</v>
      </c>
      <c r="AA44" s="63">
        <f>+AA42-AA43</f>
        <v>-26121365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1987544</v>
      </c>
      <c r="D46" s="55">
        <f>SUM(D44:D45)</f>
        <v>0</v>
      </c>
      <c r="E46" s="56">
        <f t="shared" si="5"/>
        <v>-26121365</v>
      </c>
      <c r="F46" s="57">
        <f t="shared" si="5"/>
        <v>-26121365</v>
      </c>
      <c r="G46" s="57">
        <f t="shared" si="5"/>
        <v>98975447</v>
      </c>
      <c r="H46" s="57">
        <f t="shared" si="5"/>
        <v>-15000933</v>
      </c>
      <c r="I46" s="57">
        <f t="shared" si="5"/>
        <v>-17096356</v>
      </c>
      <c r="J46" s="57">
        <f t="shared" si="5"/>
        <v>66878158</v>
      </c>
      <c r="K46" s="57">
        <f t="shared" si="5"/>
        <v>-20968919</v>
      </c>
      <c r="L46" s="57">
        <f t="shared" si="5"/>
        <v>-25763747</v>
      </c>
      <c r="M46" s="57">
        <f t="shared" si="5"/>
        <v>76104980</v>
      </c>
      <c r="N46" s="57">
        <f t="shared" si="5"/>
        <v>29372314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96250472</v>
      </c>
      <c r="X46" s="57">
        <f t="shared" si="5"/>
        <v>107808920</v>
      </c>
      <c r="Y46" s="57">
        <f t="shared" si="5"/>
        <v>-11558448</v>
      </c>
      <c r="Z46" s="58">
        <f>+IF(X46&lt;&gt;0,+(Y46/X46)*100,0)</f>
        <v>-10.721235311512258</v>
      </c>
      <c r="AA46" s="55">
        <f>SUM(AA44:AA45)</f>
        <v>-26121365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1987544</v>
      </c>
      <c r="D48" s="71">
        <f>SUM(D46:D47)</f>
        <v>0</v>
      </c>
      <c r="E48" s="72">
        <f t="shared" si="6"/>
        <v>-26121365</v>
      </c>
      <c r="F48" s="73">
        <f t="shared" si="6"/>
        <v>-26121365</v>
      </c>
      <c r="G48" s="73">
        <f t="shared" si="6"/>
        <v>98975447</v>
      </c>
      <c r="H48" s="74">
        <f t="shared" si="6"/>
        <v>-15000933</v>
      </c>
      <c r="I48" s="74">
        <f t="shared" si="6"/>
        <v>-17096356</v>
      </c>
      <c r="J48" s="74">
        <f t="shared" si="6"/>
        <v>66878158</v>
      </c>
      <c r="K48" s="74">
        <f t="shared" si="6"/>
        <v>-20968919</v>
      </c>
      <c r="L48" s="74">
        <f t="shared" si="6"/>
        <v>-25763747</v>
      </c>
      <c r="M48" s="73">
        <f t="shared" si="6"/>
        <v>76104980</v>
      </c>
      <c r="N48" s="73">
        <f t="shared" si="6"/>
        <v>29372314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96250472</v>
      </c>
      <c r="X48" s="74">
        <f t="shared" si="6"/>
        <v>107808920</v>
      </c>
      <c r="Y48" s="74">
        <f t="shared" si="6"/>
        <v>-11558448</v>
      </c>
      <c r="Z48" s="75">
        <f>+IF(X48&lt;&gt;0,+(Y48/X48)*100,0)</f>
        <v>-10.721235311512258</v>
      </c>
      <c r="AA48" s="76">
        <f>SUM(AA46:AA47)</f>
        <v>-26121365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2017-01-31T13:54:43Z</dcterms:created>
  <dcterms:modified xsi:type="dcterms:W3CDTF">2017-01-31T13:55:18Z</dcterms:modified>
  <cp:category/>
  <cp:version/>
  <cp:contentType/>
  <cp:contentStatus/>
</cp:coreProperties>
</file>