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'DC45'!$A$1:$AA$57</definedName>
    <definedName name="_xlnm.Print_Area" localSheetId="11">'DC6'!$A$1:$AA$57</definedName>
    <definedName name="_xlnm.Print_Area" localSheetId="20">'DC7'!$A$1:$AA$57</definedName>
    <definedName name="_xlnm.Print_Area" localSheetId="26">'DC8'!$A$1:$AA$57</definedName>
    <definedName name="_xlnm.Print_Area" localSheetId="31">'DC9'!$A$1:$AA$57</definedName>
    <definedName name="_xlnm.Print_Area" localSheetId="5">'NC061'!$A$1:$AA$57</definedName>
    <definedName name="_xlnm.Print_Area" localSheetId="6">'NC062'!$A$1:$AA$57</definedName>
    <definedName name="_xlnm.Print_Area" localSheetId="7">'NC064'!$A$1:$AA$57</definedName>
    <definedName name="_xlnm.Print_Area" localSheetId="8">'NC065'!$A$1:$AA$57</definedName>
    <definedName name="_xlnm.Print_Area" localSheetId="9">'NC066'!$A$1:$AA$57</definedName>
    <definedName name="_xlnm.Print_Area" localSheetId="10">'NC067'!$A$1:$AA$57</definedName>
    <definedName name="_xlnm.Print_Area" localSheetId="12">'NC071'!$A$1:$AA$57</definedName>
    <definedName name="_xlnm.Print_Area" localSheetId="13">'NC072'!$A$1:$AA$57</definedName>
    <definedName name="_xlnm.Print_Area" localSheetId="14">'NC073'!$A$1:$AA$57</definedName>
    <definedName name="_xlnm.Print_Area" localSheetId="15">'NC074'!$A$1:$AA$57</definedName>
    <definedName name="_xlnm.Print_Area" localSheetId="16">'NC075'!$A$1:$AA$57</definedName>
    <definedName name="_xlnm.Print_Area" localSheetId="17">'NC076'!$A$1:$AA$57</definedName>
    <definedName name="_xlnm.Print_Area" localSheetId="18">'NC077'!$A$1:$AA$57</definedName>
    <definedName name="_xlnm.Print_Area" localSheetId="19">'NC078'!$A$1:$AA$57</definedName>
    <definedName name="_xlnm.Print_Area" localSheetId="21">'NC082'!$A$1:$AA$57</definedName>
    <definedName name="_xlnm.Print_Area" localSheetId="22">'NC084'!$A$1:$AA$57</definedName>
    <definedName name="_xlnm.Print_Area" localSheetId="23">'NC085'!$A$1:$AA$57</definedName>
    <definedName name="_xlnm.Print_Area" localSheetId="24">'NC086'!$A$1:$AA$57</definedName>
    <definedName name="_xlnm.Print_Area" localSheetId="25">'NC087'!$A$1:$AA$57</definedName>
    <definedName name="_xlnm.Print_Area" localSheetId="27">'NC091'!$A$1:$AA$57</definedName>
    <definedName name="_xlnm.Print_Area" localSheetId="28">'NC092'!$A$1:$AA$57</definedName>
    <definedName name="_xlnm.Print_Area" localSheetId="29">'NC093'!$A$1:$AA$57</definedName>
    <definedName name="_xlnm.Print_Area" localSheetId="30">'NC094'!$A$1:$AA$57</definedName>
    <definedName name="_xlnm.Print_Area" localSheetId="1">'NC451'!$A$1:$AA$57</definedName>
    <definedName name="_xlnm.Print_Area" localSheetId="2">'NC452'!$A$1:$AA$57</definedName>
    <definedName name="_xlnm.Print_Area" localSheetId="3">'NC453'!$A$1:$AA$57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<sst xmlns="http://schemas.openxmlformats.org/spreadsheetml/2006/main" count="2432" uniqueCount="106">
  <si>
    <t>Northern Cape: Joe Morolong(NC451) - Table C4 Quarterly Budget Statement - Financial Performance (rev and expend) ( All )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</si>
  <si>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</si>
  <si>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</si>
  <si>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</si>
  <si>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</si>
  <si>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</si>
  <si>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</si>
  <si>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</si>
  <si>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</si>
  <si>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</si>
  <si>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</si>
  <si>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</si>
  <si>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</si>
  <si>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</si>
  <si>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</si>
  <si>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</si>
  <si>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</si>
  <si>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</si>
  <si>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</si>
  <si>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</si>
  <si>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</si>
  <si>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</si>
  <si>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</si>
  <si>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</si>
  <si>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</si>
  <si>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</si>
  <si>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</si>
  <si>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</si>
  <si>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</si>
  <si>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</si>
  <si>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</si>
  <si>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</si>
  <si>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</si>
  <si>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</si>
  <si>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</si>
  <si>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</si>
  <si>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</si>
  <si>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</si>
  <si>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</si>
  <si>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</si>
  <si>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</si>
  <si>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</si>
  <si>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</si>
  <si>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</si>
  <si>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</si>
  <si>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</si>
  <si>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</si>
  <si>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</si>
  <si>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</si>
  <si>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</si>
  <si>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</si>
  <si>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</si>
  <si>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</si>
  <si>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</si>
  <si>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</si>
  <si>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</si>
  <si>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</si>
  <si>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</si>
  <si>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</si>
  <si>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</si>
  <si>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</si>
  <si>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</si>
  <si>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</si>
  <si>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</si>
  <si>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</si>
  <si>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</si>
  <si>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</si>
  <si>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</si>
  <si>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</si>
  <si>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</si>
  <si>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</si>
  <si>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</si>
  <si>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</si>
  <si>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</si>
  <si>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 Statement - Financial Performance (rev and expend) ( All ) for 2nd Quarter ended 31 December 2016 (Figures Finalised as at 2017/01/30)</t>
  </si>
  <si>
    <t>Northern Cape: Gamagara(NC453) - Table C4 Quarterly Budget Statement - Financial Performance (rev and expend) ( All ) for 2nd Quarter ended 31 December 2016 (Figures Finalised as at 2017/01/30)</t>
  </si>
  <si>
    <t>Northern Cape: John Taolo Gaetsewe(DC45) - Table C4 Quarterly Budget Statement - Financial Performance (rev and expend) ( All ) for 2nd Quarter ended 31 December 2016 (Figures Finalised as at 2017/01/30)</t>
  </si>
  <si>
    <t>Northern Cape: Richtersveld(NC061) - Table C4 Quarterly Budget Statement - Financial Performance (rev and expend) ( All ) for 2nd Quarter ended 31 December 2016 (Figures Finalised as at 2017/01/30)</t>
  </si>
  <si>
    <t>Northern Cape: Nama Khoi(NC062) - Table C4 Quarterly Budget Statement - Financial Performance (rev and expend) ( All ) for 2nd Quarter ended 31 December 2016 (Figures Finalised as at 2017/01/30)</t>
  </si>
  <si>
    <t>Northern Cape: Kamiesberg(NC064) - Table C4 Quarterly Budget Statement - Financial Performance (rev and expend) ( All ) for 2nd Quarter ended 31 December 2016 (Figures Finalised as at 2017/01/30)</t>
  </si>
  <si>
    <t>Northern Cape: Hantam(NC065) - Table C4 Quarterly Budget Statement - Financial Performance (rev and expend) ( All ) for 2nd Quarter ended 31 December 2016 (Figures Finalised as at 2017/01/30)</t>
  </si>
  <si>
    <t>Northern Cape: Karoo Hoogland(NC066) - Table C4 Quarterly Budget Statement - Financial Performance (rev and expend) ( All ) for 2nd Quarter ended 31 December 2016 (Figures Finalised as at 2017/01/30)</t>
  </si>
  <si>
    <t>Northern Cape: Khai-Ma(NC067) - Table C4 Quarterly Budget Statement - Financial Performance (rev and expend) ( All ) for 2nd Quarter ended 31 December 2016 (Figures Finalised as at 2017/01/30)</t>
  </si>
  <si>
    <t>Northern Cape: Namakwa(DC6) - Table C4 Quarterly Budget Statement - Financial Performance (rev and expend) ( All ) for 2nd Quarter ended 31 December 2016 (Figures Finalised as at 2017/01/30)</t>
  </si>
  <si>
    <t>Northern Cape: Ubuntu(NC071) - Table C4 Quarterly Budget Statement - Financial Performance (rev and expend) ( All ) for 2nd Quarter ended 31 December 2016 (Figures Finalised as at 2017/01/30)</t>
  </si>
  <si>
    <t>Northern Cape: Umsobomvu(NC072) - Table C4 Quarterly Budget Statement - Financial Performance (rev and expend) ( All ) for 2nd Quarter ended 31 December 2016 (Figures Finalised as at 2017/01/30)</t>
  </si>
  <si>
    <t>Northern Cape: Emthanjeni(NC073) - Table C4 Quarterly Budget Statement - Financial Performance (rev and expend) ( All ) for 2nd Quarter ended 31 December 2016 (Figures Finalised as at 2017/01/30)</t>
  </si>
  <si>
    <t>Northern Cape: Kareeberg(NC074) - Table C4 Quarterly Budget Statement - Financial Performance (rev and expend) ( All ) for 2nd Quarter ended 31 December 2016 (Figures Finalised as at 2017/01/30)</t>
  </si>
  <si>
    <t>Northern Cape: Renosterberg(NC075) - Table C4 Quarterly Budget Statement - Financial Performance (rev and expend) ( All ) for 2nd Quarter ended 31 December 2016 (Figures Finalised as at 2017/01/30)</t>
  </si>
  <si>
    <t>Northern Cape: Thembelihle(NC076) - Table C4 Quarterly Budget Statement - Financial Performance (rev and expend) ( All ) for 2nd Quarter ended 31 December 2016 (Figures Finalised as at 2017/01/30)</t>
  </si>
  <si>
    <t>Northern Cape: Siyathemba(NC077) - Table C4 Quarterly Budget Statement - Financial Performance (rev and expend) ( All ) for 2nd Quarter ended 31 December 2016 (Figures Finalised as at 2017/01/30)</t>
  </si>
  <si>
    <t>Northern Cape: Siyancuma(NC078) - Table C4 Quarterly Budget Statement - Financial Performance (rev and expend) ( All ) for 2nd Quarter ended 31 December 2016 (Figures Finalised as at 2017/01/30)</t>
  </si>
  <si>
    <t>Northern Cape: Pixley Ka Seme (Nc)(DC7) - Table C4 Quarterly Budget Statement - Financial Performance (rev and expend) ( All ) for 2nd Quarter ended 31 December 2016 (Figures Finalised as at 2017/01/30)</t>
  </si>
  <si>
    <t>Northern Cape: !Kai! Garib(NC082) - Table C4 Quarterly Budget Statement - Financial Performance (rev and expend) ( All ) for 2nd Quarter ended 31 December 2016 (Figures Finalised as at 2017/01/30)</t>
  </si>
  <si>
    <t>Northern Cape: !Kheis(NC084) - Table C4 Quarterly Budget Statement - Financial Performance (rev and expend) ( All ) for 2nd Quarter ended 31 December 2016 (Figures Finalised as at 2017/01/30)</t>
  </si>
  <si>
    <t>Northern Cape: Tsantsabane(NC085) - Table C4 Quarterly Budget Statement - Financial Performance (rev and expend) ( All ) for 2nd Quarter ended 31 December 2016 (Figures Finalised as at 2017/01/30)</t>
  </si>
  <si>
    <t>Northern Cape: Kgatelopele(NC086) - Table C4 Quarterly Budget Statement - Financial Performance (rev and expend) ( All ) for 2nd Quarter ended 31 December 2016 (Figures Finalised as at 2017/01/30)</t>
  </si>
  <si>
    <t>Northern Cape: Dawid Kruiper(NC087) - Table C4 Quarterly Budget Statement - Financial Performance (rev and expend) ( All ) for 2nd Quarter ended 31 December 2016 (Figures Finalised as at 2017/01/30)</t>
  </si>
  <si>
    <t>Northern Cape: Z F Mgcawu(DC8) - Table C4 Quarterly Budget Statement - Financial Performance (rev and expend) ( All ) for 2nd Quarter ended 31 December 2016 (Figures Finalised as at 2017/01/30)</t>
  </si>
  <si>
    <t>Northern Cape: Sol Plaatje(NC091) - Table C4 Quarterly Budget Statement - Financial Performance (rev and expend) ( All ) for 2nd Quarter ended 31 December 2016 (Figures Finalised as at 2017/01/30)</t>
  </si>
  <si>
    <t>Northern Cape: Dikgatlong(NC092) - Table C4 Quarterly Budget Statement - Financial Performance (rev and expend) ( All ) for 2nd Quarter ended 31 December 2016 (Figures Finalised as at 2017/01/30)</t>
  </si>
  <si>
    <t>Northern Cape: Magareng(NC093) - Table C4 Quarterly Budget Statement - Financial Performance (rev and expend) ( All ) for 2nd Quarter ended 31 December 2016 (Figures Finalised as at 2017/01/30)</t>
  </si>
  <si>
    <t>Northern Cape: Phokwane(NC094) - Table C4 Quarterly Budget Statement - Financial Performance (rev and expend) ( All ) for 2nd Quarter ended 31 December 2016 (Figures Finalised as at 2017/01/30)</t>
  </si>
  <si>
    <t>Northern Cape: Frances Baard(DC9) - Table C4 Quarterly Budget Statement - Financial Performance (rev and expend) ( All ) for 2nd Quarter ended 31 December 2016 (Figures Finalised as at 2017/01/30)</t>
  </si>
  <si>
    <t>Summary - Table C4 Quarterly Budget Statement - Financial Performance (rev and expend) ( All ) for 2nd Quarter ended 31 December 2016 (Figures Finalised as at 2017/01/30)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</si>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</sst>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1118866541</v>
      </c>
      <c r="D5" s="6">
        <v>0</v>
      </c>
      <c r="E5" s="7">
        <v>1167720684</v>
      </c>
      <c r="F5" s="8">
        <v>1167720684</v>
      </c>
      <c r="G5" s="8">
        <v>376111133</v>
      </c>
      <c r="H5" s="8">
        <v>37405208</v>
      </c>
      <c r="I5" s="8">
        <v>23329231</v>
      </c>
      <c r="J5" s="8">
        <v>436845572</v>
      </c>
      <c r="K5" s="8">
        <v>45808158</v>
      </c>
      <c r="L5" s="8">
        <v>47487882</v>
      </c>
      <c r="M5" s="8">
        <v>53823242</v>
      </c>
      <c r="N5" s="8">
        <v>147119282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583964854</v>
      </c>
      <c r="X5" s="8">
        <v>719658845</v>
      </c>
      <c r="Y5" s="8">
        <v>-135693991</v>
      </c>
      <c r="Z5" s="2">
        <v>-18.86</v>
      </c>
      <c r="AA5" s="6">
        <v>1167720684</v>
      </c>
    </row>
    <row r="6" spans="1:27" ht="13.5">
      <c r="A6" s="23" t="s">
        <v>33</v>
      </c>
      <c r="B6" s="24"/>
      <c r="C6" s="6">
        <v>823060</v>
      </c>
      <c r="D6" s="6">
        <v>0</v>
      </c>
      <c r="E6" s="7">
        <v>5654804</v>
      </c>
      <c r="F6" s="8">
        <v>5654804</v>
      </c>
      <c r="G6" s="8">
        <v>140205</v>
      </c>
      <c r="H6" s="8">
        <v>356115</v>
      </c>
      <c r="I6" s="8">
        <v>259988</v>
      </c>
      <c r="J6" s="8">
        <v>756308</v>
      </c>
      <c r="K6" s="8">
        <v>767859</v>
      </c>
      <c r="L6" s="8">
        <v>766411</v>
      </c>
      <c r="M6" s="8">
        <v>634355</v>
      </c>
      <c r="N6" s="8">
        <v>2168625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2924933</v>
      </c>
      <c r="X6" s="8">
        <v>2838530</v>
      </c>
      <c r="Y6" s="8">
        <v>86403</v>
      </c>
      <c r="Z6" s="2">
        <v>3.04</v>
      </c>
      <c r="AA6" s="6">
        <v>5654804</v>
      </c>
    </row>
    <row r="7" spans="1:27" ht="13.5">
      <c r="A7" s="25" t="s">
        <v>34</v>
      </c>
      <c r="B7" s="24"/>
      <c r="C7" s="6">
        <v>1231980433</v>
      </c>
      <c r="D7" s="6">
        <v>0</v>
      </c>
      <c r="E7" s="7">
        <v>1801802562</v>
      </c>
      <c r="F7" s="8">
        <v>1801802562</v>
      </c>
      <c r="G7" s="8">
        <v>102797821</v>
      </c>
      <c r="H7" s="8">
        <v>139291009</v>
      </c>
      <c r="I7" s="8">
        <v>127059241</v>
      </c>
      <c r="J7" s="8">
        <v>369148071</v>
      </c>
      <c r="K7" s="8">
        <v>109657183</v>
      </c>
      <c r="L7" s="8">
        <v>122261052</v>
      </c>
      <c r="M7" s="8">
        <v>194799222</v>
      </c>
      <c r="N7" s="8">
        <v>426717457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795865528</v>
      </c>
      <c r="X7" s="8">
        <v>891474534</v>
      </c>
      <c r="Y7" s="8">
        <v>-95609006</v>
      </c>
      <c r="Z7" s="2">
        <v>-10.72</v>
      </c>
      <c r="AA7" s="6">
        <v>1801802562</v>
      </c>
    </row>
    <row r="8" spans="1:27" ht="13.5">
      <c r="A8" s="25" t="s">
        <v>35</v>
      </c>
      <c r="B8" s="24"/>
      <c r="C8" s="6">
        <v>457568298</v>
      </c>
      <c r="D8" s="6">
        <v>0</v>
      </c>
      <c r="E8" s="7">
        <v>690703066</v>
      </c>
      <c r="F8" s="8">
        <v>690703066</v>
      </c>
      <c r="G8" s="8">
        <v>24687127</v>
      </c>
      <c r="H8" s="8">
        <v>48411931</v>
      </c>
      <c r="I8" s="8">
        <v>52044786</v>
      </c>
      <c r="J8" s="8">
        <v>125143844</v>
      </c>
      <c r="K8" s="8">
        <v>47396006</v>
      </c>
      <c r="L8" s="8">
        <v>36767284</v>
      </c>
      <c r="M8" s="8">
        <v>70666362</v>
      </c>
      <c r="N8" s="8">
        <v>154829652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279973496</v>
      </c>
      <c r="X8" s="8">
        <v>334776763</v>
      </c>
      <c r="Y8" s="8">
        <v>-54803267</v>
      </c>
      <c r="Z8" s="2">
        <v>-16.37</v>
      </c>
      <c r="AA8" s="6">
        <v>690703066</v>
      </c>
    </row>
    <row r="9" spans="1:27" ht="13.5">
      <c r="A9" s="25" t="s">
        <v>36</v>
      </c>
      <c r="B9" s="24"/>
      <c r="C9" s="6">
        <v>195144533</v>
      </c>
      <c r="D9" s="6">
        <v>0</v>
      </c>
      <c r="E9" s="7">
        <v>254717419</v>
      </c>
      <c r="F9" s="8">
        <v>254717419</v>
      </c>
      <c r="G9" s="8">
        <v>18580185</v>
      </c>
      <c r="H9" s="8">
        <v>20191936</v>
      </c>
      <c r="I9" s="8">
        <v>19902540</v>
      </c>
      <c r="J9" s="8">
        <v>58674661</v>
      </c>
      <c r="K9" s="8">
        <v>19198615</v>
      </c>
      <c r="L9" s="8">
        <v>20152052</v>
      </c>
      <c r="M9" s="8">
        <v>22516399</v>
      </c>
      <c r="N9" s="8">
        <v>61867066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120541727</v>
      </c>
      <c r="X9" s="8">
        <v>125973058</v>
      </c>
      <c r="Y9" s="8">
        <v>-5431331</v>
      </c>
      <c r="Z9" s="2">
        <v>-4.31</v>
      </c>
      <c r="AA9" s="6">
        <v>254717419</v>
      </c>
    </row>
    <row r="10" spans="1:27" ht="13.5">
      <c r="A10" s="25" t="s">
        <v>37</v>
      </c>
      <c r="B10" s="24"/>
      <c r="C10" s="6">
        <v>147208098</v>
      </c>
      <c r="D10" s="6">
        <v>0</v>
      </c>
      <c r="E10" s="7">
        <v>215788019</v>
      </c>
      <c r="F10" s="26">
        <v>215788019</v>
      </c>
      <c r="G10" s="26">
        <v>13762110</v>
      </c>
      <c r="H10" s="26">
        <v>15899770</v>
      </c>
      <c r="I10" s="26">
        <v>14534359</v>
      </c>
      <c r="J10" s="26">
        <v>44196239</v>
      </c>
      <c r="K10" s="26">
        <v>14074190</v>
      </c>
      <c r="L10" s="26">
        <v>14627136</v>
      </c>
      <c r="M10" s="26">
        <v>16927811</v>
      </c>
      <c r="N10" s="26">
        <v>45629137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89825376</v>
      </c>
      <c r="X10" s="26">
        <v>105179093</v>
      </c>
      <c r="Y10" s="26">
        <v>-15353717</v>
      </c>
      <c r="Z10" s="27">
        <v>-14.6</v>
      </c>
      <c r="AA10" s="28">
        <v>215788019</v>
      </c>
    </row>
    <row r="11" spans="1:27" ht="13.5">
      <c r="A11" s="25" t="s">
        <v>38</v>
      </c>
      <c r="B11" s="29"/>
      <c r="C11" s="6">
        <v>119917</v>
      </c>
      <c r="D11" s="6">
        <v>0</v>
      </c>
      <c r="E11" s="7">
        <v>1662334</v>
      </c>
      <c r="F11" s="8">
        <v>1662334</v>
      </c>
      <c r="G11" s="8">
        <v>7873032</v>
      </c>
      <c r="H11" s="8">
        <v>250133</v>
      </c>
      <c r="I11" s="8">
        <v>-10573</v>
      </c>
      <c r="J11" s="8">
        <v>8112592</v>
      </c>
      <c r="K11" s="8">
        <v>189487</v>
      </c>
      <c r="L11" s="8">
        <v>133898</v>
      </c>
      <c r="M11" s="8">
        <v>66453</v>
      </c>
      <c r="N11" s="8">
        <v>389838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8502430</v>
      </c>
      <c r="X11" s="8">
        <v>859458</v>
      </c>
      <c r="Y11" s="8">
        <v>7642972</v>
      </c>
      <c r="Z11" s="2">
        <v>889.28</v>
      </c>
      <c r="AA11" s="6">
        <v>1662334</v>
      </c>
    </row>
    <row r="12" spans="1:27" ht="13.5">
      <c r="A12" s="25" t="s">
        <v>39</v>
      </c>
      <c r="B12" s="29"/>
      <c r="C12" s="6">
        <v>22402617</v>
      </c>
      <c r="D12" s="6">
        <v>0</v>
      </c>
      <c r="E12" s="7">
        <v>52698366</v>
      </c>
      <c r="F12" s="8">
        <v>52698366</v>
      </c>
      <c r="G12" s="8">
        <v>2131388</v>
      </c>
      <c r="H12" s="8">
        <v>3428510</v>
      </c>
      <c r="I12" s="8">
        <v>2276706</v>
      </c>
      <c r="J12" s="8">
        <v>7836604</v>
      </c>
      <c r="K12" s="8">
        <v>2346863</v>
      </c>
      <c r="L12" s="8">
        <v>2454789</v>
      </c>
      <c r="M12" s="8">
        <v>4075595</v>
      </c>
      <c r="N12" s="8">
        <v>8877247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16713851</v>
      </c>
      <c r="X12" s="8">
        <v>26173089</v>
      </c>
      <c r="Y12" s="8">
        <v>-9459238</v>
      </c>
      <c r="Z12" s="2">
        <v>-36.14</v>
      </c>
      <c r="AA12" s="6">
        <v>52698366</v>
      </c>
    </row>
    <row r="13" spans="1:27" ht="13.5">
      <c r="A13" s="23" t="s">
        <v>40</v>
      </c>
      <c r="B13" s="29"/>
      <c r="C13" s="6">
        <v>43529495</v>
      </c>
      <c r="D13" s="6">
        <v>0</v>
      </c>
      <c r="E13" s="7">
        <v>41515222</v>
      </c>
      <c r="F13" s="8">
        <v>41515222</v>
      </c>
      <c r="G13" s="8">
        <v>-704827</v>
      </c>
      <c r="H13" s="8">
        <v>3281478</v>
      </c>
      <c r="I13" s="8">
        <v>2553017</v>
      </c>
      <c r="J13" s="8">
        <v>5129668</v>
      </c>
      <c r="K13" s="8">
        <v>2193998</v>
      </c>
      <c r="L13" s="8">
        <v>112838</v>
      </c>
      <c r="M13" s="8">
        <v>2358115</v>
      </c>
      <c r="N13" s="8">
        <v>4664951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9794619</v>
      </c>
      <c r="X13" s="8">
        <v>14800941</v>
      </c>
      <c r="Y13" s="8">
        <v>-5006322</v>
      </c>
      <c r="Z13" s="2">
        <v>-33.82</v>
      </c>
      <c r="AA13" s="6">
        <v>41515222</v>
      </c>
    </row>
    <row r="14" spans="1:27" ht="13.5">
      <c r="A14" s="23" t="s">
        <v>41</v>
      </c>
      <c r="B14" s="29"/>
      <c r="C14" s="6">
        <v>147564445</v>
      </c>
      <c r="D14" s="6">
        <v>0</v>
      </c>
      <c r="E14" s="7">
        <v>153967822</v>
      </c>
      <c r="F14" s="8">
        <v>153967822</v>
      </c>
      <c r="G14" s="8">
        <v>15955474</v>
      </c>
      <c r="H14" s="8">
        <v>16188526</v>
      </c>
      <c r="I14" s="8">
        <v>16471947</v>
      </c>
      <c r="J14" s="8">
        <v>48615947</v>
      </c>
      <c r="K14" s="8">
        <v>25250908</v>
      </c>
      <c r="L14" s="8">
        <v>17953564</v>
      </c>
      <c r="M14" s="8">
        <v>20649649</v>
      </c>
      <c r="N14" s="8">
        <v>63854121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112470068</v>
      </c>
      <c r="X14" s="8">
        <v>76582251</v>
      </c>
      <c r="Y14" s="8">
        <v>35887817</v>
      </c>
      <c r="Z14" s="2">
        <v>46.86</v>
      </c>
      <c r="AA14" s="6">
        <v>153967822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51501136</v>
      </c>
      <c r="D16" s="6">
        <v>0</v>
      </c>
      <c r="E16" s="7">
        <v>99296856</v>
      </c>
      <c r="F16" s="8">
        <v>99296856</v>
      </c>
      <c r="G16" s="8">
        <v>1193587</v>
      </c>
      <c r="H16" s="8">
        <v>1489911</v>
      </c>
      <c r="I16" s="8">
        <v>869091</v>
      </c>
      <c r="J16" s="8">
        <v>3552589</v>
      </c>
      <c r="K16" s="8">
        <v>1572593</v>
      </c>
      <c r="L16" s="8">
        <v>1550800</v>
      </c>
      <c r="M16" s="8">
        <v>641121</v>
      </c>
      <c r="N16" s="8">
        <v>3764514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7317103</v>
      </c>
      <c r="X16" s="8">
        <v>46864097</v>
      </c>
      <c r="Y16" s="8">
        <v>-39546994</v>
      </c>
      <c r="Z16" s="2">
        <v>-84.39</v>
      </c>
      <c r="AA16" s="6">
        <v>99296856</v>
      </c>
    </row>
    <row r="17" spans="1:27" ht="13.5">
      <c r="A17" s="23" t="s">
        <v>44</v>
      </c>
      <c r="B17" s="29"/>
      <c r="C17" s="6">
        <v>17210318</v>
      </c>
      <c r="D17" s="6">
        <v>0</v>
      </c>
      <c r="E17" s="7">
        <v>21409637</v>
      </c>
      <c r="F17" s="8">
        <v>21409637</v>
      </c>
      <c r="G17" s="8">
        <v>1165499</v>
      </c>
      <c r="H17" s="8">
        <v>1337200</v>
      </c>
      <c r="I17" s="8">
        <v>1547454</v>
      </c>
      <c r="J17" s="8">
        <v>4050153</v>
      </c>
      <c r="K17" s="8">
        <v>1407017</v>
      </c>
      <c r="L17" s="8">
        <v>1325660</v>
      </c>
      <c r="M17" s="8">
        <v>1016584</v>
      </c>
      <c r="N17" s="8">
        <v>3749261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7799414</v>
      </c>
      <c r="X17" s="8">
        <v>9090781</v>
      </c>
      <c r="Y17" s="8">
        <v>-1291367</v>
      </c>
      <c r="Z17" s="2">
        <v>-14.21</v>
      </c>
      <c r="AA17" s="6">
        <v>21409637</v>
      </c>
    </row>
    <row r="18" spans="1:27" ht="13.5">
      <c r="A18" s="25" t="s">
        <v>45</v>
      </c>
      <c r="B18" s="24"/>
      <c r="C18" s="6">
        <v>15134281</v>
      </c>
      <c r="D18" s="6">
        <v>0</v>
      </c>
      <c r="E18" s="7">
        <v>35897912</v>
      </c>
      <c r="F18" s="8">
        <v>35897912</v>
      </c>
      <c r="G18" s="8">
        <v>1238647</v>
      </c>
      <c r="H18" s="8">
        <v>1888849</v>
      </c>
      <c r="I18" s="8">
        <v>1378590</v>
      </c>
      <c r="J18" s="8">
        <v>4506086</v>
      </c>
      <c r="K18" s="8">
        <v>1143845</v>
      </c>
      <c r="L18" s="8">
        <v>3833533</v>
      </c>
      <c r="M18" s="8">
        <v>1222544</v>
      </c>
      <c r="N18" s="8">
        <v>6199922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10706008</v>
      </c>
      <c r="X18" s="8">
        <v>17858936</v>
      </c>
      <c r="Y18" s="8">
        <v>-7152928</v>
      </c>
      <c r="Z18" s="2">
        <v>-40.05</v>
      </c>
      <c r="AA18" s="6">
        <v>35897912</v>
      </c>
    </row>
    <row r="19" spans="1:27" ht="13.5">
      <c r="A19" s="23" t="s">
        <v>46</v>
      </c>
      <c r="B19" s="29"/>
      <c r="C19" s="6">
        <v>1179416049</v>
      </c>
      <c r="D19" s="6">
        <v>0</v>
      </c>
      <c r="E19" s="7">
        <v>1672877160</v>
      </c>
      <c r="F19" s="8">
        <v>1672877160</v>
      </c>
      <c r="G19" s="8">
        <v>505727268</v>
      </c>
      <c r="H19" s="8">
        <v>52556195</v>
      </c>
      <c r="I19" s="8">
        <v>16763127</v>
      </c>
      <c r="J19" s="8">
        <v>575046590</v>
      </c>
      <c r="K19" s="8">
        <v>16178347</v>
      </c>
      <c r="L19" s="8">
        <v>5237724</v>
      </c>
      <c r="M19" s="8">
        <v>402683131</v>
      </c>
      <c r="N19" s="8">
        <v>424099202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999145792</v>
      </c>
      <c r="X19" s="8">
        <v>1042631289</v>
      </c>
      <c r="Y19" s="8">
        <v>-43485497</v>
      </c>
      <c r="Z19" s="2">
        <v>-4.17</v>
      </c>
      <c r="AA19" s="6">
        <v>1672877160</v>
      </c>
    </row>
    <row r="20" spans="1:27" ht="13.5">
      <c r="A20" s="23" t="s">
        <v>47</v>
      </c>
      <c r="B20" s="29"/>
      <c r="C20" s="6">
        <v>89184710</v>
      </c>
      <c r="D20" s="6">
        <v>0</v>
      </c>
      <c r="E20" s="7">
        <v>182270876</v>
      </c>
      <c r="F20" s="26">
        <v>182270876</v>
      </c>
      <c r="G20" s="26">
        <v>13848813</v>
      </c>
      <c r="H20" s="26">
        <v>10680279</v>
      </c>
      <c r="I20" s="26">
        <v>113726785</v>
      </c>
      <c r="J20" s="26">
        <v>138255877</v>
      </c>
      <c r="K20" s="26">
        <v>66110811</v>
      </c>
      <c r="L20" s="26">
        <v>63701403</v>
      </c>
      <c r="M20" s="26">
        <v>105569092</v>
      </c>
      <c r="N20" s="26">
        <v>235381306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373637183</v>
      </c>
      <c r="X20" s="26">
        <v>87685116</v>
      </c>
      <c r="Y20" s="26">
        <v>285952067</v>
      </c>
      <c r="Z20" s="27">
        <v>326.11</v>
      </c>
      <c r="AA20" s="28">
        <v>182270876</v>
      </c>
    </row>
    <row r="21" spans="1:27" ht="13.5">
      <c r="A21" s="23" t="s">
        <v>48</v>
      </c>
      <c r="B21" s="29"/>
      <c r="C21" s="6">
        <v>5535327</v>
      </c>
      <c r="D21" s="6">
        <v>0</v>
      </c>
      <c r="E21" s="7">
        <v>79299702</v>
      </c>
      <c r="F21" s="8">
        <v>79299702</v>
      </c>
      <c r="G21" s="8">
        <v>947</v>
      </c>
      <c r="H21" s="8">
        <v>1648102</v>
      </c>
      <c r="I21" s="30">
        <v>1778436</v>
      </c>
      <c r="J21" s="8">
        <v>3427485</v>
      </c>
      <c r="K21" s="8">
        <v>952879</v>
      </c>
      <c r="L21" s="8">
        <v>4326376</v>
      </c>
      <c r="M21" s="8">
        <v>72537</v>
      </c>
      <c r="N21" s="8">
        <v>5351792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8779277</v>
      </c>
      <c r="X21" s="8">
        <v>66380056</v>
      </c>
      <c r="Y21" s="8">
        <v>-57600779</v>
      </c>
      <c r="Z21" s="2">
        <v>-86.77</v>
      </c>
      <c r="AA21" s="6">
        <v>79299702</v>
      </c>
    </row>
    <row r="22" spans="1:27" ht="24.75" customHeight="1">
      <c r="A22" s="31" t="s">
        <v>49</v>
      </c>
      <c r="B22" s="32"/>
      <c r="C22" s="33">
        <f aca="true" t="shared" si="0" ref="C22:Y22">SUM(C5:C21)</f>
        <v>4723189258</v>
      </c>
      <c r="D22" s="33">
        <f>SUM(D5:D21)</f>
        <v>0</v>
      </c>
      <c r="E22" s="34">
        <f t="shared" si="0"/>
        <v>6477282441</v>
      </c>
      <c r="F22" s="35">
        <f t="shared" si="0"/>
        <v>6477282441</v>
      </c>
      <c r="G22" s="35">
        <f t="shared" si="0"/>
        <v>1084508409</v>
      </c>
      <c r="H22" s="35">
        <f t="shared" si="0"/>
        <v>354305152</v>
      </c>
      <c r="I22" s="35">
        <f t="shared" si="0"/>
        <v>394484725</v>
      </c>
      <c r="J22" s="35">
        <f t="shared" si="0"/>
        <v>1833298286</v>
      </c>
      <c r="K22" s="35">
        <f t="shared" si="0"/>
        <v>354248759</v>
      </c>
      <c r="L22" s="35">
        <f t="shared" si="0"/>
        <v>342692402</v>
      </c>
      <c r="M22" s="35">
        <f t="shared" si="0"/>
        <v>897722212</v>
      </c>
      <c r="N22" s="35">
        <f t="shared" si="0"/>
        <v>1594663373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3427961659</v>
      </c>
      <c r="X22" s="35">
        <f t="shared" si="0"/>
        <v>3568826837</v>
      </c>
      <c r="Y22" s="35">
        <f t="shared" si="0"/>
        <v>-140865178</v>
      </c>
      <c r="Z22" s="36">
        <f>+IF(X22&lt;&gt;0,+(Y22/X22)*100,0)</f>
        <v>-3.94710038995372</v>
      </c>
      <c r="AA22" s="33">
        <f>SUM(AA5:AA21)</f>
        <v>6477282441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1590869621</v>
      </c>
      <c r="D25" s="6">
        <v>0</v>
      </c>
      <c r="E25" s="7">
        <v>2268082766</v>
      </c>
      <c r="F25" s="8">
        <v>2268082766</v>
      </c>
      <c r="G25" s="8">
        <v>150493540</v>
      </c>
      <c r="H25" s="8">
        <v>168761719</v>
      </c>
      <c r="I25" s="8">
        <v>164136433</v>
      </c>
      <c r="J25" s="8">
        <v>483391692</v>
      </c>
      <c r="K25" s="8">
        <v>154694328</v>
      </c>
      <c r="L25" s="8">
        <v>185694167</v>
      </c>
      <c r="M25" s="8">
        <v>184219915</v>
      </c>
      <c r="N25" s="8">
        <v>524608410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1008000102</v>
      </c>
      <c r="X25" s="8">
        <v>1106730333</v>
      </c>
      <c r="Y25" s="8">
        <v>-98730231</v>
      </c>
      <c r="Z25" s="2">
        <v>-8.92</v>
      </c>
      <c r="AA25" s="6">
        <v>2268082766</v>
      </c>
    </row>
    <row r="26" spans="1:27" ht="13.5">
      <c r="A26" s="25" t="s">
        <v>52</v>
      </c>
      <c r="B26" s="24"/>
      <c r="C26" s="6">
        <v>98444851</v>
      </c>
      <c r="D26" s="6">
        <v>0</v>
      </c>
      <c r="E26" s="7">
        <v>147631314</v>
      </c>
      <c r="F26" s="8">
        <v>147631314</v>
      </c>
      <c r="G26" s="8">
        <v>9734187</v>
      </c>
      <c r="H26" s="8">
        <v>8286543</v>
      </c>
      <c r="I26" s="8">
        <v>10449108</v>
      </c>
      <c r="J26" s="8">
        <v>28469838</v>
      </c>
      <c r="K26" s="8">
        <v>10026317</v>
      </c>
      <c r="L26" s="8">
        <v>9678127</v>
      </c>
      <c r="M26" s="8">
        <v>11041833</v>
      </c>
      <c r="N26" s="8">
        <v>30746277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59216115</v>
      </c>
      <c r="X26" s="8">
        <v>71394223</v>
      </c>
      <c r="Y26" s="8">
        <v>-12178108</v>
      </c>
      <c r="Z26" s="2">
        <v>-17.06</v>
      </c>
      <c r="AA26" s="6">
        <v>147631314</v>
      </c>
    </row>
    <row r="27" spans="1:27" ht="13.5">
      <c r="A27" s="25" t="s">
        <v>53</v>
      </c>
      <c r="B27" s="24"/>
      <c r="C27" s="6">
        <v>431606456</v>
      </c>
      <c r="D27" s="6">
        <v>0</v>
      </c>
      <c r="E27" s="7">
        <v>488451616</v>
      </c>
      <c r="F27" s="8">
        <v>488451616</v>
      </c>
      <c r="G27" s="8">
        <v>32546</v>
      </c>
      <c r="H27" s="8">
        <v>1055927</v>
      </c>
      <c r="I27" s="8">
        <v>191058239</v>
      </c>
      <c r="J27" s="8">
        <v>192146712</v>
      </c>
      <c r="K27" s="8">
        <v>519808</v>
      </c>
      <c r="L27" s="8">
        <v>531669</v>
      </c>
      <c r="M27" s="8">
        <v>520369</v>
      </c>
      <c r="N27" s="8">
        <v>1571846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193718558</v>
      </c>
      <c r="X27" s="8">
        <v>326630544</v>
      </c>
      <c r="Y27" s="8">
        <v>-132911986</v>
      </c>
      <c r="Z27" s="2">
        <v>-40.69</v>
      </c>
      <c r="AA27" s="6">
        <v>488451616</v>
      </c>
    </row>
    <row r="28" spans="1:27" ht="13.5">
      <c r="A28" s="25" t="s">
        <v>54</v>
      </c>
      <c r="B28" s="24"/>
      <c r="C28" s="6">
        <v>519129491</v>
      </c>
      <c r="D28" s="6">
        <v>0</v>
      </c>
      <c r="E28" s="7">
        <v>454950714</v>
      </c>
      <c r="F28" s="8">
        <v>454950714</v>
      </c>
      <c r="G28" s="8">
        <v>0</v>
      </c>
      <c r="H28" s="8">
        <v>4913382</v>
      </c>
      <c r="I28" s="8">
        <v>23174297</v>
      </c>
      <c r="J28" s="8">
        <v>28087679</v>
      </c>
      <c r="K28" s="8">
        <v>9346464</v>
      </c>
      <c r="L28" s="8">
        <v>9453175</v>
      </c>
      <c r="M28" s="8">
        <v>10833963</v>
      </c>
      <c r="N28" s="8">
        <v>29633602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57721281</v>
      </c>
      <c r="X28" s="8">
        <v>211634983</v>
      </c>
      <c r="Y28" s="8">
        <v>-153913702</v>
      </c>
      <c r="Z28" s="2">
        <v>-72.73</v>
      </c>
      <c r="AA28" s="6">
        <v>454950714</v>
      </c>
    </row>
    <row r="29" spans="1:27" ht="13.5">
      <c r="A29" s="25" t="s">
        <v>55</v>
      </c>
      <c r="B29" s="24"/>
      <c r="C29" s="6">
        <v>84995170</v>
      </c>
      <c r="D29" s="6">
        <v>0</v>
      </c>
      <c r="E29" s="7">
        <v>80059711</v>
      </c>
      <c r="F29" s="8">
        <v>80059711</v>
      </c>
      <c r="G29" s="8">
        <v>1451829</v>
      </c>
      <c r="H29" s="8">
        <v>2057409</v>
      </c>
      <c r="I29" s="8">
        <v>3501391</v>
      </c>
      <c r="J29" s="8">
        <v>7010629</v>
      </c>
      <c r="K29" s="8">
        <v>1432210</v>
      </c>
      <c r="L29" s="8">
        <v>2089865</v>
      </c>
      <c r="M29" s="8">
        <v>22507060</v>
      </c>
      <c r="N29" s="8">
        <v>26029135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33039764</v>
      </c>
      <c r="X29" s="8">
        <v>38121894</v>
      </c>
      <c r="Y29" s="8">
        <v>-5082130</v>
      </c>
      <c r="Z29" s="2">
        <v>-13.33</v>
      </c>
      <c r="AA29" s="6">
        <v>80059711</v>
      </c>
    </row>
    <row r="30" spans="1:27" ht="13.5">
      <c r="A30" s="25" t="s">
        <v>56</v>
      </c>
      <c r="B30" s="24"/>
      <c r="C30" s="6">
        <v>1035086208</v>
      </c>
      <c r="D30" s="6">
        <v>0</v>
      </c>
      <c r="E30" s="7">
        <v>1529704410</v>
      </c>
      <c r="F30" s="8">
        <v>1529704410</v>
      </c>
      <c r="G30" s="8">
        <v>30386275</v>
      </c>
      <c r="H30" s="8">
        <v>131356905</v>
      </c>
      <c r="I30" s="8">
        <v>136431478</v>
      </c>
      <c r="J30" s="8">
        <v>298174658</v>
      </c>
      <c r="K30" s="8">
        <v>78202714</v>
      </c>
      <c r="L30" s="8">
        <v>90521056</v>
      </c>
      <c r="M30" s="8">
        <v>103317138</v>
      </c>
      <c r="N30" s="8">
        <v>272040908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570215566</v>
      </c>
      <c r="X30" s="8">
        <v>740478243</v>
      </c>
      <c r="Y30" s="8">
        <v>-170262677</v>
      </c>
      <c r="Z30" s="2">
        <v>-22.99</v>
      </c>
      <c r="AA30" s="6">
        <v>1529704410</v>
      </c>
    </row>
    <row r="31" spans="1:27" ht="13.5">
      <c r="A31" s="25" t="s">
        <v>57</v>
      </c>
      <c r="B31" s="24"/>
      <c r="C31" s="6">
        <v>178113796</v>
      </c>
      <c r="D31" s="6">
        <v>0</v>
      </c>
      <c r="E31" s="7">
        <v>305783848</v>
      </c>
      <c r="F31" s="8">
        <v>305783848</v>
      </c>
      <c r="G31" s="8">
        <v>6979180</v>
      </c>
      <c r="H31" s="8">
        <v>14419195</v>
      </c>
      <c r="I31" s="8">
        <v>13429215</v>
      </c>
      <c r="J31" s="8">
        <v>34827590</v>
      </c>
      <c r="K31" s="8">
        <v>18420278</v>
      </c>
      <c r="L31" s="8">
        <v>19964603</v>
      </c>
      <c r="M31" s="8">
        <v>24881438</v>
      </c>
      <c r="N31" s="8">
        <v>63266319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98093909</v>
      </c>
      <c r="X31" s="8">
        <v>126107737</v>
      </c>
      <c r="Y31" s="8">
        <v>-28013828</v>
      </c>
      <c r="Z31" s="2">
        <v>-22.21</v>
      </c>
      <c r="AA31" s="6">
        <v>305783848</v>
      </c>
    </row>
    <row r="32" spans="1:27" ht="13.5">
      <c r="A32" s="25" t="s">
        <v>58</v>
      </c>
      <c r="B32" s="24"/>
      <c r="C32" s="6">
        <v>96633397</v>
      </c>
      <c r="D32" s="6">
        <v>0</v>
      </c>
      <c r="E32" s="7">
        <v>251287450</v>
      </c>
      <c r="F32" s="8">
        <v>251287450</v>
      </c>
      <c r="G32" s="8">
        <v>11346731</v>
      </c>
      <c r="H32" s="8">
        <v>11190936</v>
      </c>
      <c r="I32" s="8">
        <v>19183978</v>
      </c>
      <c r="J32" s="8">
        <v>41721645</v>
      </c>
      <c r="K32" s="8">
        <v>18080410</v>
      </c>
      <c r="L32" s="8">
        <v>9076570</v>
      </c>
      <c r="M32" s="8">
        <v>22183611</v>
      </c>
      <c r="N32" s="8">
        <v>49340591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91062236</v>
      </c>
      <c r="X32" s="8">
        <v>126521736</v>
      </c>
      <c r="Y32" s="8">
        <v>-35459500</v>
      </c>
      <c r="Z32" s="2">
        <v>-28.03</v>
      </c>
      <c r="AA32" s="6">
        <v>251287450</v>
      </c>
    </row>
    <row r="33" spans="1:27" ht="13.5">
      <c r="A33" s="25" t="s">
        <v>59</v>
      </c>
      <c r="B33" s="24"/>
      <c r="C33" s="6">
        <v>191705578</v>
      </c>
      <c r="D33" s="6">
        <v>0</v>
      </c>
      <c r="E33" s="7">
        <v>184886574</v>
      </c>
      <c r="F33" s="8">
        <v>184886574</v>
      </c>
      <c r="G33" s="8">
        <v>12336862</v>
      </c>
      <c r="H33" s="8">
        <v>10794282</v>
      </c>
      <c r="I33" s="8">
        <v>8788245</v>
      </c>
      <c r="J33" s="8">
        <v>31919389</v>
      </c>
      <c r="K33" s="8">
        <v>16705991</v>
      </c>
      <c r="L33" s="8">
        <v>13146057</v>
      </c>
      <c r="M33" s="8">
        <v>22553339</v>
      </c>
      <c r="N33" s="8">
        <v>52405387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84324776</v>
      </c>
      <c r="X33" s="8">
        <v>86860455</v>
      </c>
      <c r="Y33" s="8">
        <v>-2535679</v>
      </c>
      <c r="Z33" s="2">
        <v>-2.92</v>
      </c>
      <c r="AA33" s="6">
        <v>184886574</v>
      </c>
    </row>
    <row r="34" spans="1:27" ht="13.5">
      <c r="A34" s="25" t="s">
        <v>60</v>
      </c>
      <c r="B34" s="24"/>
      <c r="C34" s="6">
        <v>749705601</v>
      </c>
      <c r="D34" s="6">
        <v>0</v>
      </c>
      <c r="E34" s="7">
        <v>961451433</v>
      </c>
      <c r="F34" s="8">
        <v>961451433</v>
      </c>
      <c r="G34" s="8">
        <v>48817259</v>
      </c>
      <c r="H34" s="8">
        <v>55298689</v>
      </c>
      <c r="I34" s="8">
        <v>69863823</v>
      </c>
      <c r="J34" s="8">
        <v>173979771</v>
      </c>
      <c r="K34" s="8">
        <v>68469385</v>
      </c>
      <c r="L34" s="8">
        <v>59501792</v>
      </c>
      <c r="M34" s="8">
        <v>79371060</v>
      </c>
      <c r="N34" s="8">
        <v>207342237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381322008</v>
      </c>
      <c r="X34" s="8">
        <v>470440150</v>
      </c>
      <c r="Y34" s="8">
        <v>-89118142</v>
      </c>
      <c r="Z34" s="2">
        <v>-18.94</v>
      </c>
      <c r="AA34" s="6">
        <v>961451433</v>
      </c>
    </row>
    <row r="35" spans="1:27" ht="13.5">
      <c r="A35" s="23" t="s">
        <v>61</v>
      </c>
      <c r="B35" s="29"/>
      <c r="C35" s="6">
        <v>9173635</v>
      </c>
      <c r="D35" s="6">
        <v>0</v>
      </c>
      <c r="E35" s="7">
        <v>391000</v>
      </c>
      <c r="F35" s="8">
        <v>391000</v>
      </c>
      <c r="G35" s="8">
        <v>0</v>
      </c>
      <c r="H35" s="8">
        <v>-1000</v>
      </c>
      <c r="I35" s="8">
        <v>0</v>
      </c>
      <c r="J35" s="8">
        <v>-1000</v>
      </c>
      <c r="K35" s="8">
        <v>-1710</v>
      </c>
      <c r="L35" s="8">
        <v>0</v>
      </c>
      <c r="M35" s="8">
        <v>0</v>
      </c>
      <c r="N35" s="8">
        <v>-1710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-2710</v>
      </c>
      <c r="X35" s="8">
        <v>89502</v>
      </c>
      <c r="Y35" s="8">
        <v>-92212</v>
      </c>
      <c r="Z35" s="2">
        <v>-103.03</v>
      </c>
      <c r="AA35" s="6">
        <v>391000</v>
      </c>
    </row>
    <row r="36" spans="1:27" ht="12.75">
      <c r="A36" s="40" t="s">
        <v>62</v>
      </c>
      <c r="B36" s="32"/>
      <c r="C36" s="33">
        <f aca="true" t="shared" si="1" ref="C36:Y36">SUM(C25:C35)</f>
        <v>4985463804</v>
      </c>
      <c r="D36" s="33">
        <f>SUM(D25:D35)</f>
        <v>0</v>
      </c>
      <c r="E36" s="34">
        <f t="shared" si="1"/>
        <v>6672680836</v>
      </c>
      <c r="F36" s="35">
        <f t="shared" si="1"/>
        <v>6672680836</v>
      </c>
      <c r="G36" s="35">
        <f t="shared" si="1"/>
        <v>271578409</v>
      </c>
      <c r="H36" s="35">
        <f t="shared" si="1"/>
        <v>408133987</v>
      </c>
      <c r="I36" s="35">
        <f t="shared" si="1"/>
        <v>640016207</v>
      </c>
      <c r="J36" s="35">
        <f t="shared" si="1"/>
        <v>1319728603</v>
      </c>
      <c r="K36" s="35">
        <f t="shared" si="1"/>
        <v>375896195</v>
      </c>
      <c r="L36" s="35">
        <f t="shared" si="1"/>
        <v>399657081</v>
      </c>
      <c r="M36" s="35">
        <f t="shared" si="1"/>
        <v>481429726</v>
      </c>
      <c r="N36" s="35">
        <f t="shared" si="1"/>
        <v>1256983002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2576711605</v>
      </c>
      <c r="X36" s="35">
        <f t="shared" si="1"/>
        <v>3305009800</v>
      </c>
      <c r="Y36" s="35">
        <f t="shared" si="1"/>
        <v>-728298195</v>
      </c>
      <c r="Z36" s="36">
        <f>+IF(X36&lt;&gt;0,+(Y36/X36)*100,0)</f>
        <v>-22.036188667277173</v>
      </c>
      <c r="AA36" s="33">
        <f>SUM(AA25:AA35)</f>
        <v>6672680836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-262274546</v>
      </c>
      <c r="D38" s="46">
        <f>+D22-D36</f>
        <v>0</v>
      </c>
      <c r="E38" s="47">
        <f t="shared" si="2"/>
        <v>-195398395</v>
      </c>
      <c r="F38" s="48">
        <f t="shared" si="2"/>
        <v>-195398395</v>
      </c>
      <c r="G38" s="48">
        <f t="shared" si="2"/>
        <v>812930000</v>
      </c>
      <c r="H38" s="48">
        <f t="shared" si="2"/>
        <v>-53828835</v>
      </c>
      <c r="I38" s="48">
        <f t="shared" si="2"/>
        <v>-245531482</v>
      </c>
      <c r="J38" s="48">
        <f t="shared" si="2"/>
        <v>513569683</v>
      </c>
      <c r="K38" s="48">
        <f t="shared" si="2"/>
        <v>-21647436</v>
      </c>
      <c r="L38" s="48">
        <f t="shared" si="2"/>
        <v>-56964679</v>
      </c>
      <c r="M38" s="48">
        <f t="shared" si="2"/>
        <v>416292486</v>
      </c>
      <c r="N38" s="48">
        <f t="shared" si="2"/>
        <v>337680371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851250054</v>
      </c>
      <c r="X38" s="48">
        <f>IF(F22=F36,0,X22-X36)</f>
        <v>263817037</v>
      </c>
      <c r="Y38" s="48">
        <f t="shared" si="2"/>
        <v>587433017</v>
      </c>
      <c r="Z38" s="49">
        <f>+IF(X38&lt;&gt;0,+(Y38/X38)*100,0)</f>
        <v>222.66682382608974</v>
      </c>
      <c r="AA38" s="46">
        <f>+AA22-AA36</f>
        <v>-195398395</v>
      </c>
    </row>
    <row r="39" spans="1:27" ht="13.5">
      <c r="A39" s="23" t="s">
        <v>64</v>
      </c>
      <c r="B39" s="29"/>
      <c r="C39" s="6">
        <v>612052311</v>
      </c>
      <c r="D39" s="6">
        <v>0</v>
      </c>
      <c r="E39" s="7">
        <v>778431918</v>
      </c>
      <c r="F39" s="8">
        <v>778431918</v>
      </c>
      <c r="G39" s="8">
        <v>69829156</v>
      </c>
      <c r="H39" s="8">
        <v>36004296</v>
      </c>
      <c r="I39" s="8">
        <v>18043392</v>
      </c>
      <c r="J39" s="8">
        <v>123876844</v>
      </c>
      <c r="K39" s="8">
        <v>67429915</v>
      </c>
      <c r="L39" s="8">
        <v>13107409</v>
      </c>
      <c r="M39" s="8">
        <v>63585262</v>
      </c>
      <c r="N39" s="8">
        <v>144122586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267999430</v>
      </c>
      <c r="X39" s="8">
        <v>419152187</v>
      </c>
      <c r="Y39" s="8">
        <v>-151152757</v>
      </c>
      <c r="Z39" s="2">
        <v>-36.06</v>
      </c>
      <c r="AA39" s="6">
        <v>778431918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8662268</v>
      </c>
      <c r="Y40" s="26">
        <v>-8662268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-701677</v>
      </c>
      <c r="D41" s="50">
        <v>0</v>
      </c>
      <c r="E41" s="7">
        <v>89927744</v>
      </c>
      <c r="F41" s="8">
        <v>89927744</v>
      </c>
      <c r="G41" s="51">
        <v>54000</v>
      </c>
      <c r="H41" s="51">
        <v>54000</v>
      </c>
      <c r="I41" s="51">
        <v>470290</v>
      </c>
      <c r="J41" s="8">
        <v>578290</v>
      </c>
      <c r="K41" s="51">
        <v>850123</v>
      </c>
      <c r="L41" s="51">
        <v>812307</v>
      </c>
      <c r="M41" s="8">
        <v>219453</v>
      </c>
      <c r="N41" s="51">
        <v>1881883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2460173</v>
      </c>
      <c r="X41" s="8">
        <v>18139499</v>
      </c>
      <c r="Y41" s="51">
        <v>-15679326</v>
      </c>
      <c r="Z41" s="52">
        <v>-86.44</v>
      </c>
      <c r="AA41" s="53">
        <v>89927744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349076088</v>
      </c>
      <c r="D42" s="55">
        <f>SUM(D38:D41)</f>
        <v>0</v>
      </c>
      <c r="E42" s="56">
        <f t="shared" si="3"/>
        <v>672961267</v>
      </c>
      <c r="F42" s="57">
        <f t="shared" si="3"/>
        <v>672961267</v>
      </c>
      <c r="G42" s="57">
        <f t="shared" si="3"/>
        <v>882813156</v>
      </c>
      <c r="H42" s="57">
        <f t="shared" si="3"/>
        <v>-17770539</v>
      </c>
      <c r="I42" s="57">
        <f t="shared" si="3"/>
        <v>-227017800</v>
      </c>
      <c r="J42" s="57">
        <f t="shared" si="3"/>
        <v>638024817</v>
      </c>
      <c r="K42" s="57">
        <f t="shared" si="3"/>
        <v>46632602</v>
      </c>
      <c r="L42" s="57">
        <f t="shared" si="3"/>
        <v>-43044963</v>
      </c>
      <c r="M42" s="57">
        <f t="shared" si="3"/>
        <v>480097201</v>
      </c>
      <c r="N42" s="57">
        <f t="shared" si="3"/>
        <v>483684840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1121709657</v>
      </c>
      <c r="X42" s="57">
        <f t="shared" si="3"/>
        <v>709770991</v>
      </c>
      <c r="Y42" s="57">
        <f t="shared" si="3"/>
        <v>411938666</v>
      </c>
      <c r="Z42" s="58">
        <f>+IF(X42&lt;&gt;0,+(Y42/X42)*100,0)</f>
        <v>58.0382505376301</v>
      </c>
      <c r="AA42" s="55">
        <f>SUM(AA38:AA41)</f>
        <v>672961267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349076088</v>
      </c>
      <c r="D44" s="63">
        <f>+D42-D43</f>
        <v>0</v>
      </c>
      <c r="E44" s="64">
        <f t="shared" si="4"/>
        <v>672961267</v>
      </c>
      <c r="F44" s="65">
        <f t="shared" si="4"/>
        <v>672961267</v>
      </c>
      <c r="G44" s="65">
        <f t="shared" si="4"/>
        <v>882813156</v>
      </c>
      <c r="H44" s="65">
        <f t="shared" si="4"/>
        <v>-17770539</v>
      </c>
      <c r="I44" s="65">
        <f t="shared" si="4"/>
        <v>-227017800</v>
      </c>
      <c r="J44" s="65">
        <f t="shared" si="4"/>
        <v>638024817</v>
      </c>
      <c r="K44" s="65">
        <f t="shared" si="4"/>
        <v>46632602</v>
      </c>
      <c r="L44" s="65">
        <f t="shared" si="4"/>
        <v>-43044963</v>
      </c>
      <c r="M44" s="65">
        <f t="shared" si="4"/>
        <v>480097201</v>
      </c>
      <c r="N44" s="65">
        <f t="shared" si="4"/>
        <v>483684840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1121709657</v>
      </c>
      <c r="X44" s="65">
        <f t="shared" si="4"/>
        <v>709770991</v>
      </c>
      <c r="Y44" s="65">
        <f t="shared" si="4"/>
        <v>411938666</v>
      </c>
      <c r="Z44" s="66">
        <f>+IF(X44&lt;&gt;0,+(Y44/X44)*100,0)</f>
        <v>58.0382505376301</v>
      </c>
      <c r="AA44" s="63">
        <f>+AA42-AA43</f>
        <v>672961267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349076088</v>
      </c>
      <c r="D46" s="55">
        <f>SUM(D44:D45)</f>
        <v>0</v>
      </c>
      <c r="E46" s="56">
        <f t="shared" si="5"/>
        <v>672961267</v>
      </c>
      <c r="F46" s="57">
        <f t="shared" si="5"/>
        <v>672961267</v>
      </c>
      <c r="G46" s="57">
        <f t="shared" si="5"/>
        <v>882813156</v>
      </c>
      <c r="H46" s="57">
        <f t="shared" si="5"/>
        <v>-17770539</v>
      </c>
      <c r="I46" s="57">
        <f t="shared" si="5"/>
        <v>-227017800</v>
      </c>
      <c r="J46" s="57">
        <f t="shared" si="5"/>
        <v>638024817</v>
      </c>
      <c r="K46" s="57">
        <f t="shared" si="5"/>
        <v>46632602</v>
      </c>
      <c r="L46" s="57">
        <f t="shared" si="5"/>
        <v>-43044963</v>
      </c>
      <c r="M46" s="57">
        <f t="shared" si="5"/>
        <v>480097201</v>
      </c>
      <c r="N46" s="57">
        <f t="shared" si="5"/>
        <v>483684840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1121709657</v>
      </c>
      <c r="X46" s="57">
        <f t="shared" si="5"/>
        <v>709770991</v>
      </c>
      <c r="Y46" s="57">
        <f t="shared" si="5"/>
        <v>411938666</v>
      </c>
      <c r="Z46" s="58">
        <f>+IF(X46&lt;&gt;0,+(Y46/X46)*100,0)</f>
        <v>58.0382505376301</v>
      </c>
      <c r="AA46" s="55">
        <f>SUM(AA44:AA45)</f>
        <v>672961267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349076088</v>
      </c>
      <c r="D48" s="71">
        <f>SUM(D46:D47)</f>
        <v>0</v>
      </c>
      <c r="E48" s="72">
        <f t="shared" si="6"/>
        <v>672961267</v>
      </c>
      <c r="F48" s="73">
        <f t="shared" si="6"/>
        <v>672961267</v>
      </c>
      <c r="G48" s="73">
        <f t="shared" si="6"/>
        <v>882813156</v>
      </c>
      <c r="H48" s="74">
        <f t="shared" si="6"/>
        <v>-17770539</v>
      </c>
      <c r="I48" s="74">
        <f t="shared" si="6"/>
        <v>-227017800</v>
      </c>
      <c r="J48" s="74">
        <f t="shared" si="6"/>
        <v>638024817</v>
      </c>
      <c r="K48" s="74">
        <f t="shared" si="6"/>
        <v>46632602</v>
      </c>
      <c r="L48" s="74">
        <f t="shared" si="6"/>
        <v>-43044963</v>
      </c>
      <c r="M48" s="73">
        <f t="shared" si="6"/>
        <v>480097201</v>
      </c>
      <c r="N48" s="73">
        <f t="shared" si="6"/>
        <v>483684840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1121709657</v>
      </c>
      <c r="X48" s="74">
        <f t="shared" si="6"/>
        <v>709770991</v>
      </c>
      <c r="Y48" s="74">
        <f t="shared" si="6"/>
        <v>411938666</v>
      </c>
      <c r="Z48" s="75">
        <f>+IF(X48&lt;&gt;0,+(Y48/X48)*100,0)</f>
        <v>58.0382505376301</v>
      </c>
      <c r="AA48" s="76">
        <f>SUM(AA46:AA47)</f>
        <v>672961267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5058503</v>
      </c>
      <c r="D5" s="6">
        <v>0</v>
      </c>
      <c r="E5" s="7">
        <v>6302000</v>
      </c>
      <c r="F5" s="8">
        <v>6302000</v>
      </c>
      <c r="G5" s="8">
        <v>4961708</v>
      </c>
      <c r="H5" s="8">
        <v>11800</v>
      </c>
      <c r="I5" s="8">
        <v>11803</v>
      </c>
      <c r="J5" s="8">
        <v>4985311</v>
      </c>
      <c r="K5" s="8">
        <v>-9587</v>
      </c>
      <c r="L5" s="8">
        <v>8688</v>
      </c>
      <c r="M5" s="8">
        <v>10587</v>
      </c>
      <c r="N5" s="8">
        <v>9688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4994999</v>
      </c>
      <c r="X5" s="8">
        <v>3151002</v>
      </c>
      <c r="Y5" s="8">
        <v>1843997</v>
      </c>
      <c r="Z5" s="2">
        <v>58.52</v>
      </c>
      <c r="AA5" s="6">
        <v>6302000</v>
      </c>
    </row>
    <row r="6" spans="1:27" ht="13.5">
      <c r="A6" s="23" t="s">
        <v>33</v>
      </c>
      <c r="B6" s="24"/>
      <c r="C6" s="6">
        <v>269470</v>
      </c>
      <c r="D6" s="6">
        <v>0</v>
      </c>
      <c r="E6" s="7">
        <v>249200</v>
      </c>
      <c r="F6" s="8">
        <v>249200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124998</v>
      </c>
      <c r="Y6" s="8">
        <v>-124998</v>
      </c>
      <c r="Z6" s="2">
        <v>-100</v>
      </c>
      <c r="AA6" s="6">
        <v>249200</v>
      </c>
    </row>
    <row r="7" spans="1:27" ht="13.5">
      <c r="A7" s="25" t="s">
        <v>34</v>
      </c>
      <c r="B7" s="24"/>
      <c r="C7" s="6">
        <v>8799201</v>
      </c>
      <c r="D7" s="6">
        <v>0</v>
      </c>
      <c r="E7" s="7">
        <v>11113600</v>
      </c>
      <c r="F7" s="8">
        <v>11113600</v>
      </c>
      <c r="G7" s="8">
        <v>815070</v>
      </c>
      <c r="H7" s="8">
        <v>761957</v>
      </c>
      <c r="I7" s="8">
        <v>802395</v>
      </c>
      <c r="J7" s="8">
        <v>2379422</v>
      </c>
      <c r="K7" s="8">
        <v>843692</v>
      </c>
      <c r="L7" s="8">
        <v>814291</v>
      </c>
      <c r="M7" s="8">
        <v>764373</v>
      </c>
      <c r="N7" s="8">
        <v>2422356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4801778</v>
      </c>
      <c r="X7" s="8">
        <v>5805000</v>
      </c>
      <c r="Y7" s="8">
        <v>-1003222</v>
      </c>
      <c r="Z7" s="2">
        <v>-17.28</v>
      </c>
      <c r="AA7" s="6">
        <v>11113600</v>
      </c>
    </row>
    <row r="8" spans="1:27" ht="13.5">
      <c r="A8" s="25" t="s">
        <v>35</v>
      </c>
      <c r="B8" s="24"/>
      <c r="C8" s="6">
        <v>2349551</v>
      </c>
      <c r="D8" s="6">
        <v>0</v>
      </c>
      <c r="E8" s="7">
        <v>3480000</v>
      </c>
      <c r="F8" s="8">
        <v>3480000</v>
      </c>
      <c r="G8" s="8">
        <v>321104</v>
      </c>
      <c r="H8" s="8">
        <v>235823</v>
      </c>
      <c r="I8" s="8">
        <v>251973</v>
      </c>
      <c r="J8" s="8">
        <v>808900</v>
      </c>
      <c r="K8" s="8">
        <v>306509</v>
      </c>
      <c r="L8" s="8">
        <v>319405</v>
      </c>
      <c r="M8" s="8">
        <v>343410</v>
      </c>
      <c r="N8" s="8">
        <v>969324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1778224</v>
      </c>
      <c r="X8" s="8">
        <v>1740000</v>
      </c>
      <c r="Y8" s="8">
        <v>38224</v>
      </c>
      <c r="Z8" s="2">
        <v>2.2</v>
      </c>
      <c r="AA8" s="6">
        <v>3480000</v>
      </c>
    </row>
    <row r="9" spans="1:27" ht="13.5">
      <c r="A9" s="25" t="s">
        <v>36</v>
      </c>
      <c r="B9" s="24"/>
      <c r="C9" s="6">
        <v>2304609</v>
      </c>
      <c r="D9" s="6">
        <v>0</v>
      </c>
      <c r="E9" s="7">
        <v>3773000</v>
      </c>
      <c r="F9" s="8">
        <v>3773000</v>
      </c>
      <c r="G9" s="8">
        <v>268695</v>
      </c>
      <c r="H9" s="8">
        <v>286419</v>
      </c>
      <c r="I9" s="8">
        <v>294381</v>
      </c>
      <c r="J9" s="8">
        <v>849495</v>
      </c>
      <c r="K9" s="8">
        <v>315725</v>
      </c>
      <c r="L9" s="8">
        <v>302199</v>
      </c>
      <c r="M9" s="8">
        <v>298069</v>
      </c>
      <c r="N9" s="8">
        <v>915993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1765488</v>
      </c>
      <c r="X9" s="8">
        <v>1886502</v>
      </c>
      <c r="Y9" s="8">
        <v>-121014</v>
      </c>
      <c r="Z9" s="2">
        <v>-6.41</v>
      </c>
      <c r="AA9" s="6">
        <v>3773000</v>
      </c>
    </row>
    <row r="10" spans="1:27" ht="13.5">
      <c r="A10" s="25" t="s">
        <v>37</v>
      </c>
      <c r="B10" s="24"/>
      <c r="C10" s="6">
        <v>1723839</v>
      </c>
      <c r="D10" s="6">
        <v>0</v>
      </c>
      <c r="E10" s="7">
        <v>2962000</v>
      </c>
      <c r="F10" s="26">
        <v>2962000</v>
      </c>
      <c r="G10" s="26">
        <v>229946</v>
      </c>
      <c r="H10" s="26">
        <v>230178</v>
      </c>
      <c r="I10" s="26">
        <v>229776</v>
      </c>
      <c r="J10" s="26">
        <v>689900</v>
      </c>
      <c r="K10" s="26">
        <v>246737</v>
      </c>
      <c r="L10" s="26">
        <v>244356</v>
      </c>
      <c r="M10" s="26">
        <v>246667</v>
      </c>
      <c r="N10" s="26">
        <v>737760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1427660</v>
      </c>
      <c r="X10" s="26">
        <v>1480998</v>
      </c>
      <c r="Y10" s="26">
        <v>-53338</v>
      </c>
      <c r="Z10" s="27">
        <v>-3.6</v>
      </c>
      <c r="AA10" s="28">
        <v>2962000</v>
      </c>
    </row>
    <row r="11" spans="1:27" ht="13.5">
      <c r="A11" s="25" t="s">
        <v>38</v>
      </c>
      <c r="B11" s="29"/>
      <c r="C11" s="6">
        <v>-2264</v>
      </c>
      <c r="D11" s="6">
        <v>0</v>
      </c>
      <c r="E11" s="7">
        <v>11500</v>
      </c>
      <c r="F11" s="8">
        <v>11500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4302</v>
      </c>
      <c r="Y11" s="8">
        <v>-4302</v>
      </c>
      <c r="Z11" s="2">
        <v>-100</v>
      </c>
      <c r="AA11" s="6">
        <v>11500</v>
      </c>
    </row>
    <row r="12" spans="1:27" ht="13.5">
      <c r="A12" s="25" t="s">
        <v>39</v>
      </c>
      <c r="B12" s="29"/>
      <c r="C12" s="6">
        <v>776046</v>
      </c>
      <c r="D12" s="6">
        <v>0</v>
      </c>
      <c r="E12" s="7">
        <v>506900</v>
      </c>
      <c r="F12" s="8">
        <v>506900</v>
      </c>
      <c r="G12" s="8">
        <v>61999</v>
      </c>
      <c r="H12" s="8">
        <v>65084</v>
      </c>
      <c r="I12" s="8">
        <v>67796</v>
      </c>
      <c r="J12" s="8">
        <v>194879</v>
      </c>
      <c r="K12" s="8">
        <v>54440</v>
      </c>
      <c r="L12" s="8">
        <v>53707</v>
      </c>
      <c r="M12" s="8">
        <v>76596</v>
      </c>
      <c r="N12" s="8">
        <v>184743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379622</v>
      </c>
      <c r="X12" s="8">
        <v>253500</v>
      </c>
      <c r="Y12" s="8">
        <v>126122</v>
      </c>
      <c r="Z12" s="2">
        <v>49.75</v>
      </c>
      <c r="AA12" s="6">
        <v>506900</v>
      </c>
    </row>
    <row r="13" spans="1:27" ht="13.5">
      <c r="A13" s="23" t="s">
        <v>40</v>
      </c>
      <c r="B13" s="29"/>
      <c r="C13" s="6">
        <v>251620</v>
      </c>
      <c r="D13" s="6">
        <v>0</v>
      </c>
      <c r="E13" s="7">
        <v>231000</v>
      </c>
      <c r="F13" s="8">
        <v>231000</v>
      </c>
      <c r="G13" s="8">
        <v>3997</v>
      </c>
      <c r="H13" s="8">
        <v>408206</v>
      </c>
      <c r="I13" s="8">
        <v>14785</v>
      </c>
      <c r="J13" s="8">
        <v>426988</v>
      </c>
      <c r="K13" s="8">
        <v>30748</v>
      </c>
      <c r="L13" s="8">
        <v>27771</v>
      </c>
      <c r="M13" s="8">
        <v>25760</v>
      </c>
      <c r="N13" s="8">
        <v>84279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511267</v>
      </c>
      <c r="X13" s="8">
        <v>114000</v>
      </c>
      <c r="Y13" s="8">
        <v>397267</v>
      </c>
      <c r="Z13" s="2">
        <v>348.48</v>
      </c>
      <c r="AA13" s="6">
        <v>231000</v>
      </c>
    </row>
    <row r="14" spans="1:27" ht="13.5">
      <c r="A14" s="23" t="s">
        <v>41</v>
      </c>
      <c r="B14" s="29"/>
      <c r="C14" s="6">
        <v>909007</v>
      </c>
      <c r="D14" s="6">
        <v>0</v>
      </c>
      <c r="E14" s="7">
        <v>855800</v>
      </c>
      <c r="F14" s="8">
        <v>855800</v>
      </c>
      <c r="G14" s="8">
        <v>82036</v>
      </c>
      <c r="H14" s="8">
        <v>87174</v>
      </c>
      <c r="I14" s="8">
        <v>86345</v>
      </c>
      <c r="J14" s="8">
        <v>255555</v>
      </c>
      <c r="K14" s="8">
        <v>126867</v>
      </c>
      <c r="L14" s="8">
        <v>129429</v>
      </c>
      <c r="M14" s="8">
        <v>131041</v>
      </c>
      <c r="N14" s="8">
        <v>387337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642892</v>
      </c>
      <c r="X14" s="8">
        <v>427998</v>
      </c>
      <c r="Y14" s="8">
        <v>214894</v>
      </c>
      <c r="Z14" s="2">
        <v>50.21</v>
      </c>
      <c r="AA14" s="6">
        <v>855800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6312</v>
      </c>
      <c r="D16" s="6">
        <v>0</v>
      </c>
      <c r="E16" s="7">
        <v>4800</v>
      </c>
      <c r="F16" s="8">
        <v>4800</v>
      </c>
      <c r="G16" s="8">
        <v>352</v>
      </c>
      <c r="H16" s="8">
        <v>257</v>
      </c>
      <c r="I16" s="8">
        <v>314</v>
      </c>
      <c r="J16" s="8">
        <v>923</v>
      </c>
      <c r="K16" s="8">
        <v>126</v>
      </c>
      <c r="L16" s="8">
        <v>286</v>
      </c>
      <c r="M16" s="8">
        <v>186</v>
      </c>
      <c r="N16" s="8">
        <v>598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1521</v>
      </c>
      <c r="X16" s="8">
        <v>2400</v>
      </c>
      <c r="Y16" s="8">
        <v>-879</v>
      </c>
      <c r="Z16" s="2">
        <v>-36.63</v>
      </c>
      <c r="AA16" s="6">
        <v>4800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23900</v>
      </c>
      <c r="F17" s="8">
        <v>23900</v>
      </c>
      <c r="G17" s="8">
        <v>0</v>
      </c>
      <c r="H17" s="8">
        <v>11970</v>
      </c>
      <c r="I17" s="8">
        <v>22800</v>
      </c>
      <c r="J17" s="8">
        <v>34770</v>
      </c>
      <c r="K17" s="8">
        <v>300</v>
      </c>
      <c r="L17" s="8">
        <v>350</v>
      </c>
      <c r="M17" s="8">
        <v>3000</v>
      </c>
      <c r="N17" s="8">
        <v>3650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38420</v>
      </c>
      <c r="X17" s="8">
        <v>10998</v>
      </c>
      <c r="Y17" s="8">
        <v>27422</v>
      </c>
      <c r="Z17" s="2">
        <v>249.34</v>
      </c>
      <c r="AA17" s="6">
        <v>23900</v>
      </c>
    </row>
    <row r="18" spans="1:27" ht="13.5">
      <c r="A18" s="25" t="s">
        <v>45</v>
      </c>
      <c r="B18" s="24"/>
      <c r="C18" s="6">
        <v>276318</v>
      </c>
      <c r="D18" s="6">
        <v>0</v>
      </c>
      <c r="E18" s="7">
        <v>261400</v>
      </c>
      <c r="F18" s="8">
        <v>261400</v>
      </c>
      <c r="G18" s="8">
        <v>839</v>
      </c>
      <c r="H18" s="8">
        <v>33501</v>
      </c>
      <c r="I18" s="8">
        <v>20404</v>
      </c>
      <c r="J18" s="8">
        <v>54744</v>
      </c>
      <c r="K18" s="8">
        <v>27371</v>
      </c>
      <c r="L18" s="8">
        <v>20679</v>
      </c>
      <c r="M18" s="8">
        <v>37383</v>
      </c>
      <c r="N18" s="8">
        <v>85433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140177</v>
      </c>
      <c r="X18" s="8">
        <v>133902</v>
      </c>
      <c r="Y18" s="8">
        <v>6275</v>
      </c>
      <c r="Z18" s="2">
        <v>4.69</v>
      </c>
      <c r="AA18" s="6">
        <v>261400</v>
      </c>
    </row>
    <row r="19" spans="1:27" ht="13.5">
      <c r="A19" s="23" t="s">
        <v>46</v>
      </c>
      <c r="B19" s="29"/>
      <c r="C19" s="6">
        <v>21193900</v>
      </c>
      <c r="D19" s="6">
        <v>0</v>
      </c>
      <c r="E19" s="7">
        <v>21246000</v>
      </c>
      <c r="F19" s="8">
        <v>21246000</v>
      </c>
      <c r="G19" s="8">
        <v>6589000</v>
      </c>
      <c r="H19" s="8">
        <v>0</v>
      </c>
      <c r="I19" s="8">
        <v>9728</v>
      </c>
      <c r="J19" s="8">
        <v>6598728</v>
      </c>
      <c r="K19" s="8">
        <v>12724</v>
      </c>
      <c r="L19" s="8">
        <v>0</v>
      </c>
      <c r="M19" s="8">
        <v>5019000</v>
      </c>
      <c r="N19" s="8">
        <v>5031724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11630452</v>
      </c>
      <c r="X19" s="8">
        <v>16206500</v>
      </c>
      <c r="Y19" s="8">
        <v>-4576048</v>
      </c>
      <c r="Z19" s="2">
        <v>-28.24</v>
      </c>
      <c r="AA19" s="6">
        <v>21246000</v>
      </c>
    </row>
    <row r="20" spans="1:27" ht="13.5">
      <c r="A20" s="23" t="s">
        <v>47</v>
      </c>
      <c r="B20" s="29"/>
      <c r="C20" s="6">
        <v>2050130</v>
      </c>
      <c r="D20" s="6">
        <v>0</v>
      </c>
      <c r="E20" s="7">
        <v>523400</v>
      </c>
      <c r="F20" s="26">
        <v>523400</v>
      </c>
      <c r="G20" s="26">
        <v>250538</v>
      </c>
      <c r="H20" s="26">
        <v>125799</v>
      </c>
      <c r="I20" s="26">
        <v>-9532</v>
      </c>
      <c r="J20" s="26">
        <v>366805</v>
      </c>
      <c r="K20" s="26">
        <v>10785</v>
      </c>
      <c r="L20" s="26">
        <v>655881</v>
      </c>
      <c r="M20" s="26">
        <v>10257</v>
      </c>
      <c r="N20" s="26">
        <v>676923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1043728</v>
      </c>
      <c r="X20" s="26">
        <v>261498</v>
      </c>
      <c r="Y20" s="26">
        <v>782230</v>
      </c>
      <c r="Z20" s="27">
        <v>299.13</v>
      </c>
      <c r="AA20" s="28">
        <v>523400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150000</v>
      </c>
      <c r="Y21" s="8">
        <v>-150000</v>
      </c>
      <c r="Z21" s="2">
        <v>-100</v>
      </c>
      <c r="AA21" s="6">
        <v>150000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45966242</v>
      </c>
      <c r="D22" s="33">
        <f>SUM(D5:D21)</f>
        <v>0</v>
      </c>
      <c r="E22" s="34">
        <f t="shared" si="0"/>
        <v>51694500</v>
      </c>
      <c r="F22" s="35">
        <f t="shared" si="0"/>
        <v>51694500</v>
      </c>
      <c r="G22" s="35">
        <f t="shared" si="0"/>
        <v>13585284</v>
      </c>
      <c r="H22" s="35">
        <f t="shared" si="0"/>
        <v>2258168</v>
      </c>
      <c r="I22" s="35">
        <f t="shared" si="0"/>
        <v>1802968</v>
      </c>
      <c r="J22" s="35">
        <f t="shared" si="0"/>
        <v>17646420</v>
      </c>
      <c r="K22" s="35">
        <f t="shared" si="0"/>
        <v>1966437</v>
      </c>
      <c r="L22" s="35">
        <f t="shared" si="0"/>
        <v>2577042</v>
      </c>
      <c r="M22" s="35">
        <f t="shared" si="0"/>
        <v>6966329</v>
      </c>
      <c r="N22" s="35">
        <f t="shared" si="0"/>
        <v>11509808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29156228</v>
      </c>
      <c r="X22" s="35">
        <f t="shared" si="0"/>
        <v>31753598</v>
      </c>
      <c r="Y22" s="35">
        <f t="shared" si="0"/>
        <v>-2597370</v>
      </c>
      <c r="Z22" s="36">
        <f>+IF(X22&lt;&gt;0,+(Y22/X22)*100,0)</f>
        <v>-8.179765959120601</v>
      </c>
      <c r="AA22" s="33">
        <f>SUM(AA5:AA21)</f>
        <v>51694500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18013236</v>
      </c>
      <c r="D25" s="6">
        <v>0</v>
      </c>
      <c r="E25" s="7">
        <v>18715600</v>
      </c>
      <c r="F25" s="8">
        <v>18715600</v>
      </c>
      <c r="G25" s="8">
        <v>1181860</v>
      </c>
      <c r="H25" s="8">
        <v>1209326</v>
      </c>
      <c r="I25" s="8">
        <v>1457659</v>
      </c>
      <c r="J25" s="8">
        <v>3848845</v>
      </c>
      <c r="K25" s="8">
        <v>1503784</v>
      </c>
      <c r="L25" s="8">
        <v>1451890</v>
      </c>
      <c r="M25" s="8">
        <v>2516348</v>
      </c>
      <c r="N25" s="8">
        <v>5472022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9320867</v>
      </c>
      <c r="X25" s="8">
        <v>9343500</v>
      </c>
      <c r="Y25" s="8">
        <v>-22633</v>
      </c>
      <c r="Z25" s="2">
        <v>-0.24</v>
      </c>
      <c r="AA25" s="6">
        <v>18715600</v>
      </c>
    </row>
    <row r="26" spans="1:27" ht="13.5">
      <c r="A26" s="25" t="s">
        <v>52</v>
      </c>
      <c r="B26" s="24"/>
      <c r="C26" s="6">
        <v>2139474</v>
      </c>
      <c r="D26" s="6">
        <v>0</v>
      </c>
      <c r="E26" s="7">
        <v>2400000</v>
      </c>
      <c r="F26" s="8">
        <v>2400000</v>
      </c>
      <c r="G26" s="8">
        <v>164459</v>
      </c>
      <c r="H26" s="8">
        <v>164459</v>
      </c>
      <c r="I26" s="8">
        <v>164459</v>
      </c>
      <c r="J26" s="8">
        <v>493377</v>
      </c>
      <c r="K26" s="8">
        <v>178290</v>
      </c>
      <c r="L26" s="8">
        <v>178290</v>
      </c>
      <c r="M26" s="8">
        <v>178290</v>
      </c>
      <c r="N26" s="8">
        <v>534870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1028247</v>
      </c>
      <c r="X26" s="8">
        <v>1200000</v>
      </c>
      <c r="Y26" s="8">
        <v>-171753</v>
      </c>
      <c r="Z26" s="2">
        <v>-14.31</v>
      </c>
      <c r="AA26" s="6">
        <v>2400000</v>
      </c>
    </row>
    <row r="27" spans="1:27" ht="13.5">
      <c r="A27" s="25" t="s">
        <v>53</v>
      </c>
      <c r="B27" s="24"/>
      <c r="C27" s="6">
        <v>2417303</v>
      </c>
      <c r="D27" s="6">
        <v>0</v>
      </c>
      <c r="E27" s="7">
        <v>2514200</v>
      </c>
      <c r="F27" s="8">
        <v>2514200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1257000</v>
      </c>
      <c r="Y27" s="8">
        <v>-1257000</v>
      </c>
      <c r="Z27" s="2">
        <v>-100</v>
      </c>
      <c r="AA27" s="6">
        <v>2514200</v>
      </c>
    </row>
    <row r="28" spans="1:27" ht="13.5">
      <c r="A28" s="25" t="s">
        <v>54</v>
      </c>
      <c r="B28" s="24"/>
      <c r="C28" s="6">
        <v>7117532</v>
      </c>
      <c r="D28" s="6">
        <v>0</v>
      </c>
      <c r="E28" s="7">
        <v>400000</v>
      </c>
      <c r="F28" s="8">
        <v>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400000</v>
      </c>
    </row>
    <row r="29" spans="1:27" ht="13.5">
      <c r="A29" s="25" t="s">
        <v>55</v>
      </c>
      <c r="B29" s="24"/>
      <c r="C29" s="6">
        <v>1447028</v>
      </c>
      <c r="D29" s="6">
        <v>0</v>
      </c>
      <c r="E29" s="7">
        <v>776000</v>
      </c>
      <c r="F29" s="8">
        <v>776000</v>
      </c>
      <c r="G29" s="8">
        <v>0</v>
      </c>
      <c r="H29" s="8">
        <v>57134</v>
      </c>
      <c r="I29" s="8">
        <v>33368</v>
      </c>
      <c r="J29" s="8">
        <v>90502</v>
      </c>
      <c r="K29" s="8">
        <v>10218</v>
      </c>
      <c r="L29" s="8">
        <v>9827</v>
      </c>
      <c r="M29" s="8">
        <v>10090</v>
      </c>
      <c r="N29" s="8">
        <v>30135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120637</v>
      </c>
      <c r="X29" s="8">
        <v>388002</v>
      </c>
      <c r="Y29" s="8">
        <v>-267365</v>
      </c>
      <c r="Z29" s="2">
        <v>-68.91</v>
      </c>
      <c r="AA29" s="6">
        <v>776000</v>
      </c>
    </row>
    <row r="30" spans="1:27" ht="13.5">
      <c r="A30" s="25" t="s">
        <v>56</v>
      </c>
      <c r="B30" s="24"/>
      <c r="C30" s="6">
        <v>7878333</v>
      </c>
      <c r="D30" s="6">
        <v>0</v>
      </c>
      <c r="E30" s="7">
        <v>8405000</v>
      </c>
      <c r="F30" s="8">
        <v>8405000</v>
      </c>
      <c r="G30" s="8">
        <v>10522</v>
      </c>
      <c r="H30" s="8">
        <v>795543</v>
      </c>
      <c r="I30" s="8">
        <v>859306</v>
      </c>
      <c r="J30" s="8">
        <v>1665371</v>
      </c>
      <c r="K30" s="8">
        <v>676872</v>
      </c>
      <c r="L30" s="8">
        <v>635402</v>
      </c>
      <c r="M30" s="8">
        <v>621760</v>
      </c>
      <c r="N30" s="8">
        <v>1934034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3599405</v>
      </c>
      <c r="X30" s="8">
        <v>4290000</v>
      </c>
      <c r="Y30" s="8">
        <v>-690595</v>
      </c>
      <c r="Z30" s="2">
        <v>-16.1</v>
      </c>
      <c r="AA30" s="6">
        <v>8405000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339784</v>
      </c>
      <c r="H31" s="8">
        <v>216631</v>
      </c>
      <c r="I31" s="8">
        <v>329896</v>
      </c>
      <c r="J31" s="8">
        <v>886311</v>
      </c>
      <c r="K31" s="8">
        <v>355042</v>
      </c>
      <c r="L31" s="8">
        <v>642963</v>
      </c>
      <c r="M31" s="8">
        <v>288733</v>
      </c>
      <c r="N31" s="8">
        <v>1286738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2173049</v>
      </c>
      <c r="X31" s="8"/>
      <c r="Y31" s="8">
        <v>2173049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1184800</v>
      </c>
      <c r="F32" s="8">
        <v>1184800</v>
      </c>
      <c r="G32" s="8">
        <v>35390</v>
      </c>
      <c r="H32" s="8">
        <v>55439</v>
      </c>
      <c r="I32" s="8">
        <v>101875</v>
      </c>
      <c r="J32" s="8">
        <v>192704</v>
      </c>
      <c r="K32" s="8">
        <v>273925</v>
      </c>
      <c r="L32" s="8">
        <v>150443</v>
      </c>
      <c r="M32" s="8">
        <v>367854</v>
      </c>
      <c r="N32" s="8">
        <v>792222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984926</v>
      </c>
      <c r="X32" s="8">
        <v>592500</v>
      </c>
      <c r="Y32" s="8">
        <v>392426</v>
      </c>
      <c r="Z32" s="2">
        <v>66.23</v>
      </c>
      <c r="AA32" s="6">
        <v>1184800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4556000</v>
      </c>
      <c r="F33" s="8">
        <v>4556000</v>
      </c>
      <c r="G33" s="8">
        <v>290146</v>
      </c>
      <c r="H33" s="8">
        <v>287916</v>
      </c>
      <c r="I33" s="8">
        <v>287776</v>
      </c>
      <c r="J33" s="8">
        <v>865838</v>
      </c>
      <c r="K33" s="8">
        <v>-118962</v>
      </c>
      <c r="L33" s="8">
        <v>279735</v>
      </c>
      <c r="M33" s="8">
        <v>275134</v>
      </c>
      <c r="N33" s="8">
        <v>435907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1301745</v>
      </c>
      <c r="X33" s="8">
        <v>2278002</v>
      </c>
      <c r="Y33" s="8">
        <v>-976257</v>
      </c>
      <c r="Z33" s="2">
        <v>-42.86</v>
      </c>
      <c r="AA33" s="6">
        <v>4556000</v>
      </c>
    </row>
    <row r="34" spans="1:27" ht="13.5">
      <c r="A34" s="25" t="s">
        <v>60</v>
      </c>
      <c r="B34" s="24"/>
      <c r="C34" s="6">
        <v>10107472</v>
      </c>
      <c r="D34" s="6">
        <v>0</v>
      </c>
      <c r="E34" s="7">
        <v>12684200</v>
      </c>
      <c r="F34" s="8">
        <v>12684200</v>
      </c>
      <c r="G34" s="8">
        <v>96703</v>
      </c>
      <c r="H34" s="8">
        <v>254512</v>
      </c>
      <c r="I34" s="8">
        <v>254057</v>
      </c>
      <c r="J34" s="8">
        <v>605272</v>
      </c>
      <c r="K34" s="8">
        <v>203069</v>
      </c>
      <c r="L34" s="8">
        <v>197217</v>
      </c>
      <c r="M34" s="8">
        <v>133194</v>
      </c>
      <c r="N34" s="8">
        <v>533480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1138752</v>
      </c>
      <c r="X34" s="8">
        <v>6342000</v>
      </c>
      <c r="Y34" s="8">
        <v>-5203248</v>
      </c>
      <c r="Z34" s="2">
        <v>-82.04</v>
      </c>
      <c r="AA34" s="6">
        <v>12684200</v>
      </c>
    </row>
    <row r="35" spans="1:27" ht="13.5">
      <c r="A35" s="23" t="s">
        <v>61</v>
      </c>
      <c r="B35" s="29"/>
      <c r="C35" s="6">
        <v>1809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49122187</v>
      </c>
      <c r="D36" s="33">
        <f>SUM(D25:D35)</f>
        <v>0</v>
      </c>
      <c r="E36" s="34">
        <f t="shared" si="1"/>
        <v>51635800</v>
      </c>
      <c r="F36" s="35">
        <f t="shared" si="1"/>
        <v>51635800</v>
      </c>
      <c r="G36" s="35">
        <f t="shared" si="1"/>
        <v>2118864</v>
      </c>
      <c r="H36" s="35">
        <f t="shared" si="1"/>
        <v>3040960</v>
      </c>
      <c r="I36" s="35">
        <f t="shared" si="1"/>
        <v>3488396</v>
      </c>
      <c r="J36" s="35">
        <f t="shared" si="1"/>
        <v>8648220</v>
      </c>
      <c r="K36" s="35">
        <f t="shared" si="1"/>
        <v>3082238</v>
      </c>
      <c r="L36" s="35">
        <f t="shared" si="1"/>
        <v>3545767</v>
      </c>
      <c r="M36" s="35">
        <f t="shared" si="1"/>
        <v>4391403</v>
      </c>
      <c r="N36" s="35">
        <f t="shared" si="1"/>
        <v>11019408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19667628</v>
      </c>
      <c r="X36" s="35">
        <f t="shared" si="1"/>
        <v>25691004</v>
      </c>
      <c r="Y36" s="35">
        <f t="shared" si="1"/>
        <v>-6023376</v>
      </c>
      <c r="Z36" s="36">
        <f>+IF(X36&lt;&gt;0,+(Y36/X36)*100,0)</f>
        <v>-23.445467526298312</v>
      </c>
      <c r="AA36" s="33">
        <f>SUM(AA25:AA35)</f>
        <v>51635800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-3155945</v>
      </c>
      <c r="D38" s="46">
        <f>+D22-D36</f>
        <v>0</v>
      </c>
      <c r="E38" s="47">
        <f t="shared" si="2"/>
        <v>58700</v>
      </c>
      <c r="F38" s="48">
        <f t="shared" si="2"/>
        <v>58700</v>
      </c>
      <c r="G38" s="48">
        <f t="shared" si="2"/>
        <v>11466420</v>
      </c>
      <c r="H38" s="48">
        <f t="shared" si="2"/>
        <v>-782792</v>
      </c>
      <c r="I38" s="48">
        <f t="shared" si="2"/>
        <v>-1685428</v>
      </c>
      <c r="J38" s="48">
        <f t="shared" si="2"/>
        <v>8998200</v>
      </c>
      <c r="K38" s="48">
        <f t="shared" si="2"/>
        <v>-1115801</v>
      </c>
      <c r="L38" s="48">
        <f t="shared" si="2"/>
        <v>-968725</v>
      </c>
      <c r="M38" s="48">
        <f t="shared" si="2"/>
        <v>2574926</v>
      </c>
      <c r="N38" s="48">
        <f t="shared" si="2"/>
        <v>490400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9488600</v>
      </c>
      <c r="X38" s="48">
        <f>IF(F22=F36,0,X22-X36)</f>
        <v>6062594</v>
      </c>
      <c r="Y38" s="48">
        <f t="shared" si="2"/>
        <v>3426006</v>
      </c>
      <c r="Z38" s="49">
        <f>+IF(X38&lt;&gt;0,+(Y38/X38)*100,0)</f>
        <v>56.51056297024013</v>
      </c>
      <c r="AA38" s="46">
        <f>+AA22-AA36</f>
        <v>58700</v>
      </c>
    </row>
    <row r="39" spans="1:27" ht="13.5">
      <c r="A39" s="23" t="s">
        <v>64</v>
      </c>
      <c r="B39" s="29"/>
      <c r="C39" s="6">
        <v>6063248</v>
      </c>
      <c r="D39" s="6">
        <v>0</v>
      </c>
      <c r="E39" s="7">
        <v>9344000</v>
      </c>
      <c r="F39" s="8">
        <v>9344000</v>
      </c>
      <c r="G39" s="8">
        <v>930000</v>
      </c>
      <c r="H39" s="8">
        <v>3200000</v>
      </c>
      <c r="I39" s="8">
        <v>0</v>
      </c>
      <c r="J39" s="8">
        <v>4130000</v>
      </c>
      <c r="K39" s="8">
        <v>0</v>
      </c>
      <c r="L39" s="8">
        <v>32000</v>
      </c>
      <c r="M39" s="8">
        <v>1621368</v>
      </c>
      <c r="N39" s="8">
        <v>1653368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5783368</v>
      </c>
      <c r="X39" s="8">
        <v>9344000</v>
      </c>
      <c r="Y39" s="8">
        <v>-3560632</v>
      </c>
      <c r="Z39" s="2">
        <v>-38.11</v>
      </c>
      <c r="AA39" s="6">
        <v>9344000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54000</v>
      </c>
      <c r="H41" s="51">
        <v>54000</v>
      </c>
      <c r="I41" s="51">
        <v>470290</v>
      </c>
      <c r="J41" s="8">
        <v>578290</v>
      </c>
      <c r="K41" s="51">
        <v>850123</v>
      </c>
      <c r="L41" s="51">
        <v>812307</v>
      </c>
      <c r="M41" s="8">
        <v>219453</v>
      </c>
      <c r="N41" s="51">
        <v>1881883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2460173</v>
      </c>
      <c r="X41" s="8"/>
      <c r="Y41" s="51">
        <v>2460173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2907303</v>
      </c>
      <c r="D42" s="55">
        <f>SUM(D38:D41)</f>
        <v>0</v>
      </c>
      <c r="E42" s="56">
        <f t="shared" si="3"/>
        <v>9402700</v>
      </c>
      <c r="F42" s="57">
        <f t="shared" si="3"/>
        <v>9402700</v>
      </c>
      <c r="G42" s="57">
        <f t="shared" si="3"/>
        <v>12450420</v>
      </c>
      <c r="H42" s="57">
        <f t="shared" si="3"/>
        <v>2471208</v>
      </c>
      <c r="I42" s="57">
        <f t="shared" si="3"/>
        <v>-1215138</v>
      </c>
      <c r="J42" s="57">
        <f t="shared" si="3"/>
        <v>13706490</v>
      </c>
      <c r="K42" s="57">
        <f t="shared" si="3"/>
        <v>-265678</v>
      </c>
      <c r="L42" s="57">
        <f t="shared" si="3"/>
        <v>-124418</v>
      </c>
      <c r="M42" s="57">
        <f t="shared" si="3"/>
        <v>4415747</v>
      </c>
      <c r="N42" s="57">
        <f t="shared" si="3"/>
        <v>4025651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17732141</v>
      </c>
      <c r="X42" s="57">
        <f t="shared" si="3"/>
        <v>15406594</v>
      </c>
      <c r="Y42" s="57">
        <f t="shared" si="3"/>
        <v>2325547</v>
      </c>
      <c r="Z42" s="58">
        <f>+IF(X42&lt;&gt;0,+(Y42/X42)*100,0)</f>
        <v>15.094491358700047</v>
      </c>
      <c r="AA42" s="55">
        <f>SUM(AA38:AA41)</f>
        <v>9402700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2907303</v>
      </c>
      <c r="D44" s="63">
        <f>+D42-D43</f>
        <v>0</v>
      </c>
      <c r="E44" s="64">
        <f t="shared" si="4"/>
        <v>9402700</v>
      </c>
      <c r="F44" s="65">
        <f t="shared" si="4"/>
        <v>9402700</v>
      </c>
      <c r="G44" s="65">
        <f t="shared" si="4"/>
        <v>12450420</v>
      </c>
      <c r="H44" s="65">
        <f t="shared" si="4"/>
        <v>2471208</v>
      </c>
      <c r="I44" s="65">
        <f t="shared" si="4"/>
        <v>-1215138</v>
      </c>
      <c r="J44" s="65">
        <f t="shared" si="4"/>
        <v>13706490</v>
      </c>
      <c r="K44" s="65">
        <f t="shared" si="4"/>
        <v>-265678</v>
      </c>
      <c r="L44" s="65">
        <f t="shared" si="4"/>
        <v>-124418</v>
      </c>
      <c r="M44" s="65">
        <f t="shared" si="4"/>
        <v>4415747</v>
      </c>
      <c r="N44" s="65">
        <f t="shared" si="4"/>
        <v>4025651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17732141</v>
      </c>
      <c r="X44" s="65">
        <f t="shared" si="4"/>
        <v>15406594</v>
      </c>
      <c r="Y44" s="65">
        <f t="shared" si="4"/>
        <v>2325547</v>
      </c>
      <c r="Z44" s="66">
        <f>+IF(X44&lt;&gt;0,+(Y44/X44)*100,0)</f>
        <v>15.094491358700047</v>
      </c>
      <c r="AA44" s="63">
        <f>+AA42-AA43</f>
        <v>9402700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2907303</v>
      </c>
      <c r="D46" s="55">
        <f>SUM(D44:D45)</f>
        <v>0</v>
      </c>
      <c r="E46" s="56">
        <f t="shared" si="5"/>
        <v>9402700</v>
      </c>
      <c r="F46" s="57">
        <f t="shared" si="5"/>
        <v>9402700</v>
      </c>
      <c r="G46" s="57">
        <f t="shared" si="5"/>
        <v>12450420</v>
      </c>
      <c r="H46" s="57">
        <f t="shared" si="5"/>
        <v>2471208</v>
      </c>
      <c r="I46" s="57">
        <f t="shared" si="5"/>
        <v>-1215138</v>
      </c>
      <c r="J46" s="57">
        <f t="shared" si="5"/>
        <v>13706490</v>
      </c>
      <c r="K46" s="57">
        <f t="shared" si="5"/>
        <v>-265678</v>
      </c>
      <c r="L46" s="57">
        <f t="shared" si="5"/>
        <v>-124418</v>
      </c>
      <c r="M46" s="57">
        <f t="shared" si="5"/>
        <v>4415747</v>
      </c>
      <c r="N46" s="57">
        <f t="shared" si="5"/>
        <v>4025651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17732141</v>
      </c>
      <c r="X46" s="57">
        <f t="shared" si="5"/>
        <v>15406594</v>
      </c>
      <c r="Y46" s="57">
        <f t="shared" si="5"/>
        <v>2325547</v>
      </c>
      <c r="Z46" s="58">
        <f>+IF(X46&lt;&gt;0,+(Y46/X46)*100,0)</f>
        <v>15.094491358700047</v>
      </c>
      <c r="AA46" s="55">
        <f>SUM(AA44:AA45)</f>
        <v>9402700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2907303</v>
      </c>
      <c r="D48" s="71">
        <f>SUM(D46:D47)</f>
        <v>0</v>
      </c>
      <c r="E48" s="72">
        <f t="shared" si="6"/>
        <v>9402700</v>
      </c>
      <c r="F48" s="73">
        <f t="shared" si="6"/>
        <v>9402700</v>
      </c>
      <c r="G48" s="73">
        <f t="shared" si="6"/>
        <v>12450420</v>
      </c>
      <c r="H48" s="74">
        <f t="shared" si="6"/>
        <v>2471208</v>
      </c>
      <c r="I48" s="74">
        <f t="shared" si="6"/>
        <v>-1215138</v>
      </c>
      <c r="J48" s="74">
        <f t="shared" si="6"/>
        <v>13706490</v>
      </c>
      <c r="K48" s="74">
        <f t="shared" si="6"/>
        <v>-265678</v>
      </c>
      <c r="L48" s="74">
        <f t="shared" si="6"/>
        <v>-124418</v>
      </c>
      <c r="M48" s="73">
        <f t="shared" si="6"/>
        <v>4415747</v>
      </c>
      <c r="N48" s="73">
        <f t="shared" si="6"/>
        <v>4025651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17732141</v>
      </c>
      <c r="X48" s="74">
        <f t="shared" si="6"/>
        <v>15406594</v>
      </c>
      <c r="Y48" s="74">
        <f t="shared" si="6"/>
        <v>2325547</v>
      </c>
      <c r="Z48" s="75">
        <f>+IF(X48&lt;&gt;0,+(Y48/X48)*100,0)</f>
        <v>15.094491358700047</v>
      </c>
      <c r="AA48" s="76">
        <f>SUM(AA46:AA47)</f>
        <v>9402700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3203758</v>
      </c>
      <c r="D5" s="6">
        <v>0</v>
      </c>
      <c r="E5" s="7">
        <v>5437780</v>
      </c>
      <c r="F5" s="8">
        <v>5437780</v>
      </c>
      <c r="G5" s="8">
        <v>3398746</v>
      </c>
      <c r="H5" s="8">
        <v>0</v>
      </c>
      <c r="I5" s="8">
        <v>0</v>
      </c>
      <c r="J5" s="8">
        <v>3398746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3398746</v>
      </c>
      <c r="X5" s="8">
        <v>2718888</v>
      </c>
      <c r="Y5" s="8">
        <v>679858</v>
      </c>
      <c r="Z5" s="2">
        <v>25.01</v>
      </c>
      <c r="AA5" s="6">
        <v>5437780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50000</v>
      </c>
      <c r="F6" s="8">
        <v>50000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25002</v>
      </c>
      <c r="Y6" s="8">
        <v>-25002</v>
      </c>
      <c r="Z6" s="2">
        <v>-100</v>
      </c>
      <c r="AA6" s="6">
        <v>50000</v>
      </c>
    </row>
    <row r="7" spans="1:27" ht="13.5">
      <c r="A7" s="25" t="s">
        <v>34</v>
      </c>
      <c r="B7" s="24"/>
      <c r="C7" s="6">
        <v>7134273</v>
      </c>
      <c r="D7" s="6">
        <v>0</v>
      </c>
      <c r="E7" s="7">
        <v>8663580</v>
      </c>
      <c r="F7" s="8">
        <v>8663580</v>
      </c>
      <c r="G7" s="8">
        <v>614901</v>
      </c>
      <c r="H7" s="8">
        <v>774961</v>
      </c>
      <c r="I7" s="8">
        <v>593982</v>
      </c>
      <c r="J7" s="8">
        <v>1983844</v>
      </c>
      <c r="K7" s="8">
        <v>597682</v>
      </c>
      <c r="L7" s="8">
        <v>746213</v>
      </c>
      <c r="M7" s="8">
        <v>593953</v>
      </c>
      <c r="N7" s="8">
        <v>1937848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3921692</v>
      </c>
      <c r="X7" s="8">
        <v>4331790</v>
      </c>
      <c r="Y7" s="8">
        <v>-410098</v>
      </c>
      <c r="Z7" s="2">
        <v>-9.47</v>
      </c>
      <c r="AA7" s="6">
        <v>8663580</v>
      </c>
    </row>
    <row r="8" spans="1:27" ht="13.5">
      <c r="A8" s="25" t="s">
        <v>35</v>
      </c>
      <c r="B8" s="24"/>
      <c r="C8" s="6">
        <v>7100229</v>
      </c>
      <c r="D8" s="6">
        <v>0</v>
      </c>
      <c r="E8" s="7">
        <v>8215180</v>
      </c>
      <c r="F8" s="8">
        <v>8215180</v>
      </c>
      <c r="G8" s="8">
        <v>401745</v>
      </c>
      <c r="H8" s="8">
        <v>746009</v>
      </c>
      <c r="I8" s="8">
        <v>487343</v>
      </c>
      <c r="J8" s="8">
        <v>1635097</v>
      </c>
      <c r="K8" s="8">
        <v>573045</v>
      </c>
      <c r="L8" s="8">
        <v>705254</v>
      </c>
      <c r="M8" s="8">
        <v>749417</v>
      </c>
      <c r="N8" s="8">
        <v>2027716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3662813</v>
      </c>
      <c r="X8" s="8">
        <v>4107588</v>
      </c>
      <c r="Y8" s="8">
        <v>-444775</v>
      </c>
      <c r="Z8" s="2">
        <v>-10.83</v>
      </c>
      <c r="AA8" s="6">
        <v>8215180</v>
      </c>
    </row>
    <row r="9" spans="1:27" ht="13.5">
      <c r="A9" s="25" t="s">
        <v>36</v>
      </c>
      <c r="B9" s="24"/>
      <c r="C9" s="6">
        <v>1058563</v>
      </c>
      <c r="D9" s="6">
        <v>0</v>
      </c>
      <c r="E9" s="7">
        <v>1453660</v>
      </c>
      <c r="F9" s="8">
        <v>1453660</v>
      </c>
      <c r="G9" s="8">
        <v>79323</v>
      </c>
      <c r="H9" s="8">
        <v>102489</v>
      </c>
      <c r="I9" s="8">
        <v>83781</v>
      </c>
      <c r="J9" s="8">
        <v>265593</v>
      </c>
      <c r="K9" s="8">
        <v>87886</v>
      </c>
      <c r="L9" s="8">
        <v>91204</v>
      </c>
      <c r="M9" s="8">
        <v>88975</v>
      </c>
      <c r="N9" s="8">
        <v>268065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533658</v>
      </c>
      <c r="X9" s="8">
        <v>726828</v>
      </c>
      <c r="Y9" s="8">
        <v>-193170</v>
      </c>
      <c r="Z9" s="2">
        <v>-26.58</v>
      </c>
      <c r="AA9" s="6">
        <v>1453660</v>
      </c>
    </row>
    <row r="10" spans="1:27" ht="13.5">
      <c r="A10" s="25" t="s">
        <v>37</v>
      </c>
      <c r="B10" s="24"/>
      <c r="C10" s="6">
        <v>864165</v>
      </c>
      <c r="D10" s="6">
        <v>0</v>
      </c>
      <c r="E10" s="7">
        <v>1166270</v>
      </c>
      <c r="F10" s="26">
        <v>1166270</v>
      </c>
      <c r="G10" s="26">
        <v>71627</v>
      </c>
      <c r="H10" s="26">
        <v>87880</v>
      </c>
      <c r="I10" s="26">
        <v>80510</v>
      </c>
      <c r="J10" s="26">
        <v>240017</v>
      </c>
      <c r="K10" s="26">
        <v>80271</v>
      </c>
      <c r="L10" s="26">
        <v>80817</v>
      </c>
      <c r="M10" s="26">
        <v>81079</v>
      </c>
      <c r="N10" s="26">
        <v>242167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482184</v>
      </c>
      <c r="X10" s="26">
        <v>583134</v>
      </c>
      <c r="Y10" s="26">
        <v>-100950</v>
      </c>
      <c r="Z10" s="27">
        <v>-17.31</v>
      </c>
      <c r="AA10" s="28">
        <v>1166270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48000</v>
      </c>
      <c r="F11" s="8">
        <v>48000</v>
      </c>
      <c r="G11" s="8">
        <v>0</v>
      </c>
      <c r="H11" s="8">
        <v>4599</v>
      </c>
      <c r="I11" s="8">
        <v>1229</v>
      </c>
      <c r="J11" s="8">
        <v>5828</v>
      </c>
      <c r="K11" s="8">
        <v>64</v>
      </c>
      <c r="L11" s="8">
        <v>1371</v>
      </c>
      <c r="M11" s="8">
        <v>506</v>
      </c>
      <c r="N11" s="8">
        <v>1941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7769</v>
      </c>
      <c r="X11" s="8">
        <v>24246</v>
      </c>
      <c r="Y11" s="8">
        <v>-16477</v>
      </c>
      <c r="Z11" s="2">
        <v>-67.96</v>
      </c>
      <c r="AA11" s="6">
        <v>48000</v>
      </c>
    </row>
    <row r="12" spans="1:27" ht="13.5">
      <c r="A12" s="25" t="s">
        <v>39</v>
      </c>
      <c r="B12" s="29"/>
      <c r="C12" s="6">
        <v>150619</v>
      </c>
      <c r="D12" s="6">
        <v>0</v>
      </c>
      <c r="E12" s="7">
        <v>161000</v>
      </c>
      <c r="F12" s="8">
        <v>161000</v>
      </c>
      <c r="G12" s="8">
        <v>11795</v>
      </c>
      <c r="H12" s="8">
        <v>12672</v>
      </c>
      <c r="I12" s="8">
        <v>14205</v>
      </c>
      <c r="J12" s="8">
        <v>38672</v>
      </c>
      <c r="K12" s="8">
        <v>14727</v>
      </c>
      <c r="L12" s="8">
        <v>13453</v>
      </c>
      <c r="M12" s="8">
        <v>13204</v>
      </c>
      <c r="N12" s="8">
        <v>41384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80056</v>
      </c>
      <c r="X12" s="8">
        <v>80502</v>
      </c>
      <c r="Y12" s="8">
        <v>-446</v>
      </c>
      <c r="Z12" s="2">
        <v>-0.55</v>
      </c>
      <c r="AA12" s="6">
        <v>161000</v>
      </c>
    </row>
    <row r="13" spans="1:27" ht="13.5">
      <c r="A13" s="23" t="s">
        <v>40</v>
      </c>
      <c r="B13" s="29"/>
      <c r="C13" s="6">
        <v>312840</v>
      </c>
      <c r="D13" s="6">
        <v>0</v>
      </c>
      <c r="E13" s="7">
        <v>200000</v>
      </c>
      <c r="F13" s="8">
        <v>200000</v>
      </c>
      <c r="G13" s="8">
        <v>0</v>
      </c>
      <c r="H13" s="8">
        <v>33535</v>
      </c>
      <c r="I13" s="8">
        <v>33066</v>
      </c>
      <c r="J13" s="8">
        <v>66601</v>
      </c>
      <c r="K13" s="8">
        <v>28879</v>
      </c>
      <c r="L13" s="8">
        <v>22729</v>
      </c>
      <c r="M13" s="8">
        <v>43471</v>
      </c>
      <c r="N13" s="8">
        <v>95079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161680</v>
      </c>
      <c r="X13" s="8">
        <v>100002</v>
      </c>
      <c r="Y13" s="8">
        <v>61678</v>
      </c>
      <c r="Z13" s="2">
        <v>61.68</v>
      </c>
      <c r="AA13" s="6">
        <v>200000</v>
      </c>
    </row>
    <row r="14" spans="1:27" ht="13.5">
      <c r="A14" s="23" t="s">
        <v>41</v>
      </c>
      <c r="B14" s="29"/>
      <c r="C14" s="6">
        <v>1594138</v>
      </c>
      <c r="D14" s="6">
        <v>0</v>
      </c>
      <c r="E14" s="7">
        <v>878000</v>
      </c>
      <c r="F14" s="8">
        <v>878000</v>
      </c>
      <c r="G14" s="8">
        <v>173755</v>
      </c>
      <c r="H14" s="8">
        <v>178851</v>
      </c>
      <c r="I14" s="8">
        <v>182900</v>
      </c>
      <c r="J14" s="8">
        <v>535506</v>
      </c>
      <c r="K14" s="8">
        <v>188143</v>
      </c>
      <c r="L14" s="8">
        <v>198014</v>
      </c>
      <c r="M14" s="8">
        <v>203157</v>
      </c>
      <c r="N14" s="8">
        <v>589314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1124820</v>
      </c>
      <c r="X14" s="8">
        <v>439002</v>
      </c>
      <c r="Y14" s="8">
        <v>685818</v>
      </c>
      <c r="Z14" s="2">
        <v>156.22</v>
      </c>
      <c r="AA14" s="6">
        <v>878000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23755</v>
      </c>
      <c r="D16" s="6">
        <v>0</v>
      </c>
      <c r="E16" s="7">
        <v>4000</v>
      </c>
      <c r="F16" s="8">
        <v>4000</v>
      </c>
      <c r="G16" s="8">
        <v>7760</v>
      </c>
      <c r="H16" s="8">
        <v>3890</v>
      </c>
      <c r="I16" s="8">
        <v>0</v>
      </c>
      <c r="J16" s="8">
        <v>11650</v>
      </c>
      <c r="K16" s="8">
        <v>9980</v>
      </c>
      <c r="L16" s="8">
        <v>2830</v>
      </c>
      <c r="M16" s="8">
        <v>0</v>
      </c>
      <c r="N16" s="8">
        <v>12810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24460</v>
      </c>
      <c r="X16" s="8">
        <v>1998</v>
      </c>
      <c r="Y16" s="8">
        <v>22462</v>
      </c>
      <c r="Z16" s="2">
        <v>1124.22</v>
      </c>
      <c r="AA16" s="6">
        <v>4000</v>
      </c>
    </row>
    <row r="17" spans="1:27" ht="13.5">
      <c r="A17" s="23" t="s">
        <v>44</v>
      </c>
      <c r="B17" s="29"/>
      <c r="C17" s="6">
        <v>34911</v>
      </c>
      <c r="D17" s="6">
        <v>0</v>
      </c>
      <c r="E17" s="7">
        <v>38330</v>
      </c>
      <c r="F17" s="8">
        <v>38330</v>
      </c>
      <c r="G17" s="8">
        <v>3325</v>
      </c>
      <c r="H17" s="8">
        <v>2653</v>
      </c>
      <c r="I17" s="8">
        <v>4718</v>
      </c>
      <c r="J17" s="8">
        <v>10696</v>
      </c>
      <c r="K17" s="8">
        <v>2946</v>
      </c>
      <c r="L17" s="8">
        <v>5686</v>
      </c>
      <c r="M17" s="8">
        <v>3996</v>
      </c>
      <c r="N17" s="8">
        <v>12628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23324</v>
      </c>
      <c r="X17" s="8">
        <v>19164</v>
      </c>
      <c r="Y17" s="8">
        <v>4160</v>
      </c>
      <c r="Z17" s="2">
        <v>21.71</v>
      </c>
      <c r="AA17" s="6">
        <v>38330</v>
      </c>
    </row>
    <row r="18" spans="1:27" ht="13.5">
      <c r="A18" s="25" t="s">
        <v>45</v>
      </c>
      <c r="B18" s="24"/>
      <c r="C18" s="6">
        <v>193249</v>
      </c>
      <c r="D18" s="6">
        <v>0</v>
      </c>
      <c r="E18" s="7">
        <v>189000</v>
      </c>
      <c r="F18" s="8">
        <v>189000</v>
      </c>
      <c r="G18" s="8">
        <v>108</v>
      </c>
      <c r="H18" s="8">
        <v>0</v>
      </c>
      <c r="I18" s="8">
        <v>0</v>
      </c>
      <c r="J18" s="8">
        <v>108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108</v>
      </c>
      <c r="X18" s="8">
        <v>94500</v>
      </c>
      <c r="Y18" s="8">
        <v>-94392</v>
      </c>
      <c r="Z18" s="2">
        <v>-99.89</v>
      </c>
      <c r="AA18" s="6">
        <v>189000</v>
      </c>
    </row>
    <row r="19" spans="1:27" ht="13.5">
      <c r="A19" s="23" t="s">
        <v>46</v>
      </c>
      <c r="B19" s="29"/>
      <c r="C19" s="6">
        <v>18046478</v>
      </c>
      <c r="D19" s="6">
        <v>0</v>
      </c>
      <c r="E19" s="7">
        <v>21405912</v>
      </c>
      <c r="F19" s="8">
        <v>21405912</v>
      </c>
      <c r="G19" s="8">
        <v>0</v>
      </c>
      <c r="H19" s="8">
        <v>6612616</v>
      </c>
      <c r="I19" s="8">
        <v>178643</v>
      </c>
      <c r="J19" s="8">
        <v>6791259</v>
      </c>
      <c r="K19" s="8">
        <v>559639</v>
      </c>
      <c r="L19" s="8">
        <v>234295</v>
      </c>
      <c r="M19" s="8">
        <v>5387420</v>
      </c>
      <c r="N19" s="8">
        <v>6181354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12972613</v>
      </c>
      <c r="X19" s="8">
        <v>10702956</v>
      </c>
      <c r="Y19" s="8">
        <v>2269657</v>
      </c>
      <c r="Z19" s="2">
        <v>21.21</v>
      </c>
      <c r="AA19" s="6">
        <v>21405912</v>
      </c>
    </row>
    <row r="20" spans="1:27" ht="13.5">
      <c r="A20" s="23" t="s">
        <v>47</v>
      </c>
      <c r="B20" s="29"/>
      <c r="C20" s="6">
        <v>650537</v>
      </c>
      <c r="D20" s="6">
        <v>0</v>
      </c>
      <c r="E20" s="7">
        <v>4896390</v>
      </c>
      <c r="F20" s="26">
        <v>4896390</v>
      </c>
      <c r="G20" s="26">
        <v>4100</v>
      </c>
      <c r="H20" s="26">
        <v>1257</v>
      </c>
      <c r="I20" s="26">
        <v>1748</v>
      </c>
      <c r="J20" s="26">
        <v>7105</v>
      </c>
      <c r="K20" s="26">
        <v>4896</v>
      </c>
      <c r="L20" s="26">
        <v>2481</v>
      </c>
      <c r="M20" s="26">
        <v>4415</v>
      </c>
      <c r="N20" s="26">
        <v>11792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18897</v>
      </c>
      <c r="X20" s="26">
        <v>2447952</v>
      </c>
      <c r="Y20" s="26">
        <v>-2429055</v>
      </c>
      <c r="Z20" s="27">
        <v>-99.23</v>
      </c>
      <c r="AA20" s="28">
        <v>4896390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40367515</v>
      </c>
      <c r="D22" s="33">
        <f>SUM(D5:D21)</f>
        <v>0</v>
      </c>
      <c r="E22" s="34">
        <f t="shared" si="0"/>
        <v>52807102</v>
      </c>
      <c r="F22" s="35">
        <f t="shared" si="0"/>
        <v>52807102</v>
      </c>
      <c r="G22" s="35">
        <f t="shared" si="0"/>
        <v>4767185</v>
      </c>
      <c r="H22" s="35">
        <f t="shared" si="0"/>
        <v>8561412</v>
      </c>
      <c r="I22" s="35">
        <f t="shared" si="0"/>
        <v>1662125</v>
      </c>
      <c r="J22" s="35">
        <f t="shared" si="0"/>
        <v>14990722</v>
      </c>
      <c r="K22" s="35">
        <f t="shared" si="0"/>
        <v>2148158</v>
      </c>
      <c r="L22" s="35">
        <f t="shared" si="0"/>
        <v>2104347</v>
      </c>
      <c r="M22" s="35">
        <f t="shared" si="0"/>
        <v>7169593</v>
      </c>
      <c r="N22" s="35">
        <f t="shared" si="0"/>
        <v>11422098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26412820</v>
      </c>
      <c r="X22" s="35">
        <f t="shared" si="0"/>
        <v>26403552</v>
      </c>
      <c r="Y22" s="35">
        <f t="shared" si="0"/>
        <v>9268</v>
      </c>
      <c r="Z22" s="36">
        <f>+IF(X22&lt;&gt;0,+(Y22/X22)*100,0)</f>
        <v>0.035101337880600304</v>
      </c>
      <c r="AA22" s="33">
        <f>SUM(AA5:AA21)</f>
        <v>52807102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12613646</v>
      </c>
      <c r="D25" s="6">
        <v>0</v>
      </c>
      <c r="E25" s="7">
        <v>19884170</v>
      </c>
      <c r="F25" s="8">
        <v>19884170</v>
      </c>
      <c r="G25" s="8">
        <v>1170251</v>
      </c>
      <c r="H25" s="8">
        <v>1170190</v>
      </c>
      <c r="I25" s="8">
        <v>1161778</v>
      </c>
      <c r="J25" s="8">
        <v>3502219</v>
      </c>
      <c r="K25" s="8">
        <v>1303907</v>
      </c>
      <c r="L25" s="8">
        <v>1361599</v>
      </c>
      <c r="M25" s="8">
        <v>1352239</v>
      </c>
      <c r="N25" s="8">
        <v>4017745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7519964</v>
      </c>
      <c r="X25" s="8">
        <v>9942084</v>
      </c>
      <c r="Y25" s="8">
        <v>-2422120</v>
      </c>
      <c r="Z25" s="2">
        <v>-24.36</v>
      </c>
      <c r="AA25" s="6">
        <v>19884170</v>
      </c>
    </row>
    <row r="26" spans="1:27" ht="13.5">
      <c r="A26" s="25" t="s">
        <v>52</v>
      </c>
      <c r="B26" s="24"/>
      <c r="C26" s="6">
        <v>2041639</v>
      </c>
      <c r="D26" s="6">
        <v>0</v>
      </c>
      <c r="E26" s="7">
        <v>2259190</v>
      </c>
      <c r="F26" s="8">
        <v>2259190</v>
      </c>
      <c r="G26" s="8">
        <v>158722</v>
      </c>
      <c r="H26" s="8">
        <v>175544</v>
      </c>
      <c r="I26" s="8">
        <v>178290</v>
      </c>
      <c r="J26" s="8">
        <v>512556</v>
      </c>
      <c r="K26" s="8">
        <v>178290</v>
      </c>
      <c r="L26" s="8">
        <v>178290</v>
      </c>
      <c r="M26" s="8">
        <v>178290</v>
      </c>
      <c r="N26" s="8">
        <v>534870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1047426</v>
      </c>
      <c r="X26" s="8">
        <v>1129596</v>
      </c>
      <c r="Y26" s="8">
        <v>-82170</v>
      </c>
      <c r="Z26" s="2">
        <v>-7.27</v>
      </c>
      <c r="AA26" s="6">
        <v>2259190</v>
      </c>
    </row>
    <row r="27" spans="1:27" ht="13.5">
      <c r="A27" s="25" t="s">
        <v>53</v>
      </c>
      <c r="B27" s="24"/>
      <c r="C27" s="6">
        <v>7695564</v>
      </c>
      <c r="D27" s="6">
        <v>0</v>
      </c>
      <c r="E27" s="7">
        <v>4030000</v>
      </c>
      <c r="F27" s="8">
        <v>4030000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2014998</v>
      </c>
      <c r="Y27" s="8">
        <v>-2014998</v>
      </c>
      <c r="Z27" s="2">
        <v>-100</v>
      </c>
      <c r="AA27" s="6">
        <v>4030000</v>
      </c>
    </row>
    <row r="28" spans="1:27" ht="13.5">
      <c r="A28" s="25" t="s">
        <v>54</v>
      </c>
      <c r="B28" s="24"/>
      <c r="C28" s="6">
        <v>3014179</v>
      </c>
      <c r="D28" s="6">
        <v>0</v>
      </c>
      <c r="E28" s="7">
        <v>3448260</v>
      </c>
      <c r="F28" s="8">
        <v>3448260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1487499</v>
      </c>
      <c r="N28" s="8">
        <v>1487499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1487499</v>
      </c>
      <c r="X28" s="8">
        <v>1724130</v>
      </c>
      <c r="Y28" s="8">
        <v>-236631</v>
      </c>
      <c r="Z28" s="2">
        <v>-13.72</v>
      </c>
      <c r="AA28" s="6">
        <v>3448260</v>
      </c>
    </row>
    <row r="29" spans="1:27" ht="13.5">
      <c r="A29" s="25" t="s">
        <v>55</v>
      </c>
      <c r="B29" s="24"/>
      <c r="C29" s="6">
        <v>1353581</v>
      </c>
      <c r="D29" s="6">
        <v>0</v>
      </c>
      <c r="E29" s="7">
        <v>600000</v>
      </c>
      <c r="F29" s="8">
        <v>600000</v>
      </c>
      <c r="G29" s="8">
        <v>0</v>
      </c>
      <c r="H29" s="8">
        <v>0</v>
      </c>
      <c r="I29" s="8">
        <v>0</v>
      </c>
      <c r="J29" s="8">
        <v>0</v>
      </c>
      <c r="K29" s="8">
        <v>484</v>
      </c>
      <c r="L29" s="8">
        <v>720</v>
      </c>
      <c r="M29" s="8">
        <v>0</v>
      </c>
      <c r="N29" s="8">
        <v>1204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1204</v>
      </c>
      <c r="X29" s="8">
        <v>300000</v>
      </c>
      <c r="Y29" s="8">
        <v>-298796</v>
      </c>
      <c r="Z29" s="2">
        <v>-99.6</v>
      </c>
      <c r="AA29" s="6">
        <v>600000</v>
      </c>
    </row>
    <row r="30" spans="1:27" ht="13.5">
      <c r="A30" s="25" t="s">
        <v>56</v>
      </c>
      <c r="B30" s="24"/>
      <c r="C30" s="6">
        <v>10133215</v>
      </c>
      <c r="D30" s="6">
        <v>0</v>
      </c>
      <c r="E30" s="7">
        <v>10802280</v>
      </c>
      <c r="F30" s="8">
        <v>10802280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877193</v>
      </c>
      <c r="N30" s="8">
        <v>877193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877193</v>
      </c>
      <c r="X30" s="8">
        <v>5401140</v>
      </c>
      <c r="Y30" s="8">
        <v>-4523947</v>
      </c>
      <c r="Z30" s="2">
        <v>-83.76</v>
      </c>
      <c r="AA30" s="6">
        <v>10802280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1740000</v>
      </c>
      <c r="F31" s="8">
        <v>1740000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870000</v>
      </c>
      <c r="Y31" s="8">
        <v>-870000</v>
      </c>
      <c r="Z31" s="2">
        <v>-100</v>
      </c>
      <c r="AA31" s="6">
        <v>1740000</v>
      </c>
    </row>
    <row r="32" spans="1:27" ht="13.5">
      <c r="A32" s="25" t="s">
        <v>58</v>
      </c>
      <c r="B32" s="24"/>
      <c r="C32" s="6">
        <v>20470</v>
      </c>
      <c r="D32" s="6">
        <v>0</v>
      </c>
      <c r="E32" s="7">
        <v>5000</v>
      </c>
      <c r="F32" s="8">
        <v>5000</v>
      </c>
      <c r="G32" s="8">
        <v>0</v>
      </c>
      <c r="H32" s="8">
        <v>0</v>
      </c>
      <c r="I32" s="8">
        <v>0</v>
      </c>
      <c r="J32" s="8">
        <v>0</v>
      </c>
      <c r="K32" s="8">
        <v>11864</v>
      </c>
      <c r="L32" s="8">
        <v>16127</v>
      </c>
      <c r="M32" s="8">
        <v>13643</v>
      </c>
      <c r="N32" s="8">
        <v>41634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41634</v>
      </c>
      <c r="X32" s="8">
        <v>2502</v>
      </c>
      <c r="Y32" s="8">
        <v>39132</v>
      </c>
      <c r="Z32" s="2">
        <v>1564.03</v>
      </c>
      <c r="AA32" s="6">
        <v>5000</v>
      </c>
    </row>
    <row r="33" spans="1:27" ht="13.5">
      <c r="A33" s="25" t="s">
        <v>59</v>
      </c>
      <c r="B33" s="24"/>
      <c r="C33" s="6">
        <v>507569</v>
      </c>
      <c r="D33" s="6">
        <v>0</v>
      </c>
      <c r="E33" s="7">
        <v>435000</v>
      </c>
      <c r="F33" s="8">
        <v>435000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217500</v>
      </c>
      <c r="Y33" s="8">
        <v>-217500</v>
      </c>
      <c r="Z33" s="2">
        <v>-100</v>
      </c>
      <c r="AA33" s="6">
        <v>435000</v>
      </c>
    </row>
    <row r="34" spans="1:27" ht="13.5">
      <c r="A34" s="25" t="s">
        <v>60</v>
      </c>
      <c r="B34" s="24"/>
      <c r="C34" s="6">
        <v>13796769</v>
      </c>
      <c r="D34" s="6">
        <v>0</v>
      </c>
      <c r="E34" s="7">
        <v>9206360</v>
      </c>
      <c r="F34" s="8">
        <v>9206360</v>
      </c>
      <c r="G34" s="8">
        <v>270387</v>
      </c>
      <c r="H34" s="8">
        <v>734751</v>
      </c>
      <c r="I34" s="8">
        <v>978491</v>
      </c>
      <c r="J34" s="8">
        <v>1983629</v>
      </c>
      <c r="K34" s="8">
        <v>1069276</v>
      </c>
      <c r="L34" s="8">
        <v>926004</v>
      </c>
      <c r="M34" s="8">
        <v>596453</v>
      </c>
      <c r="N34" s="8">
        <v>2591733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4575362</v>
      </c>
      <c r="X34" s="8">
        <v>4603182</v>
      </c>
      <c r="Y34" s="8">
        <v>-27820</v>
      </c>
      <c r="Z34" s="2">
        <v>-0.6</v>
      </c>
      <c r="AA34" s="6">
        <v>9206360</v>
      </c>
    </row>
    <row r="35" spans="1:27" ht="13.5">
      <c r="A35" s="23" t="s">
        <v>61</v>
      </c>
      <c r="B35" s="29"/>
      <c r="C35" s="6">
        <v>129164</v>
      </c>
      <c r="D35" s="6">
        <v>0</v>
      </c>
      <c r="E35" s="7">
        <v>30000</v>
      </c>
      <c r="F35" s="8">
        <v>30000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15000</v>
      </c>
      <c r="Y35" s="8">
        <v>-15000</v>
      </c>
      <c r="Z35" s="2">
        <v>-100</v>
      </c>
      <c r="AA35" s="6">
        <v>30000</v>
      </c>
    </row>
    <row r="36" spans="1:27" ht="12.75">
      <c r="A36" s="40" t="s">
        <v>62</v>
      </c>
      <c r="B36" s="32"/>
      <c r="C36" s="33">
        <f aca="true" t="shared" si="1" ref="C36:Y36">SUM(C25:C35)</f>
        <v>51305796</v>
      </c>
      <c r="D36" s="33">
        <f>SUM(D25:D35)</f>
        <v>0</v>
      </c>
      <c r="E36" s="34">
        <f t="shared" si="1"/>
        <v>52440260</v>
      </c>
      <c r="F36" s="35">
        <f t="shared" si="1"/>
        <v>52440260</v>
      </c>
      <c r="G36" s="35">
        <f t="shared" si="1"/>
        <v>1599360</v>
      </c>
      <c r="H36" s="35">
        <f t="shared" si="1"/>
        <v>2080485</v>
      </c>
      <c r="I36" s="35">
        <f t="shared" si="1"/>
        <v>2318559</v>
      </c>
      <c r="J36" s="35">
        <f t="shared" si="1"/>
        <v>5998404</v>
      </c>
      <c r="K36" s="35">
        <f t="shared" si="1"/>
        <v>2563821</v>
      </c>
      <c r="L36" s="35">
        <f t="shared" si="1"/>
        <v>2482740</v>
      </c>
      <c r="M36" s="35">
        <f t="shared" si="1"/>
        <v>4505317</v>
      </c>
      <c r="N36" s="35">
        <f t="shared" si="1"/>
        <v>9551878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15550282</v>
      </c>
      <c r="X36" s="35">
        <f t="shared" si="1"/>
        <v>26220132</v>
      </c>
      <c r="Y36" s="35">
        <f t="shared" si="1"/>
        <v>-10669850</v>
      </c>
      <c r="Z36" s="36">
        <f>+IF(X36&lt;&gt;0,+(Y36/X36)*100,0)</f>
        <v>-40.69334967497494</v>
      </c>
      <c r="AA36" s="33">
        <f>SUM(AA25:AA35)</f>
        <v>52440260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-10938281</v>
      </c>
      <c r="D38" s="46">
        <f>+D22-D36</f>
        <v>0</v>
      </c>
      <c r="E38" s="47">
        <f t="shared" si="2"/>
        <v>366842</v>
      </c>
      <c r="F38" s="48">
        <f t="shared" si="2"/>
        <v>366842</v>
      </c>
      <c r="G38" s="48">
        <f t="shared" si="2"/>
        <v>3167825</v>
      </c>
      <c r="H38" s="48">
        <f t="shared" si="2"/>
        <v>6480927</v>
      </c>
      <c r="I38" s="48">
        <f t="shared" si="2"/>
        <v>-656434</v>
      </c>
      <c r="J38" s="48">
        <f t="shared" si="2"/>
        <v>8992318</v>
      </c>
      <c r="K38" s="48">
        <f t="shared" si="2"/>
        <v>-415663</v>
      </c>
      <c r="L38" s="48">
        <f t="shared" si="2"/>
        <v>-378393</v>
      </c>
      <c r="M38" s="48">
        <f t="shared" si="2"/>
        <v>2664276</v>
      </c>
      <c r="N38" s="48">
        <f t="shared" si="2"/>
        <v>1870220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10862538</v>
      </c>
      <c r="X38" s="48">
        <f>IF(F22=F36,0,X22-X36)</f>
        <v>183420</v>
      </c>
      <c r="Y38" s="48">
        <f t="shared" si="2"/>
        <v>10679118</v>
      </c>
      <c r="Z38" s="49">
        <f>+IF(X38&lt;&gt;0,+(Y38/X38)*100,0)</f>
        <v>5822.22113182859</v>
      </c>
      <c r="AA38" s="46">
        <f>+AA22-AA36</f>
        <v>366842</v>
      </c>
    </row>
    <row r="39" spans="1:27" ht="13.5">
      <c r="A39" s="23" t="s">
        <v>64</v>
      </c>
      <c r="B39" s="29"/>
      <c r="C39" s="6">
        <v>6004193</v>
      </c>
      <c r="D39" s="6">
        <v>0</v>
      </c>
      <c r="E39" s="7">
        <v>16267488</v>
      </c>
      <c r="F39" s="8">
        <v>16267488</v>
      </c>
      <c r="G39" s="8">
        <v>0</v>
      </c>
      <c r="H39" s="8">
        <v>86060</v>
      </c>
      <c r="I39" s="8">
        <v>66154</v>
      </c>
      <c r="J39" s="8">
        <v>152214</v>
      </c>
      <c r="K39" s="8">
        <v>71309</v>
      </c>
      <c r="L39" s="8">
        <v>4124469</v>
      </c>
      <c r="M39" s="8">
        <v>44098</v>
      </c>
      <c r="N39" s="8">
        <v>4239876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4392090</v>
      </c>
      <c r="X39" s="8">
        <v>8133744</v>
      </c>
      <c r="Y39" s="8">
        <v>-3741654</v>
      </c>
      <c r="Z39" s="2">
        <v>-46</v>
      </c>
      <c r="AA39" s="6">
        <v>16267488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-4934088</v>
      </c>
      <c r="D42" s="55">
        <f>SUM(D38:D41)</f>
        <v>0</v>
      </c>
      <c r="E42" s="56">
        <f t="shared" si="3"/>
        <v>16634330</v>
      </c>
      <c r="F42" s="57">
        <f t="shared" si="3"/>
        <v>16634330</v>
      </c>
      <c r="G42" s="57">
        <f t="shared" si="3"/>
        <v>3167825</v>
      </c>
      <c r="H42" s="57">
        <f t="shared" si="3"/>
        <v>6566987</v>
      </c>
      <c r="I42" s="57">
        <f t="shared" si="3"/>
        <v>-590280</v>
      </c>
      <c r="J42" s="57">
        <f t="shared" si="3"/>
        <v>9144532</v>
      </c>
      <c r="K42" s="57">
        <f t="shared" si="3"/>
        <v>-344354</v>
      </c>
      <c r="L42" s="57">
        <f t="shared" si="3"/>
        <v>3746076</v>
      </c>
      <c r="M42" s="57">
        <f t="shared" si="3"/>
        <v>2708374</v>
      </c>
      <c r="N42" s="57">
        <f t="shared" si="3"/>
        <v>6110096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15254628</v>
      </c>
      <c r="X42" s="57">
        <f t="shared" si="3"/>
        <v>8317164</v>
      </c>
      <c r="Y42" s="57">
        <f t="shared" si="3"/>
        <v>6937464</v>
      </c>
      <c r="Z42" s="58">
        <f>+IF(X42&lt;&gt;0,+(Y42/X42)*100,0)</f>
        <v>83.41141283254726</v>
      </c>
      <c r="AA42" s="55">
        <f>SUM(AA38:AA41)</f>
        <v>16634330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-4934088</v>
      </c>
      <c r="D44" s="63">
        <f>+D42-D43</f>
        <v>0</v>
      </c>
      <c r="E44" s="64">
        <f t="shared" si="4"/>
        <v>16634330</v>
      </c>
      <c r="F44" s="65">
        <f t="shared" si="4"/>
        <v>16634330</v>
      </c>
      <c r="G44" s="65">
        <f t="shared" si="4"/>
        <v>3167825</v>
      </c>
      <c r="H44" s="65">
        <f t="shared" si="4"/>
        <v>6566987</v>
      </c>
      <c r="I44" s="65">
        <f t="shared" si="4"/>
        <v>-590280</v>
      </c>
      <c r="J44" s="65">
        <f t="shared" si="4"/>
        <v>9144532</v>
      </c>
      <c r="K44" s="65">
        <f t="shared" si="4"/>
        <v>-344354</v>
      </c>
      <c r="L44" s="65">
        <f t="shared" si="4"/>
        <v>3746076</v>
      </c>
      <c r="M44" s="65">
        <f t="shared" si="4"/>
        <v>2708374</v>
      </c>
      <c r="N44" s="65">
        <f t="shared" si="4"/>
        <v>6110096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15254628</v>
      </c>
      <c r="X44" s="65">
        <f t="shared" si="4"/>
        <v>8317164</v>
      </c>
      <c r="Y44" s="65">
        <f t="shared" si="4"/>
        <v>6937464</v>
      </c>
      <c r="Z44" s="66">
        <f>+IF(X44&lt;&gt;0,+(Y44/X44)*100,0)</f>
        <v>83.41141283254726</v>
      </c>
      <c r="AA44" s="63">
        <f>+AA42-AA43</f>
        <v>16634330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-4934088</v>
      </c>
      <c r="D46" s="55">
        <f>SUM(D44:D45)</f>
        <v>0</v>
      </c>
      <c r="E46" s="56">
        <f t="shared" si="5"/>
        <v>16634330</v>
      </c>
      <c r="F46" s="57">
        <f t="shared" si="5"/>
        <v>16634330</v>
      </c>
      <c r="G46" s="57">
        <f t="shared" si="5"/>
        <v>3167825</v>
      </c>
      <c r="H46" s="57">
        <f t="shared" si="5"/>
        <v>6566987</v>
      </c>
      <c r="I46" s="57">
        <f t="shared" si="5"/>
        <v>-590280</v>
      </c>
      <c r="J46" s="57">
        <f t="shared" si="5"/>
        <v>9144532</v>
      </c>
      <c r="K46" s="57">
        <f t="shared" si="5"/>
        <v>-344354</v>
      </c>
      <c r="L46" s="57">
        <f t="shared" si="5"/>
        <v>3746076</v>
      </c>
      <c r="M46" s="57">
        <f t="shared" si="5"/>
        <v>2708374</v>
      </c>
      <c r="N46" s="57">
        <f t="shared" si="5"/>
        <v>6110096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15254628</v>
      </c>
      <c r="X46" s="57">
        <f t="shared" si="5"/>
        <v>8317164</v>
      </c>
      <c r="Y46" s="57">
        <f t="shared" si="5"/>
        <v>6937464</v>
      </c>
      <c r="Z46" s="58">
        <f>+IF(X46&lt;&gt;0,+(Y46/X46)*100,0)</f>
        <v>83.41141283254726</v>
      </c>
      <c r="AA46" s="55">
        <f>SUM(AA44:AA45)</f>
        <v>16634330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-4934088</v>
      </c>
      <c r="D48" s="71">
        <f>SUM(D46:D47)</f>
        <v>0</v>
      </c>
      <c r="E48" s="72">
        <f t="shared" si="6"/>
        <v>16634330</v>
      </c>
      <c r="F48" s="73">
        <f t="shared" si="6"/>
        <v>16634330</v>
      </c>
      <c r="G48" s="73">
        <f t="shared" si="6"/>
        <v>3167825</v>
      </c>
      <c r="H48" s="74">
        <f t="shared" si="6"/>
        <v>6566987</v>
      </c>
      <c r="I48" s="74">
        <f t="shared" si="6"/>
        <v>-590280</v>
      </c>
      <c r="J48" s="74">
        <f t="shared" si="6"/>
        <v>9144532</v>
      </c>
      <c r="K48" s="74">
        <f t="shared" si="6"/>
        <v>-344354</v>
      </c>
      <c r="L48" s="74">
        <f t="shared" si="6"/>
        <v>3746076</v>
      </c>
      <c r="M48" s="73">
        <f t="shared" si="6"/>
        <v>2708374</v>
      </c>
      <c r="N48" s="73">
        <f t="shared" si="6"/>
        <v>6110096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15254628</v>
      </c>
      <c r="X48" s="74">
        <f t="shared" si="6"/>
        <v>8317164</v>
      </c>
      <c r="Y48" s="74">
        <f t="shared" si="6"/>
        <v>6937464</v>
      </c>
      <c r="Z48" s="75">
        <f>+IF(X48&lt;&gt;0,+(Y48/X48)*100,0)</f>
        <v>83.41141283254726</v>
      </c>
      <c r="AA48" s="76">
        <f>SUM(AA46:AA47)</f>
        <v>16634330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710956</v>
      </c>
      <c r="D12" s="6">
        <v>0</v>
      </c>
      <c r="E12" s="7">
        <v>770000</v>
      </c>
      <c r="F12" s="8">
        <v>770000</v>
      </c>
      <c r="G12" s="8">
        <v>54777</v>
      </c>
      <c r="H12" s="8">
        <v>71802</v>
      </c>
      <c r="I12" s="8">
        <v>60777</v>
      </c>
      <c r="J12" s="8">
        <v>187356</v>
      </c>
      <c r="K12" s="8">
        <v>60872</v>
      </c>
      <c r="L12" s="8">
        <v>60372</v>
      </c>
      <c r="M12" s="8">
        <v>60872</v>
      </c>
      <c r="N12" s="8">
        <v>182116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369472</v>
      </c>
      <c r="X12" s="8">
        <v>385002</v>
      </c>
      <c r="Y12" s="8">
        <v>-15530</v>
      </c>
      <c r="Z12" s="2">
        <v>-4.03</v>
      </c>
      <c r="AA12" s="6">
        <v>770000</v>
      </c>
    </row>
    <row r="13" spans="1:27" ht="13.5">
      <c r="A13" s="23" t="s">
        <v>40</v>
      </c>
      <c r="B13" s="29"/>
      <c r="C13" s="6">
        <v>1853638</v>
      </c>
      <c r="D13" s="6">
        <v>0</v>
      </c>
      <c r="E13" s="7">
        <v>2830000</v>
      </c>
      <c r="F13" s="8">
        <v>2830000</v>
      </c>
      <c r="G13" s="8">
        <v>50930</v>
      </c>
      <c r="H13" s="8">
        <v>43064</v>
      </c>
      <c r="I13" s="8">
        <v>49066</v>
      </c>
      <c r="J13" s="8">
        <v>143060</v>
      </c>
      <c r="K13" s="8">
        <v>36793</v>
      </c>
      <c r="L13" s="8">
        <v>174603</v>
      </c>
      <c r="M13" s="8">
        <v>39880</v>
      </c>
      <c r="N13" s="8">
        <v>251276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394336</v>
      </c>
      <c r="X13" s="8">
        <v>1414998</v>
      </c>
      <c r="Y13" s="8">
        <v>-1020662</v>
      </c>
      <c r="Z13" s="2">
        <v>-72.13</v>
      </c>
      <c r="AA13" s="6">
        <v>2830000</v>
      </c>
    </row>
    <row r="14" spans="1:27" ht="13.5">
      <c r="A14" s="23" t="s">
        <v>41</v>
      </c>
      <c r="B14" s="29"/>
      <c r="C14" s="6">
        <v>63074</v>
      </c>
      <c r="D14" s="6">
        <v>0</v>
      </c>
      <c r="E14" s="7">
        <v>60000</v>
      </c>
      <c r="F14" s="8">
        <v>60000</v>
      </c>
      <c r="G14" s="8">
        <v>4850</v>
      </c>
      <c r="H14" s="8">
        <v>4969</v>
      </c>
      <c r="I14" s="8">
        <v>5179</v>
      </c>
      <c r="J14" s="8">
        <v>14998</v>
      </c>
      <c r="K14" s="8">
        <v>5432</v>
      </c>
      <c r="L14" s="8">
        <v>5566</v>
      </c>
      <c r="M14" s="8">
        <v>5884</v>
      </c>
      <c r="N14" s="8">
        <v>16882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31880</v>
      </c>
      <c r="X14" s="8">
        <v>30000</v>
      </c>
      <c r="Y14" s="8">
        <v>1880</v>
      </c>
      <c r="Z14" s="2">
        <v>6.27</v>
      </c>
      <c r="AA14" s="6">
        <v>60000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5000</v>
      </c>
      <c r="F16" s="8">
        <v>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2502</v>
      </c>
      <c r="Y16" s="8">
        <v>-2502</v>
      </c>
      <c r="Z16" s="2">
        <v>-100</v>
      </c>
      <c r="AA16" s="6">
        <v>5000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11993000</v>
      </c>
      <c r="F18" s="8">
        <v>11993000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6002322</v>
      </c>
      <c r="Y18" s="8">
        <v>-6002322</v>
      </c>
      <c r="Z18" s="2">
        <v>-100</v>
      </c>
      <c r="AA18" s="6">
        <v>11993000</v>
      </c>
    </row>
    <row r="19" spans="1:27" ht="13.5">
      <c r="A19" s="23" t="s">
        <v>46</v>
      </c>
      <c r="B19" s="29"/>
      <c r="C19" s="6">
        <v>41460460</v>
      </c>
      <c r="D19" s="6">
        <v>0</v>
      </c>
      <c r="E19" s="7">
        <v>77098244</v>
      </c>
      <c r="F19" s="8">
        <v>77098244</v>
      </c>
      <c r="G19" s="8">
        <v>14892719</v>
      </c>
      <c r="H19" s="8">
        <v>65497</v>
      </c>
      <c r="I19" s="8">
        <v>251789</v>
      </c>
      <c r="J19" s="8">
        <v>15210005</v>
      </c>
      <c r="K19" s="8">
        <v>346747</v>
      </c>
      <c r="L19" s="8">
        <v>152752</v>
      </c>
      <c r="M19" s="8">
        <v>12635864</v>
      </c>
      <c r="N19" s="8">
        <v>13135363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28345368</v>
      </c>
      <c r="X19" s="8">
        <v>38550318</v>
      </c>
      <c r="Y19" s="8">
        <v>-10204950</v>
      </c>
      <c r="Z19" s="2">
        <v>-26.47</v>
      </c>
      <c r="AA19" s="6">
        <v>77098244</v>
      </c>
    </row>
    <row r="20" spans="1:27" ht="13.5">
      <c r="A20" s="23" t="s">
        <v>47</v>
      </c>
      <c r="B20" s="29"/>
      <c r="C20" s="6">
        <v>1367878</v>
      </c>
      <c r="D20" s="6">
        <v>0</v>
      </c>
      <c r="E20" s="7">
        <v>127200</v>
      </c>
      <c r="F20" s="26">
        <v>127200</v>
      </c>
      <c r="G20" s="26">
        <v>11533</v>
      </c>
      <c r="H20" s="26">
        <v>12179</v>
      </c>
      <c r="I20" s="26">
        <v>12141</v>
      </c>
      <c r="J20" s="26">
        <v>35853</v>
      </c>
      <c r="K20" s="26">
        <v>12141</v>
      </c>
      <c r="L20" s="26">
        <v>12130</v>
      </c>
      <c r="M20" s="26">
        <v>12131</v>
      </c>
      <c r="N20" s="26">
        <v>36402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72255</v>
      </c>
      <c r="X20" s="26"/>
      <c r="Y20" s="26">
        <v>72255</v>
      </c>
      <c r="Z20" s="27">
        <v>0</v>
      </c>
      <c r="AA20" s="28">
        <v>127200</v>
      </c>
    </row>
    <row r="21" spans="1:27" ht="13.5">
      <c r="A21" s="23" t="s">
        <v>48</v>
      </c>
      <c r="B21" s="29"/>
      <c r="C21" s="6">
        <v>30996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45487002</v>
      </c>
      <c r="D22" s="33">
        <f>SUM(D5:D21)</f>
        <v>0</v>
      </c>
      <c r="E22" s="34">
        <f t="shared" si="0"/>
        <v>92883444</v>
      </c>
      <c r="F22" s="35">
        <f t="shared" si="0"/>
        <v>92883444</v>
      </c>
      <c r="G22" s="35">
        <f t="shared" si="0"/>
        <v>15014809</v>
      </c>
      <c r="H22" s="35">
        <f t="shared" si="0"/>
        <v>197511</v>
      </c>
      <c r="I22" s="35">
        <f t="shared" si="0"/>
        <v>378952</v>
      </c>
      <c r="J22" s="35">
        <f t="shared" si="0"/>
        <v>15591272</v>
      </c>
      <c r="K22" s="35">
        <f t="shared" si="0"/>
        <v>461985</v>
      </c>
      <c r="L22" s="35">
        <f t="shared" si="0"/>
        <v>405423</v>
      </c>
      <c r="M22" s="35">
        <f t="shared" si="0"/>
        <v>12754631</v>
      </c>
      <c r="N22" s="35">
        <f t="shared" si="0"/>
        <v>13622039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29213311</v>
      </c>
      <c r="X22" s="35">
        <f t="shared" si="0"/>
        <v>46385142</v>
      </c>
      <c r="Y22" s="35">
        <f t="shared" si="0"/>
        <v>-17171831</v>
      </c>
      <c r="Z22" s="36">
        <f>+IF(X22&lt;&gt;0,+(Y22/X22)*100,0)</f>
        <v>-37.02011087947085</v>
      </c>
      <c r="AA22" s="33">
        <f>SUM(AA5:AA21)</f>
        <v>92883444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26979488</v>
      </c>
      <c r="D25" s="6">
        <v>0</v>
      </c>
      <c r="E25" s="7">
        <v>32673817</v>
      </c>
      <c r="F25" s="8">
        <v>32673817</v>
      </c>
      <c r="G25" s="8">
        <v>2475061</v>
      </c>
      <c r="H25" s="8">
        <v>2430618</v>
      </c>
      <c r="I25" s="8">
        <v>2261333</v>
      </c>
      <c r="J25" s="8">
        <v>7167012</v>
      </c>
      <c r="K25" s="8">
        <v>2426891</v>
      </c>
      <c r="L25" s="8">
        <v>3408712</v>
      </c>
      <c r="M25" s="8">
        <v>2146017</v>
      </c>
      <c r="N25" s="8">
        <v>7981620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15148632</v>
      </c>
      <c r="X25" s="8">
        <v>16427268</v>
      </c>
      <c r="Y25" s="8">
        <v>-1278636</v>
      </c>
      <c r="Z25" s="2">
        <v>-7.78</v>
      </c>
      <c r="AA25" s="6">
        <v>32673817</v>
      </c>
    </row>
    <row r="26" spans="1:27" ht="13.5">
      <c r="A26" s="25" t="s">
        <v>52</v>
      </c>
      <c r="B26" s="24"/>
      <c r="C26" s="6">
        <v>2869748</v>
      </c>
      <c r="D26" s="6">
        <v>0</v>
      </c>
      <c r="E26" s="7">
        <v>2982116</v>
      </c>
      <c r="F26" s="8">
        <v>2982116</v>
      </c>
      <c r="G26" s="8">
        <v>235787</v>
      </c>
      <c r="H26" s="8">
        <v>92635</v>
      </c>
      <c r="I26" s="8">
        <v>353570</v>
      </c>
      <c r="J26" s="8">
        <v>681992</v>
      </c>
      <c r="K26" s="8">
        <v>231029</v>
      </c>
      <c r="L26" s="8">
        <v>233175</v>
      </c>
      <c r="M26" s="8">
        <v>232465</v>
      </c>
      <c r="N26" s="8">
        <v>696669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1378661</v>
      </c>
      <c r="X26" s="8">
        <v>1491018</v>
      </c>
      <c r="Y26" s="8">
        <v>-112357</v>
      </c>
      <c r="Z26" s="2">
        <v>-7.54</v>
      </c>
      <c r="AA26" s="6">
        <v>2982116</v>
      </c>
    </row>
    <row r="27" spans="1:27" ht="13.5">
      <c r="A27" s="25" t="s">
        <v>53</v>
      </c>
      <c r="B27" s="24"/>
      <c r="C27" s="6">
        <v>379224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2073859</v>
      </c>
      <c r="D28" s="6">
        <v>0</v>
      </c>
      <c r="E28" s="7">
        <v>2193500</v>
      </c>
      <c r="F28" s="8">
        <v>2193500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1096752</v>
      </c>
      <c r="Y28" s="8">
        <v>-1096752</v>
      </c>
      <c r="Z28" s="2">
        <v>-100</v>
      </c>
      <c r="AA28" s="6">
        <v>2193500</v>
      </c>
    </row>
    <row r="29" spans="1:27" ht="13.5">
      <c r="A29" s="25" t="s">
        <v>55</v>
      </c>
      <c r="B29" s="24"/>
      <c r="C29" s="6">
        <v>1666560</v>
      </c>
      <c r="D29" s="6">
        <v>0</v>
      </c>
      <c r="E29" s="7">
        <v>1618324</v>
      </c>
      <c r="F29" s="8">
        <v>1618324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809160</v>
      </c>
      <c r="Y29" s="8">
        <v>-809160</v>
      </c>
      <c r="Z29" s="2">
        <v>-100</v>
      </c>
      <c r="AA29" s="6">
        <v>1618324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287191</v>
      </c>
      <c r="D32" s="6">
        <v>0</v>
      </c>
      <c r="E32" s="7">
        <v>40266038</v>
      </c>
      <c r="F32" s="8">
        <v>40266038</v>
      </c>
      <c r="G32" s="8">
        <v>69367</v>
      </c>
      <c r="H32" s="8">
        <v>313</v>
      </c>
      <c r="I32" s="8">
        <v>307202</v>
      </c>
      <c r="J32" s="8">
        <v>376882</v>
      </c>
      <c r="K32" s="8">
        <v>573848</v>
      </c>
      <c r="L32" s="8">
        <v>453763</v>
      </c>
      <c r="M32" s="8">
        <v>5081126</v>
      </c>
      <c r="N32" s="8">
        <v>6108737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6485619</v>
      </c>
      <c r="X32" s="8">
        <v>20133018</v>
      </c>
      <c r="Y32" s="8">
        <v>-13647399</v>
      </c>
      <c r="Z32" s="2">
        <v>-67.79</v>
      </c>
      <c r="AA32" s="6">
        <v>40266038</v>
      </c>
    </row>
    <row r="33" spans="1:27" ht="13.5">
      <c r="A33" s="25" t="s">
        <v>59</v>
      </c>
      <c r="B33" s="24"/>
      <c r="C33" s="6">
        <v>706591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81826</v>
      </c>
      <c r="M33" s="8">
        <v>0</v>
      </c>
      <c r="N33" s="8">
        <v>81826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81826</v>
      </c>
      <c r="X33" s="8"/>
      <c r="Y33" s="8">
        <v>81826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18764994</v>
      </c>
      <c r="D34" s="6">
        <v>0</v>
      </c>
      <c r="E34" s="7">
        <v>20675540</v>
      </c>
      <c r="F34" s="8">
        <v>20675540</v>
      </c>
      <c r="G34" s="8">
        <v>1715268</v>
      </c>
      <c r="H34" s="8">
        <v>869851</v>
      </c>
      <c r="I34" s="8">
        <v>1000210</v>
      </c>
      <c r="J34" s="8">
        <v>3585329</v>
      </c>
      <c r="K34" s="8">
        <v>1303443</v>
      </c>
      <c r="L34" s="8">
        <v>770229</v>
      </c>
      <c r="M34" s="8">
        <v>1552396</v>
      </c>
      <c r="N34" s="8">
        <v>3626068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7211397</v>
      </c>
      <c r="X34" s="8"/>
      <c r="Y34" s="8">
        <v>7211397</v>
      </c>
      <c r="Z34" s="2">
        <v>0</v>
      </c>
      <c r="AA34" s="6">
        <v>20675540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53727655</v>
      </c>
      <c r="D36" s="33">
        <f>SUM(D25:D35)</f>
        <v>0</v>
      </c>
      <c r="E36" s="34">
        <f t="shared" si="1"/>
        <v>100409335</v>
      </c>
      <c r="F36" s="35">
        <f t="shared" si="1"/>
        <v>100409335</v>
      </c>
      <c r="G36" s="35">
        <f t="shared" si="1"/>
        <v>4495483</v>
      </c>
      <c r="H36" s="35">
        <f t="shared" si="1"/>
        <v>3393417</v>
      </c>
      <c r="I36" s="35">
        <f t="shared" si="1"/>
        <v>3922315</v>
      </c>
      <c r="J36" s="35">
        <f t="shared" si="1"/>
        <v>11811215</v>
      </c>
      <c r="K36" s="35">
        <f t="shared" si="1"/>
        <v>4535211</v>
      </c>
      <c r="L36" s="35">
        <f t="shared" si="1"/>
        <v>4947705</v>
      </c>
      <c r="M36" s="35">
        <f t="shared" si="1"/>
        <v>9012004</v>
      </c>
      <c r="N36" s="35">
        <f t="shared" si="1"/>
        <v>18494920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30306135</v>
      </c>
      <c r="X36" s="35">
        <f t="shared" si="1"/>
        <v>39957216</v>
      </c>
      <c r="Y36" s="35">
        <f t="shared" si="1"/>
        <v>-9651081</v>
      </c>
      <c r="Z36" s="36">
        <f>+IF(X36&lt;&gt;0,+(Y36/X36)*100,0)</f>
        <v>-24.15353712330709</v>
      </c>
      <c r="AA36" s="33">
        <f>SUM(AA25:AA35)</f>
        <v>100409335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-8240653</v>
      </c>
      <c r="D38" s="46">
        <f>+D22-D36</f>
        <v>0</v>
      </c>
      <c r="E38" s="47">
        <f t="shared" si="2"/>
        <v>-7525891</v>
      </c>
      <c r="F38" s="48">
        <f t="shared" si="2"/>
        <v>-7525891</v>
      </c>
      <c r="G38" s="48">
        <f t="shared" si="2"/>
        <v>10519326</v>
      </c>
      <c r="H38" s="48">
        <f t="shared" si="2"/>
        <v>-3195906</v>
      </c>
      <c r="I38" s="48">
        <f t="shared" si="2"/>
        <v>-3543363</v>
      </c>
      <c r="J38" s="48">
        <f t="shared" si="2"/>
        <v>3780057</v>
      </c>
      <c r="K38" s="48">
        <f t="shared" si="2"/>
        <v>-4073226</v>
      </c>
      <c r="L38" s="48">
        <f t="shared" si="2"/>
        <v>-4542282</v>
      </c>
      <c r="M38" s="48">
        <f t="shared" si="2"/>
        <v>3742627</v>
      </c>
      <c r="N38" s="48">
        <f t="shared" si="2"/>
        <v>-4872881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-1092824</v>
      </c>
      <c r="X38" s="48">
        <f>IF(F22=F36,0,X22-X36)</f>
        <v>6427926</v>
      </c>
      <c r="Y38" s="48">
        <f t="shared" si="2"/>
        <v>-7520750</v>
      </c>
      <c r="Z38" s="49">
        <f>+IF(X38&lt;&gt;0,+(Y38/X38)*100,0)</f>
        <v>-117.0011913640574</v>
      </c>
      <c r="AA38" s="46">
        <f>+AA22-AA36</f>
        <v>-7525891</v>
      </c>
    </row>
    <row r="39" spans="1:27" ht="13.5">
      <c r="A39" s="23" t="s">
        <v>64</v>
      </c>
      <c r="B39" s="29"/>
      <c r="C39" s="6">
        <v>323725</v>
      </c>
      <c r="D39" s="6">
        <v>0</v>
      </c>
      <c r="E39" s="7">
        <v>0</v>
      </c>
      <c r="F39" s="8">
        <v>0</v>
      </c>
      <c r="G39" s="8">
        <v>6100</v>
      </c>
      <c r="H39" s="8">
        <v>22960</v>
      </c>
      <c r="I39" s="8">
        <v>0</v>
      </c>
      <c r="J39" s="8">
        <v>29060</v>
      </c>
      <c r="K39" s="8">
        <v>0</v>
      </c>
      <c r="L39" s="8">
        <v>27597</v>
      </c>
      <c r="M39" s="8">
        <v>0</v>
      </c>
      <c r="N39" s="8">
        <v>27597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56657</v>
      </c>
      <c r="X39" s="8"/>
      <c r="Y39" s="8">
        <v>56657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-7916928</v>
      </c>
      <c r="D42" s="55">
        <f>SUM(D38:D41)</f>
        <v>0</v>
      </c>
      <c r="E42" s="56">
        <f t="shared" si="3"/>
        <v>-7525891</v>
      </c>
      <c r="F42" s="57">
        <f t="shared" si="3"/>
        <v>-7525891</v>
      </c>
      <c r="G42" s="57">
        <f t="shared" si="3"/>
        <v>10525426</v>
      </c>
      <c r="H42" s="57">
        <f t="shared" si="3"/>
        <v>-3172946</v>
      </c>
      <c r="I42" s="57">
        <f t="shared" si="3"/>
        <v>-3543363</v>
      </c>
      <c r="J42" s="57">
        <f t="shared" si="3"/>
        <v>3809117</v>
      </c>
      <c r="K42" s="57">
        <f t="shared" si="3"/>
        <v>-4073226</v>
      </c>
      <c r="L42" s="57">
        <f t="shared" si="3"/>
        <v>-4514685</v>
      </c>
      <c r="M42" s="57">
        <f t="shared" si="3"/>
        <v>3742627</v>
      </c>
      <c r="N42" s="57">
        <f t="shared" si="3"/>
        <v>-4845284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-1036167</v>
      </c>
      <c r="X42" s="57">
        <f t="shared" si="3"/>
        <v>6427926</v>
      </c>
      <c r="Y42" s="57">
        <f t="shared" si="3"/>
        <v>-7464093</v>
      </c>
      <c r="Z42" s="58">
        <f>+IF(X42&lt;&gt;0,+(Y42/X42)*100,0)</f>
        <v>-116.11977175841788</v>
      </c>
      <c r="AA42" s="55">
        <f>SUM(AA38:AA41)</f>
        <v>-7525891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-7916928</v>
      </c>
      <c r="D44" s="63">
        <f>+D42-D43</f>
        <v>0</v>
      </c>
      <c r="E44" s="64">
        <f t="shared" si="4"/>
        <v>-7525891</v>
      </c>
      <c r="F44" s="65">
        <f t="shared" si="4"/>
        <v>-7525891</v>
      </c>
      <c r="G44" s="65">
        <f t="shared" si="4"/>
        <v>10525426</v>
      </c>
      <c r="H44" s="65">
        <f t="shared" si="4"/>
        <v>-3172946</v>
      </c>
      <c r="I44" s="65">
        <f t="shared" si="4"/>
        <v>-3543363</v>
      </c>
      <c r="J44" s="65">
        <f t="shared" si="4"/>
        <v>3809117</v>
      </c>
      <c r="K44" s="65">
        <f t="shared" si="4"/>
        <v>-4073226</v>
      </c>
      <c r="L44" s="65">
        <f t="shared" si="4"/>
        <v>-4514685</v>
      </c>
      <c r="M44" s="65">
        <f t="shared" si="4"/>
        <v>3742627</v>
      </c>
      <c r="N44" s="65">
        <f t="shared" si="4"/>
        <v>-4845284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-1036167</v>
      </c>
      <c r="X44" s="65">
        <f t="shared" si="4"/>
        <v>6427926</v>
      </c>
      <c r="Y44" s="65">
        <f t="shared" si="4"/>
        <v>-7464093</v>
      </c>
      <c r="Z44" s="66">
        <f>+IF(X44&lt;&gt;0,+(Y44/X44)*100,0)</f>
        <v>-116.11977175841788</v>
      </c>
      <c r="AA44" s="63">
        <f>+AA42-AA43</f>
        <v>-7525891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-7916928</v>
      </c>
      <c r="D46" s="55">
        <f>SUM(D44:D45)</f>
        <v>0</v>
      </c>
      <c r="E46" s="56">
        <f t="shared" si="5"/>
        <v>-7525891</v>
      </c>
      <c r="F46" s="57">
        <f t="shared" si="5"/>
        <v>-7525891</v>
      </c>
      <c r="G46" s="57">
        <f t="shared" si="5"/>
        <v>10525426</v>
      </c>
      <c r="H46" s="57">
        <f t="shared" si="5"/>
        <v>-3172946</v>
      </c>
      <c r="I46" s="57">
        <f t="shared" si="5"/>
        <v>-3543363</v>
      </c>
      <c r="J46" s="57">
        <f t="shared" si="5"/>
        <v>3809117</v>
      </c>
      <c r="K46" s="57">
        <f t="shared" si="5"/>
        <v>-4073226</v>
      </c>
      <c r="L46" s="57">
        <f t="shared" si="5"/>
        <v>-4514685</v>
      </c>
      <c r="M46" s="57">
        <f t="shared" si="5"/>
        <v>3742627</v>
      </c>
      <c r="N46" s="57">
        <f t="shared" si="5"/>
        <v>-4845284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-1036167</v>
      </c>
      <c r="X46" s="57">
        <f t="shared" si="5"/>
        <v>6427926</v>
      </c>
      <c r="Y46" s="57">
        <f t="shared" si="5"/>
        <v>-7464093</v>
      </c>
      <c r="Z46" s="58">
        <f>+IF(X46&lt;&gt;0,+(Y46/X46)*100,0)</f>
        <v>-116.11977175841788</v>
      </c>
      <c r="AA46" s="55">
        <f>SUM(AA44:AA45)</f>
        <v>-7525891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-7916928</v>
      </c>
      <c r="D48" s="71">
        <f>SUM(D46:D47)</f>
        <v>0</v>
      </c>
      <c r="E48" s="72">
        <f t="shared" si="6"/>
        <v>-7525891</v>
      </c>
      <c r="F48" s="73">
        <f t="shared" si="6"/>
        <v>-7525891</v>
      </c>
      <c r="G48" s="73">
        <f t="shared" si="6"/>
        <v>10525426</v>
      </c>
      <c r="H48" s="74">
        <f t="shared" si="6"/>
        <v>-3172946</v>
      </c>
      <c r="I48" s="74">
        <f t="shared" si="6"/>
        <v>-3543363</v>
      </c>
      <c r="J48" s="74">
        <f t="shared" si="6"/>
        <v>3809117</v>
      </c>
      <c r="K48" s="74">
        <f t="shared" si="6"/>
        <v>-4073226</v>
      </c>
      <c r="L48" s="74">
        <f t="shared" si="6"/>
        <v>-4514685</v>
      </c>
      <c r="M48" s="73">
        <f t="shared" si="6"/>
        <v>3742627</v>
      </c>
      <c r="N48" s="73">
        <f t="shared" si="6"/>
        <v>-4845284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-1036167</v>
      </c>
      <c r="X48" s="74">
        <f t="shared" si="6"/>
        <v>6427926</v>
      </c>
      <c r="Y48" s="74">
        <f t="shared" si="6"/>
        <v>-7464093</v>
      </c>
      <c r="Z48" s="75">
        <f>+IF(X48&lt;&gt;0,+(Y48/X48)*100,0)</f>
        <v>-116.11977175841788</v>
      </c>
      <c r="AA48" s="76">
        <f>SUM(AA46:AA47)</f>
        <v>-7525891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9435379</v>
      </c>
      <c r="D5" s="6">
        <v>0</v>
      </c>
      <c r="E5" s="7">
        <v>6810217</v>
      </c>
      <c r="F5" s="8">
        <v>6810217</v>
      </c>
      <c r="G5" s="8">
        <v>0</v>
      </c>
      <c r="H5" s="8">
        <v>422858</v>
      </c>
      <c r="I5" s="8">
        <v>455013</v>
      </c>
      <c r="J5" s="8">
        <v>877871</v>
      </c>
      <c r="K5" s="8">
        <v>342072</v>
      </c>
      <c r="L5" s="8">
        <v>342072</v>
      </c>
      <c r="M5" s="8">
        <v>1767854</v>
      </c>
      <c r="N5" s="8">
        <v>2451998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3329869</v>
      </c>
      <c r="X5" s="8">
        <v>3405108</v>
      </c>
      <c r="Y5" s="8">
        <v>-75239</v>
      </c>
      <c r="Z5" s="2">
        <v>-2.21</v>
      </c>
      <c r="AA5" s="6">
        <v>6810217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12955794</v>
      </c>
      <c r="D7" s="6">
        <v>0</v>
      </c>
      <c r="E7" s="7">
        <v>11568558</v>
      </c>
      <c r="F7" s="8">
        <v>11568558</v>
      </c>
      <c r="G7" s="8">
        <v>0</v>
      </c>
      <c r="H7" s="8">
        <v>1136693</v>
      </c>
      <c r="I7" s="8">
        <v>961005</v>
      </c>
      <c r="J7" s="8">
        <v>2097698</v>
      </c>
      <c r="K7" s="8">
        <v>1199347</v>
      </c>
      <c r="L7" s="8">
        <v>1199347</v>
      </c>
      <c r="M7" s="8">
        <v>4365837</v>
      </c>
      <c r="N7" s="8">
        <v>6764531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8862229</v>
      </c>
      <c r="X7" s="8">
        <v>5784282</v>
      </c>
      <c r="Y7" s="8">
        <v>3077947</v>
      </c>
      <c r="Z7" s="2">
        <v>53.21</v>
      </c>
      <c r="AA7" s="6">
        <v>11568558</v>
      </c>
    </row>
    <row r="8" spans="1:27" ht="13.5">
      <c r="A8" s="25" t="s">
        <v>35</v>
      </c>
      <c r="B8" s="24"/>
      <c r="C8" s="6">
        <v>-142619</v>
      </c>
      <c r="D8" s="6">
        <v>0</v>
      </c>
      <c r="E8" s="7">
        <v>6686956</v>
      </c>
      <c r="F8" s="8">
        <v>6686956</v>
      </c>
      <c r="G8" s="8">
        <v>0</v>
      </c>
      <c r="H8" s="8">
        <v>519003</v>
      </c>
      <c r="I8" s="8">
        <v>555942</v>
      </c>
      <c r="J8" s="8">
        <v>1074945</v>
      </c>
      <c r="K8" s="8">
        <v>471714</v>
      </c>
      <c r="L8" s="8">
        <v>471714</v>
      </c>
      <c r="M8" s="8">
        <v>6256035</v>
      </c>
      <c r="N8" s="8">
        <v>7199463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8274408</v>
      </c>
      <c r="X8" s="8">
        <v>3343476</v>
      </c>
      <c r="Y8" s="8">
        <v>4930932</v>
      </c>
      <c r="Z8" s="2">
        <v>147.48</v>
      </c>
      <c r="AA8" s="6">
        <v>6686956</v>
      </c>
    </row>
    <row r="9" spans="1:27" ht="13.5">
      <c r="A9" s="25" t="s">
        <v>36</v>
      </c>
      <c r="B9" s="24"/>
      <c r="C9" s="6">
        <v>2255412</v>
      </c>
      <c r="D9" s="6">
        <v>0</v>
      </c>
      <c r="E9" s="7">
        <v>1786878</v>
      </c>
      <c r="F9" s="8">
        <v>1786878</v>
      </c>
      <c r="G9" s="8">
        <v>0</v>
      </c>
      <c r="H9" s="8">
        <v>275671</v>
      </c>
      <c r="I9" s="8">
        <v>269205</v>
      </c>
      <c r="J9" s="8">
        <v>544876</v>
      </c>
      <c r="K9" s="8">
        <v>260789</v>
      </c>
      <c r="L9" s="8">
        <v>260789</v>
      </c>
      <c r="M9" s="8">
        <v>1403434</v>
      </c>
      <c r="N9" s="8">
        <v>1925012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2469888</v>
      </c>
      <c r="X9" s="8">
        <v>893442</v>
      </c>
      <c r="Y9" s="8">
        <v>1576446</v>
      </c>
      <c r="Z9" s="2">
        <v>176.45</v>
      </c>
      <c r="AA9" s="6">
        <v>1786878</v>
      </c>
    </row>
    <row r="10" spans="1:27" ht="13.5">
      <c r="A10" s="25" t="s">
        <v>37</v>
      </c>
      <c r="B10" s="24"/>
      <c r="C10" s="6">
        <v>1998493</v>
      </c>
      <c r="D10" s="6">
        <v>0</v>
      </c>
      <c r="E10" s="7">
        <v>2357495</v>
      </c>
      <c r="F10" s="26">
        <v>2357495</v>
      </c>
      <c r="G10" s="26">
        <v>0</v>
      </c>
      <c r="H10" s="26">
        <v>300240</v>
      </c>
      <c r="I10" s="26">
        <v>299510</v>
      </c>
      <c r="J10" s="26">
        <v>599750</v>
      </c>
      <c r="K10" s="26">
        <v>298782</v>
      </c>
      <c r="L10" s="26">
        <v>298782</v>
      </c>
      <c r="M10" s="26">
        <v>1600324</v>
      </c>
      <c r="N10" s="26">
        <v>2197888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2797638</v>
      </c>
      <c r="X10" s="26">
        <v>1178748</v>
      </c>
      <c r="Y10" s="26">
        <v>1618890</v>
      </c>
      <c r="Z10" s="27">
        <v>137.34</v>
      </c>
      <c r="AA10" s="28">
        <v>2357495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-60035</v>
      </c>
      <c r="N11" s="8">
        <v>-60035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-60035</v>
      </c>
      <c r="X11" s="8"/>
      <c r="Y11" s="8">
        <v>-60035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262781</v>
      </c>
      <c r="D12" s="6">
        <v>0</v>
      </c>
      <c r="E12" s="7">
        <v>413831</v>
      </c>
      <c r="F12" s="8">
        <v>413831</v>
      </c>
      <c r="G12" s="8">
        <v>6759</v>
      </c>
      <c r="H12" s="8">
        <v>21675</v>
      </c>
      <c r="I12" s="8">
        <v>46212</v>
      </c>
      <c r="J12" s="8">
        <v>74646</v>
      </c>
      <c r="K12" s="8">
        <v>24653</v>
      </c>
      <c r="L12" s="8">
        <v>24653</v>
      </c>
      <c r="M12" s="8">
        <v>142658</v>
      </c>
      <c r="N12" s="8">
        <v>191964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266610</v>
      </c>
      <c r="X12" s="8">
        <v>206916</v>
      </c>
      <c r="Y12" s="8">
        <v>59694</v>
      </c>
      <c r="Z12" s="2">
        <v>28.85</v>
      </c>
      <c r="AA12" s="6">
        <v>413831</v>
      </c>
    </row>
    <row r="13" spans="1:27" ht="13.5">
      <c r="A13" s="23" t="s">
        <v>40</v>
      </c>
      <c r="B13" s="29"/>
      <c r="C13" s="6">
        <v>261165</v>
      </c>
      <c r="D13" s="6">
        <v>0</v>
      </c>
      <c r="E13" s="7">
        <v>215000</v>
      </c>
      <c r="F13" s="8">
        <v>215000</v>
      </c>
      <c r="G13" s="8">
        <v>15488</v>
      </c>
      <c r="H13" s="8">
        <v>224</v>
      </c>
      <c r="I13" s="8">
        <v>368</v>
      </c>
      <c r="J13" s="8">
        <v>16080</v>
      </c>
      <c r="K13" s="8">
        <v>196</v>
      </c>
      <c r="L13" s="8">
        <v>196</v>
      </c>
      <c r="M13" s="8">
        <v>177750</v>
      </c>
      <c r="N13" s="8">
        <v>178142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194222</v>
      </c>
      <c r="X13" s="8">
        <v>107502</v>
      </c>
      <c r="Y13" s="8">
        <v>86720</v>
      </c>
      <c r="Z13" s="2">
        <v>80.67</v>
      </c>
      <c r="AA13" s="6">
        <v>215000</v>
      </c>
    </row>
    <row r="14" spans="1:27" ht="13.5">
      <c r="A14" s="23" t="s">
        <v>41</v>
      </c>
      <c r="B14" s="29"/>
      <c r="C14" s="6">
        <v>3526919</v>
      </c>
      <c r="D14" s="6">
        <v>0</v>
      </c>
      <c r="E14" s="7">
        <v>3180000</v>
      </c>
      <c r="F14" s="8">
        <v>3180000</v>
      </c>
      <c r="G14" s="8">
        <v>0</v>
      </c>
      <c r="H14" s="8">
        <v>266712</v>
      </c>
      <c r="I14" s="8">
        <v>275623</v>
      </c>
      <c r="J14" s="8">
        <v>542335</v>
      </c>
      <c r="K14" s="8">
        <v>304165</v>
      </c>
      <c r="L14" s="8">
        <v>304165</v>
      </c>
      <c r="M14" s="8">
        <v>1441239</v>
      </c>
      <c r="N14" s="8">
        <v>2049569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2591904</v>
      </c>
      <c r="X14" s="8">
        <v>1590000</v>
      </c>
      <c r="Y14" s="8">
        <v>1001904</v>
      </c>
      <c r="Z14" s="2">
        <v>63.01</v>
      </c>
      <c r="AA14" s="6">
        <v>3180000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749939</v>
      </c>
      <c r="D16" s="6">
        <v>0</v>
      </c>
      <c r="E16" s="7">
        <v>60156033</v>
      </c>
      <c r="F16" s="8">
        <v>60156033</v>
      </c>
      <c r="G16" s="8">
        <v>4500</v>
      </c>
      <c r="H16" s="8">
        <v>3104</v>
      </c>
      <c r="I16" s="8">
        <v>5146</v>
      </c>
      <c r="J16" s="8">
        <v>12750</v>
      </c>
      <c r="K16" s="8">
        <v>262919</v>
      </c>
      <c r="L16" s="8">
        <v>262919</v>
      </c>
      <c r="M16" s="8">
        <v>14152</v>
      </c>
      <c r="N16" s="8">
        <v>539990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552740</v>
      </c>
      <c r="X16" s="8">
        <v>30078018</v>
      </c>
      <c r="Y16" s="8">
        <v>-29525278</v>
      </c>
      <c r="Z16" s="2">
        <v>-98.16</v>
      </c>
      <c r="AA16" s="6">
        <v>60156033</v>
      </c>
    </row>
    <row r="17" spans="1:27" ht="13.5">
      <c r="A17" s="23" t="s">
        <v>44</v>
      </c>
      <c r="B17" s="29"/>
      <c r="C17" s="6">
        <v>627652</v>
      </c>
      <c r="D17" s="6">
        <v>0</v>
      </c>
      <c r="E17" s="7">
        <v>1129536</v>
      </c>
      <c r="F17" s="8">
        <v>1129536</v>
      </c>
      <c r="G17" s="8">
        <v>33864</v>
      </c>
      <c r="H17" s="8">
        <v>47195</v>
      </c>
      <c r="I17" s="8">
        <v>40488</v>
      </c>
      <c r="J17" s="8">
        <v>121547</v>
      </c>
      <c r="K17" s="8">
        <v>47813</v>
      </c>
      <c r="L17" s="8">
        <v>47813</v>
      </c>
      <c r="M17" s="8">
        <v>297285</v>
      </c>
      <c r="N17" s="8">
        <v>392911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514458</v>
      </c>
      <c r="X17" s="8">
        <v>564768</v>
      </c>
      <c r="Y17" s="8">
        <v>-50310</v>
      </c>
      <c r="Z17" s="2">
        <v>-8.91</v>
      </c>
      <c r="AA17" s="6">
        <v>1129536</v>
      </c>
    </row>
    <row r="18" spans="1:27" ht="13.5">
      <c r="A18" s="25" t="s">
        <v>45</v>
      </c>
      <c r="B18" s="24"/>
      <c r="C18" s="6">
        <v>3692</v>
      </c>
      <c r="D18" s="6">
        <v>0</v>
      </c>
      <c r="E18" s="7">
        <v>4503</v>
      </c>
      <c r="F18" s="8">
        <v>4503</v>
      </c>
      <c r="G18" s="8">
        <v>0</v>
      </c>
      <c r="H18" s="8">
        <v>530</v>
      </c>
      <c r="I18" s="8">
        <v>441</v>
      </c>
      <c r="J18" s="8">
        <v>971</v>
      </c>
      <c r="K18" s="8">
        <v>230</v>
      </c>
      <c r="L18" s="8">
        <v>230</v>
      </c>
      <c r="M18" s="8">
        <v>0</v>
      </c>
      <c r="N18" s="8">
        <v>460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1431</v>
      </c>
      <c r="X18" s="8">
        <v>2250</v>
      </c>
      <c r="Y18" s="8">
        <v>-819</v>
      </c>
      <c r="Z18" s="2">
        <v>-36.4</v>
      </c>
      <c r="AA18" s="6">
        <v>4503</v>
      </c>
    </row>
    <row r="19" spans="1:27" ht="13.5">
      <c r="A19" s="23" t="s">
        <v>46</v>
      </c>
      <c r="B19" s="29"/>
      <c r="C19" s="6">
        <v>21862928</v>
      </c>
      <c r="D19" s="6">
        <v>0</v>
      </c>
      <c r="E19" s="7">
        <v>30585000</v>
      </c>
      <c r="F19" s="8">
        <v>30585000</v>
      </c>
      <c r="G19" s="8">
        <v>0</v>
      </c>
      <c r="H19" s="8">
        <v>8877000</v>
      </c>
      <c r="I19" s="8">
        <v>0</v>
      </c>
      <c r="J19" s="8">
        <v>8877000</v>
      </c>
      <c r="K19" s="8">
        <v>0</v>
      </c>
      <c r="L19" s="8">
        <v>0</v>
      </c>
      <c r="M19" s="8">
        <v>11770502</v>
      </c>
      <c r="N19" s="8">
        <v>11770502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20647502</v>
      </c>
      <c r="X19" s="8">
        <v>15292500</v>
      </c>
      <c r="Y19" s="8">
        <v>5355002</v>
      </c>
      <c r="Z19" s="2">
        <v>35.02</v>
      </c>
      <c r="AA19" s="6">
        <v>30585000</v>
      </c>
    </row>
    <row r="20" spans="1:27" ht="13.5">
      <c r="A20" s="23" t="s">
        <v>47</v>
      </c>
      <c r="B20" s="29"/>
      <c r="C20" s="6">
        <v>284284</v>
      </c>
      <c r="D20" s="6">
        <v>0</v>
      </c>
      <c r="E20" s="7">
        <v>1557932</v>
      </c>
      <c r="F20" s="26">
        <v>1557932</v>
      </c>
      <c r="G20" s="26">
        <v>1079779</v>
      </c>
      <c r="H20" s="26">
        <v>33591</v>
      </c>
      <c r="I20" s="26">
        <v>24470</v>
      </c>
      <c r="J20" s="26">
        <v>1137840</v>
      </c>
      <c r="K20" s="26">
        <v>33518</v>
      </c>
      <c r="L20" s="26">
        <v>33518</v>
      </c>
      <c r="M20" s="26">
        <v>922850</v>
      </c>
      <c r="N20" s="26">
        <v>989886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2127726</v>
      </c>
      <c r="X20" s="26">
        <v>778992</v>
      </c>
      <c r="Y20" s="26">
        <v>1348734</v>
      </c>
      <c r="Z20" s="27">
        <v>173.14</v>
      </c>
      <c r="AA20" s="28">
        <v>1557932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67</v>
      </c>
      <c r="I21" s="30">
        <v>0</v>
      </c>
      <c r="J21" s="8">
        <v>67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67</v>
      </c>
      <c r="X21" s="8"/>
      <c r="Y21" s="8">
        <v>67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54081819</v>
      </c>
      <c r="D22" s="33">
        <f>SUM(D5:D21)</f>
        <v>0</v>
      </c>
      <c r="E22" s="34">
        <f t="shared" si="0"/>
        <v>126451939</v>
      </c>
      <c r="F22" s="35">
        <f t="shared" si="0"/>
        <v>126451939</v>
      </c>
      <c r="G22" s="35">
        <f t="shared" si="0"/>
        <v>1140390</v>
      </c>
      <c r="H22" s="35">
        <f t="shared" si="0"/>
        <v>11904563</v>
      </c>
      <c r="I22" s="35">
        <f t="shared" si="0"/>
        <v>2933423</v>
      </c>
      <c r="J22" s="35">
        <f t="shared" si="0"/>
        <v>15978376</v>
      </c>
      <c r="K22" s="35">
        <f t="shared" si="0"/>
        <v>3246198</v>
      </c>
      <c r="L22" s="35">
        <f t="shared" si="0"/>
        <v>3246198</v>
      </c>
      <c r="M22" s="35">
        <f t="shared" si="0"/>
        <v>30099885</v>
      </c>
      <c r="N22" s="35">
        <f t="shared" si="0"/>
        <v>36592281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52570657</v>
      </c>
      <c r="X22" s="35">
        <f t="shared" si="0"/>
        <v>63226002</v>
      </c>
      <c r="Y22" s="35">
        <f t="shared" si="0"/>
        <v>-10655345</v>
      </c>
      <c r="Z22" s="36">
        <f>+IF(X22&lt;&gt;0,+(Y22/X22)*100,0)</f>
        <v>-16.8527894583624</v>
      </c>
      <c r="AA22" s="33">
        <f>SUM(AA5:AA21)</f>
        <v>126451939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29451743</v>
      </c>
      <c r="D25" s="6">
        <v>0</v>
      </c>
      <c r="E25" s="7">
        <v>30629638</v>
      </c>
      <c r="F25" s="8">
        <v>30629638</v>
      </c>
      <c r="G25" s="8">
        <v>2158213</v>
      </c>
      <c r="H25" s="8">
        <v>2308895</v>
      </c>
      <c r="I25" s="8">
        <v>2404088</v>
      </c>
      <c r="J25" s="8">
        <v>6871196</v>
      </c>
      <c r="K25" s="8">
        <v>2315396</v>
      </c>
      <c r="L25" s="8">
        <v>2315396</v>
      </c>
      <c r="M25" s="8">
        <v>13425556</v>
      </c>
      <c r="N25" s="8">
        <v>18056348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24927544</v>
      </c>
      <c r="X25" s="8">
        <v>15314820</v>
      </c>
      <c r="Y25" s="8">
        <v>9612724</v>
      </c>
      <c r="Z25" s="2">
        <v>62.77</v>
      </c>
      <c r="AA25" s="6">
        <v>30629638</v>
      </c>
    </row>
    <row r="26" spans="1:27" ht="13.5">
      <c r="A26" s="25" t="s">
        <v>52</v>
      </c>
      <c r="B26" s="24"/>
      <c r="C26" s="6">
        <v>2747656</v>
      </c>
      <c r="D26" s="6">
        <v>0</v>
      </c>
      <c r="E26" s="7">
        <v>2861729</v>
      </c>
      <c r="F26" s="8">
        <v>2861729</v>
      </c>
      <c r="G26" s="8">
        <v>0</v>
      </c>
      <c r="H26" s="8">
        <v>213936</v>
      </c>
      <c r="I26" s="8">
        <v>213936</v>
      </c>
      <c r="J26" s="8">
        <v>427872</v>
      </c>
      <c r="K26" s="8">
        <v>218702</v>
      </c>
      <c r="L26" s="8">
        <v>218702</v>
      </c>
      <c r="M26" s="8">
        <v>767270</v>
      </c>
      <c r="N26" s="8">
        <v>1204674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1632546</v>
      </c>
      <c r="X26" s="8">
        <v>1430862</v>
      </c>
      <c r="Y26" s="8">
        <v>201684</v>
      </c>
      <c r="Z26" s="2">
        <v>14.1</v>
      </c>
      <c r="AA26" s="6">
        <v>2861729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51844258</v>
      </c>
      <c r="F27" s="8">
        <v>51844258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25922130</v>
      </c>
      <c r="Y27" s="8">
        <v>-25922130</v>
      </c>
      <c r="Z27" s="2">
        <v>-100</v>
      </c>
      <c r="AA27" s="6">
        <v>51844258</v>
      </c>
    </row>
    <row r="28" spans="1:27" ht="13.5">
      <c r="A28" s="25" t="s">
        <v>54</v>
      </c>
      <c r="B28" s="24"/>
      <c r="C28" s="6">
        <v>11412032</v>
      </c>
      <c r="D28" s="6">
        <v>0</v>
      </c>
      <c r="E28" s="7">
        <v>6221284</v>
      </c>
      <c r="F28" s="8">
        <v>6221284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3110772</v>
      </c>
      <c r="Y28" s="8">
        <v>-3110772</v>
      </c>
      <c r="Z28" s="2">
        <v>-100</v>
      </c>
      <c r="AA28" s="6">
        <v>6221284</v>
      </c>
    </row>
    <row r="29" spans="1:27" ht="13.5">
      <c r="A29" s="25" t="s">
        <v>55</v>
      </c>
      <c r="B29" s="24"/>
      <c r="C29" s="6">
        <v>1815973</v>
      </c>
      <c r="D29" s="6">
        <v>0</v>
      </c>
      <c r="E29" s="7">
        <v>1481941</v>
      </c>
      <c r="F29" s="8">
        <v>1481941</v>
      </c>
      <c r="G29" s="8">
        <v>0</v>
      </c>
      <c r="H29" s="8">
        <v>314081</v>
      </c>
      <c r="I29" s="8">
        <v>127399</v>
      </c>
      <c r="J29" s="8">
        <v>441480</v>
      </c>
      <c r="K29" s="8">
        <v>4585</v>
      </c>
      <c r="L29" s="8">
        <v>4585</v>
      </c>
      <c r="M29" s="8">
        <v>2010296</v>
      </c>
      <c r="N29" s="8">
        <v>2019466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2460946</v>
      </c>
      <c r="X29" s="8">
        <v>740970</v>
      </c>
      <c r="Y29" s="8">
        <v>1719976</v>
      </c>
      <c r="Z29" s="2">
        <v>232.12</v>
      </c>
      <c r="AA29" s="6">
        <v>1481941</v>
      </c>
    </row>
    <row r="30" spans="1:27" ht="13.5">
      <c r="A30" s="25" t="s">
        <v>56</v>
      </c>
      <c r="B30" s="24"/>
      <c r="C30" s="6">
        <v>6072077</v>
      </c>
      <c r="D30" s="6">
        <v>0</v>
      </c>
      <c r="E30" s="7">
        <v>14869478</v>
      </c>
      <c r="F30" s="8">
        <v>14869478</v>
      </c>
      <c r="G30" s="8">
        <v>0</v>
      </c>
      <c r="H30" s="8">
        <v>1629705</v>
      </c>
      <c r="I30" s="8">
        <v>246135</v>
      </c>
      <c r="J30" s="8">
        <v>1875840</v>
      </c>
      <c r="K30" s="8">
        <v>154793</v>
      </c>
      <c r="L30" s="8">
        <v>154793</v>
      </c>
      <c r="M30" s="8">
        <v>7933494</v>
      </c>
      <c r="N30" s="8">
        <v>8243080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10118920</v>
      </c>
      <c r="X30" s="8">
        <v>7434738</v>
      </c>
      <c r="Y30" s="8">
        <v>2684182</v>
      </c>
      <c r="Z30" s="2">
        <v>36.1</v>
      </c>
      <c r="AA30" s="6">
        <v>14869478</v>
      </c>
    </row>
    <row r="31" spans="1:27" ht="13.5">
      <c r="A31" s="25" t="s">
        <v>57</v>
      </c>
      <c r="B31" s="24"/>
      <c r="C31" s="6">
        <v>1358834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65973</v>
      </c>
      <c r="N31" s="8">
        <v>65973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65973</v>
      </c>
      <c r="X31" s="8"/>
      <c r="Y31" s="8">
        <v>65973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6360000</v>
      </c>
      <c r="F32" s="8">
        <v>6360000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3180000</v>
      </c>
      <c r="Y32" s="8">
        <v>-3180000</v>
      </c>
      <c r="Z32" s="2">
        <v>-100</v>
      </c>
      <c r="AA32" s="6">
        <v>6360000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192920</v>
      </c>
      <c r="F33" s="8">
        <v>192920</v>
      </c>
      <c r="G33" s="8">
        <v>0</v>
      </c>
      <c r="H33" s="8">
        <v>98728</v>
      </c>
      <c r="I33" s="8">
        <v>16259</v>
      </c>
      <c r="J33" s="8">
        <v>114987</v>
      </c>
      <c r="K33" s="8">
        <v>16299</v>
      </c>
      <c r="L33" s="8">
        <v>16299</v>
      </c>
      <c r="M33" s="8">
        <v>1684163</v>
      </c>
      <c r="N33" s="8">
        <v>1716761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1831748</v>
      </c>
      <c r="X33" s="8">
        <v>96462</v>
      </c>
      <c r="Y33" s="8">
        <v>1735286</v>
      </c>
      <c r="Z33" s="2">
        <v>1798.93</v>
      </c>
      <c r="AA33" s="6">
        <v>192920</v>
      </c>
    </row>
    <row r="34" spans="1:27" ht="13.5">
      <c r="A34" s="25" t="s">
        <v>60</v>
      </c>
      <c r="B34" s="24"/>
      <c r="C34" s="6">
        <v>11921336</v>
      </c>
      <c r="D34" s="6">
        <v>0</v>
      </c>
      <c r="E34" s="7">
        <v>11976918</v>
      </c>
      <c r="F34" s="8">
        <v>11976918</v>
      </c>
      <c r="G34" s="8">
        <v>674489</v>
      </c>
      <c r="H34" s="8">
        <v>586867</v>
      </c>
      <c r="I34" s="8">
        <v>1123948</v>
      </c>
      <c r="J34" s="8">
        <v>2385304</v>
      </c>
      <c r="K34" s="8">
        <v>364394</v>
      </c>
      <c r="L34" s="8">
        <v>364394</v>
      </c>
      <c r="M34" s="8">
        <v>8751895</v>
      </c>
      <c r="N34" s="8">
        <v>9480683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11865987</v>
      </c>
      <c r="X34" s="8">
        <v>5988462</v>
      </c>
      <c r="Y34" s="8">
        <v>5877525</v>
      </c>
      <c r="Z34" s="2">
        <v>98.15</v>
      </c>
      <c r="AA34" s="6">
        <v>11976918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64779651</v>
      </c>
      <c r="D36" s="33">
        <f>SUM(D25:D35)</f>
        <v>0</v>
      </c>
      <c r="E36" s="34">
        <f t="shared" si="1"/>
        <v>126438166</v>
      </c>
      <c r="F36" s="35">
        <f t="shared" si="1"/>
        <v>126438166</v>
      </c>
      <c r="G36" s="35">
        <f t="shared" si="1"/>
        <v>2832702</v>
      </c>
      <c r="H36" s="35">
        <f t="shared" si="1"/>
        <v>5152212</v>
      </c>
      <c r="I36" s="35">
        <f t="shared" si="1"/>
        <v>4131765</v>
      </c>
      <c r="J36" s="35">
        <f t="shared" si="1"/>
        <v>12116679</v>
      </c>
      <c r="K36" s="35">
        <f t="shared" si="1"/>
        <v>3074169</v>
      </c>
      <c r="L36" s="35">
        <f t="shared" si="1"/>
        <v>3074169</v>
      </c>
      <c r="M36" s="35">
        <f t="shared" si="1"/>
        <v>34638647</v>
      </c>
      <c r="N36" s="35">
        <f t="shared" si="1"/>
        <v>40786985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52903664</v>
      </c>
      <c r="X36" s="35">
        <f t="shared" si="1"/>
        <v>63219216</v>
      </c>
      <c r="Y36" s="35">
        <f t="shared" si="1"/>
        <v>-10315552</v>
      </c>
      <c r="Z36" s="36">
        <f>+IF(X36&lt;&gt;0,+(Y36/X36)*100,0)</f>
        <v>-16.317114720309092</v>
      </c>
      <c r="AA36" s="33">
        <f>SUM(AA25:AA35)</f>
        <v>126438166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-10697832</v>
      </c>
      <c r="D38" s="46">
        <f>+D22-D36</f>
        <v>0</v>
      </c>
      <c r="E38" s="47">
        <f t="shared" si="2"/>
        <v>13773</v>
      </c>
      <c r="F38" s="48">
        <f t="shared" si="2"/>
        <v>13773</v>
      </c>
      <c r="G38" s="48">
        <f t="shared" si="2"/>
        <v>-1692312</v>
      </c>
      <c r="H38" s="48">
        <f t="shared" si="2"/>
        <v>6752351</v>
      </c>
      <c r="I38" s="48">
        <f t="shared" si="2"/>
        <v>-1198342</v>
      </c>
      <c r="J38" s="48">
        <f t="shared" si="2"/>
        <v>3861697</v>
      </c>
      <c r="K38" s="48">
        <f t="shared" si="2"/>
        <v>172029</v>
      </c>
      <c r="L38" s="48">
        <f t="shared" si="2"/>
        <v>172029</v>
      </c>
      <c r="M38" s="48">
        <f t="shared" si="2"/>
        <v>-4538762</v>
      </c>
      <c r="N38" s="48">
        <f t="shared" si="2"/>
        <v>-4194704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-333007</v>
      </c>
      <c r="X38" s="48">
        <f>IF(F22=F36,0,X22-X36)</f>
        <v>6786</v>
      </c>
      <c r="Y38" s="48">
        <f t="shared" si="2"/>
        <v>-339793</v>
      </c>
      <c r="Z38" s="49">
        <f>+IF(X38&lt;&gt;0,+(Y38/X38)*100,0)</f>
        <v>-5007.264957264957</v>
      </c>
      <c r="AA38" s="46">
        <f>+AA22-AA36</f>
        <v>13773</v>
      </c>
    </row>
    <row r="39" spans="1:27" ht="13.5">
      <c r="A39" s="23" t="s">
        <v>64</v>
      </c>
      <c r="B39" s="29"/>
      <c r="C39" s="6">
        <v>2112514</v>
      </c>
      <c r="D39" s="6">
        <v>0</v>
      </c>
      <c r="E39" s="7">
        <v>9514000</v>
      </c>
      <c r="F39" s="8">
        <v>9514000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4756998</v>
      </c>
      <c r="Y39" s="8">
        <v>-4756998</v>
      </c>
      <c r="Z39" s="2">
        <v>-100</v>
      </c>
      <c r="AA39" s="6">
        <v>9514000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-8585318</v>
      </c>
      <c r="D42" s="55">
        <f>SUM(D38:D41)</f>
        <v>0</v>
      </c>
      <c r="E42" s="56">
        <f t="shared" si="3"/>
        <v>9527773</v>
      </c>
      <c r="F42" s="57">
        <f t="shared" si="3"/>
        <v>9527773</v>
      </c>
      <c r="G42" s="57">
        <f t="shared" si="3"/>
        <v>-1692312</v>
      </c>
      <c r="H42" s="57">
        <f t="shared" si="3"/>
        <v>6752351</v>
      </c>
      <c r="I42" s="57">
        <f t="shared" si="3"/>
        <v>-1198342</v>
      </c>
      <c r="J42" s="57">
        <f t="shared" si="3"/>
        <v>3861697</v>
      </c>
      <c r="K42" s="57">
        <f t="shared" si="3"/>
        <v>172029</v>
      </c>
      <c r="L42" s="57">
        <f t="shared" si="3"/>
        <v>172029</v>
      </c>
      <c r="M42" s="57">
        <f t="shared" si="3"/>
        <v>-4538762</v>
      </c>
      <c r="N42" s="57">
        <f t="shared" si="3"/>
        <v>-4194704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-333007</v>
      </c>
      <c r="X42" s="57">
        <f t="shared" si="3"/>
        <v>4763784</v>
      </c>
      <c r="Y42" s="57">
        <f t="shared" si="3"/>
        <v>-5096791</v>
      </c>
      <c r="Z42" s="58">
        <f>+IF(X42&lt;&gt;0,+(Y42/X42)*100,0)</f>
        <v>-106.9903883131561</v>
      </c>
      <c r="AA42" s="55">
        <f>SUM(AA38:AA41)</f>
        <v>9527773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-8585318</v>
      </c>
      <c r="D44" s="63">
        <f>+D42-D43</f>
        <v>0</v>
      </c>
      <c r="E44" s="64">
        <f t="shared" si="4"/>
        <v>9527773</v>
      </c>
      <c r="F44" s="65">
        <f t="shared" si="4"/>
        <v>9527773</v>
      </c>
      <c r="G44" s="65">
        <f t="shared" si="4"/>
        <v>-1692312</v>
      </c>
      <c r="H44" s="65">
        <f t="shared" si="4"/>
        <v>6752351</v>
      </c>
      <c r="I44" s="65">
        <f t="shared" si="4"/>
        <v>-1198342</v>
      </c>
      <c r="J44" s="65">
        <f t="shared" si="4"/>
        <v>3861697</v>
      </c>
      <c r="K44" s="65">
        <f t="shared" si="4"/>
        <v>172029</v>
      </c>
      <c r="L44" s="65">
        <f t="shared" si="4"/>
        <v>172029</v>
      </c>
      <c r="M44" s="65">
        <f t="shared" si="4"/>
        <v>-4538762</v>
      </c>
      <c r="N44" s="65">
        <f t="shared" si="4"/>
        <v>-4194704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-333007</v>
      </c>
      <c r="X44" s="65">
        <f t="shared" si="4"/>
        <v>4763784</v>
      </c>
      <c r="Y44" s="65">
        <f t="shared" si="4"/>
        <v>-5096791</v>
      </c>
      <c r="Z44" s="66">
        <f>+IF(X44&lt;&gt;0,+(Y44/X44)*100,0)</f>
        <v>-106.9903883131561</v>
      </c>
      <c r="AA44" s="63">
        <f>+AA42-AA43</f>
        <v>9527773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-8585318</v>
      </c>
      <c r="D46" s="55">
        <f>SUM(D44:D45)</f>
        <v>0</v>
      </c>
      <c r="E46" s="56">
        <f t="shared" si="5"/>
        <v>9527773</v>
      </c>
      <c r="F46" s="57">
        <f t="shared" si="5"/>
        <v>9527773</v>
      </c>
      <c r="G46" s="57">
        <f t="shared" si="5"/>
        <v>-1692312</v>
      </c>
      <c r="H46" s="57">
        <f t="shared" si="5"/>
        <v>6752351</v>
      </c>
      <c r="I46" s="57">
        <f t="shared" si="5"/>
        <v>-1198342</v>
      </c>
      <c r="J46" s="57">
        <f t="shared" si="5"/>
        <v>3861697</v>
      </c>
      <c r="K46" s="57">
        <f t="shared" si="5"/>
        <v>172029</v>
      </c>
      <c r="L46" s="57">
        <f t="shared" si="5"/>
        <v>172029</v>
      </c>
      <c r="M46" s="57">
        <f t="shared" si="5"/>
        <v>-4538762</v>
      </c>
      <c r="N46" s="57">
        <f t="shared" si="5"/>
        <v>-4194704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-333007</v>
      </c>
      <c r="X46" s="57">
        <f t="shared" si="5"/>
        <v>4763784</v>
      </c>
      <c r="Y46" s="57">
        <f t="shared" si="5"/>
        <v>-5096791</v>
      </c>
      <c r="Z46" s="58">
        <f>+IF(X46&lt;&gt;0,+(Y46/X46)*100,0)</f>
        <v>-106.9903883131561</v>
      </c>
      <c r="AA46" s="55">
        <f>SUM(AA44:AA45)</f>
        <v>9527773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-8585318</v>
      </c>
      <c r="D48" s="71">
        <f>SUM(D46:D47)</f>
        <v>0</v>
      </c>
      <c r="E48" s="72">
        <f t="shared" si="6"/>
        <v>9527773</v>
      </c>
      <c r="F48" s="73">
        <f t="shared" si="6"/>
        <v>9527773</v>
      </c>
      <c r="G48" s="73">
        <f t="shared" si="6"/>
        <v>-1692312</v>
      </c>
      <c r="H48" s="74">
        <f t="shared" si="6"/>
        <v>6752351</v>
      </c>
      <c r="I48" s="74">
        <f t="shared" si="6"/>
        <v>-1198342</v>
      </c>
      <c r="J48" s="74">
        <f t="shared" si="6"/>
        <v>3861697</v>
      </c>
      <c r="K48" s="74">
        <f t="shared" si="6"/>
        <v>172029</v>
      </c>
      <c r="L48" s="74">
        <f t="shared" si="6"/>
        <v>172029</v>
      </c>
      <c r="M48" s="73">
        <f t="shared" si="6"/>
        <v>-4538762</v>
      </c>
      <c r="N48" s="73">
        <f t="shared" si="6"/>
        <v>-4194704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-333007</v>
      </c>
      <c r="X48" s="74">
        <f t="shared" si="6"/>
        <v>4763784</v>
      </c>
      <c r="Y48" s="74">
        <f t="shared" si="6"/>
        <v>-5096791</v>
      </c>
      <c r="Z48" s="75">
        <f>+IF(X48&lt;&gt;0,+(Y48/X48)*100,0)</f>
        <v>-106.9903883131561</v>
      </c>
      <c r="AA48" s="76">
        <f>SUM(AA46:AA47)</f>
        <v>9527773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8144051</v>
      </c>
      <c r="D5" s="6">
        <v>0</v>
      </c>
      <c r="E5" s="7">
        <v>8741895</v>
      </c>
      <c r="F5" s="8">
        <v>8741895</v>
      </c>
      <c r="G5" s="8">
        <v>2133282</v>
      </c>
      <c r="H5" s="8">
        <v>593891</v>
      </c>
      <c r="I5" s="8">
        <v>580434</v>
      </c>
      <c r="J5" s="8">
        <v>3307607</v>
      </c>
      <c r="K5" s="8">
        <v>575951</v>
      </c>
      <c r="L5" s="8">
        <v>568987</v>
      </c>
      <c r="M5" s="8">
        <v>576481</v>
      </c>
      <c r="N5" s="8">
        <v>1721419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5029026</v>
      </c>
      <c r="X5" s="8">
        <v>5246500</v>
      </c>
      <c r="Y5" s="8">
        <v>-217474</v>
      </c>
      <c r="Z5" s="2">
        <v>-4.15</v>
      </c>
      <c r="AA5" s="6">
        <v>8741895</v>
      </c>
    </row>
    <row r="6" spans="1:27" ht="13.5">
      <c r="A6" s="23" t="s">
        <v>33</v>
      </c>
      <c r="B6" s="24"/>
      <c r="C6" s="6">
        <v>217246</v>
      </c>
      <c r="D6" s="6">
        <v>0</v>
      </c>
      <c r="E6" s="7">
        <v>216112</v>
      </c>
      <c r="F6" s="8">
        <v>216112</v>
      </c>
      <c r="G6" s="8">
        <v>18782</v>
      </c>
      <c r="H6" s="8">
        <v>18745</v>
      </c>
      <c r="I6" s="8">
        <v>18733</v>
      </c>
      <c r="J6" s="8">
        <v>56260</v>
      </c>
      <c r="K6" s="8">
        <v>30566</v>
      </c>
      <c r="L6" s="8">
        <v>30214</v>
      </c>
      <c r="M6" s="8">
        <v>28376</v>
      </c>
      <c r="N6" s="8">
        <v>89156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145416</v>
      </c>
      <c r="X6" s="8">
        <v>108054</v>
      </c>
      <c r="Y6" s="8">
        <v>37362</v>
      </c>
      <c r="Z6" s="2">
        <v>34.58</v>
      </c>
      <c r="AA6" s="6">
        <v>216112</v>
      </c>
    </row>
    <row r="7" spans="1:27" ht="13.5">
      <c r="A7" s="25" t="s">
        <v>34</v>
      </c>
      <c r="B7" s="24"/>
      <c r="C7" s="6">
        <v>27760148</v>
      </c>
      <c r="D7" s="6">
        <v>0</v>
      </c>
      <c r="E7" s="7">
        <v>35890834</v>
      </c>
      <c r="F7" s="8">
        <v>35890834</v>
      </c>
      <c r="G7" s="8">
        <v>3579751</v>
      </c>
      <c r="H7" s="8">
        <v>784451</v>
      </c>
      <c r="I7" s="8">
        <v>1832614</v>
      </c>
      <c r="J7" s="8">
        <v>6196816</v>
      </c>
      <c r="K7" s="8">
        <v>1704723</v>
      </c>
      <c r="L7" s="8">
        <v>2589267</v>
      </c>
      <c r="M7" s="8">
        <v>3018838</v>
      </c>
      <c r="N7" s="8">
        <v>7312828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13509644</v>
      </c>
      <c r="X7" s="8">
        <v>18756550</v>
      </c>
      <c r="Y7" s="8">
        <v>-5246906</v>
      </c>
      <c r="Z7" s="2">
        <v>-27.97</v>
      </c>
      <c r="AA7" s="6">
        <v>35890834</v>
      </c>
    </row>
    <row r="8" spans="1:27" ht="13.5">
      <c r="A8" s="25" t="s">
        <v>35</v>
      </c>
      <c r="B8" s="24"/>
      <c r="C8" s="6">
        <v>8456565</v>
      </c>
      <c r="D8" s="6">
        <v>0</v>
      </c>
      <c r="E8" s="7">
        <v>13944743</v>
      </c>
      <c r="F8" s="8">
        <v>13944743</v>
      </c>
      <c r="G8" s="8">
        <v>-6167907</v>
      </c>
      <c r="H8" s="8">
        <v>9610211</v>
      </c>
      <c r="I8" s="8">
        <v>386834</v>
      </c>
      <c r="J8" s="8">
        <v>3829138</v>
      </c>
      <c r="K8" s="8">
        <v>3582766</v>
      </c>
      <c r="L8" s="8">
        <v>2606302</v>
      </c>
      <c r="M8" s="8">
        <v>-3932061</v>
      </c>
      <c r="N8" s="8">
        <v>2257007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6086145</v>
      </c>
      <c r="X8" s="8">
        <v>7287523</v>
      </c>
      <c r="Y8" s="8">
        <v>-1201378</v>
      </c>
      <c r="Z8" s="2">
        <v>-16.49</v>
      </c>
      <c r="AA8" s="6">
        <v>13944743</v>
      </c>
    </row>
    <row r="9" spans="1:27" ht="13.5">
      <c r="A9" s="25" t="s">
        <v>36</v>
      </c>
      <c r="B9" s="24"/>
      <c r="C9" s="6">
        <v>8647544</v>
      </c>
      <c r="D9" s="6">
        <v>0</v>
      </c>
      <c r="E9" s="7">
        <v>8999747</v>
      </c>
      <c r="F9" s="8">
        <v>8999747</v>
      </c>
      <c r="G9" s="8">
        <v>786411</v>
      </c>
      <c r="H9" s="8">
        <v>787596</v>
      </c>
      <c r="I9" s="8">
        <v>790142</v>
      </c>
      <c r="J9" s="8">
        <v>2364149</v>
      </c>
      <c r="K9" s="8">
        <v>788314</v>
      </c>
      <c r="L9" s="8">
        <v>755013</v>
      </c>
      <c r="M9" s="8">
        <v>845712</v>
      </c>
      <c r="N9" s="8">
        <v>2389039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4753188</v>
      </c>
      <c r="X9" s="8">
        <v>4499874</v>
      </c>
      <c r="Y9" s="8">
        <v>253314</v>
      </c>
      <c r="Z9" s="2">
        <v>5.63</v>
      </c>
      <c r="AA9" s="6">
        <v>8999747</v>
      </c>
    </row>
    <row r="10" spans="1:27" ht="13.5">
      <c r="A10" s="25" t="s">
        <v>37</v>
      </c>
      <c r="B10" s="24"/>
      <c r="C10" s="6">
        <v>6450153</v>
      </c>
      <c r="D10" s="6">
        <v>0</v>
      </c>
      <c r="E10" s="7">
        <v>6736523</v>
      </c>
      <c r="F10" s="26">
        <v>6736523</v>
      </c>
      <c r="G10" s="26">
        <v>584507</v>
      </c>
      <c r="H10" s="26">
        <v>584619</v>
      </c>
      <c r="I10" s="26">
        <v>584830</v>
      </c>
      <c r="J10" s="26">
        <v>1753956</v>
      </c>
      <c r="K10" s="26">
        <v>586428</v>
      </c>
      <c r="L10" s="26">
        <v>586564</v>
      </c>
      <c r="M10" s="26">
        <v>586844</v>
      </c>
      <c r="N10" s="26">
        <v>1759836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3513792</v>
      </c>
      <c r="X10" s="26">
        <v>3368262</v>
      </c>
      <c r="Y10" s="26">
        <v>145530</v>
      </c>
      <c r="Z10" s="27">
        <v>4.32</v>
      </c>
      <c r="AA10" s="28">
        <v>6736523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-46315</v>
      </c>
      <c r="M11" s="8">
        <v>-47045</v>
      </c>
      <c r="N11" s="8">
        <v>-93360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-93360</v>
      </c>
      <c r="X11" s="8"/>
      <c r="Y11" s="8">
        <v>-93360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758724</v>
      </c>
      <c r="D12" s="6">
        <v>0</v>
      </c>
      <c r="E12" s="7">
        <v>938146</v>
      </c>
      <c r="F12" s="8">
        <v>938146</v>
      </c>
      <c r="G12" s="8">
        <v>20899</v>
      </c>
      <c r="H12" s="8">
        <v>18881</v>
      </c>
      <c r="I12" s="8">
        <v>26963</v>
      </c>
      <c r="J12" s="8">
        <v>66743</v>
      </c>
      <c r="K12" s="8">
        <v>20515</v>
      </c>
      <c r="L12" s="8">
        <v>24012</v>
      </c>
      <c r="M12" s="8">
        <v>26594</v>
      </c>
      <c r="N12" s="8">
        <v>71121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137864</v>
      </c>
      <c r="X12" s="8">
        <v>411200</v>
      </c>
      <c r="Y12" s="8">
        <v>-273336</v>
      </c>
      <c r="Z12" s="2">
        <v>-66.47</v>
      </c>
      <c r="AA12" s="6">
        <v>938146</v>
      </c>
    </row>
    <row r="13" spans="1:27" ht="13.5">
      <c r="A13" s="23" t="s">
        <v>40</v>
      </c>
      <c r="B13" s="29"/>
      <c r="C13" s="6">
        <v>538281</v>
      </c>
      <c r="D13" s="6">
        <v>0</v>
      </c>
      <c r="E13" s="7">
        <v>422000</v>
      </c>
      <c r="F13" s="8">
        <v>422000</v>
      </c>
      <c r="G13" s="8">
        <v>7961</v>
      </c>
      <c r="H13" s="8">
        <v>95240</v>
      </c>
      <c r="I13" s="8">
        <v>17840</v>
      </c>
      <c r="J13" s="8">
        <v>121041</v>
      </c>
      <c r="K13" s="8">
        <v>80172</v>
      </c>
      <c r="L13" s="8">
        <v>21766</v>
      </c>
      <c r="M13" s="8">
        <v>17234</v>
      </c>
      <c r="N13" s="8">
        <v>119172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240213</v>
      </c>
      <c r="X13" s="8">
        <v>193560</v>
      </c>
      <c r="Y13" s="8">
        <v>46653</v>
      </c>
      <c r="Z13" s="2">
        <v>24.1</v>
      </c>
      <c r="AA13" s="6">
        <v>422000</v>
      </c>
    </row>
    <row r="14" spans="1:27" ht="13.5">
      <c r="A14" s="23" t="s">
        <v>41</v>
      </c>
      <c r="B14" s="29"/>
      <c r="C14" s="6">
        <v>2168573</v>
      </c>
      <c r="D14" s="6">
        <v>0</v>
      </c>
      <c r="E14" s="7">
        <v>2046979</v>
      </c>
      <c r="F14" s="8">
        <v>2046979</v>
      </c>
      <c r="G14" s="8">
        <v>185362</v>
      </c>
      <c r="H14" s="8">
        <v>593371</v>
      </c>
      <c r="I14" s="8">
        <v>229653</v>
      </c>
      <c r="J14" s="8">
        <v>1008386</v>
      </c>
      <c r="K14" s="8">
        <v>104550</v>
      </c>
      <c r="L14" s="8">
        <v>445118</v>
      </c>
      <c r="M14" s="8">
        <v>-8549</v>
      </c>
      <c r="N14" s="8">
        <v>541119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1549505</v>
      </c>
      <c r="X14" s="8">
        <v>1023492</v>
      </c>
      <c r="Y14" s="8">
        <v>526013</v>
      </c>
      <c r="Z14" s="2">
        <v>51.39</v>
      </c>
      <c r="AA14" s="6">
        <v>2046979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6943432</v>
      </c>
      <c r="D16" s="6">
        <v>0</v>
      </c>
      <c r="E16" s="7">
        <v>5585876</v>
      </c>
      <c r="F16" s="8">
        <v>5585876</v>
      </c>
      <c r="G16" s="8">
        <v>448149</v>
      </c>
      <c r="H16" s="8">
        <v>386869</v>
      </c>
      <c r="I16" s="8">
        <v>412622</v>
      </c>
      <c r="J16" s="8">
        <v>1247640</v>
      </c>
      <c r="K16" s="8">
        <v>400110</v>
      </c>
      <c r="L16" s="8">
        <v>333242</v>
      </c>
      <c r="M16" s="8">
        <v>252200</v>
      </c>
      <c r="N16" s="8">
        <v>985552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2233192</v>
      </c>
      <c r="X16" s="8">
        <v>2457785</v>
      </c>
      <c r="Y16" s="8">
        <v>-224593</v>
      </c>
      <c r="Z16" s="2">
        <v>-9.14</v>
      </c>
      <c r="AA16" s="6">
        <v>5585876</v>
      </c>
    </row>
    <row r="17" spans="1:27" ht="13.5">
      <c r="A17" s="23" t="s">
        <v>44</v>
      </c>
      <c r="B17" s="29"/>
      <c r="C17" s="6">
        <v>2683721</v>
      </c>
      <c r="D17" s="6">
        <v>0</v>
      </c>
      <c r="E17" s="7">
        <v>2532982</v>
      </c>
      <c r="F17" s="8">
        <v>2532982</v>
      </c>
      <c r="G17" s="8">
        <v>189199</v>
      </c>
      <c r="H17" s="8">
        <v>199295</v>
      </c>
      <c r="I17" s="8">
        <v>290592</v>
      </c>
      <c r="J17" s="8">
        <v>679086</v>
      </c>
      <c r="K17" s="8">
        <v>254758</v>
      </c>
      <c r="L17" s="8">
        <v>196627</v>
      </c>
      <c r="M17" s="8">
        <v>250002</v>
      </c>
      <c r="N17" s="8">
        <v>701387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1380473</v>
      </c>
      <c r="X17" s="8">
        <v>1163905</v>
      </c>
      <c r="Y17" s="8">
        <v>216568</v>
      </c>
      <c r="Z17" s="2">
        <v>18.61</v>
      </c>
      <c r="AA17" s="6">
        <v>2532982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39345385</v>
      </c>
      <c r="D19" s="6">
        <v>0</v>
      </c>
      <c r="E19" s="7">
        <v>40925200</v>
      </c>
      <c r="F19" s="8">
        <v>40925200</v>
      </c>
      <c r="G19" s="8">
        <v>15274000</v>
      </c>
      <c r="H19" s="8">
        <v>1825000</v>
      </c>
      <c r="I19" s="8">
        <v>0</v>
      </c>
      <c r="J19" s="8">
        <v>17099000</v>
      </c>
      <c r="K19" s="8">
        <v>784500</v>
      </c>
      <c r="L19" s="8">
        <v>0</v>
      </c>
      <c r="M19" s="8">
        <v>12219000</v>
      </c>
      <c r="N19" s="8">
        <v>13003500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30102500</v>
      </c>
      <c r="X19" s="8">
        <v>28647640</v>
      </c>
      <c r="Y19" s="8">
        <v>1454860</v>
      </c>
      <c r="Z19" s="2">
        <v>5.08</v>
      </c>
      <c r="AA19" s="6">
        <v>40925200</v>
      </c>
    </row>
    <row r="20" spans="1:27" ht="13.5">
      <c r="A20" s="23" t="s">
        <v>47</v>
      </c>
      <c r="B20" s="29"/>
      <c r="C20" s="6">
        <v>8822353</v>
      </c>
      <c r="D20" s="6">
        <v>0</v>
      </c>
      <c r="E20" s="7">
        <v>5256025</v>
      </c>
      <c r="F20" s="26">
        <v>5256025</v>
      </c>
      <c r="G20" s="26">
        <v>45026</v>
      </c>
      <c r="H20" s="26">
        <v>53070</v>
      </c>
      <c r="I20" s="26">
        <v>51145</v>
      </c>
      <c r="J20" s="26">
        <v>149241</v>
      </c>
      <c r="K20" s="26">
        <v>50558</v>
      </c>
      <c r="L20" s="26">
        <v>39765</v>
      </c>
      <c r="M20" s="26">
        <v>40629</v>
      </c>
      <c r="N20" s="26">
        <v>130952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280193</v>
      </c>
      <c r="X20" s="26">
        <v>2628012</v>
      </c>
      <c r="Y20" s="26">
        <v>-2347819</v>
      </c>
      <c r="Z20" s="27">
        <v>-89.34</v>
      </c>
      <c r="AA20" s="28">
        <v>5256025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120936176</v>
      </c>
      <c r="D22" s="33">
        <f>SUM(D5:D21)</f>
        <v>0</v>
      </c>
      <c r="E22" s="34">
        <f t="shared" si="0"/>
        <v>132237062</v>
      </c>
      <c r="F22" s="35">
        <f t="shared" si="0"/>
        <v>132237062</v>
      </c>
      <c r="G22" s="35">
        <f t="shared" si="0"/>
        <v>17105422</v>
      </c>
      <c r="H22" s="35">
        <f t="shared" si="0"/>
        <v>15551239</v>
      </c>
      <c r="I22" s="35">
        <f t="shared" si="0"/>
        <v>5222402</v>
      </c>
      <c r="J22" s="35">
        <f t="shared" si="0"/>
        <v>37879063</v>
      </c>
      <c r="K22" s="35">
        <f t="shared" si="0"/>
        <v>8963911</v>
      </c>
      <c r="L22" s="35">
        <f t="shared" si="0"/>
        <v>8150562</v>
      </c>
      <c r="M22" s="35">
        <f t="shared" si="0"/>
        <v>13874255</v>
      </c>
      <c r="N22" s="35">
        <f t="shared" si="0"/>
        <v>30988728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68867791</v>
      </c>
      <c r="X22" s="35">
        <f t="shared" si="0"/>
        <v>75792357</v>
      </c>
      <c r="Y22" s="35">
        <f t="shared" si="0"/>
        <v>-6924566</v>
      </c>
      <c r="Z22" s="36">
        <f>+IF(X22&lt;&gt;0,+(Y22/X22)*100,0)</f>
        <v>-9.136232562341345</v>
      </c>
      <c r="AA22" s="33">
        <f>SUM(AA5:AA21)</f>
        <v>132237062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37645791</v>
      </c>
      <c r="D25" s="6">
        <v>0</v>
      </c>
      <c r="E25" s="7">
        <v>47215689</v>
      </c>
      <c r="F25" s="8">
        <v>47215689</v>
      </c>
      <c r="G25" s="8">
        <v>3217128</v>
      </c>
      <c r="H25" s="8">
        <v>3212373</v>
      </c>
      <c r="I25" s="8">
        <v>3216510</v>
      </c>
      <c r="J25" s="8">
        <v>9646011</v>
      </c>
      <c r="K25" s="8">
        <v>3167927</v>
      </c>
      <c r="L25" s="8">
        <v>3264025</v>
      </c>
      <c r="M25" s="8">
        <v>3306705</v>
      </c>
      <c r="N25" s="8">
        <v>9738657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19384668</v>
      </c>
      <c r="X25" s="8">
        <v>19698385</v>
      </c>
      <c r="Y25" s="8">
        <v>-313717</v>
      </c>
      <c r="Z25" s="2">
        <v>-1.59</v>
      </c>
      <c r="AA25" s="6">
        <v>47215689</v>
      </c>
    </row>
    <row r="26" spans="1:27" ht="13.5">
      <c r="A26" s="25" t="s">
        <v>52</v>
      </c>
      <c r="B26" s="24"/>
      <c r="C26" s="6">
        <v>3095174</v>
      </c>
      <c r="D26" s="6">
        <v>0</v>
      </c>
      <c r="E26" s="7">
        <v>3246332</v>
      </c>
      <c r="F26" s="8">
        <v>3246332</v>
      </c>
      <c r="G26" s="8">
        <v>257197</v>
      </c>
      <c r="H26" s="8">
        <v>274828</v>
      </c>
      <c r="I26" s="8">
        <v>276464</v>
      </c>
      <c r="J26" s="8">
        <v>808489</v>
      </c>
      <c r="K26" s="8">
        <v>277064</v>
      </c>
      <c r="L26" s="8">
        <v>276764</v>
      </c>
      <c r="M26" s="8">
        <v>280064</v>
      </c>
      <c r="N26" s="8">
        <v>833892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1642381</v>
      </c>
      <c r="X26" s="8">
        <v>1521234</v>
      </c>
      <c r="Y26" s="8">
        <v>121147</v>
      </c>
      <c r="Z26" s="2">
        <v>7.96</v>
      </c>
      <c r="AA26" s="6">
        <v>3246332</v>
      </c>
    </row>
    <row r="27" spans="1:27" ht="13.5">
      <c r="A27" s="25" t="s">
        <v>53</v>
      </c>
      <c r="B27" s="24"/>
      <c r="C27" s="6">
        <v>8826813</v>
      </c>
      <c r="D27" s="6">
        <v>0</v>
      </c>
      <c r="E27" s="7">
        <v>6194054</v>
      </c>
      <c r="F27" s="8">
        <v>6194054</v>
      </c>
      <c r="G27" s="8">
        <v>0</v>
      </c>
      <c r="H27" s="8">
        <v>1032712</v>
      </c>
      <c r="I27" s="8">
        <v>516356</v>
      </c>
      <c r="J27" s="8">
        <v>1549068</v>
      </c>
      <c r="K27" s="8">
        <v>516356</v>
      </c>
      <c r="L27" s="8">
        <v>516356</v>
      </c>
      <c r="M27" s="8">
        <v>516356</v>
      </c>
      <c r="N27" s="8">
        <v>1549068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3098136</v>
      </c>
      <c r="X27" s="8">
        <v>3097026</v>
      </c>
      <c r="Y27" s="8">
        <v>1110</v>
      </c>
      <c r="Z27" s="2">
        <v>0.04</v>
      </c>
      <c r="AA27" s="6">
        <v>6194054</v>
      </c>
    </row>
    <row r="28" spans="1:27" ht="13.5">
      <c r="A28" s="25" t="s">
        <v>54</v>
      </c>
      <c r="B28" s="24"/>
      <c r="C28" s="6">
        <v>28438477</v>
      </c>
      <c r="D28" s="6">
        <v>0</v>
      </c>
      <c r="E28" s="7">
        <v>29406916</v>
      </c>
      <c r="F28" s="8">
        <v>29406916</v>
      </c>
      <c r="G28" s="8">
        <v>0</v>
      </c>
      <c r="H28" s="8">
        <v>4913382</v>
      </c>
      <c r="I28" s="8">
        <v>2456691</v>
      </c>
      <c r="J28" s="8">
        <v>7370073</v>
      </c>
      <c r="K28" s="8">
        <v>2456691</v>
      </c>
      <c r="L28" s="8">
        <v>2456691</v>
      </c>
      <c r="M28" s="8">
        <v>2456691</v>
      </c>
      <c r="N28" s="8">
        <v>7370073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14740146</v>
      </c>
      <c r="X28" s="8">
        <v>14703456</v>
      </c>
      <c r="Y28" s="8">
        <v>36690</v>
      </c>
      <c r="Z28" s="2">
        <v>0.25</v>
      </c>
      <c r="AA28" s="6">
        <v>29406916</v>
      </c>
    </row>
    <row r="29" spans="1:27" ht="13.5">
      <c r="A29" s="25" t="s">
        <v>55</v>
      </c>
      <c r="B29" s="24"/>
      <c r="C29" s="6">
        <v>336340</v>
      </c>
      <c r="D29" s="6">
        <v>0</v>
      </c>
      <c r="E29" s="7">
        <v>310000</v>
      </c>
      <c r="F29" s="8">
        <v>310000</v>
      </c>
      <c r="G29" s="8">
        <v>20527</v>
      </c>
      <c r="H29" s="8">
        <v>20250</v>
      </c>
      <c r="I29" s="8">
        <v>19297</v>
      </c>
      <c r="J29" s="8">
        <v>60074</v>
      </c>
      <c r="K29" s="8">
        <v>18002</v>
      </c>
      <c r="L29" s="8">
        <v>17545</v>
      </c>
      <c r="M29" s="8">
        <v>16276</v>
      </c>
      <c r="N29" s="8">
        <v>51823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111897</v>
      </c>
      <c r="X29" s="8">
        <v>148800</v>
      </c>
      <c r="Y29" s="8">
        <v>-36903</v>
      </c>
      <c r="Z29" s="2">
        <v>-24.8</v>
      </c>
      <c r="AA29" s="6">
        <v>310000</v>
      </c>
    </row>
    <row r="30" spans="1:27" ht="13.5">
      <c r="A30" s="25" t="s">
        <v>56</v>
      </c>
      <c r="B30" s="24"/>
      <c r="C30" s="6">
        <v>21065220</v>
      </c>
      <c r="D30" s="6">
        <v>0</v>
      </c>
      <c r="E30" s="7">
        <v>22962421</v>
      </c>
      <c r="F30" s="8">
        <v>22962421</v>
      </c>
      <c r="G30" s="8">
        <v>38064</v>
      </c>
      <c r="H30" s="8">
        <v>3048051</v>
      </c>
      <c r="I30" s="8">
        <v>2872172</v>
      </c>
      <c r="J30" s="8">
        <v>5958287</v>
      </c>
      <c r="K30" s="8">
        <v>1532065</v>
      </c>
      <c r="L30" s="8">
        <v>1552384</v>
      </c>
      <c r="M30" s="8">
        <v>1549636</v>
      </c>
      <c r="N30" s="8">
        <v>4634085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10592372</v>
      </c>
      <c r="X30" s="8">
        <v>9981764</v>
      </c>
      <c r="Y30" s="8">
        <v>610608</v>
      </c>
      <c r="Z30" s="2">
        <v>6.12</v>
      </c>
      <c r="AA30" s="6">
        <v>22962421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9536950</v>
      </c>
      <c r="F33" s="8">
        <v>9536950</v>
      </c>
      <c r="G33" s="8">
        <v>469004</v>
      </c>
      <c r="H33" s="8">
        <v>474933</v>
      </c>
      <c r="I33" s="8">
        <v>491215</v>
      </c>
      <c r="J33" s="8">
        <v>1435152</v>
      </c>
      <c r="K33" s="8">
        <v>491215</v>
      </c>
      <c r="L33" s="8">
        <v>497408</v>
      </c>
      <c r="M33" s="8">
        <v>556724</v>
      </c>
      <c r="N33" s="8">
        <v>1545347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2980499</v>
      </c>
      <c r="X33" s="8">
        <v>4643597</v>
      </c>
      <c r="Y33" s="8">
        <v>-1663098</v>
      </c>
      <c r="Z33" s="2">
        <v>-35.81</v>
      </c>
      <c r="AA33" s="6">
        <v>9536950</v>
      </c>
    </row>
    <row r="34" spans="1:27" ht="13.5">
      <c r="A34" s="25" t="s">
        <v>60</v>
      </c>
      <c r="B34" s="24"/>
      <c r="C34" s="6">
        <v>36518778</v>
      </c>
      <c r="D34" s="6">
        <v>0</v>
      </c>
      <c r="E34" s="7">
        <v>34537491</v>
      </c>
      <c r="F34" s="8">
        <v>34537491</v>
      </c>
      <c r="G34" s="8">
        <v>1737033</v>
      </c>
      <c r="H34" s="8">
        <v>3673721</v>
      </c>
      <c r="I34" s="8">
        <v>2242022</v>
      </c>
      <c r="J34" s="8">
        <v>7652776</v>
      </c>
      <c r="K34" s="8">
        <v>3872521</v>
      </c>
      <c r="L34" s="8">
        <v>3807599</v>
      </c>
      <c r="M34" s="8">
        <v>2309517</v>
      </c>
      <c r="N34" s="8">
        <v>9989637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17642413</v>
      </c>
      <c r="X34" s="8">
        <v>17268744</v>
      </c>
      <c r="Y34" s="8">
        <v>373669</v>
      </c>
      <c r="Z34" s="2">
        <v>2.16</v>
      </c>
      <c r="AA34" s="6">
        <v>34537491</v>
      </c>
    </row>
    <row r="35" spans="1:27" ht="13.5">
      <c r="A35" s="23" t="s">
        <v>61</v>
      </c>
      <c r="B35" s="29"/>
      <c r="C35" s="6">
        <v>3251424</v>
      </c>
      <c r="D35" s="6">
        <v>0</v>
      </c>
      <c r="E35" s="7">
        <v>20000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8">
        <v>-1710</v>
      </c>
      <c r="L35" s="8">
        <v>0</v>
      </c>
      <c r="M35" s="8">
        <v>0</v>
      </c>
      <c r="N35" s="8">
        <v>-1710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-1710</v>
      </c>
      <c r="X35" s="8">
        <v>10002</v>
      </c>
      <c r="Y35" s="8">
        <v>-11712</v>
      </c>
      <c r="Z35" s="2">
        <v>-117.1</v>
      </c>
      <c r="AA35" s="6">
        <v>20000</v>
      </c>
    </row>
    <row r="36" spans="1:27" ht="12.75">
      <c r="A36" s="40" t="s">
        <v>62</v>
      </c>
      <c r="B36" s="32"/>
      <c r="C36" s="33">
        <f aca="true" t="shared" si="1" ref="C36:Y36">SUM(C25:C35)</f>
        <v>139178017</v>
      </c>
      <c r="D36" s="33">
        <f>SUM(D25:D35)</f>
        <v>0</v>
      </c>
      <c r="E36" s="34">
        <f t="shared" si="1"/>
        <v>153429853</v>
      </c>
      <c r="F36" s="35">
        <f t="shared" si="1"/>
        <v>153429853</v>
      </c>
      <c r="G36" s="35">
        <f t="shared" si="1"/>
        <v>5738953</v>
      </c>
      <c r="H36" s="35">
        <f t="shared" si="1"/>
        <v>16650250</v>
      </c>
      <c r="I36" s="35">
        <f t="shared" si="1"/>
        <v>12090727</v>
      </c>
      <c r="J36" s="35">
        <f t="shared" si="1"/>
        <v>34479930</v>
      </c>
      <c r="K36" s="35">
        <f t="shared" si="1"/>
        <v>12330131</v>
      </c>
      <c r="L36" s="35">
        <f t="shared" si="1"/>
        <v>12388772</v>
      </c>
      <c r="M36" s="35">
        <f t="shared" si="1"/>
        <v>10991969</v>
      </c>
      <c r="N36" s="35">
        <f t="shared" si="1"/>
        <v>35710872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70190802</v>
      </c>
      <c r="X36" s="35">
        <f t="shared" si="1"/>
        <v>71073008</v>
      </c>
      <c r="Y36" s="35">
        <f t="shared" si="1"/>
        <v>-882206</v>
      </c>
      <c r="Z36" s="36">
        <f>+IF(X36&lt;&gt;0,+(Y36/X36)*100,0)</f>
        <v>-1.2412672895454206</v>
      </c>
      <c r="AA36" s="33">
        <f>SUM(AA25:AA35)</f>
        <v>153429853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-18241841</v>
      </c>
      <c r="D38" s="46">
        <f>+D22-D36</f>
        <v>0</v>
      </c>
      <c r="E38" s="47">
        <f t="shared" si="2"/>
        <v>-21192791</v>
      </c>
      <c r="F38" s="48">
        <f t="shared" si="2"/>
        <v>-21192791</v>
      </c>
      <c r="G38" s="48">
        <f t="shared" si="2"/>
        <v>11366469</v>
      </c>
      <c r="H38" s="48">
        <f t="shared" si="2"/>
        <v>-1099011</v>
      </c>
      <c r="I38" s="48">
        <f t="shared" si="2"/>
        <v>-6868325</v>
      </c>
      <c r="J38" s="48">
        <f t="shared" si="2"/>
        <v>3399133</v>
      </c>
      <c r="K38" s="48">
        <f t="shared" si="2"/>
        <v>-3366220</v>
      </c>
      <c r="L38" s="48">
        <f t="shared" si="2"/>
        <v>-4238210</v>
      </c>
      <c r="M38" s="48">
        <f t="shared" si="2"/>
        <v>2882286</v>
      </c>
      <c r="N38" s="48">
        <f t="shared" si="2"/>
        <v>-4722144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-1323011</v>
      </c>
      <c r="X38" s="48">
        <f>IF(F22=F36,0,X22-X36)</f>
        <v>4719349</v>
      </c>
      <c r="Y38" s="48">
        <f t="shared" si="2"/>
        <v>-6042360</v>
      </c>
      <c r="Z38" s="49">
        <f>+IF(X38&lt;&gt;0,+(Y38/X38)*100,0)</f>
        <v>-128.03376058858967</v>
      </c>
      <c r="AA38" s="46">
        <f>+AA22-AA36</f>
        <v>-21192791</v>
      </c>
    </row>
    <row r="39" spans="1:27" ht="13.5">
      <c r="A39" s="23" t="s">
        <v>64</v>
      </c>
      <c r="B39" s="29"/>
      <c r="C39" s="6">
        <v>60044153</v>
      </c>
      <c r="D39" s="6">
        <v>0</v>
      </c>
      <c r="E39" s="7">
        <v>28090800</v>
      </c>
      <c r="F39" s="8">
        <v>28090800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19663560</v>
      </c>
      <c r="Y39" s="8">
        <v>-19663560</v>
      </c>
      <c r="Z39" s="2">
        <v>-100</v>
      </c>
      <c r="AA39" s="6">
        <v>28090800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41802312</v>
      </c>
      <c r="D42" s="55">
        <f>SUM(D38:D41)</f>
        <v>0</v>
      </c>
      <c r="E42" s="56">
        <f t="shared" si="3"/>
        <v>6898009</v>
      </c>
      <c r="F42" s="57">
        <f t="shared" si="3"/>
        <v>6898009</v>
      </c>
      <c r="G42" s="57">
        <f t="shared" si="3"/>
        <v>11366469</v>
      </c>
      <c r="H42" s="57">
        <f t="shared" si="3"/>
        <v>-1099011</v>
      </c>
      <c r="I42" s="57">
        <f t="shared" si="3"/>
        <v>-6868325</v>
      </c>
      <c r="J42" s="57">
        <f t="shared" si="3"/>
        <v>3399133</v>
      </c>
      <c r="K42" s="57">
        <f t="shared" si="3"/>
        <v>-3366220</v>
      </c>
      <c r="L42" s="57">
        <f t="shared" si="3"/>
        <v>-4238210</v>
      </c>
      <c r="M42" s="57">
        <f t="shared" si="3"/>
        <v>2882286</v>
      </c>
      <c r="N42" s="57">
        <f t="shared" si="3"/>
        <v>-4722144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-1323011</v>
      </c>
      <c r="X42" s="57">
        <f t="shared" si="3"/>
        <v>24382909</v>
      </c>
      <c r="Y42" s="57">
        <f t="shared" si="3"/>
        <v>-25705920</v>
      </c>
      <c r="Z42" s="58">
        <f>+IF(X42&lt;&gt;0,+(Y42/X42)*100,0)</f>
        <v>-105.42597685944692</v>
      </c>
      <c r="AA42" s="55">
        <f>SUM(AA38:AA41)</f>
        <v>6898009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41802312</v>
      </c>
      <c r="D44" s="63">
        <f>+D42-D43</f>
        <v>0</v>
      </c>
      <c r="E44" s="64">
        <f t="shared" si="4"/>
        <v>6898009</v>
      </c>
      <c r="F44" s="65">
        <f t="shared" si="4"/>
        <v>6898009</v>
      </c>
      <c r="G44" s="65">
        <f t="shared" si="4"/>
        <v>11366469</v>
      </c>
      <c r="H44" s="65">
        <f t="shared" si="4"/>
        <v>-1099011</v>
      </c>
      <c r="I44" s="65">
        <f t="shared" si="4"/>
        <v>-6868325</v>
      </c>
      <c r="J44" s="65">
        <f t="shared" si="4"/>
        <v>3399133</v>
      </c>
      <c r="K44" s="65">
        <f t="shared" si="4"/>
        <v>-3366220</v>
      </c>
      <c r="L44" s="65">
        <f t="shared" si="4"/>
        <v>-4238210</v>
      </c>
      <c r="M44" s="65">
        <f t="shared" si="4"/>
        <v>2882286</v>
      </c>
      <c r="N44" s="65">
        <f t="shared" si="4"/>
        <v>-4722144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-1323011</v>
      </c>
      <c r="X44" s="65">
        <f t="shared" si="4"/>
        <v>24382909</v>
      </c>
      <c r="Y44" s="65">
        <f t="shared" si="4"/>
        <v>-25705920</v>
      </c>
      <c r="Z44" s="66">
        <f>+IF(X44&lt;&gt;0,+(Y44/X44)*100,0)</f>
        <v>-105.42597685944692</v>
      </c>
      <c r="AA44" s="63">
        <f>+AA42-AA43</f>
        <v>6898009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41802312</v>
      </c>
      <c r="D46" s="55">
        <f>SUM(D44:D45)</f>
        <v>0</v>
      </c>
      <c r="E46" s="56">
        <f t="shared" si="5"/>
        <v>6898009</v>
      </c>
      <c r="F46" s="57">
        <f t="shared" si="5"/>
        <v>6898009</v>
      </c>
      <c r="G46" s="57">
        <f t="shared" si="5"/>
        <v>11366469</v>
      </c>
      <c r="H46" s="57">
        <f t="shared" si="5"/>
        <v>-1099011</v>
      </c>
      <c r="I46" s="57">
        <f t="shared" si="5"/>
        <v>-6868325</v>
      </c>
      <c r="J46" s="57">
        <f t="shared" si="5"/>
        <v>3399133</v>
      </c>
      <c r="K46" s="57">
        <f t="shared" si="5"/>
        <v>-3366220</v>
      </c>
      <c r="L46" s="57">
        <f t="shared" si="5"/>
        <v>-4238210</v>
      </c>
      <c r="M46" s="57">
        <f t="shared" si="5"/>
        <v>2882286</v>
      </c>
      <c r="N46" s="57">
        <f t="shared" si="5"/>
        <v>-4722144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-1323011</v>
      </c>
      <c r="X46" s="57">
        <f t="shared" si="5"/>
        <v>24382909</v>
      </c>
      <c r="Y46" s="57">
        <f t="shared" si="5"/>
        <v>-25705920</v>
      </c>
      <c r="Z46" s="58">
        <f>+IF(X46&lt;&gt;0,+(Y46/X46)*100,0)</f>
        <v>-105.42597685944692</v>
      </c>
      <c r="AA46" s="55">
        <f>SUM(AA44:AA45)</f>
        <v>6898009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41802312</v>
      </c>
      <c r="D48" s="71">
        <f>SUM(D46:D47)</f>
        <v>0</v>
      </c>
      <c r="E48" s="72">
        <f t="shared" si="6"/>
        <v>6898009</v>
      </c>
      <c r="F48" s="73">
        <f t="shared" si="6"/>
        <v>6898009</v>
      </c>
      <c r="G48" s="73">
        <f t="shared" si="6"/>
        <v>11366469</v>
      </c>
      <c r="H48" s="74">
        <f t="shared" si="6"/>
        <v>-1099011</v>
      </c>
      <c r="I48" s="74">
        <f t="shared" si="6"/>
        <v>-6868325</v>
      </c>
      <c r="J48" s="74">
        <f t="shared" si="6"/>
        <v>3399133</v>
      </c>
      <c r="K48" s="74">
        <f t="shared" si="6"/>
        <v>-3366220</v>
      </c>
      <c r="L48" s="74">
        <f t="shared" si="6"/>
        <v>-4238210</v>
      </c>
      <c r="M48" s="73">
        <f t="shared" si="6"/>
        <v>2882286</v>
      </c>
      <c r="N48" s="73">
        <f t="shared" si="6"/>
        <v>-4722144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-1323011</v>
      </c>
      <c r="X48" s="74">
        <f t="shared" si="6"/>
        <v>24382909</v>
      </c>
      <c r="Y48" s="74">
        <f t="shared" si="6"/>
        <v>-25705920</v>
      </c>
      <c r="Z48" s="75">
        <f>+IF(X48&lt;&gt;0,+(Y48/X48)*100,0)</f>
        <v>-105.42597685944692</v>
      </c>
      <c r="AA48" s="76">
        <f>SUM(AA46:AA47)</f>
        <v>6898009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26116879</v>
      </c>
      <c r="D5" s="6">
        <v>0</v>
      </c>
      <c r="E5" s="7">
        <v>30665305</v>
      </c>
      <c r="F5" s="8">
        <v>30665305</v>
      </c>
      <c r="G5" s="8">
        <v>15965981</v>
      </c>
      <c r="H5" s="8">
        <v>1209961</v>
      </c>
      <c r="I5" s="8">
        <v>850417</v>
      </c>
      <c r="J5" s="8">
        <v>18026359</v>
      </c>
      <c r="K5" s="8">
        <v>-273775</v>
      </c>
      <c r="L5" s="8">
        <v>1121573</v>
      </c>
      <c r="M5" s="8">
        <v>1218014</v>
      </c>
      <c r="N5" s="8">
        <v>2065812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20092171</v>
      </c>
      <c r="X5" s="8">
        <v>21476893</v>
      </c>
      <c r="Y5" s="8">
        <v>-1384722</v>
      </c>
      <c r="Z5" s="2">
        <v>-6.45</v>
      </c>
      <c r="AA5" s="6">
        <v>30665305</v>
      </c>
    </row>
    <row r="6" spans="1:27" ht="13.5">
      <c r="A6" s="23" t="s">
        <v>33</v>
      </c>
      <c r="B6" s="24"/>
      <c r="C6" s="6">
        <v>140104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67805345</v>
      </c>
      <c r="D7" s="6">
        <v>0</v>
      </c>
      <c r="E7" s="7">
        <v>56203499</v>
      </c>
      <c r="F7" s="8">
        <v>56203499</v>
      </c>
      <c r="G7" s="8">
        <v>4444253</v>
      </c>
      <c r="H7" s="8">
        <v>5318247</v>
      </c>
      <c r="I7" s="8">
        <v>4954932</v>
      </c>
      <c r="J7" s="8">
        <v>14717432</v>
      </c>
      <c r="K7" s="8">
        <v>3846872</v>
      </c>
      <c r="L7" s="8">
        <v>3933091</v>
      </c>
      <c r="M7" s="8">
        <v>4448718</v>
      </c>
      <c r="N7" s="8">
        <v>12228681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26946113</v>
      </c>
      <c r="X7" s="8">
        <v>25240318</v>
      </c>
      <c r="Y7" s="8">
        <v>1705795</v>
      </c>
      <c r="Z7" s="2">
        <v>6.76</v>
      </c>
      <c r="AA7" s="6">
        <v>56203499</v>
      </c>
    </row>
    <row r="8" spans="1:27" ht="13.5">
      <c r="A8" s="25" t="s">
        <v>35</v>
      </c>
      <c r="B8" s="24"/>
      <c r="C8" s="6">
        <v>22235835</v>
      </c>
      <c r="D8" s="6">
        <v>0</v>
      </c>
      <c r="E8" s="7">
        <v>25863997</v>
      </c>
      <c r="F8" s="8">
        <v>25863997</v>
      </c>
      <c r="G8" s="8">
        <v>2235156</v>
      </c>
      <c r="H8" s="8">
        <v>2089746</v>
      </c>
      <c r="I8" s="8">
        <v>14377754</v>
      </c>
      <c r="J8" s="8">
        <v>18702656</v>
      </c>
      <c r="K8" s="8">
        <v>2219158</v>
      </c>
      <c r="L8" s="8">
        <v>-10007650</v>
      </c>
      <c r="M8" s="8">
        <v>2232521</v>
      </c>
      <c r="N8" s="8">
        <v>-5555971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13146685</v>
      </c>
      <c r="X8" s="8">
        <v>14010148</v>
      </c>
      <c r="Y8" s="8">
        <v>-863463</v>
      </c>
      <c r="Z8" s="2">
        <v>-6.16</v>
      </c>
      <c r="AA8" s="6">
        <v>25863997</v>
      </c>
    </row>
    <row r="9" spans="1:27" ht="13.5">
      <c r="A9" s="25" t="s">
        <v>36</v>
      </c>
      <c r="B9" s="24"/>
      <c r="C9" s="6">
        <v>10936980</v>
      </c>
      <c r="D9" s="6">
        <v>0</v>
      </c>
      <c r="E9" s="7">
        <v>15971785</v>
      </c>
      <c r="F9" s="8">
        <v>15971785</v>
      </c>
      <c r="G9" s="8">
        <v>1351175</v>
      </c>
      <c r="H9" s="8">
        <v>1350800</v>
      </c>
      <c r="I9" s="8">
        <v>1351295</v>
      </c>
      <c r="J9" s="8">
        <v>4053270</v>
      </c>
      <c r="K9" s="8">
        <v>1351811</v>
      </c>
      <c r="L9" s="8">
        <v>1352121</v>
      </c>
      <c r="M9" s="8">
        <v>1350054</v>
      </c>
      <c r="N9" s="8">
        <v>4053986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8107256</v>
      </c>
      <c r="X9" s="8">
        <v>8163717</v>
      </c>
      <c r="Y9" s="8">
        <v>-56461</v>
      </c>
      <c r="Z9" s="2">
        <v>-0.69</v>
      </c>
      <c r="AA9" s="6">
        <v>15971785</v>
      </c>
    </row>
    <row r="10" spans="1:27" ht="13.5">
      <c r="A10" s="25" t="s">
        <v>37</v>
      </c>
      <c r="B10" s="24"/>
      <c r="C10" s="6">
        <v>5913071</v>
      </c>
      <c r="D10" s="6">
        <v>0</v>
      </c>
      <c r="E10" s="7">
        <v>8226222</v>
      </c>
      <c r="F10" s="26">
        <v>8226222</v>
      </c>
      <c r="G10" s="26">
        <v>778347</v>
      </c>
      <c r="H10" s="26">
        <v>778494</v>
      </c>
      <c r="I10" s="26">
        <v>778494</v>
      </c>
      <c r="J10" s="26">
        <v>2335335</v>
      </c>
      <c r="K10" s="26">
        <v>778682</v>
      </c>
      <c r="L10" s="26">
        <v>778870</v>
      </c>
      <c r="M10" s="26">
        <v>776495</v>
      </c>
      <c r="N10" s="26">
        <v>2334047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4669382</v>
      </c>
      <c r="X10" s="26">
        <v>4099425</v>
      </c>
      <c r="Y10" s="26">
        <v>569957</v>
      </c>
      <c r="Z10" s="27">
        <v>13.9</v>
      </c>
      <c r="AA10" s="28">
        <v>8226222</v>
      </c>
    </row>
    <row r="11" spans="1:27" ht="13.5">
      <c r="A11" s="25" t="s">
        <v>38</v>
      </c>
      <c r="B11" s="29"/>
      <c r="C11" s="6">
        <v>396126</v>
      </c>
      <c r="D11" s="6">
        <v>0</v>
      </c>
      <c r="E11" s="7">
        <v>117901</v>
      </c>
      <c r="F11" s="8">
        <v>117901</v>
      </c>
      <c r="G11" s="8">
        <v>32901</v>
      </c>
      <c r="H11" s="8">
        <v>33262</v>
      </c>
      <c r="I11" s="8">
        <v>37237</v>
      </c>
      <c r="J11" s="8">
        <v>103400</v>
      </c>
      <c r="K11" s="8">
        <v>33446</v>
      </c>
      <c r="L11" s="8">
        <v>33336</v>
      </c>
      <c r="M11" s="8">
        <v>34361</v>
      </c>
      <c r="N11" s="8">
        <v>101143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204543</v>
      </c>
      <c r="X11" s="8">
        <v>58950</v>
      </c>
      <c r="Y11" s="8">
        <v>145593</v>
      </c>
      <c r="Z11" s="2">
        <v>246.98</v>
      </c>
      <c r="AA11" s="6">
        <v>117901</v>
      </c>
    </row>
    <row r="12" spans="1:27" ht="13.5">
      <c r="A12" s="25" t="s">
        <v>39</v>
      </c>
      <c r="B12" s="29"/>
      <c r="C12" s="6">
        <v>788198</v>
      </c>
      <c r="D12" s="6">
        <v>0</v>
      </c>
      <c r="E12" s="7">
        <v>785723</v>
      </c>
      <c r="F12" s="8">
        <v>785723</v>
      </c>
      <c r="G12" s="8">
        <v>65372</v>
      </c>
      <c r="H12" s="8">
        <v>72138</v>
      </c>
      <c r="I12" s="8">
        <v>71541</v>
      </c>
      <c r="J12" s="8">
        <v>209051</v>
      </c>
      <c r="K12" s="8">
        <v>66842</v>
      </c>
      <c r="L12" s="8">
        <v>74762</v>
      </c>
      <c r="M12" s="8">
        <v>58608</v>
      </c>
      <c r="N12" s="8">
        <v>200212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409263</v>
      </c>
      <c r="X12" s="8">
        <v>425414</v>
      </c>
      <c r="Y12" s="8">
        <v>-16151</v>
      </c>
      <c r="Z12" s="2">
        <v>-3.8</v>
      </c>
      <c r="AA12" s="6">
        <v>785723</v>
      </c>
    </row>
    <row r="13" spans="1:27" ht="13.5">
      <c r="A13" s="23" t="s">
        <v>40</v>
      </c>
      <c r="B13" s="29"/>
      <c r="C13" s="6">
        <v>1199914</v>
      </c>
      <c r="D13" s="6">
        <v>0</v>
      </c>
      <c r="E13" s="7">
        <v>805600</v>
      </c>
      <c r="F13" s="8">
        <v>805600</v>
      </c>
      <c r="G13" s="8">
        <v>24877</v>
      </c>
      <c r="H13" s="8">
        <v>15341</v>
      </c>
      <c r="I13" s="8">
        <v>1514</v>
      </c>
      <c r="J13" s="8">
        <v>41732</v>
      </c>
      <c r="K13" s="8">
        <v>3573</v>
      </c>
      <c r="L13" s="8">
        <v>1903</v>
      </c>
      <c r="M13" s="8">
        <v>0</v>
      </c>
      <c r="N13" s="8">
        <v>5476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47208</v>
      </c>
      <c r="X13" s="8">
        <v>57384</v>
      </c>
      <c r="Y13" s="8">
        <v>-10176</v>
      </c>
      <c r="Z13" s="2">
        <v>-17.73</v>
      </c>
      <c r="AA13" s="6">
        <v>805600</v>
      </c>
    </row>
    <row r="14" spans="1:27" ht="13.5">
      <c r="A14" s="23" t="s">
        <v>41</v>
      </c>
      <c r="B14" s="29"/>
      <c r="C14" s="6">
        <v>558134</v>
      </c>
      <c r="D14" s="6">
        <v>0</v>
      </c>
      <c r="E14" s="7">
        <v>954090</v>
      </c>
      <c r="F14" s="8">
        <v>954090</v>
      </c>
      <c r="G14" s="8">
        <v>68685</v>
      </c>
      <c r="H14" s="8">
        <v>77003</v>
      </c>
      <c r="I14" s="8">
        <v>83989</v>
      </c>
      <c r="J14" s="8">
        <v>229677</v>
      </c>
      <c r="K14" s="8">
        <v>158390</v>
      </c>
      <c r="L14" s="8">
        <v>102301</v>
      </c>
      <c r="M14" s="8">
        <v>98644</v>
      </c>
      <c r="N14" s="8">
        <v>359335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589012</v>
      </c>
      <c r="X14" s="8">
        <v>279984</v>
      </c>
      <c r="Y14" s="8">
        <v>309028</v>
      </c>
      <c r="Z14" s="2">
        <v>110.37</v>
      </c>
      <c r="AA14" s="6">
        <v>954090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19399400</v>
      </c>
      <c r="D16" s="6">
        <v>0</v>
      </c>
      <c r="E16" s="7">
        <v>6942895</v>
      </c>
      <c r="F16" s="8">
        <v>6942895</v>
      </c>
      <c r="G16" s="8">
        <v>148751</v>
      </c>
      <c r="H16" s="8">
        <v>96120</v>
      </c>
      <c r="I16" s="8">
        <v>37156</v>
      </c>
      <c r="J16" s="8">
        <v>282027</v>
      </c>
      <c r="K16" s="8">
        <v>153758</v>
      </c>
      <c r="L16" s="8">
        <v>469657</v>
      </c>
      <c r="M16" s="8">
        <v>14514</v>
      </c>
      <c r="N16" s="8">
        <v>637929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919956</v>
      </c>
      <c r="X16" s="8">
        <v>3155385</v>
      </c>
      <c r="Y16" s="8">
        <v>-2235429</v>
      </c>
      <c r="Z16" s="2">
        <v>-70.84</v>
      </c>
      <c r="AA16" s="6">
        <v>6942895</v>
      </c>
    </row>
    <row r="17" spans="1:27" ht="13.5">
      <c r="A17" s="23" t="s">
        <v>44</v>
      </c>
      <c r="B17" s="29"/>
      <c r="C17" s="6">
        <v>309634</v>
      </c>
      <c r="D17" s="6">
        <v>0</v>
      </c>
      <c r="E17" s="7">
        <v>2508232</v>
      </c>
      <c r="F17" s="8">
        <v>2508232</v>
      </c>
      <c r="G17" s="8">
        <v>32287</v>
      </c>
      <c r="H17" s="8">
        <v>32613</v>
      </c>
      <c r="I17" s="8">
        <v>34083</v>
      </c>
      <c r="J17" s="8">
        <v>98983</v>
      </c>
      <c r="K17" s="8">
        <v>35816</v>
      </c>
      <c r="L17" s="8">
        <v>39192</v>
      </c>
      <c r="M17" s="8">
        <v>24442</v>
      </c>
      <c r="N17" s="8">
        <v>99450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198433</v>
      </c>
      <c r="X17" s="8">
        <v>194531</v>
      </c>
      <c r="Y17" s="8">
        <v>3902</v>
      </c>
      <c r="Z17" s="2">
        <v>2.01</v>
      </c>
      <c r="AA17" s="6">
        <v>2508232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40635275</v>
      </c>
      <c r="D19" s="6">
        <v>0</v>
      </c>
      <c r="E19" s="7">
        <v>41210000</v>
      </c>
      <c r="F19" s="8">
        <v>41210000</v>
      </c>
      <c r="G19" s="8">
        <v>15883806</v>
      </c>
      <c r="H19" s="8">
        <v>392857</v>
      </c>
      <c r="I19" s="8">
        <v>160992</v>
      </c>
      <c r="J19" s="8">
        <v>16437655</v>
      </c>
      <c r="K19" s="8">
        <v>714201</v>
      </c>
      <c r="L19" s="8">
        <v>139883</v>
      </c>
      <c r="M19" s="8">
        <v>9384854</v>
      </c>
      <c r="N19" s="8">
        <v>10238938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26676593</v>
      </c>
      <c r="X19" s="8">
        <v>33305963</v>
      </c>
      <c r="Y19" s="8">
        <v>-6629370</v>
      </c>
      <c r="Z19" s="2">
        <v>-19.9</v>
      </c>
      <c r="AA19" s="6">
        <v>41210000</v>
      </c>
    </row>
    <row r="20" spans="1:27" ht="13.5">
      <c r="A20" s="23" t="s">
        <v>47</v>
      </c>
      <c r="B20" s="29"/>
      <c r="C20" s="6">
        <v>2601661</v>
      </c>
      <c r="D20" s="6">
        <v>0</v>
      </c>
      <c r="E20" s="7">
        <v>27194751</v>
      </c>
      <c r="F20" s="26">
        <v>27194751</v>
      </c>
      <c r="G20" s="26">
        <v>465681</v>
      </c>
      <c r="H20" s="26">
        <v>2535662</v>
      </c>
      <c r="I20" s="26">
        <v>2221722</v>
      </c>
      <c r="J20" s="26">
        <v>5223065</v>
      </c>
      <c r="K20" s="26">
        <v>1965537</v>
      </c>
      <c r="L20" s="26">
        <v>2284823</v>
      </c>
      <c r="M20" s="26">
        <v>2017081</v>
      </c>
      <c r="N20" s="26">
        <v>6267441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11490506</v>
      </c>
      <c r="X20" s="26">
        <v>11711088</v>
      </c>
      <c r="Y20" s="26">
        <v>-220582</v>
      </c>
      <c r="Z20" s="27">
        <v>-1.88</v>
      </c>
      <c r="AA20" s="28">
        <v>27194751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129600</v>
      </c>
      <c r="F21" s="8">
        <v>129600</v>
      </c>
      <c r="G21" s="8">
        <v>70</v>
      </c>
      <c r="H21" s="8">
        <v>14678</v>
      </c>
      <c r="I21" s="30">
        <v>110885</v>
      </c>
      <c r="J21" s="8">
        <v>125633</v>
      </c>
      <c r="K21" s="8">
        <v>-1068</v>
      </c>
      <c r="L21" s="8">
        <v>0</v>
      </c>
      <c r="M21" s="8">
        <v>0</v>
      </c>
      <c r="N21" s="8">
        <v>-1068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124565</v>
      </c>
      <c r="X21" s="8">
        <v>60000</v>
      </c>
      <c r="Y21" s="8">
        <v>64565</v>
      </c>
      <c r="Z21" s="2">
        <v>107.61</v>
      </c>
      <c r="AA21" s="6">
        <v>129600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199036556</v>
      </c>
      <c r="D22" s="33">
        <f>SUM(D5:D21)</f>
        <v>0</v>
      </c>
      <c r="E22" s="34">
        <f t="shared" si="0"/>
        <v>217579600</v>
      </c>
      <c r="F22" s="35">
        <f t="shared" si="0"/>
        <v>217579600</v>
      </c>
      <c r="G22" s="35">
        <f t="shared" si="0"/>
        <v>41497342</v>
      </c>
      <c r="H22" s="35">
        <f t="shared" si="0"/>
        <v>14016922</v>
      </c>
      <c r="I22" s="35">
        <f t="shared" si="0"/>
        <v>25072011</v>
      </c>
      <c r="J22" s="35">
        <f t="shared" si="0"/>
        <v>80586275</v>
      </c>
      <c r="K22" s="35">
        <f t="shared" si="0"/>
        <v>11053243</v>
      </c>
      <c r="L22" s="35">
        <f t="shared" si="0"/>
        <v>323862</v>
      </c>
      <c r="M22" s="35">
        <f t="shared" si="0"/>
        <v>21658306</v>
      </c>
      <c r="N22" s="35">
        <f t="shared" si="0"/>
        <v>33035411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113621686</v>
      </c>
      <c r="X22" s="35">
        <f t="shared" si="0"/>
        <v>122239200</v>
      </c>
      <c r="Y22" s="35">
        <f t="shared" si="0"/>
        <v>-8617514</v>
      </c>
      <c r="Z22" s="36">
        <f>+IF(X22&lt;&gt;0,+(Y22/X22)*100,0)</f>
        <v>-7.0497140033638965</v>
      </c>
      <c r="AA22" s="33">
        <f>SUM(AA5:AA21)</f>
        <v>217579600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71037597</v>
      </c>
      <c r="D25" s="6">
        <v>0</v>
      </c>
      <c r="E25" s="7">
        <v>69837719</v>
      </c>
      <c r="F25" s="8">
        <v>69837719</v>
      </c>
      <c r="G25" s="8">
        <v>5903768</v>
      </c>
      <c r="H25" s="8">
        <v>5971689</v>
      </c>
      <c r="I25" s="8">
        <v>5996444</v>
      </c>
      <c r="J25" s="8">
        <v>17871901</v>
      </c>
      <c r="K25" s="8">
        <v>5904059</v>
      </c>
      <c r="L25" s="8">
        <v>6026051</v>
      </c>
      <c r="M25" s="8">
        <v>5977752</v>
      </c>
      <c r="N25" s="8">
        <v>17907862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35779763</v>
      </c>
      <c r="X25" s="8">
        <v>34500612</v>
      </c>
      <c r="Y25" s="8">
        <v>1279151</v>
      </c>
      <c r="Z25" s="2">
        <v>3.71</v>
      </c>
      <c r="AA25" s="6">
        <v>69837719</v>
      </c>
    </row>
    <row r="26" spans="1:27" ht="13.5">
      <c r="A26" s="25" t="s">
        <v>52</v>
      </c>
      <c r="B26" s="24"/>
      <c r="C26" s="6">
        <v>4401180</v>
      </c>
      <c r="D26" s="6">
        <v>0</v>
      </c>
      <c r="E26" s="7">
        <v>5046248</v>
      </c>
      <c r="F26" s="8">
        <v>5046248</v>
      </c>
      <c r="G26" s="8">
        <v>366824</v>
      </c>
      <c r="H26" s="8">
        <v>320501</v>
      </c>
      <c r="I26" s="8">
        <v>419173</v>
      </c>
      <c r="J26" s="8">
        <v>1106498</v>
      </c>
      <c r="K26" s="8">
        <v>387345</v>
      </c>
      <c r="L26" s="8">
        <v>400617</v>
      </c>
      <c r="M26" s="8">
        <v>387239</v>
      </c>
      <c r="N26" s="8">
        <v>1175201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2281699</v>
      </c>
      <c r="X26" s="8">
        <v>2393472</v>
      </c>
      <c r="Y26" s="8">
        <v>-111773</v>
      </c>
      <c r="Z26" s="2">
        <v>-4.67</v>
      </c>
      <c r="AA26" s="6">
        <v>5046248</v>
      </c>
    </row>
    <row r="27" spans="1:27" ht="13.5">
      <c r="A27" s="25" t="s">
        <v>53</v>
      </c>
      <c r="B27" s="24"/>
      <c r="C27" s="6">
        <v>30642221</v>
      </c>
      <c r="D27" s="6">
        <v>0</v>
      </c>
      <c r="E27" s="7">
        <v>8900685</v>
      </c>
      <c r="F27" s="8">
        <v>8900685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8900685</v>
      </c>
    </row>
    <row r="28" spans="1:27" ht="13.5">
      <c r="A28" s="25" t="s">
        <v>54</v>
      </c>
      <c r="B28" s="24"/>
      <c r="C28" s="6">
        <v>62116769</v>
      </c>
      <c r="D28" s="6">
        <v>0</v>
      </c>
      <c r="E28" s="7">
        <v>7336936</v>
      </c>
      <c r="F28" s="8">
        <v>7336936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7336936</v>
      </c>
    </row>
    <row r="29" spans="1:27" ht="13.5">
      <c r="A29" s="25" t="s">
        <v>55</v>
      </c>
      <c r="B29" s="24"/>
      <c r="C29" s="6">
        <v>1761341</v>
      </c>
      <c r="D29" s="6">
        <v>0</v>
      </c>
      <c r="E29" s="7">
        <v>5468355</v>
      </c>
      <c r="F29" s="8">
        <v>5468355</v>
      </c>
      <c r="G29" s="8">
        <v>104737</v>
      </c>
      <c r="H29" s="8">
        <v>62773</v>
      </c>
      <c r="I29" s="8">
        <v>148604</v>
      </c>
      <c r="J29" s="8">
        <v>316114</v>
      </c>
      <c r="K29" s="8">
        <v>146356</v>
      </c>
      <c r="L29" s="8">
        <v>10982</v>
      </c>
      <c r="M29" s="8">
        <v>185817</v>
      </c>
      <c r="N29" s="8">
        <v>343155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659269</v>
      </c>
      <c r="X29" s="8">
        <v>2280999</v>
      </c>
      <c r="Y29" s="8">
        <v>-1621730</v>
      </c>
      <c r="Z29" s="2">
        <v>-71.1</v>
      </c>
      <c r="AA29" s="6">
        <v>5468355</v>
      </c>
    </row>
    <row r="30" spans="1:27" ht="13.5">
      <c r="A30" s="25" t="s">
        <v>56</v>
      </c>
      <c r="B30" s="24"/>
      <c r="C30" s="6">
        <v>54420224</v>
      </c>
      <c r="D30" s="6">
        <v>0</v>
      </c>
      <c r="E30" s="7">
        <v>57122623</v>
      </c>
      <c r="F30" s="8">
        <v>57122623</v>
      </c>
      <c r="G30" s="8">
        <v>8112045</v>
      </c>
      <c r="H30" s="8">
        <v>8063338</v>
      </c>
      <c r="I30" s="8">
        <v>5347149</v>
      </c>
      <c r="J30" s="8">
        <v>21522532</v>
      </c>
      <c r="K30" s="8">
        <v>3948353</v>
      </c>
      <c r="L30" s="8">
        <v>4105747</v>
      </c>
      <c r="M30" s="8">
        <v>3826289</v>
      </c>
      <c r="N30" s="8">
        <v>11880389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33402921</v>
      </c>
      <c r="X30" s="8">
        <v>31536247</v>
      </c>
      <c r="Y30" s="8">
        <v>1866674</v>
      </c>
      <c r="Z30" s="2">
        <v>5.92</v>
      </c>
      <c r="AA30" s="6">
        <v>57122623</v>
      </c>
    </row>
    <row r="31" spans="1:27" ht="13.5">
      <c r="A31" s="25" t="s">
        <v>57</v>
      </c>
      <c r="B31" s="24"/>
      <c r="C31" s="6">
        <v>11590011</v>
      </c>
      <c r="D31" s="6">
        <v>0</v>
      </c>
      <c r="E31" s="7">
        <v>16770984</v>
      </c>
      <c r="F31" s="8">
        <v>16770984</v>
      </c>
      <c r="G31" s="8">
        <v>346041</v>
      </c>
      <c r="H31" s="8">
        <v>333254</v>
      </c>
      <c r="I31" s="8">
        <v>625055</v>
      </c>
      <c r="J31" s="8">
        <v>1304350</v>
      </c>
      <c r="K31" s="8">
        <v>921791</v>
      </c>
      <c r="L31" s="8">
        <v>899769</v>
      </c>
      <c r="M31" s="8">
        <v>1039375</v>
      </c>
      <c r="N31" s="8">
        <v>2860935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4165285</v>
      </c>
      <c r="X31" s="8">
        <v>8980243</v>
      </c>
      <c r="Y31" s="8">
        <v>-4814958</v>
      </c>
      <c r="Z31" s="2">
        <v>-53.62</v>
      </c>
      <c r="AA31" s="6">
        <v>16770984</v>
      </c>
    </row>
    <row r="32" spans="1:27" ht="13.5">
      <c r="A32" s="25" t="s">
        <v>58</v>
      </c>
      <c r="B32" s="24"/>
      <c r="C32" s="6">
        <v>9081774</v>
      </c>
      <c r="D32" s="6">
        <v>0</v>
      </c>
      <c r="E32" s="7">
        <v>9845845</v>
      </c>
      <c r="F32" s="8">
        <v>9845845</v>
      </c>
      <c r="G32" s="8">
        <v>252770</v>
      </c>
      <c r="H32" s="8">
        <v>473963</v>
      </c>
      <c r="I32" s="8">
        <v>532335</v>
      </c>
      <c r="J32" s="8">
        <v>1259068</v>
      </c>
      <c r="K32" s="8">
        <v>531254</v>
      </c>
      <c r="L32" s="8">
        <v>1184890</v>
      </c>
      <c r="M32" s="8">
        <v>171966</v>
      </c>
      <c r="N32" s="8">
        <v>1888110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3147178</v>
      </c>
      <c r="X32" s="8">
        <v>3341283</v>
      </c>
      <c r="Y32" s="8">
        <v>-194105</v>
      </c>
      <c r="Z32" s="2">
        <v>-5.81</v>
      </c>
      <c r="AA32" s="6">
        <v>9845845</v>
      </c>
    </row>
    <row r="33" spans="1:27" ht="13.5">
      <c r="A33" s="25" t="s">
        <v>59</v>
      </c>
      <c r="B33" s="24"/>
      <c r="C33" s="6">
        <v>347644</v>
      </c>
      <c r="D33" s="6">
        <v>0</v>
      </c>
      <c r="E33" s="7">
        <v>0</v>
      </c>
      <c r="F33" s="8">
        <v>0</v>
      </c>
      <c r="G33" s="8">
        <v>430000</v>
      </c>
      <c r="H33" s="8">
        <v>1038512</v>
      </c>
      <c r="I33" s="8">
        <v>-1468512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20061349</v>
      </c>
      <c r="D34" s="6">
        <v>0</v>
      </c>
      <c r="E34" s="7">
        <v>35634255</v>
      </c>
      <c r="F34" s="8">
        <v>35634255</v>
      </c>
      <c r="G34" s="8">
        <v>699949</v>
      </c>
      <c r="H34" s="8">
        <v>1034781</v>
      </c>
      <c r="I34" s="8">
        <v>5861872</v>
      </c>
      <c r="J34" s="8">
        <v>7596602</v>
      </c>
      <c r="K34" s="8">
        <v>3249708</v>
      </c>
      <c r="L34" s="8">
        <v>4118531</v>
      </c>
      <c r="M34" s="8">
        <v>2723729</v>
      </c>
      <c r="N34" s="8">
        <v>10091968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17688570</v>
      </c>
      <c r="X34" s="8">
        <v>17507654</v>
      </c>
      <c r="Y34" s="8">
        <v>180916</v>
      </c>
      <c r="Z34" s="2">
        <v>1.03</v>
      </c>
      <c r="AA34" s="6">
        <v>35634255</v>
      </c>
    </row>
    <row r="35" spans="1:27" ht="13.5">
      <c r="A35" s="23" t="s">
        <v>61</v>
      </c>
      <c r="B35" s="29"/>
      <c r="C35" s="6">
        <v>410774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265870884</v>
      </c>
      <c r="D36" s="33">
        <f>SUM(D25:D35)</f>
        <v>0</v>
      </c>
      <c r="E36" s="34">
        <f t="shared" si="1"/>
        <v>215963650</v>
      </c>
      <c r="F36" s="35">
        <f t="shared" si="1"/>
        <v>215963650</v>
      </c>
      <c r="G36" s="35">
        <f t="shared" si="1"/>
        <v>16216134</v>
      </c>
      <c r="H36" s="35">
        <f t="shared" si="1"/>
        <v>17298811</v>
      </c>
      <c r="I36" s="35">
        <f t="shared" si="1"/>
        <v>17462120</v>
      </c>
      <c r="J36" s="35">
        <f t="shared" si="1"/>
        <v>50977065</v>
      </c>
      <c r="K36" s="35">
        <f t="shared" si="1"/>
        <v>15088866</v>
      </c>
      <c r="L36" s="35">
        <f t="shared" si="1"/>
        <v>16746587</v>
      </c>
      <c r="M36" s="35">
        <f t="shared" si="1"/>
        <v>14312167</v>
      </c>
      <c r="N36" s="35">
        <f t="shared" si="1"/>
        <v>46147620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97124685</v>
      </c>
      <c r="X36" s="35">
        <f t="shared" si="1"/>
        <v>100540510</v>
      </c>
      <c r="Y36" s="35">
        <f t="shared" si="1"/>
        <v>-3415825</v>
      </c>
      <c r="Z36" s="36">
        <f>+IF(X36&lt;&gt;0,+(Y36/X36)*100,0)</f>
        <v>-3.397461381486925</v>
      </c>
      <c r="AA36" s="33">
        <f>SUM(AA25:AA35)</f>
        <v>215963650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-66834328</v>
      </c>
      <c r="D38" s="46">
        <f>+D22-D36</f>
        <v>0</v>
      </c>
      <c r="E38" s="47">
        <f t="shared" si="2"/>
        <v>1615950</v>
      </c>
      <c r="F38" s="48">
        <f t="shared" si="2"/>
        <v>1615950</v>
      </c>
      <c r="G38" s="48">
        <f t="shared" si="2"/>
        <v>25281208</v>
      </c>
      <c r="H38" s="48">
        <f t="shared" si="2"/>
        <v>-3281889</v>
      </c>
      <c r="I38" s="48">
        <f t="shared" si="2"/>
        <v>7609891</v>
      </c>
      <c r="J38" s="48">
        <f t="shared" si="2"/>
        <v>29609210</v>
      </c>
      <c r="K38" s="48">
        <f t="shared" si="2"/>
        <v>-4035623</v>
      </c>
      <c r="L38" s="48">
        <f t="shared" si="2"/>
        <v>-16422725</v>
      </c>
      <c r="M38" s="48">
        <f t="shared" si="2"/>
        <v>7346139</v>
      </c>
      <c r="N38" s="48">
        <f t="shared" si="2"/>
        <v>-13112209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16497001</v>
      </c>
      <c r="X38" s="48">
        <f>IF(F22=F36,0,X22-X36)</f>
        <v>21698690</v>
      </c>
      <c r="Y38" s="48">
        <f t="shared" si="2"/>
        <v>-5201689</v>
      </c>
      <c r="Z38" s="49">
        <f>+IF(X38&lt;&gt;0,+(Y38/X38)*100,0)</f>
        <v>-23.972364230283027</v>
      </c>
      <c r="AA38" s="46">
        <f>+AA22-AA36</f>
        <v>1615950</v>
      </c>
    </row>
    <row r="39" spans="1:27" ht="13.5">
      <c r="A39" s="23" t="s">
        <v>64</v>
      </c>
      <c r="B39" s="29"/>
      <c r="C39" s="6">
        <v>9154846</v>
      </c>
      <c r="D39" s="6">
        <v>0</v>
      </c>
      <c r="E39" s="7">
        <v>14602000</v>
      </c>
      <c r="F39" s="8">
        <v>14602000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6050000</v>
      </c>
      <c r="Y39" s="8">
        <v>-6050000</v>
      </c>
      <c r="Z39" s="2">
        <v>-100</v>
      </c>
      <c r="AA39" s="6">
        <v>14602000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-57679482</v>
      </c>
      <c r="D42" s="55">
        <f>SUM(D38:D41)</f>
        <v>0</v>
      </c>
      <c r="E42" s="56">
        <f t="shared" si="3"/>
        <v>16217950</v>
      </c>
      <c r="F42" s="57">
        <f t="shared" si="3"/>
        <v>16217950</v>
      </c>
      <c r="G42" s="57">
        <f t="shared" si="3"/>
        <v>25281208</v>
      </c>
      <c r="H42" s="57">
        <f t="shared" si="3"/>
        <v>-3281889</v>
      </c>
      <c r="I42" s="57">
        <f t="shared" si="3"/>
        <v>7609891</v>
      </c>
      <c r="J42" s="57">
        <f t="shared" si="3"/>
        <v>29609210</v>
      </c>
      <c r="K42" s="57">
        <f t="shared" si="3"/>
        <v>-4035623</v>
      </c>
      <c r="L42" s="57">
        <f t="shared" si="3"/>
        <v>-16422725</v>
      </c>
      <c r="M42" s="57">
        <f t="shared" si="3"/>
        <v>7346139</v>
      </c>
      <c r="N42" s="57">
        <f t="shared" si="3"/>
        <v>-13112209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16497001</v>
      </c>
      <c r="X42" s="57">
        <f t="shared" si="3"/>
        <v>27748690</v>
      </c>
      <c r="Y42" s="57">
        <f t="shared" si="3"/>
        <v>-11251689</v>
      </c>
      <c r="Z42" s="58">
        <f>+IF(X42&lt;&gt;0,+(Y42/X42)*100,0)</f>
        <v>-40.548541210413894</v>
      </c>
      <c r="AA42" s="55">
        <f>SUM(AA38:AA41)</f>
        <v>16217950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-57679482</v>
      </c>
      <c r="D44" s="63">
        <f>+D42-D43</f>
        <v>0</v>
      </c>
      <c r="E44" s="64">
        <f t="shared" si="4"/>
        <v>16217950</v>
      </c>
      <c r="F44" s="65">
        <f t="shared" si="4"/>
        <v>16217950</v>
      </c>
      <c r="G44" s="65">
        <f t="shared" si="4"/>
        <v>25281208</v>
      </c>
      <c r="H44" s="65">
        <f t="shared" si="4"/>
        <v>-3281889</v>
      </c>
      <c r="I44" s="65">
        <f t="shared" si="4"/>
        <v>7609891</v>
      </c>
      <c r="J44" s="65">
        <f t="shared" si="4"/>
        <v>29609210</v>
      </c>
      <c r="K44" s="65">
        <f t="shared" si="4"/>
        <v>-4035623</v>
      </c>
      <c r="L44" s="65">
        <f t="shared" si="4"/>
        <v>-16422725</v>
      </c>
      <c r="M44" s="65">
        <f t="shared" si="4"/>
        <v>7346139</v>
      </c>
      <c r="N44" s="65">
        <f t="shared" si="4"/>
        <v>-13112209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16497001</v>
      </c>
      <c r="X44" s="65">
        <f t="shared" si="4"/>
        <v>27748690</v>
      </c>
      <c r="Y44" s="65">
        <f t="shared" si="4"/>
        <v>-11251689</v>
      </c>
      <c r="Z44" s="66">
        <f>+IF(X44&lt;&gt;0,+(Y44/X44)*100,0)</f>
        <v>-40.548541210413894</v>
      </c>
      <c r="AA44" s="63">
        <f>+AA42-AA43</f>
        <v>16217950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-57679482</v>
      </c>
      <c r="D46" s="55">
        <f>SUM(D44:D45)</f>
        <v>0</v>
      </c>
      <c r="E46" s="56">
        <f t="shared" si="5"/>
        <v>16217950</v>
      </c>
      <c r="F46" s="57">
        <f t="shared" si="5"/>
        <v>16217950</v>
      </c>
      <c r="G46" s="57">
        <f t="shared" si="5"/>
        <v>25281208</v>
      </c>
      <c r="H46" s="57">
        <f t="shared" si="5"/>
        <v>-3281889</v>
      </c>
      <c r="I46" s="57">
        <f t="shared" si="5"/>
        <v>7609891</v>
      </c>
      <c r="J46" s="57">
        <f t="shared" si="5"/>
        <v>29609210</v>
      </c>
      <c r="K46" s="57">
        <f t="shared" si="5"/>
        <v>-4035623</v>
      </c>
      <c r="L46" s="57">
        <f t="shared" si="5"/>
        <v>-16422725</v>
      </c>
      <c r="M46" s="57">
        <f t="shared" si="5"/>
        <v>7346139</v>
      </c>
      <c r="N46" s="57">
        <f t="shared" si="5"/>
        <v>-13112209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16497001</v>
      </c>
      <c r="X46" s="57">
        <f t="shared" si="5"/>
        <v>27748690</v>
      </c>
      <c r="Y46" s="57">
        <f t="shared" si="5"/>
        <v>-11251689</v>
      </c>
      <c r="Z46" s="58">
        <f>+IF(X46&lt;&gt;0,+(Y46/X46)*100,0)</f>
        <v>-40.548541210413894</v>
      </c>
      <c r="AA46" s="55">
        <f>SUM(AA44:AA45)</f>
        <v>16217950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-57679482</v>
      </c>
      <c r="D48" s="71">
        <f>SUM(D46:D47)</f>
        <v>0</v>
      </c>
      <c r="E48" s="72">
        <f t="shared" si="6"/>
        <v>16217950</v>
      </c>
      <c r="F48" s="73">
        <f t="shared" si="6"/>
        <v>16217950</v>
      </c>
      <c r="G48" s="73">
        <f t="shared" si="6"/>
        <v>25281208</v>
      </c>
      <c r="H48" s="74">
        <f t="shared" si="6"/>
        <v>-3281889</v>
      </c>
      <c r="I48" s="74">
        <f t="shared" si="6"/>
        <v>7609891</v>
      </c>
      <c r="J48" s="74">
        <f t="shared" si="6"/>
        <v>29609210</v>
      </c>
      <c r="K48" s="74">
        <f t="shared" si="6"/>
        <v>-4035623</v>
      </c>
      <c r="L48" s="74">
        <f t="shared" si="6"/>
        <v>-16422725</v>
      </c>
      <c r="M48" s="73">
        <f t="shared" si="6"/>
        <v>7346139</v>
      </c>
      <c r="N48" s="73">
        <f t="shared" si="6"/>
        <v>-13112209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16497001</v>
      </c>
      <c r="X48" s="74">
        <f t="shared" si="6"/>
        <v>27748690</v>
      </c>
      <c r="Y48" s="74">
        <f t="shared" si="6"/>
        <v>-11251689</v>
      </c>
      <c r="Z48" s="75">
        <f>+IF(X48&lt;&gt;0,+(Y48/X48)*100,0)</f>
        <v>-40.548541210413894</v>
      </c>
      <c r="AA48" s="76">
        <f>SUM(AA46:AA47)</f>
        <v>16217950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4438366</v>
      </c>
      <c r="D5" s="6">
        <v>0</v>
      </c>
      <c r="E5" s="7">
        <v>4677665</v>
      </c>
      <c r="F5" s="8">
        <v>4677665</v>
      </c>
      <c r="G5" s="8">
        <v>4681129</v>
      </c>
      <c r="H5" s="8">
        <v>0</v>
      </c>
      <c r="I5" s="8">
        <v>0</v>
      </c>
      <c r="J5" s="8">
        <v>4681129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4681129</v>
      </c>
      <c r="X5" s="8">
        <v>4677665</v>
      </c>
      <c r="Y5" s="8">
        <v>3464</v>
      </c>
      <c r="Z5" s="2">
        <v>0.07</v>
      </c>
      <c r="AA5" s="6">
        <v>4677665</v>
      </c>
    </row>
    <row r="6" spans="1:27" ht="13.5">
      <c r="A6" s="23" t="s">
        <v>33</v>
      </c>
      <c r="B6" s="24"/>
      <c r="C6" s="6">
        <v>195055</v>
      </c>
      <c r="D6" s="6">
        <v>0</v>
      </c>
      <c r="E6" s="7">
        <v>190000</v>
      </c>
      <c r="F6" s="8">
        <v>190000</v>
      </c>
      <c r="G6" s="8">
        <v>13195</v>
      </c>
      <c r="H6" s="8">
        <v>12473</v>
      </c>
      <c r="I6" s="8">
        <v>0</v>
      </c>
      <c r="J6" s="8">
        <v>25668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25668</v>
      </c>
      <c r="X6" s="8">
        <v>105734</v>
      </c>
      <c r="Y6" s="8">
        <v>-80066</v>
      </c>
      <c r="Z6" s="2">
        <v>-75.72</v>
      </c>
      <c r="AA6" s="6">
        <v>190000</v>
      </c>
    </row>
    <row r="7" spans="1:27" ht="13.5">
      <c r="A7" s="25" t="s">
        <v>34</v>
      </c>
      <c r="B7" s="24"/>
      <c r="C7" s="6">
        <v>8818995</v>
      </c>
      <c r="D7" s="6">
        <v>0</v>
      </c>
      <c r="E7" s="7">
        <v>9373717</v>
      </c>
      <c r="F7" s="8">
        <v>9373717</v>
      </c>
      <c r="G7" s="8">
        <v>672486</v>
      </c>
      <c r="H7" s="8">
        <v>974159</v>
      </c>
      <c r="I7" s="8">
        <v>0</v>
      </c>
      <c r="J7" s="8">
        <v>1646645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1646645</v>
      </c>
      <c r="X7" s="8">
        <v>4440342</v>
      </c>
      <c r="Y7" s="8">
        <v>-2793697</v>
      </c>
      <c r="Z7" s="2">
        <v>-62.92</v>
      </c>
      <c r="AA7" s="6">
        <v>9373717</v>
      </c>
    </row>
    <row r="8" spans="1:27" ht="13.5">
      <c r="A8" s="25" t="s">
        <v>35</v>
      </c>
      <c r="B8" s="24"/>
      <c r="C8" s="6">
        <v>4535390</v>
      </c>
      <c r="D8" s="6">
        <v>0</v>
      </c>
      <c r="E8" s="7">
        <v>4826367</v>
      </c>
      <c r="F8" s="8">
        <v>4826367</v>
      </c>
      <c r="G8" s="8">
        <v>424721</v>
      </c>
      <c r="H8" s="8">
        <v>318358</v>
      </c>
      <c r="I8" s="8">
        <v>0</v>
      </c>
      <c r="J8" s="8">
        <v>743079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743079</v>
      </c>
      <c r="X8" s="8">
        <v>2286256</v>
      </c>
      <c r="Y8" s="8">
        <v>-1543177</v>
      </c>
      <c r="Z8" s="2">
        <v>-67.5</v>
      </c>
      <c r="AA8" s="6">
        <v>4826367</v>
      </c>
    </row>
    <row r="9" spans="1:27" ht="13.5">
      <c r="A9" s="25" t="s">
        <v>36</v>
      </c>
      <c r="B9" s="24"/>
      <c r="C9" s="6">
        <v>2803889</v>
      </c>
      <c r="D9" s="6">
        <v>0</v>
      </c>
      <c r="E9" s="7">
        <v>2796618</v>
      </c>
      <c r="F9" s="8">
        <v>2796618</v>
      </c>
      <c r="G9" s="8">
        <v>244095</v>
      </c>
      <c r="H9" s="8">
        <v>254131</v>
      </c>
      <c r="I9" s="8">
        <v>0</v>
      </c>
      <c r="J9" s="8">
        <v>498226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498226</v>
      </c>
      <c r="X9" s="8">
        <v>1324759</v>
      </c>
      <c r="Y9" s="8">
        <v>-826533</v>
      </c>
      <c r="Z9" s="2">
        <v>-62.39</v>
      </c>
      <c r="AA9" s="6">
        <v>2796618</v>
      </c>
    </row>
    <row r="10" spans="1:27" ht="13.5">
      <c r="A10" s="25" t="s">
        <v>37</v>
      </c>
      <c r="B10" s="24"/>
      <c r="C10" s="6">
        <v>3600062</v>
      </c>
      <c r="D10" s="6">
        <v>0</v>
      </c>
      <c r="E10" s="7">
        <v>3854488</v>
      </c>
      <c r="F10" s="26">
        <v>3854488</v>
      </c>
      <c r="G10" s="26">
        <v>322253</v>
      </c>
      <c r="H10" s="26">
        <v>321939</v>
      </c>
      <c r="I10" s="26">
        <v>0</v>
      </c>
      <c r="J10" s="26">
        <v>644192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644192</v>
      </c>
      <c r="X10" s="26">
        <v>1825875</v>
      </c>
      <c r="Y10" s="26">
        <v>-1181683</v>
      </c>
      <c r="Z10" s="27">
        <v>-64.72</v>
      </c>
      <c r="AA10" s="28">
        <v>3854488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324393</v>
      </c>
      <c r="D12" s="6">
        <v>0</v>
      </c>
      <c r="E12" s="7">
        <v>304577</v>
      </c>
      <c r="F12" s="8">
        <v>304577</v>
      </c>
      <c r="G12" s="8">
        <v>143202</v>
      </c>
      <c r="H12" s="8">
        <v>26956</v>
      </c>
      <c r="I12" s="8">
        <v>0</v>
      </c>
      <c r="J12" s="8">
        <v>170158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170158</v>
      </c>
      <c r="X12" s="8">
        <v>134567</v>
      </c>
      <c r="Y12" s="8">
        <v>35591</v>
      </c>
      <c r="Z12" s="2">
        <v>26.45</v>
      </c>
      <c r="AA12" s="6">
        <v>304577</v>
      </c>
    </row>
    <row r="13" spans="1:27" ht="13.5">
      <c r="A13" s="23" t="s">
        <v>40</v>
      </c>
      <c r="B13" s="29"/>
      <c r="C13" s="6">
        <v>1808471</v>
      </c>
      <c r="D13" s="6">
        <v>0</v>
      </c>
      <c r="E13" s="7">
        <v>1297000</v>
      </c>
      <c r="F13" s="8">
        <v>1297000</v>
      </c>
      <c r="G13" s="8">
        <v>0</v>
      </c>
      <c r="H13" s="8">
        <v>81833</v>
      </c>
      <c r="I13" s="8">
        <v>0</v>
      </c>
      <c r="J13" s="8">
        <v>81833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81833</v>
      </c>
      <c r="X13" s="8">
        <v>498997</v>
      </c>
      <c r="Y13" s="8">
        <v>-417164</v>
      </c>
      <c r="Z13" s="2">
        <v>-83.6</v>
      </c>
      <c r="AA13" s="6">
        <v>1297000</v>
      </c>
    </row>
    <row r="14" spans="1:27" ht="13.5">
      <c r="A14" s="23" t="s">
        <v>41</v>
      </c>
      <c r="B14" s="29"/>
      <c r="C14" s="6">
        <v>2223</v>
      </c>
      <c r="D14" s="6">
        <v>0</v>
      </c>
      <c r="E14" s="7">
        <v>3300</v>
      </c>
      <c r="F14" s="8">
        <v>3300</v>
      </c>
      <c r="G14" s="8">
        <v>167</v>
      </c>
      <c r="H14" s="8">
        <v>165</v>
      </c>
      <c r="I14" s="8">
        <v>0</v>
      </c>
      <c r="J14" s="8">
        <v>332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332</v>
      </c>
      <c r="X14" s="8">
        <v>1548</v>
      </c>
      <c r="Y14" s="8">
        <v>-1216</v>
      </c>
      <c r="Z14" s="2">
        <v>-78.55</v>
      </c>
      <c r="AA14" s="6">
        <v>3300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14896</v>
      </c>
      <c r="D16" s="6">
        <v>0</v>
      </c>
      <c r="E16" s="7">
        <v>12230</v>
      </c>
      <c r="F16" s="8">
        <v>12230</v>
      </c>
      <c r="G16" s="8">
        <v>1012</v>
      </c>
      <c r="H16" s="8">
        <v>456</v>
      </c>
      <c r="I16" s="8">
        <v>0</v>
      </c>
      <c r="J16" s="8">
        <v>1468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1468</v>
      </c>
      <c r="X16" s="8">
        <v>6141</v>
      </c>
      <c r="Y16" s="8">
        <v>-4673</v>
      </c>
      <c r="Z16" s="2">
        <v>-76.1</v>
      </c>
      <c r="AA16" s="6">
        <v>12230</v>
      </c>
    </row>
    <row r="17" spans="1:27" ht="13.5">
      <c r="A17" s="23" t="s">
        <v>44</v>
      </c>
      <c r="B17" s="29"/>
      <c r="C17" s="6">
        <v>12105</v>
      </c>
      <c r="D17" s="6">
        <v>0</v>
      </c>
      <c r="E17" s="7">
        <v>7420</v>
      </c>
      <c r="F17" s="8">
        <v>7420</v>
      </c>
      <c r="G17" s="8">
        <v>1974</v>
      </c>
      <c r="H17" s="8">
        <v>2403</v>
      </c>
      <c r="I17" s="8">
        <v>0</v>
      </c>
      <c r="J17" s="8">
        <v>4377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4377</v>
      </c>
      <c r="X17" s="8">
        <v>2461</v>
      </c>
      <c r="Y17" s="8">
        <v>1916</v>
      </c>
      <c r="Z17" s="2">
        <v>77.85</v>
      </c>
      <c r="AA17" s="6">
        <v>7420</v>
      </c>
    </row>
    <row r="18" spans="1:27" ht="13.5">
      <c r="A18" s="25" t="s">
        <v>45</v>
      </c>
      <c r="B18" s="24"/>
      <c r="C18" s="6">
        <v>178419</v>
      </c>
      <c r="D18" s="6">
        <v>0</v>
      </c>
      <c r="E18" s="7">
        <v>103333</v>
      </c>
      <c r="F18" s="8">
        <v>103333</v>
      </c>
      <c r="G18" s="8">
        <v>23218</v>
      </c>
      <c r="H18" s="8">
        <v>21018</v>
      </c>
      <c r="I18" s="8">
        <v>0</v>
      </c>
      <c r="J18" s="8">
        <v>44236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44236</v>
      </c>
      <c r="X18" s="8">
        <v>40224</v>
      </c>
      <c r="Y18" s="8">
        <v>4012</v>
      </c>
      <c r="Z18" s="2">
        <v>9.97</v>
      </c>
      <c r="AA18" s="6">
        <v>103333</v>
      </c>
    </row>
    <row r="19" spans="1:27" ht="13.5">
      <c r="A19" s="23" t="s">
        <v>46</v>
      </c>
      <c r="B19" s="29"/>
      <c r="C19" s="6">
        <v>22742216</v>
      </c>
      <c r="D19" s="6">
        <v>0</v>
      </c>
      <c r="E19" s="7">
        <v>23074998</v>
      </c>
      <c r="F19" s="8">
        <v>23074998</v>
      </c>
      <c r="G19" s="8">
        <v>7883001</v>
      </c>
      <c r="H19" s="8">
        <v>268396</v>
      </c>
      <c r="I19" s="8">
        <v>0</v>
      </c>
      <c r="J19" s="8">
        <v>8151397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8151397</v>
      </c>
      <c r="X19" s="8">
        <v>12650000</v>
      </c>
      <c r="Y19" s="8">
        <v>-4498603</v>
      </c>
      <c r="Z19" s="2">
        <v>-35.56</v>
      </c>
      <c r="AA19" s="6">
        <v>23074998</v>
      </c>
    </row>
    <row r="20" spans="1:27" ht="13.5">
      <c r="A20" s="23" t="s">
        <v>47</v>
      </c>
      <c r="B20" s="29"/>
      <c r="C20" s="6">
        <v>1378554</v>
      </c>
      <c r="D20" s="6">
        <v>0</v>
      </c>
      <c r="E20" s="7">
        <v>9627058</v>
      </c>
      <c r="F20" s="26">
        <v>9627058</v>
      </c>
      <c r="G20" s="26">
        <v>2332</v>
      </c>
      <c r="H20" s="26">
        <v>11355</v>
      </c>
      <c r="I20" s="26">
        <v>0</v>
      </c>
      <c r="J20" s="26">
        <v>13687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13687</v>
      </c>
      <c r="X20" s="26">
        <v>1421343</v>
      </c>
      <c r="Y20" s="26">
        <v>-1407656</v>
      </c>
      <c r="Z20" s="27">
        <v>-99.04</v>
      </c>
      <c r="AA20" s="28">
        <v>9627058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50853034</v>
      </c>
      <c r="D22" s="33">
        <f>SUM(D5:D21)</f>
        <v>0</v>
      </c>
      <c r="E22" s="34">
        <f t="shared" si="0"/>
        <v>60148771</v>
      </c>
      <c r="F22" s="35">
        <f t="shared" si="0"/>
        <v>60148771</v>
      </c>
      <c r="G22" s="35">
        <f t="shared" si="0"/>
        <v>14412785</v>
      </c>
      <c r="H22" s="35">
        <f t="shared" si="0"/>
        <v>2293642</v>
      </c>
      <c r="I22" s="35">
        <f t="shared" si="0"/>
        <v>0</v>
      </c>
      <c r="J22" s="35">
        <f t="shared" si="0"/>
        <v>16706427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16706427</v>
      </c>
      <c r="X22" s="35">
        <f t="shared" si="0"/>
        <v>29415912</v>
      </c>
      <c r="Y22" s="35">
        <f t="shared" si="0"/>
        <v>-12709485</v>
      </c>
      <c r="Z22" s="36">
        <f>+IF(X22&lt;&gt;0,+(Y22/X22)*100,0)</f>
        <v>-43.20615658627208</v>
      </c>
      <c r="AA22" s="33">
        <f>SUM(AA5:AA21)</f>
        <v>60148771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17101427</v>
      </c>
      <c r="D25" s="6">
        <v>0</v>
      </c>
      <c r="E25" s="7">
        <v>21001756</v>
      </c>
      <c r="F25" s="8">
        <v>21001756</v>
      </c>
      <c r="G25" s="8">
        <v>1257520</v>
      </c>
      <c r="H25" s="8">
        <v>1261583</v>
      </c>
      <c r="I25" s="8">
        <v>0</v>
      </c>
      <c r="J25" s="8">
        <v>2519103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2519103</v>
      </c>
      <c r="X25" s="8">
        <v>9995144</v>
      </c>
      <c r="Y25" s="8">
        <v>-7476041</v>
      </c>
      <c r="Z25" s="2">
        <v>-74.8</v>
      </c>
      <c r="AA25" s="6">
        <v>21001756</v>
      </c>
    </row>
    <row r="26" spans="1:27" ht="13.5">
      <c r="A26" s="25" t="s">
        <v>52</v>
      </c>
      <c r="B26" s="24"/>
      <c r="C26" s="6">
        <v>2129258</v>
      </c>
      <c r="D26" s="6">
        <v>0</v>
      </c>
      <c r="E26" s="7">
        <v>2499391</v>
      </c>
      <c r="F26" s="8">
        <v>2499391</v>
      </c>
      <c r="G26" s="8">
        <v>173947</v>
      </c>
      <c r="H26" s="8">
        <v>169856</v>
      </c>
      <c r="I26" s="8">
        <v>0</v>
      </c>
      <c r="J26" s="8">
        <v>343803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343803</v>
      </c>
      <c r="X26" s="8">
        <v>1184538</v>
      </c>
      <c r="Y26" s="8">
        <v>-840735</v>
      </c>
      <c r="Z26" s="2">
        <v>-70.98</v>
      </c>
      <c r="AA26" s="6">
        <v>2499391</v>
      </c>
    </row>
    <row r="27" spans="1:27" ht="13.5">
      <c r="A27" s="25" t="s">
        <v>53</v>
      </c>
      <c r="B27" s="24"/>
      <c r="C27" s="6">
        <v>228859</v>
      </c>
      <c r="D27" s="6">
        <v>0</v>
      </c>
      <c r="E27" s="7">
        <v>2558767</v>
      </c>
      <c r="F27" s="8">
        <v>2558767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2558767</v>
      </c>
    </row>
    <row r="28" spans="1:27" ht="13.5">
      <c r="A28" s="25" t="s">
        <v>54</v>
      </c>
      <c r="B28" s="24"/>
      <c r="C28" s="6">
        <v>4322911</v>
      </c>
      <c r="D28" s="6">
        <v>0</v>
      </c>
      <c r="E28" s="7">
        <v>3681354</v>
      </c>
      <c r="F28" s="8">
        <v>3681354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3681354</v>
      </c>
    </row>
    <row r="29" spans="1:27" ht="13.5">
      <c r="A29" s="25" t="s">
        <v>55</v>
      </c>
      <c r="B29" s="24"/>
      <c r="C29" s="6">
        <v>710000</v>
      </c>
      <c r="D29" s="6">
        <v>0</v>
      </c>
      <c r="E29" s="7">
        <v>1073129</v>
      </c>
      <c r="F29" s="8">
        <v>1073129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1073129</v>
      </c>
    </row>
    <row r="30" spans="1:27" ht="13.5">
      <c r="A30" s="25" t="s">
        <v>56</v>
      </c>
      <c r="B30" s="24"/>
      <c r="C30" s="6">
        <v>9515676</v>
      </c>
      <c r="D30" s="6">
        <v>0</v>
      </c>
      <c r="E30" s="7">
        <v>10675944</v>
      </c>
      <c r="F30" s="8">
        <v>10675944</v>
      </c>
      <c r="G30" s="8">
        <v>709356</v>
      </c>
      <c r="H30" s="8">
        <v>1193486</v>
      </c>
      <c r="I30" s="8">
        <v>0</v>
      </c>
      <c r="J30" s="8">
        <v>1902842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1902842</v>
      </c>
      <c r="X30" s="8">
        <v>5858442</v>
      </c>
      <c r="Y30" s="8">
        <v>-3955600</v>
      </c>
      <c r="Z30" s="2">
        <v>-67.52</v>
      </c>
      <c r="AA30" s="6">
        <v>10675944</v>
      </c>
    </row>
    <row r="31" spans="1:27" ht="13.5">
      <c r="A31" s="25" t="s">
        <v>57</v>
      </c>
      <c r="B31" s="24"/>
      <c r="C31" s="6">
        <v>929948</v>
      </c>
      <c r="D31" s="6">
        <v>0</v>
      </c>
      <c r="E31" s="7">
        <v>803132</v>
      </c>
      <c r="F31" s="8">
        <v>803132</v>
      </c>
      <c r="G31" s="8">
        <v>11479</v>
      </c>
      <c r="H31" s="8">
        <v>13233</v>
      </c>
      <c r="I31" s="8">
        <v>0</v>
      </c>
      <c r="J31" s="8">
        <v>24712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24712</v>
      </c>
      <c r="X31" s="8">
        <v>420094</v>
      </c>
      <c r="Y31" s="8">
        <v>-395382</v>
      </c>
      <c r="Z31" s="2">
        <v>-94.12</v>
      </c>
      <c r="AA31" s="6">
        <v>803132</v>
      </c>
    </row>
    <row r="32" spans="1:27" ht="13.5">
      <c r="A32" s="25" t="s">
        <v>58</v>
      </c>
      <c r="B32" s="24"/>
      <c r="C32" s="6">
        <v>1100435</v>
      </c>
      <c r="D32" s="6">
        <v>0</v>
      </c>
      <c r="E32" s="7">
        <v>1968218</v>
      </c>
      <c r="F32" s="8">
        <v>1968218</v>
      </c>
      <c r="G32" s="8">
        <v>147832</v>
      </c>
      <c r="H32" s="8">
        <v>38388</v>
      </c>
      <c r="I32" s="8">
        <v>0</v>
      </c>
      <c r="J32" s="8">
        <v>186220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186220</v>
      </c>
      <c r="X32" s="8">
        <v>1029519</v>
      </c>
      <c r="Y32" s="8">
        <v>-843299</v>
      </c>
      <c r="Z32" s="2">
        <v>-81.91</v>
      </c>
      <c r="AA32" s="6">
        <v>1968218</v>
      </c>
    </row>
    <row r="33" spans="1:27" ht="13.5">
      <c r="A33" s="25" t="s">
        <v>59</v>
      </c>
      <c r="B33" s="24"/>
      <c r="C33" s="6">
        <v>8975820</v>
      </c>
      <c r="D33" s="6">
        <v>0</v>
      </c>
      <c r="E33" s="7">
        <v>9191275</v>
      </c>
      <c r="F33" s="8">
        <v>9191275</v>
      </c>
      <c r="G33" s="8">
        <v>1717345</v>
      </c>
      <c r="H33" s="8">
        <v>58392</v>
      </c>
      <c r="I33" s="8">
        <v>0</v>
      </c>
      <c r="J33" s="8">
        <v>1775737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1775737</v>
      </c>
      <c r="X33" s="8">
        <v>4925636</v>
      </c>
      <c r="Y33" s="8">
        <v>-3149899</v>
      </c>
      <c r="Z33" s="2">
        <v>-63.95</v>
      </c>
      <c r="AA33" s="6">
        <v>9191275</v>
      </c>
    </row>
    <row r="34" spans="1:27" ht="13.5">
      <c r="A34" s="25" t="s">
        <v>60</v>
      </c>
      <c r="B34" s="24"/>
      <c r="C34" s="6">
        <v>8443299</v>
      </c>
      <c r="D34" s="6">
        <v>0</v>
      </c>
      <c r="E34" s="7">
        <v>8493805</v>
      </c>
      <c r="F34" s="8">
        <v>8493805</v>
      </c>
      <c r="G34" s="8">
        <v>821029</v>
      </c>
      <c r="H34" s="8">
        <v>355265</v>
      </c>
      <c r="I34" s="8">
        <v>0</v>
      </c>
      <c r="J34" s="8">
        <v>1176294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1176294</v>
      </c>
      <c r="X34" s="8">
        <v>2731172</v>
      </c>
      <c r="Y34" s="8">
        <v>-1554878</v>
      </c>
      <c r="Z34" s="2">
        <v>-56.93</v>
      </c>
      <c r="AA34" s="6">
        <v>8493805</v>
      </c>
    </row>
    <row r="35" spans="1:27" ht="13.5">
      <c r="A35" s="23" t="s">
        <v>61</v>
      </c>
      <c r="B35" s="29"/>
      <c r="C35" s="6">
        <v>606</v>
      </c>
      <c r="D35" s="6">
        <v>0</v>
      </c>
      <c r="E35" s="7">
        <v>2000</v>
      </c>
      <c r="F35" s="8">
        <v>2000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</v>
      </c>
    </row>
    <row r="36" spans="1:27" ht="12.75">
      <c r="A36" s="40" t="s">
        <v>62</v>
      </c>
      <c r="B36" s="32"/>
      <c r="C36" s="33">
        <f aca="true" t="shared" si="1" ref="C36:Y36">SUM(C25:C35)</f>
        <v>53458239</v>
      </c>
      <c r="D36" s="33">
        <f>SUM(D25:D35)</f>
        <v>0</v>
      </c>
      <c r="E36" s="34">
        <f t="shared" si="1"/>
        <v>61948771</v>
      </c>
      <c r="F36" s="35">
        <f t="shared" si="1"/>
        <v>61948771</v>
      </c>
      <c r="G36" s="35">
        <f t="shared" si="1"/>
        <v>4838508</v>
      </c>
      <c r="H36" s="35">
        <f t="shared" si="1"/>
        <v>3090203</v>
      </c>
      <c r="I36" s="35">
        <f t="shared" si="1"/>
        <v>0</v>
      </c>
      <c r="J36" s="35">
        <f t="shared" si="1"/>
        <v>7928711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7928711</v>
      </c>
      <c r="X36" s="35">
        <f t="shared" si="1"/>
        <v>26144545</v>
      </c>
      <c r="Y36" s="35">
        <f t="shared" si="1"/>
        <v>-18215834</v>
      </c>
      <c r="Z36" s="36">
        <f>+IF(X36&lt;&gt;0,+(Y36/X36)*100,0)</f>
        <v>-69.67355522920748</v>
      </c>
      <c r="AA36" s="33">
        <f>SUM(AA25:AA35)</f>
        <v>61948771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-2605205</v>
      </c>
      <c r="D38" s="46">
        <f>+D22-D36</f>
        <v>0</v>
      </c>
      <c r="E38" s="47">
        <f t="shared" si="2"/>
        <v>-1800000</v>
      </c>
      <c r="F38" s="48">
        <f t="shared" si="2"/>
        <v>-1800000</v>
      </c>
      <c r="G38" s="48">
        <f t="shared" si="2"/>
        <v>9574277</v>
      </c>
      <c r="H38" s="48">
        <f t="shared" si="2"/>
        <v>-796561</v>
      </c>
      <c r="I38" s="48">
        <f t="shared" si="2"/>
        <v>0</v>
      </c>
      <c r="J38" s="48">
        <f t="shared" si="2"/>
        <v>8777716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8777716</v>
      </c>
      <c r="X38" s="48">
        <f>IF(F22=F36,0,X22-X36)</f>
        <v>3271367</v>
      </c>
      <c r="Y38" s="48">
        <f t="shared" si="2"/>
        <v>5506349</v>
      </c>
      <c r="Z38" s="49">
        <f>+IF(X38&lt;&gt;0,+(Y38/X38)*100,0)</f>
        <v>168.3195129131033</v>
      </c>
      <c r="AA38" s="46">
        <f>+AA22-AA36</f>
        <v>-1800000</v>
      </c>
    </row>
    <row r="39" spans="1:27" ht="13.5">
      <c r="A39" s="23" t="s">
        <v>64</v>
      </c>
      <c r="B39" s="29"/>
      <c r="C39" s="6">
        <v>7404473</v>
      </c>
      <c r="D39" s="6">
        <v>0</v>
      </c>
      <c r="E39" s="7">
        <v>23669000</v>
      </c>
      <c r="F39" s="8">
        <v>23669000</v>
      </c>
      <c r="G39" s="8">
        <v>0</v>
      </c>
      <c r="H39" s="8">
        <v>59193</v>
      </c>
      <c r="I39" s="8">
        <v>0</v>
      </c>
      <c r="J39" s="8">
        <v>59193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59193</v>
      </c>
      <c r="X39" s="8">
        <v>14669000</v>
      </c>
      <c r="Y39" s="8">
        <v>-14609807</v>
      </c>
      <c r="Z39" s="2">
        <v>-99.6</v>
      </c>
      <c r="AA39" s="6">
        <v>23669000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4799268</v>
      </c>
      <c r="D42" s="55">
        <f>SUM(D38:D41)</f>
        <v>0</v>
      </c>
      <c r="E42" s="56">
        <f t="shared" si="3"/>
        <v>21869000</v>
      </c>
      <c r="F42" s="57">
        <f t="shared" si="3"/>
        <v>21869000</v>
      </c>
      <c r="G42" s="57">
        <f t="shared" si="3"/>
        <v>9574277</v>
      </c>
      <c r="H42" s="57">
        <f t="shared" si="3"/>
        <v>-737368</v>
      </c>
      <c r="I42" s="57">
        <f t="shared" si="3"/>
        <v>0</v>
      </c>
      <c r="J42" s="57">
        <f t="shared" si="3"/>
        <v>8836909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8836909</v>
      </c>
      <c r="X42" s="57">
        <f t="shared" si="3"/>
        <v>17940367</v>
      </c>
      <c r="Y42" s="57">
        <f t="shared" si="3"/>
        <v>-9103458</v>
      </c>
      <c r="Z42" s="58">
        <f>+IF(X42&lt;&gt;0,+(Y42/X42)*100,0)</f>
        <v>-50.7428749924681</v>
      </c>
      <c r="AA42" s="55">
        <f>SUM(AA38:AA41)</f>
        <v>21869000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4799268</v>
      </c>
      <c r="D44" s="63">
        <f>+D42-D43</f>
        <v>0</v>
      </c>
      <c r="E44" s="64">
        <f t="shared" si="4"/>
        <v>21869000</v>
      </c>
      <c r="F44" s="65">
        <f t="shared" si="4"/>
        <v>21869000</v>
      </c>
      <c r="G44" s="65">
        <f t="shared" si="4"/>
        <v>9574277</v>
      </c>
      <c r="H44" s="65">
        <f t="shared" si="4"/>
        <v>-737368</v>
      </c>
      <c r="I44" s="65">
        <f t="shared" si="4"/>
        <v>0</v>
      </c>
      <c r="J44" s="65">
        <f t="shared" si="4"/>
        <v>8836909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8836909</v>
      </c>
      <c r="X44" s="65">
        <f t="shared" si="4"/>
        <v>17940367</v>
      </c>
      <c r="Y44" s="65">
        <f t="shared" si="4"/>
        <v>-9103458</v>
      </c>
      <c r="Z44" s="66">
        <f>+IF(X44&lt;&gt;0,+(Y44/X44)*100,0)</f>
        <v>-50.7428749924681</v>
      </c>
      <c r="AA44" s="63">
        <f>+AA42-AA43</f>
        <v>21869000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4799268</v>
      </c>
      <c r="D46" s="55">
        <f>SUM(D44:D45)</f>
        <v>0</v>
      </c>
      <c r="E46" s="56">
        <f t="shared" si="5"/>
        <v>21869000</v>
      </c>
      <c r="F46" s="57">
        <f t="shared" si="5"/>
        <v>21869000</v>
      </c>
      <c r="G46" s="57">
        <f t="shared" si="5"/>
        <v>9574277</v>
      </c>
      <c r="H46" s="57">
        <f t="shared" si="5"/>
        <v>-737368</v>
      </c>
      <c r="I46" s="57">
        <f t="shared" si="5"/>
        <v>0</v>
      </c>
      <c r="J46" s="57">
        <f t="shared" si="5"/>
        <v>8836909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8836909</v>
      </c>
      <c r="X46" s="57">
        <f t="shared" si="5"/>
        <v>17940367</v>
      </c>
      <c r="Y46" s="57">
        <f t="shared" si="5"/>
        <v>-9103458</v>
      </c>
      <c r="Z46" s="58">
        <f>+IF(X46&lt;&gt;0,+(Y46/X46)*100,0)</f>
        <v>-50.7428749924681</v>
      </c>
      <c r="AA46" s="55">
        <f>SUM(AA44:AA45)</f>
        <v>21869000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4799268</v>
      </c>
      <c r="D48" s="71">
        <f>SUM(D46:D47)</f>
        <v>0</v>
      </c>
      <c r="E48" s="72">
        <f t="shared" si="6"/>
        <v>21869000</v>
      </c>
      <c r="F48" s="73">
        <f t="shared" si="6"/>
        <v>21869000</v>
      </c>
      <c r="G48" s="73">
        <f t="shared" si="6"/>
        <v>9574277</v>
      </c>
      <c r="H48" s="74">
        <f t="shared" si="6"/>
        <v>-737368</v>
      </c>
      <c r="I48" s="74">
        <f t="shared" si="6"/>
        <v>0</v>
      </c>
      <c r="J48" s="74">
        <f t="shared" si="6"/>
        <v>8836909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8836909</v>
      </c>
      <c r="X48" s="74">
        <f t="shared" si="6"/>
        <v>17940367</v>
      </c>
      <c r="Y48" s="74">
        <f t="shared" si="6"/>
        <v>-9103458</v>
      </c>
      <c r="Z48" s="75">
        <f>+IF(X48&lt;&gt;0,+(Y48/X48)*100,0)</f>
        <v>-50.7428749924681</v>
      </c>
      <c r="AA48" s="76">
        <f>SUM(AA46:AA47)</f>
        <v>21869000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4428000</v>
      </c>
      <c r="F5" s="8">
        <v>4428000</v>
      </c>
      <c r="G5" s="8">
        <v>180588</v>
      </c>
      <c r="H5" s="8">
        <v>745540</v>
      </c>
      <c r="I5" s="8">
        <v>0</v>
      </c>
      <c r="J5" s="8">
        <v>926128</v>
      </c>
      <c r="K5" s="8">
        <v>502432</v>
      </c>
      <c r="L5" s="8">
        <v>206869</v>
      </c>
      <c r="M5" s="8">
        <v>293579</v>
      </c>
      <c r="N5" s="8">
        <v>1002880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1929008</v>
      </c>
      <c r="X5" s="8">
        <v>2214000</v>
      </c>
      <c r="Y5" s="8">
        <v>-284992</v>
      </c>
      <c r="Z5" s="2">
        <v>-12.87</v>
      </c>
      <c r="AA5" s="6">
        <v>4428000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11078816</v>
      </c>
      <c r="F7" s="8">
        <v>11078816</v>
      </c>
      <c r="G7" s="8">
        <v>483892</v>
      </c>
      <c r="H7" s="8">
        <v>439256</v>
      </c>
      <c r="I7" s="8">
        <v>0</v>
      </c>
      <c r="J7" s="8">
        <v>923148</v>
      </c>
      <c r="K7" s="8">
        <v>439733</v>
      </c>
      <c r="L7" s="8">
        <v>158859</v>
      </c>
      <c r="M7" s="8">
        <v>902167</v>
      </c>
      <c r="N7" s="8">
        <v>1500759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2423907</v>
      </c>
      <c r="X7" s="8">
        <v>5539500</v>
      </c>
      <c r="Y7" s="8">
        <v>-3115593</v>
      </c>
      <c r="Z7" s="2">
        <v>-56.24</v>
      </c>
      <c r="AA7" s="6">
        <v>11078816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2700252</v>
      </c>
      <c r="F8" s="8">
        <v>2700252</v>
      </c>
      <c r="G8" s="8">
        <v>219398</v>
      </c>
      <c r="H8" s="8">
        <v>223735</v>
      </c>
      <c r="I8" s="8">
        <v>0</v>
      </c>
      <c r="J8" s="8">
        <v>443133</v>
      </c>
      <c r="K8" s="8">
        <v>248396</v>
      </c>
      <c r="L8" s="8">
        <v>104070</v>
      </c>
      <c r="M8" s="8">
        <v>465811</v>
      </c>
      <c r="N8" s="8">
        <v>818277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1261410</v>
      </c>
      <c r="X8" s="8">
        <v>1350000</v>
      </c>
      <c r="Y8" s="8">
        <v>-88590</v>
      </c>
      <c r="Z8" s="2">
        <v>-6.56</v>
      </c>
      <c r="AA8" s="6">
        <v>2700252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2164075</v>
      </c>
      <c r="F9" s="8">
        <v>2164075</v>
      </c>
      <c r="G9" s="8">
        <v>143164</v>
      </c>
      <c r="H9" s="8">
        <v>162670</v>
      </c>
      <c r="I9" s="8">
        <v>0</v>
      </c>
      <c r="J9" s="8">
        <v>305834</v>
      </c>
      <c r="K9" s="8">
        <v>164587</v>
      </c>
      <c r="L9" s="8">
        <v>193150</v>
      </c>
      <c r="M9" s="8">
        <v>214031</v>
      </c>
      <c r="N9" s="8">
        <v>571768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877602</v>
      </c>
      <c r="X9" s="8">
        <v>1081998</v>
      </c>
      <c r="Y9" s="8">
        <v>-204396</v>
      </c>
      <c r="Z9" s="2">
        <v>-18.89</v>
      </c>
      <c r="AA9" s="6">
        <v>2164075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941386</v>
      </c>
      <c r="F10" s="26">
        <v>941386</v>
      </c>
      <c r="G10" s="26">
        <v>105847</v>
      </c>
      <c r="H10" s="26">
        <v>107513</v>
      </c>
      <c r="I10" s="26">
        <v>0</v>
      </c>
      <c r="J10" s="26">
        <v>213360</v>
      </c>
      <c r="K10" s="26">
        <v>122283</v>
      </c>
      <c r="L10" s="26">
        <v>122248</v>
      </c>
      <c r="M10" s="26">
        <v>151238</v>
      </c>
      <c r="N10" s="26">
        <v>395769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609129</v>
      </c>
      <c r="X10" s="26">
        <v>471080</v>
      </c>
      <c r="Y10" s="26">
        <v>138049</v>
      </c>
      <c r="Z10" s="27">
        <v>29.3</v>
      </c>
      <c r="AA10" s="28">
        <v>941386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67581</v>
      </c>
      <c r="H11" s="8">
        <v>0</v>
      </c>
      <c r="I11" s="8">
        <v>0</v>
      </c>
      <c r="J11" s="8">
        <v>67581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67581</v>
      </c>
      <c r="X11" s="8">
        <v>31998</v>
      </c>
      <c r="Y11" s="8">
        <v>35583</v>
      </c>
      <c r="Z11" s="2">
        <v>111.2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489953</v>
      </c>
      <c r="F12" s="8">
        <v>489953</v>
      </c>
      <c r="G12" s="8">
        <v>21204</v>
      </c>
      <c r="H12" s="8">
        <v>16137</v>
      </c>
      <c r="I12" s="8">
        <v>23096</v>
      </c>
      <c r="J12" s="8">
        <v>60437</v>
      </c>
      <c r="K12" s="8">
        <v>25481</v>
      </c>
      <c r="L12" s="8">
        <v>44278</v>
      </c>
      <c r="M12" s="8">
        <v>28395</v>
      </c>
      <c r="N12" s="8">
        <v>98154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158591</v>
      </c>
      <c r="X12" s="8">
        <v>248500</v>
      </c>
      <c r="Y12" s="8">
        <v>-89909</v>
      </c>
      <c r="Z12" s="2">
        <v>-36.18</v>
      </c>
      <c r="AA12" s="6">
        <v>489953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198498</v>
      </c>
      <c r="Y13" s="8">
        <v>-198498</v>
      </c>
      <c r="Z13" s="2">
        <v>-100</v>
      </c>
      <c r="AA13" s="6">
        <v>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12000</v>
      </c>
      <c r="F16" s="8">
        <v>12000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5934</v>
      </c>
      <c r="Y16" s="8">
        <v>-5934</v>
      </c>
      <c r="Z16" s="2">
        <v>-100</v>
      </c>
      <c r="AA16" s="6">
        <v>12000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1177</v>
      </c>
      <c r="F17" s="8">
        <v>1177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36996</v>
      </c>
      <c r="Y17" s="8">
        <v>-36996</v>
      </c>
      <c r="Z17" s="2">
        <v>-100</v>
      </c>
      <c r="AA17" s="6">
        <v>1177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73937</v>
      </c>
      <c r="F18" s="8">
        <v>73937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73937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25395000</v>
      </c>
      <c r="F19" s="8">
        <v>25395000</v>
      </c>
      <c r="G19" s="8">
        <v>7700000</v>
      </c>
      <c r="H19" s="8">
        <v>0</v>
      </c>
      <c r="I19" s="8">
        <v>0</v>
      </c>
      <c r="J19" s="8">
        <v>7700000</v>
      </c>
      <c r="K19" s="8">
        <v>0</v>
      </c>
      <c r="L19" s="8">
        <v>0</v>
      </c>
      <c r="M19" s="8">
        <v>5656000</v>
      </c>
      <c r="N19" s="8">
        <v>5656000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13356000</v>
      </c>
      <c r="X19" s="8">
        <v>11310000</v>
      </c>
      <c r="Y19" s="8">
        <v>2046000</v>
      </c>
      <c r="Z19" s="2">
        <v>18.09</v>
      </c>
      <c r="AA19" s="6">
        <v>25395000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63558</v>
      </c>
      <c r="F20" s="26">
        <v>63558</v>
      </c>
      <c r="G20" s="26">
        <v>15760</v>
      </c>
      <c r="H20" s="26">
        <v>83394</v>
      </c>
      <c r="I20" s="26">
        <v>103</v>
      </c>
      <c r="J20" s="26">
        <v>99257</v>
      </c>
      <c r="K20" s="26">
        <v>85316</v>
      </c>
      <c r="L20" s="26">
        <v>89441</v>
      </c>
      <c r="M20" s="26">
        <v>343607</v>
      </c>
      <c r="N20" s="26">
        <v>518364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617621</v>
      </c>
      <c r="X20" s="26"/>
      <c r="Y20" s="26">
        <v>617621</v>
      </c>
      <c r="Z20" s="27">
        <v>0</v>
      </c>
      <c r="AA20" s="28">
        <v>63558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3500000</v>
      </c>
      <c r="F21" s="8">
        <v>3500000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1750002</v>
      </c>
      <c r="Y21" s="8">
        <v>-1750002</v>
      </c>
      <c r="Z21" s="2">
        <v>-100</v>
      </c>
      <c r="AA21" s="6">
        <v>3500000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50848154</v>
      </c>
      <c r="F22" s="35">
        <f t="shared" si="0"/>
        <v>50848154</v>
      </c>
      <c r="G22" s="35">
        <f t="shared" si="0"/>
        <v>8937434</v>
      </c>
      <c r="H22" s="35">
        <f t="shared" si="0"/>
        <v>1778245</v>
      </c>
      <c r="I22" s="35">
        <f t="shared" si="0"/>
        <v>23199</v>
      </c>
      <c r="J22" s="35">
        <f t="shared" si="0"/>
        <v>10738878</v>
      </c>
      <c r="K22" s="35">
        <f t="shared" si="0"/>
        <v>1588228</v>
      </c>
      <c r="L22" s="35">
        <f t="shared" si="0"/>
        <v>918915</v>
      </c>
      <c r="M22" s="35">
        <f t="shared" si="0"/>
        <v>8054828</v>
      </c>
      <c r="N22" s="35">
        <f t="shared" si="0"/>
        <v>10561971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21300849</v>
      </c>
      <c r="X22" s="35">
        <f t="shared" si="0"/>
        <v>24238506</v>
      </c>
      <c r="Y22" s="35">
        <f t="shared" si="0"/>
        <v>-2937657</v>
      </c>
      <c r="Z22" s="36">
        <f>+IF(X22&lt;&gt;0,+(Y22/X22)*100,0)</f>
        <v>-12.119794017007484</v>
      </c>
      <c r="AA22" s="33">
        <f>SUM(AA5:AA21)</f>
        <v>50848154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17753833</v>
      </c>
      <c r="F25" s="8">
        <v>17753833</v>
      </c>
      <c r="G25" s="8">
        <v>1294428</v>
      </c>
      <c r="H25" s="8">
        <v>2223036</v>
      </c>
      <c r="I25" s="8">
        <v>2169242</v>
      </c>
      <c r="J25" s="8">
        <v>5686706</v>
      </c>
      <c r="K25" s="8">
        <v>1196669</v>
      </c>
      <c r="L25" s="8">
        <v>1278633</v>
      </c>
      <c r="M25" s="8">
        <v>1281559</v>
      </c>
      <c r="N25" s="8">
        <v>3756861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9443567</v>
      </c>
      <c r="X25" s="8">
        <v>9474000</v>
      </c>
      <c r="Y25" s="8">
        <v>-30433</v>
      </c>
      <c r="Z25" s="2">
        <v>-0.32</v>
      </c>
      <c r="AA25" s="6">
        <v>17753833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2349600</v>
      </c>
      <c r="F26" s="8">
        <v>2349600</v>
      </c>
      <c r="G26" s="8">
        <v>169180</v>
      </c>
      <c r="H26" s="8">
        <v>169180</v>
      </c>
      <c r="I26" s="8">
        <v>202775</v>
      </c>
      <c r="J26" s="8">
        <v>541135</v>
      </c>
      <c r="K26" s="8">
        <v>226017</v>
      </c>
      <c r="L26" s="8">
        <v>225768</v>
      </c>
      <c r="M26" s="8">
        <v>225768</v>
      </c>
      <c r="N26" s="8">
        <v>677553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1218688</v>
      </c>
      <c r="X26" s="8">
        <v>1174800</v>
      </c>
      <c r="Y26" s="8">
        <v>43888</v>
      </c>
      <c r="Z26" s="2">
        <v>3.74</v>
      </c>
      <c r="AA26" s="6">
        <v>2349600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1770000</v>
      </c>
      <c r="F27" s="8">
        <v>1770000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786696</v>
      </c>
      <c r="Y27" s="8">
        <v>-786696</v>
      </c>
      <c r="Z27" s="2">
        <v>-100</v>
      </c>
      <c r="AA27" s="6">
        <v>1770000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2770000</v>
      </c>
      <c r="F28" s="8">
        <v>2770000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3369750</v>
      </c>
      <c r="Y28" s="8">
        <v>-3369750</v>
      </c>
      <c r="Z28" s="2">
        <v>-100</v>
      </c>
      <c r="AA28" s="6">
        <v>2770000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1573400</v>
      </c>
      <c r="F29" s="8">
        <v>1573400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599520</v>
      </c>
      <c r="Y29" s="8">
        <v>-599520</v>
      </c>
      <c r="Z29" s="2">
        <v>-100</v>
      </c>
      <c r="AA29" s="6">
        <v>1573400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7938544</v>
      </c>
      <c r="F30" s="8">
        <v>7938544</v>
      </c>
      <c r="G30" s="8">
        <v>0</v>
      </c>
      <c r="H30" s="8">
        <v>0</v>
      </c>
      <c r="I30" s="8">
        <v>40000</v>
      </c>
      <c r="J30" s="8">
        <v>40000</v>
      </c>
      <c r="K30" s="8">
        <v>0</v>
      </c>
      <c r="L30" s="8">
        <v>680000</v>
      </c>
      <c r="M30" s="8">
        <v>0</v>
      </c>
      <c r="N30" s="8">
        <v>680000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720000</v>
      </c>
      <c r="X30" s="8">
        <v>1642542</v>
      </c>
      <c r="Y30" s="8">
        <v>-922542</v>
      </c>
      <c r="Z30" s="2">
        <v>-56.17</v>
      </c>
      <c r="AA30" s="6">
        <v>7938544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2644140</v>
      </c>
      <c r="F31" s="8">
        <v>2644140</v>
      </c>
      <c r="G31" s="8">
        <v>112401</v>
      </c>
      <c r="H31" s="8">
        <v>85812</v>
      </c>
      <c r="I31" s="8">
        <v>4290</v>
      </c>
      <c r="J31" s="8">
        <v>202503</v>
      </c>
      <c r="K31" s="8">
        <v>424</v>
      </c>
      <c r="L31" s="8">
        <v>43836</v>
      </c>
      <c r="M31" s="8">
        <v>412</v>
      </c>
      <c r="N31" s="8">
        <v>44672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247175</v>
      </c>
      <c r="X31" s="8">
        <v>153558</v>
      </c>
      <c r="Y31" s="8">
        <v>93617</v>
      </c>
      <c r="Z31" s="2">
        <v>60.97</v>
      </c>
      <c r="AA31" s="6">
        <v>2644140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307110</v>
      </c>
      <c r="F32" s="8">
        <v>307110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1483500</v>
      </c>
      <c r="Y32" s="8">
        <v>-1483500</v>
      </c>
      <c r="Z32" s="2">
        <v>-100</v>
      </c>
      <c r="AA32" s="6">
        <v>307110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4610000</v>
      </c>
      <c r="F33" s="8">
        <v>4610000</v>
      </c>
      <c r="G33" s="8">
        <v>31221</v>
      </c>
      <c r="H33" s="8">
        <v>0</v>
      </c>
      <c r="I33" s="8">
        <v>0</v>
      </c>
      <c r="J33" s="8">
        <v>31221</v>
      </c>
      <c r="K33" s="8">
        <v>0</v>
      </c>
      <c r="L33" s="8">
        <v>839001</v>
      </c>
      <c r="M33" s="8">
        <v>0</v>
      </c>
      <c r="N33" s="8">
        <v>839001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870222</v>
      </c>
      <c r="X33" s="8"/>
      <c r="Y33" s="8">
        <v>870222</v>
      </c>
      <c r="Z33" s="2">
        <v>0</v>
      </c>
      <c r="AA33" s="6">
        <v>4610000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9090917</v>
      </c>
      <c r="F34" s="8">
        <v>9090917</v>
      </c>
      <c r="G34" s="8">
        <v>173275</v>
      </c>
      <c r="H34" s="8">
        <v>657654</v>
      </c>
      <c r="I34" s="8">
        <v>472012</v>
      </c>
      <c r="J34" s="8">
        <v>1302941</v>
      </c>
      <c r="K34" s="8">
        <v>81233</v>
      </c>
      <c r="L34" s="8">
        <v>296400</v>
      </c>
      <c r="M34" s="8">
        <v>120044</v>
      </c>
      <c r="N34" s="8">
        <v>497677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1800618</v>
      </c>
      <c r="X34" s="8">
        <v>4669422</v>
      </c>
      <c r="Y34" s="8">
        <v>-2868804</v>
      </c>
      <c r="Z34" s="2">
        <v>-61.44</v>
      </c>
      <c r="AA34" s="6">
        <v>9090917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50807544</v>
      </c>
      <c r="F36" s="35">
        <f t="shared" si="1"/>
        <v>50807544</v>
      </c>
      <c r="G36" s="35">
        <f t="shared" si="1"/>
        <v>1780505</v>
      </c>
      <c r="H36" s="35">
        <f t="shared" si="1"/>
        <v>3135682</v>
      </c>
      <c r="I36" s="35">
        <f t="shared" si="1"/>
        <v>2888319</v>
      </c>
      <c r="J36" s="35">
        <f t="shared" si="1"/>
        <v>7804506</v>
      </c>
      <c r="K36" s="35">
        <f t="shared" si="1"/>
        <v>1504343</v>
      </c>
      <c r="L36" s="35">
        <f t="shared" si="1"/>
        <v>3363638</v>
      </c>
      <c r="M36" s="35">
        <f t="shared" si="1"/>
        <v>1627783</v>
      </c>
      <c r="N36" s="35">
        <f t="shared" si="1"/>
        <v>6495764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14300270</v>
      </c>
      <c r="X36" s="35">
        <f t="shared" si="1"/>
        <v>23353788</v>
      </c>
      <c r="Y36" s="35">
        <f t="shared" si="1"/>
        <v>-9053518</v>
      </c>
      <c r="Z36" s="36">
        <f>+IF(X36&lt;&gt;0,+(Y36/X36)*100,0)</f>
        <v>-38.76680733763619</v>
      </c>
      <c r="AA36" s="33">
        <f>SUM(AA25:AA35)</f>
        <v>50807544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40610</v>
      </c>
      <c r="F38" s="48">
        <f t="shared" si="2"/>
        <v>40610</v>
      </c>
      <c r="G38" s="48">
        <f t="shared" si="2"/>
        <v>7156929</v>
      </c>
      <c r="H38" s="48">
        <f t="shared" si="2"/>
        <v>-1357437</v>
      </c>
      <c r="I38" s="48">
        <f t="shared" si="2"/>
        <v>-2865120</v>
      </c>
      <c r="J38" s="48">
        <f t="shared" si="2"/>
        <v>2934372</v>
      </c>
      <c r="K38" s="48">
        <f t="shared" si="2"/>
        <v>83885</v>
      </c>
      <c r="L38" s="48">
        <f t="shared" si="2"/>
        <v>-2444723</v>
      </c>
      <c r="M38" s="48">
        <f t="shared" si="2"/>
        <v>6427045</v>
      </c>
      <c r="N38" s="48">
        <f t="shared" si="2"/>
        <v>4066207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7000579</v>
      </c>
      <c r="X38" s="48">
        <f>IF(F22=F36,0,X22-X36)</f>
        <v>884718</v>
      </c>
      <c r="Y38" s="48">
        <f t="shared" si="2"/>
        <v>6115861</v>
      </c>
      <c r="Z38" s="49">
        <f>+IF(X38&lt;&gt;0,+(Y38/X38)*100,0)</f>
        <v>691.278011750637</v>
      </c>
      <c r="AA38" s="46">
        <f>+AA22-AA36</f>
        <v>40610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9137000</v>
      </c>
      <c r="F39" s="8">
        <v>9137000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4246500</v>
      </c>
      <c r="Y39" s="8">
        <v>-4246500</v>
      </c>
      <c r="Z39" s="2">
        <v>-100</v>
      </c>
      <c r="AA39" s="6">
        <v>9137000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9177610</v>
      </c>
      <c r="F42" s="57">
        <f t="shared" si="3"/>
        <v>9177610</v>
      </c>
      <c r="G42" s="57">
        <f t="shared" si="3"/>
        <v>7156929</v>
      </c>
      <c r="H42" s="57">
        <f t="shared" si="3"/>
        <v>-1357437</v>
      </c>
      <c r="I42" s="57">
        <f t="shared" si="3"/>
        <v>-2865120</v>
      </c>
      <c r="J42" s="57">
        <f t="shared" si="3"/>
        <v>2934372</v>
      </c>
      <c r="K42" s="57">
        <f t="shared" si="3"/>
        <v>83885</v>
      </c>
      <c r="L42" s="57">
        <f t="shared" si="3"/>
        <v>-2444723</v>
      </c>
      <c r="M42" s="57">
        <f t="shared" si="3"/>
        <v>6427045</v>
      </c>
      <c r="N42" s="57">
        <f t="shared" si="3"/>
        <v>4066207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7000579</v>
      </c>
      <c r="X42" s="57">
        <f t="shared" si="3"/>
        <v>5131218</v>
      </c>
      <c r="Y42" s="57">
        <f t="shared" si="3"/>
        <v>1869361</v>
      </c>
      <c r="Z42" s="58">
        <f>+IF(X42&lt;&gt;0,+(Y42/X42)*100,0)</f>
        <v>36.43113584338066</v>
      </c>
      <c r="AA42" s="55">
        <f>SUM(AA38:AA41)</f>
        <v>9177610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9177610</v>
      </c>
      <c r="F44" s="65">
        <f t="shared" si="4"/>
        <v>9177610</v>
      </c>
      <c r="G44" s="65">
        <f t="shared" si="4"/>
        <v>7156929</v>
      </c>
      <c r="H44" s="65">
        <f t="shared" si="4"/>
        <v>-1357437</v>
      </c>
      <c r="I44" s="65">
        <f t="shared" si="4"/>
        <v>-2865120</v>
      </c>
      <c r="J44" s="65">
        <f t="shared" si="4"/>
        <v>2934372</v>
      </c>
      <c r="K44" s="65">
        <f t="shared" si="4"/>
        <v>83885</v>
      </c>
      <c r="L44" s="65">
        <f t="shared" si="4"/>
        <v>-2444723</v>
      </c>
      <c r="M44" s="65">
        <f t="shared" si="4"/>
        <v>6427045</v>
      </c>
      <c r="N44" s="65">
        <f t="shared" si="4"/>
        <v>4066207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7000579</v>
      </c>
      <c r="X44" s="65">
        <f t="shared" si="4"/>
        <v>5131218</v>
      </c>
      <c r="Y44" s="65">
        <f t="shared" si="4"/>
        <v>1869361</v>
      </c>
      <c r="Z44" s="66">
        <f>+IF(X44&lt;&gt;0,+(Y44/X44)*100,0)</f>
        <v>36.43113584338066</v>
      </c>
      <c r="AA44" s="63">
        <f>+AA42-AA43</f>
        <v>9177610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9177610</v>
      </c>
      <c r="F46" s="57">
        <f t="shared" si="5"/>
        <v>9177610</v>
      </c>
      <c r="G46" s="57">
        <f t="shared" si="5"/>
        <v>7156929</v>
      </c>
      <c r="H46" s="57">
        <f t="shared" si="5"/>
        <v>-1357437</v>
      </c>
      <c r="I46" s="57">
        <f t="shared" si="5"/>
        <v>-2865120</v>
      </c>
      <c r="J46" s="57">
        <f t="shared" si="5"/>
        <v>2934372</v>
      </c>
      <c r="K46" s="57">
        <f t="shared" si="5"/>
        <v>83885</v>
      </c>
      <c r="L46" s="57">
        <f t="shared" si="5"/>
        <v>-2444723</v>
      </c>
      <c r="M46" s="57">
        <f t="shared" si="5"/>
        <v>6427045</v>
      </c>
      <c r="N46" s="57">
        <f t="shared" si="5"/>
        <v>4066207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7000579</v>
      </c>
      <c r="X46" s="57">
        <f t="shared" si="5"/>
        <v>5131218</v>
      </c>
      <c r="Y46" s="57">
        <f t="shared" si="5"/>
        <v>1869361</v>
      </c>
      <c r="Z46" s="58">
        <f>+IF(X46&lt;&gt;0,+(Y46/X46)*100,0)</f>
        <v>36.43113584338066</v>
      </c>
      <c r="AA46" s="55">
        <f>SUM(AA44:AA45)</f>
        <v>9177610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9177610</v>
      </c>
      <c r="F48" s="73">
        <f t="shared" si="6"/>
        <v>9177610</v>
      </c>
      <c r="G48" s="73">
        <f t="shared" si="6"/>
        <v>7156929</v>
      </c>
      <c r="H48" s="74">
        <f t="shared" si="6"/>
        <v>-1357437</v>
      </c>
      <c r="I48" s="74">
        <f t="shared" si="6"/>
        <v>-2865120</v>
      </c>
      <c r="J48" s="74">
        <f t="shared" si="6"/>
        <v>2934372</v>
      </c>
      <c r="K48" s="74">
        <f t="shared" si="6"/>
        <v>83885</v>
      </c>
      <c r="L48" s="74">
        <f t="shared" si="6"/>
        <v>-2444723</v>
      </c>
      <c r="M48" s="73">
        <f t="shared" si="6"/>
        <v>6427045</v>
      </c>
      <c r="N48" s="73">
        <f t="shared" si="6"/>
        <v>4066207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7000579</v>
      </c>
      <c r="X48" s="74">
        <f t="shared" si="6"/>
        <v>5131218</v>
      </c>
      <c r="Y48" s="74">
        <f t="shared" si="6"/>
        <v>1869361</v>
      </c>
      <c r="Z48" s="75">
        <f>+IF(X48&lt;&gt;0,+(Y48/X48)*100,0)</f>
        <v>36.43113584338066</v>
      </c>
      <c r="AA48" s="76">
        <f>SUM(AA46:AA47)</f>
        <v>9177610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3578000</v>
      </c>
      <c r="F5" s="8">
        <v>3578000</v>
      </c>
      <c r="G5" s="8">
        <v>4438448</v>
      </c>
      <c r="H5" s="8">
        <v>-496914</v>
      </c>
      <c r="I5" s="8">
        <v>2876</v>
      </c>
      <c r="J5" s="8">
        <v>3944410</v>
      </c>
      <c r="K5" s="8">
        <v>-1000</v>
      </c>
      <c r="L5" s="8">
        <v>-9267</v>
      </c>
      <c r="M5" s="8">
        <v>-14494</v>
      </c>
      <c r="N5" s="8">
        <v>-24761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3919649</v>
      </c>
      <c r="X5" s="8">
        <v>1547551</v>
      </c>
      <c r="Y5" s="8">
        <v>2372098</v>
      </c>
      <c r="Z5" s="2">
        <v>153.28</v>
      </c>
      <c r="AA5" s="6">
        <v>3578000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11746295</v>
      </c>
      <c r="F7" s="8">
        <v>11746295</v>
      </c>
      <c r="G7" s="8">
        <v>832248</v>
      </c>
      <c r="H7" s="8">
        <v>1152999</v>
      </c>
      <c r="I7" s="8">
        <v>1005615</v>
      </c>
      <c r="J7" s="8">
        <v>2990862</v>
      </c>
      <c r="K7" s="8">
        <v>857299</v>
      </c>
      <c r="L7" s="8">
        <v>1173328</v>
      </c>
      <c r="M7" s="8">
        <v>1003587</v>
      </c>
      <c r="N7" s="8">
        <v>3034214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6025076</v>
      </c>
      <c r="X7" s="8">
        <v>5371068</v>
      </c>
      <c r="Y7" s="8">
        <v>654008</v>
      </c>
      <c r="Z7" s="2">
        <v>12.18</v>
      </c>
      <c r="AA7" s="6">
        <v>11746295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5062117</v>
      </c>
      <c r="F8" s="8">
        <v>5062117</v>
      </c>
      <c r="G8" s="8">
        <v>202584</v>
      </c>
      <c r="H8" s="8">
        <v>293963</v>
      </c>
      <c r="I8" s="8">
        <v>294415</v>
      </c>
      <c r="J8" s="8">
        <v>790962</v>
      </c>
      <c r="K8" s="8">
        <v>255604</v>
      </c>
      <c r="L8" s="8">
        <v>341259</v>
      </c>
      <c r="M8" s="8">
        <v>341401</v>
      </c>
      <c r="N8" s="8">
        <v>938264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1729226</v>
      </c>
      <c r="X8" s="8">
        <v>2443686</v>
      </c>
      <c r="Y8" s="8">
        <v>-714460</v>
      </c>
      <c r="Z8" s="2">
        <v>-29.24</v>
      </c>
      <c r="AA8" s="6">
        <v>5062117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1596584</v>
      </c>
      <c r="F9" s="8">
        <v>1596584</v>
      </c>
      <c r="G9" s="8">
        <v>240211</v>
      </c>
      <c r="H9" s="8">
        <v>241236</v>
      </c>
      <c r="I9" s="8">
        <v>246511</v>
      </c>
      <c r="J9" s="8">
        <v>727958</v>
      </c>
      <c r="K9" s="8">
        <v>233656</v>
      </c>
      <c r="L9" s="8">
        <v>246581</v>
      </c>
      <c r="M9" s="8">
        <v>232984</v>
      </c>
      <c r="N9" s="8">
        <v>713221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1441179</v>
      </c>
      <c r="X9" s="8">
        <v>1338901</v>
      </c>
      <c r="Y9" s="8">
        <v>102278</v>
      </c>
      <c r="Z9" s="2">
        <v>7.64</v>
      </c>
      <c r="AA9" s="6">
        <v>1596584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758918</v>
      </c>
      <c r="F10" s="26">
        <v>758918</v>
      </c>
      <c r="G10" s="26">
        <v>127686</v>
      </c>
      <c r="H10" s="26">
        <v>128179</v>
      </c>
      <c r="I10" s="26">
        <v>128057</v>
      </c>
      <c r="J10" s="26">
        <v>383922</v>
      </c>
      <c r="K10" s="26">
        <v>122453</v>
      </c>
      <c r="L10" s="26">
        <v>127654</v>
      </c>
      <c r="M10" s="26">
        <v>124133</v>
      </c>
      <c r="N10" s="26">
        <v>374240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758162</v>
      </c>
      <c r="X10" s="26">
        <v>680672</v>
      </c>
      <c r="Y10" s="26">
        <v>77490</v>
      </c>
      <c r="Z10" s="27">
        <v>11.38</v>
      </c>
      <c r="AA10" s="28">
        <v>758918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91953</v>
      </c>
      <c r="H11" s="8">
        <v>45391</v>
      </c>
      <c r="I11" s="8">
        <v>43546</v>
      </c>
      <c r="J11" s="8">
        <v>180890</v>
      </c>
      <c r="K11" s="8">
        <v>44885</v>
      </c>
      <c r="L11" s="8">
        <v>46674</v>
      </c>
      <c r="M11" s="8">
        <v>45756</v>
      </c>
      <c r="N11" s="8">
        <v>137315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318205</v>
      </c>
      <c r="X11" s="8"/>
      <c r="Y11" s="8">
        <v>318205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325000</v>
      </c>
      <c r="F12" s="8">
        <v>325000</v>
      </c>
      <c r="G12" s="8">
        <v>70908</v>
      </c>
      <c r="H12" s="8">
        <v>75330</v>
      </c>
      <c r="I12" s="8">
        <v>75265</v>
      </c>
      <c r="J12" s="8">
        <v>221503</v>
      </c>
      <c r="K12" s="8">
        <v>82164</v>
      </c>
      <c r="L12" s="8">
        <v>84436</v>
      </c>
      <c r="M12" s="8">
        <v>76516</v>
      </c>
      <c r="N12" s="8">
        <v>243116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464619</v>
      </c>
      <c r="X12" s="8">
        <v>150560</v>
      </c>
      <c r="Y12" s="8">
        <v>314059</v>
      </c>
      <c r="Z12" s="2">
        <v>208.59</v>
      </c>
      <c r="AA12" s="6">
        <v>325000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332752</v>
      </c>
      <c r="F13" s="8">
        <v>332752</v>
      </c>
      <c r="G13" s="8">
        <v>4483</v>
      </c>
      <c r="H13" s="8">
        <v>6533</v>
      </c>
      <c r="I13" s="8">
        <v>152213</v>
      </c>
      <c r="J13" s="8">
        <v>163229</v>
      </c>
      <c r="K13" s="8">
        <v>45448</v>
      </c>
      <c r="L13" s="8">
        <v>26445</v>
      </c>
      <c r="M13" s="8">
        <v>50164</v>
      </c>
      <c r="N13" s="8">
        <v>122057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285286</v>
      </c>
      <c r="X13" s="8">
        <v>208307</v>
      </c>
      <c r="Y13" s="8">
        <v>76979</v>
      </c>
      <c r="Z13" s="2">
        <v>36.95</v>
      </c>
      <c r="AA13" s="6">
        <v>332752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580000</v>
      </c>
      <c r="F14" s="8">
        <v>580000</v>
      </c>
      <c r="G14" s="8">
        <v>14694</v>
      </c>
      <c r="H14" s="8">
        <v>8410</v>
      </c>
      <c r="I14" s="8">
        <v>10479</v>
      </c>
      <c r="J14" s="8">
        <v>33583</v>
      </c>
      <c r="K14" s="8">
        <v>9965</v>
      </c>
      <c r="L14" s="8">
        <v>50759</v>
      </c>
      <c r="M14" s="8">
        <v>71026</v>
      </c>
      <c r="N14" s="8">
        <v>131750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165333</v>
      </c>
      <c r="X14" s="8">
        <v>308379</v>
      </c>
      <c r="Y14" s="8">
        <v>-143046</v>
      </c>
      <c r="Z14" s="2">
        <v>-46.39</v>
      </c>
      <c r="AA14" s="6">
        <v>580000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2571000</v>
      </c>
      <c r="F16" s="8">
        <v>2571000</v>
      </c>
      <c r="G16" s="8">
        <v>900</v>
      </c>
      <c r="H16" s="8">
        <v>2050</v>
      </c>
      <c r="I16" s="8">
        <v>4000</v>
      </c>
      <c r="J16" s="8">
        <v>6950</v>
      </c>
      <c r="K16" s="8">
        <v>7050</v>
      </c>
      <c r="L16" s="8">
        <v>250</v>
      </c>
      <c r="M16" s="8">
        <v>2640</v>
      </c>
      <c r="N16" s="8">
        <v>9940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16890</v>
      </c>
      <c r="X16" s="8">
        <v>1140001</v>
      </c>
      <c r="Y16" s="8">
        <v>-1123111</v>
      </c>
      <c r="Z16" s="2">
        <v>-98.52</v>
      </c>
      <c r="AA16" s="6">
        <v>2571000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287000</v>
      </c>
      <c r="F17" s="8">
        <v>287000</v>
      </c>
      <c r="G17" s="8">
        <v>11820</v>
      </c>
      <c r="H17" s="8">
        <v>10672</v>
      </c>
      <c r="I17" s="8">
        <v>10139</v>
      </c>
      <c r="J17" s="8">
        <v>32631</v>
      </c>
      <c r="K17" s="8">
        <v>12336</v>
      </c>
      <c r="L17" s="8">
        <v>42321</v>
      </c>
      <c r="M17" s="8">
        <v>8331</v>
      </c>
      <c r="N17" s="8">
        <v>62988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95619</v>
      </c>
      <c r="X17" s="8">
        <v>106390</v>
      </c>
      <c r="Y17" s="8">
        <v>-10771</v>
      </c>
      <c r="Z17" s="2">
        <v>-10.12</v>
      </c>
      <c r="AA17" s="6">
        <v>287000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24640</v>
      </c>
      <c r="H18" s="8">
        <v>26398</v>
      </c>
      <c r="I18" s="8">
        <v>22382</v>
      </c>
      <c r="J18" s="8">
        <v>73420</v>
      </c>
      <c r="K18" s="8">
        <v>26520</v>
      </c>
      <c r="L18" s="8">
        <v>22464</v>
      </c>
      <c r="M18" s="8">
        <v>20446</v>
      </c>
      <c r="N18" s="8">
        <v>69430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142850</v>
      </c>
      <c r="X18" s="8"/>
      <c r="Y18" s="8">
        <v>142850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24032000</v>
      </c>
      <c r="F19" s="8">
        <v>24032000</v>
      </c>
      <c r="G19" s="8">
        <v>8070000</v>
      </c>
      <c r="H19" s="8">
        <v>1</v>
      </c>
      <c r="I19" s="8">
        <v>1</v>
      </c>
      <c r="J19" s="8">
        <v>8070002</v>
      </c>
      <c r="K19" s="8">
        <v>0</v>
      </c>
      <c r="L19" s="8">
        <v>353484</v>
      </c>
      <c r="M19" s="8">
        <v>7298233</v>
      </c>
      <c r="N19" s="8">
        <v>7651717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15721719</v>
      </c>
      <c r="X19" s="8">
        <v>18291930</v>
      </c>
      <c r="Y19" s="8">
        <v>-2570211</v>
      </c>
      <c r="Z19" s="2">
        <v>-14.05</v>
      </c>
      <c r="AA19" s="6">
        <v>24032000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2169000</v>
      </c>
      <c r="F20" s="26">
        <v>2169000</v>
      </c>
      <c r="G20" s="26">
        <v>30491</v>
      </c>
      <c r="H20" s="26">
        <v>29479</v>
      </c>
      <c r="I20" s="26">
        <v>409229</v>
      </c>
      <c r="J20" s="26">
        <v>469199</v>
      </c>
      <c r="K20" s="26">
        <v>182301</v>
      </c>
      <c r="L20" s="26">
        <v>110380</v>
      </c>
      <c r="M20" s="26">
        <v>164879</v>
      </c>
      <c r="N20" s="26">
        <v>457560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926759</v>
      </c>
      <c r="X20" s="26">
        <v>1462529</v>
      </c>
      <c r="Y20" s="26">
        <v>-535770</v>
      </c>
      <c r="Z20" s="27">
        <v>-36.63</v>
      </c>
      <c r="AA20" s="28">
        <v>2169000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5000000</v>
      </c>
      <c r="F21" s="8">
        <v>5000000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5000000</v>
      </c>
      <c r="Y21" s="8">
        <v>-5000000</v>
      </c>
      <c r="Z21" s="2">
        <v>-100</v>
      </c>
      <c r="AA21" s="6">
        <v>5000000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58038666</v>
      </c>
      <c r="F22" s="35">
        <f t="shared" si="0"/>
        <v>58038666</v>
      </c>
      <c r="G22" s="35">
        <f t="shared" si="0"/>
        <v>14161066</v>
      </c>
      <c r="H22" s="35">
        <f t="shared" si="0"/>
        <v>1523727</v>
      </c>
      <c r="I22" s="35">
        <f t="shared" si="0"/>
        <v>2404728</v>
      </c>
      <c r="J22" s="35">
        <f t="shared" si="0"/>
        <v>18089521</v>
      </c>
      <c r="K22" s="35">
        <f t="shared" si="0"/>
        <v>1878681</v>
      </c>
      <c r="L22" s="35">
        <f t="shared" si="0"/>
        <v>2616768</v>
      </c>
      <c r="M22" s="35">
        <f t="shared" si="0"/>
        <v>9425602</v>
      </c>
      <c r="N22" s="35">
        <f t="shared" si="0"/>
        <v>13921051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32010572</v>
      </c>
      <c r="X22" s="35">
        <f t="shared" si="0"/>
        <v>38049974</v>
      </c>
      <c r="Y22" s="35">
        <f t="shared" si="0"/>
        <v>-6039402</v>
      </c>
      <c r="Z22" s="36">
        <f>+IF(X22&lt;&gt;0,+(Y22/X22)*100,0)</f>
        <v>-15.872289426531541</v>
      </c>
      <c r="AA22" s="33">
        <f>SUM(AA5:AA21)</f>
        <v>58038666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25125000</v>
      </c>
      <c r="F25" s="8">
        <v>25125000</v>
      </c>
      <c r="G25" s="8">
        <v>2175267</v>
      </c>
      <c r="H25" s="8">
        <v>2007739</v>
      </c>
      <c r="I25" s="8">
        <v>2238945</v>
      </c>
      <c r="J25" s="8">
        <v>6421951</v>
      </c>
      <c r="K25" s="8">
        <v>2306920</v>
      </c>
      <c r="L25" s="8">
        <v>2485331</v>
      </c>
      <c r="M25" s="8">
        <v>1614358</v>
      </c>
      <c r="N25" s="8">
        <v>6406609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12828560</v>
      </c>
      <c r="X25" s="8">
        <v>10261706</v>
      </c>
      <c r="Y25" s="8">
        <v>2566854</v>
      </c>
      <c r="Z25" s="2">
        <v>25.01</v>
      </c>
      <c r="AA25" s="6">
        <v>25125000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3004094</v>
      </c>
      <c r="F26" s="8">
        <v>3004094</v>
      </c>
      <c r="G26" s="8">
        <v>231794</v>
      </c>
      <c r="H26" s="8">
        <v>235959</v>
      </c>
      <c r="I26" s="8">
        <v>53306</v>
      </c>
      <c r="J26" s="8">
        <v>521059</v>
      </c>
      <c r="K26" s="8">
        <v>257636</v>
      </c>
      <c r="L26" s="8">
        <v>261497</v>
      </c>
      <c r="M26" s="8">
        <v>158887</v>
      </c>
      <c r="N26" s="8">
        <v>678020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1199079</v>
      </c>
      <c r="X26" s="8">
        <v>1170331</v>
      </c>
      <c r="Y26" s="8">
        <v>28748</v>
      </c>
      <c r="Z26" s="2">
        <v>2.46</v>
      </c>
      <c r="AA26" s="6">
        <v>3004094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4011658</v>
      </c>
      <c r="F27" s="8">
        <v>4011658</v>
      </c>
      <c r="G27" s="8">
        <v>50264</v>
      </c>
      <c r="H27" s="8">
        <v>23215</v>
      </c>
      <c r="I27" s="8">
        <v>41321</v>
      </c>
      <c r="J27" s="8">
        <v>114800</v>
      </c>
      <c r="K27" s="8">
        <v>3265</v>
      </c>
      <c r="L27" s="8">
        <v>15126</v>
      </c>
      <c r="M27" s="8">
        <v>3826</v>
      </c>
      <c r="N27" s="8">
        <v>22217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137017</v>
      </c>
      <c r="X27" s="8"/>
      <c r="Y27" s="8">
        <v>137017</v>
      </c>
      <c r="Z27" s="2">
        <v>0</v>
      </c>
      <c r="AA27" s="6">
        <v>4011658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7781705</v>
      </c>
      <c r="F28" s="8">
        <v>7781705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7781705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680400</v>
      </c>
      <c r="F29" s="8">
        <v>680400</v>
      </c>
      <c r="G29" s="8">
        <v>369840</v>
      </c>
      <c r="H29" s="8">
        <v>67259</v>
      </c>
      <c r="I29" s="8">
        <v>-93161</v>
      </c>
      <c r="J29" s="8">
        <v>343938</v>
      </c>
      <c r="K29" s="8">
        <v>146017</v>
      </c>
      <c r="L29" s="8">
        <v>64197</v>
      </c>
      <c r="M29" s="8">
        <v>82746</v>
      </c>
      <c r="N29" s="8">
        <v>292960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636898</v>
      </c>
      <c r="X29" s="8">
        <v>383810</v>
      </c>
      <c r="Y29" s="8">
        <v>253088</v>
      </c>
      <c r="Z29" s="2">
        <v>65.94</v>
      </c>
      <c r="AA29" s="6">
        <v>680400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12133435</v>
      </c>
      <c r="F30" s="8">
        <v>12133435</v>
      </c>
      <c r="G30" s="8">
        <v>0</v>
      </c>
      <c r="H30" s="8">
        <v>2499</v>
      </c>
      <c r="I30" s="8">
        <v>31787</v>
      </c>
      <c r="J30" s="8">
        <v>34286</v>
      </c>
      <c r="K30" s="8">
        <v>32092</v>
      </c>
      <c r="L30" s="8">
        <v>41560</v>
      </c>
      <c r="M30" s="8">
        <v>39738</v>
      </c>
      <c r="N30" s="8">
        <v>113390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147676</v>
      </c>
      <c r="X30" s="8">
        <v>5285966</v>
      </c>
      <c r="Y30" s="8">
        <v>-5138290</v>
      </c>
      <c r="Z30" s="2">
        <v>-97.21</v>
      </c>
      <c r="AA30" s="6">
        <v>12133435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1835626</v>
      </c>
      <c r="F31" s="8">
        <v>1835626</v>
      </c>
      <c r="G31" s="8">
        <v>56754</v>
      </c>
      <c r="H31" s="8">
        <v>41640</v>
      </c>
      <c r="I31" s="8">
        <v>104142</v>
      </c>
      <c r="J31" s="8">
        <v>202536</v>
      </c>
      <c r="K31" s="8">
        <v>225171</v>
      </c>
      <c r="L31" s="8">
        <v>316217</v>
      </c>
      <c r="M31" s="8">
        <v>439323</v>
      </c>
      <c r="N31" s="8">
        <v>980711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1183247</v>
      </c>
      <c r="X31" s="8">
        <v>1006961</v>
      </c>
      <c r="Y31" s="8">
        <v>176286</v>
      </c>
      <c r="Z31" s="2">
        <v>17.51</v>
      </c>
      <c r="AA31" s="6">
        <v>1835626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221000</v>
      </c>
      <c r="F32" s="8">
        <v>221000</v>
      </c>
      <c r="G32" s="8">
        <v>250479</v>
      </c>
      <c r="H32" s="8">
        <v>29003</v>
      </c>
      <c r="I32" s="8">
        <v>39073</v>
      </c>
      <c r="J32" s="8">
        <v>318555</v>
      </c>
      <c r="K32" s="8">
        <v>55513</v>
      </c>
      <c r="L32" s="8">
        <v>116027</v>
      </c>
      <c r="M32" s="8">
        <v>233560</v>
      </c>
      <c r="N32" s="8">
        <v>405100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723655</v>
      </c>
      <c r="X32" s="8">
        <v>118741</v>
      </c>
      <c r="Y32" s="8">
        <v>604914</v>
      </c>
      <c r="Z32" s="2">
        <v>509.44</v>
      </c>
      <c r="AA32" s="6">
        <v>221000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644044</v>
      </c>
      <c r="H33" s="8">
        <v>290233</v>
      </c>
      <c r="I33" s="8">
        <v>154453</v>
      </c>
      <c r="J33" s="8">
        <v>1088730</v>
      </c>
      <c r="K33" s="8">
        <v>1065679</v>
      </c>
      <c r="L33" s="8">
        <v>463365</v>
      </c>
      <c r="M33" s="8">
        <v>-40166</v>
      </c>
      <c r="N33" s="8">
        <v>1488878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2577608</v>
      </c>
      <c r="X33" s="8">
        <v>2095693</v>
      </c>
      <c r="Y33" s="8">
        <v>481915</v>
      </c>
      <c r="Z33" s="2">
        <v>23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8806778</v>
      </c>
      <c r="F34" s="8">
        <v>8806778</v>
      </c>
      <c r="G34" s="8">
        <v>265811</v>
      </c>
      <c r="H34" s="8">
        <v>611321</v>
      </c>
      <c r="I34" s="8">
        <v>602096</v>
      </c>
      <c r="J34" s="8">
        <v>1479228</v>
      </c>
      <c r="K34" s="8">
        <v>767691</v>
      </c>
      <c r="L34" s="8">
        <v>695838</v>
      </c>
      <c r="M34" s="8">
        <v>1150281</v>
      </c>
      <c r="N34" s="8">
        <v>2613810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4093038</v>
      </c>
      <c r="X34" s="8">
        <v>4151460</v>
      </c>
      <c r="Y34" s="8">
        <v>-58422</v>
      </c>
      <c r="Z34" s="2">
        <v>-1.41</v>
      </c>
      <c r="AA34" s="6">
        <v>8806778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63599696</v>
      </c>
      <c r="F36" s="35">
        <f t="shared" si="1"/>
        <v>63599696</v>
      </c>
      <c r="G36" s="35">
        <f t="shared" si="1"/>
        <v>4044253</v>
      </c>
      <c r="H36" s="35">
        <f t="shared" si="1"/>
        <v>3308868</v>
      </c>
      <c r="I36" s="35">
        <f t="shared" si="1"/>
        <v>3171962</v>
      </c>
      <c r="J36" s="35">
        <f t="shared" si="1"/>
        <v>10525083</v>
      </c>
      <c r="K36" s="35">
        <f t="shared" si="1"/>
        <v>4859984</v>
      </c>
      <c r="L36" s="35">
        <f t="shared" si="1"/>
        <v>4459158</v>
      </c>
      <c r="M36" s="35">
        <f t="shared" si="1"/>
        <v>3682553</v>
      </c>
      <c r="N36" s="35">
        <f t="shared" si="1"/>
        <v>13001695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23526778</v>
      </c>
      <c r="X36" s="35">
        <f t="shared" si="1"/>
        <v>24474668</v>
      </c>
      <c r="Y36" s="35">
        <f t="shared" si="1"/>
        <v>-947890</v>
      </c>
      <c r="Z36" s="36">
        <f>+IF(X36&lt;&gt;0,+(Y36/X36)*100,0)</f>
        <v>-3.8729432407418147</v>
      </c>
      <c r="AA36" s="33">
        <f>SUM(AA25:AA35)</f>
        <v>63599696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-5561030</v>
      </c>
      <c r="F38" s="48">
        <f t="shared" si="2"/>
        <v>-5561030</v>
      </c>
      <c r="G38" s="48">
        <f t="shared" si="2"/>
        <v>10116813</v>
      </c>
      <c r="H38" s="48">
        <f t="shared" si="2"/>
        <v>-1785141</v>
      </c>
      <c r="I38" s="48">
        <f t="shared" si="2"/>
        <v>-767234</v>
      </c>
      <c r="J38" s="48">
        <f t="shared" si="2"/>
        <v>7564438</v>
      </c>
      <c r="K38" s="48">
        <f t="shared" si="2"/>
        <v>-2981303</v>
      </c>
      <c r="L38" s="48">
        <f t="shared" si="2"/>
        <v>-1842390</v>
      </c>
      <c r="M38" s="48">
        <f t="shared" si="2"/>
        <v>5743049</v>
      </c>
      <c r="N38" s="48">
        <f t="shared" si="2"/>
        <v>919356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8483794</v>
      </c>
      <c r="X38" s="48">
        <f>IF(F22=F36,0,X22-X36)</f>
        <v>13575306</v>
      </c>
      <c r="Y38" s="48">
        <f t="shared" si="2"/>
        <v>-5091512</v>
      </c>
      <c r="Z38" s="49">
        <f>+IF(X38&lt;&gt;0,+(Y38/X38)*100,0)</f>
        <v>-37.50568863788411</v>
      </c>
      <c r="AA38" s="46">
        <f>+AA22-AA36</f>
        <v>-5561030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14283100</v>
      </c>
      <c r="F39" s="8">
        <v>14283100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7270000</v>
      </c>
      <c r="Y39" s="8">
        <v>-7270000</v>
      </c>
      <c r="Z39" s="2">
        <v>-100</v>
      </c>
      <c r="AA39" s="6">
        <v>14283100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8722070</v>
      </c>
      <c r="F42" s="57">
        <f t="shared" si="3"/>
        <v>8722070</v>
      </c>
      <c r="G42" s="57">
        <f t="shared" si="3"/>
        <v>10116813</v>
      </c>
      <c r="H42" s="57">
        <f t="shared" si="3"/>
        <v>-1785141</v>
      </c>
      <c r="I42" s="57">
        <f t="shared" si="3"/>
        <v>-767234</v>
      </c>
      <c r="J42" s="57">
        <f t="shared" si="3"/>
        <v>7564438</v>
      </c>
      <c r="K42" s="57">
        <f t="shared" si="3"/>
        <v>-2981303</v>
      </c>
      <c r="L42" s="57">
        <f t="shared" si="3"/>
        <v>-1842390</v>
      </c>
      <c r="M42" s="57">
        <f t="shared" si="3"/>
        <v>5743049</v>
      </c>
      <c r="N42" s="57">
        <f t="shared" si="3"/>
        <v>919356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8483794</v>
      </c>
      <c r="X42" s="57">
        <f t="shared" si="3"/>
        <v>20845306</v>
      </c>
      <c r="Y42" s="57">
        <f t="shared" si="3"/>
        <v>-12361512</v>
      </c>
      <c r="Z42" s="58">
        <f>+IF(X42&lt;&gt;0,+(Y42/X42)*100,0)</f>
        <v>-59.301177924660834</v>
      </c>
      <c r="AA42" s="55">
        <f>SUM(AA38:AA41)</f>
        <v>8722070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8722070</v>
      </c>
      <c r="F44" s="65">
        <f t="shared" si="4"/>
        <v>8722070</v>
      </c>
      <c r="G44" s="65">
        <f t="shared" si="4"/>
        <v>10116813</v>
      </c>
      <c r="H44" s="65">
        <f t="shared" si="4"/>
        <v>-1785141</v>
      </c>
      <c r="I44" s="65">
        <f t="shared" si="4"/>
        <v>-767234</v>
      </c>
      <c r="J44" s="65">
        <f t="shared" si="4"/>
        <v>7564438</v>
      </c>
      <c r="K44" s="65">
        <f t="shared" si="4"/>
        <v>-2981303</v>
      </c>
      <c r="L44" s="65">
        <f t="shared" si="4"/>
        <v>-1842390</v>
      </c>
      <c r="M44" s="65">
        <f t="shared" si="4"/>
        <v>5743049</v>
      </c>
      <c r="N44" s="65">
        <f t="shared" si="4"/>
        <v>919356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8483794</v>
      </c>
      <c r="X44" s="65">
        <f t="shared" si="4"/>
        <v>20845306</v>
      </c>
      <c r="Y44" s="65">
        <f t="shared" si="4"/>
        <v>-12361512</v>
      </c>
      <c r="Z44" s="66">
        <f>+IF(X44&lt;&gt;0,+(Y44/X44)*100,0)</f>
        <v>-59.301177924660834</v>
      </c>
      <c r="AA44" s="63">
        <f>+AA42-AA43</f>
        <v>8722070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8722070</v>
      </c>
      <c r="F46" s="57">
        <f t="shared" si="5"/>
        <v>8722070</v>
      </c>
      <c r="G46" s="57">
        <f t="shared" si="5"/>
        <v>10116813</v>
      </c>
      <c r="H46" s="57">
        <f t="shared" si="5"/>
        <v>-1785141</v>
      </c>
      <c r="I46" s="57">
        <f t="shared" si="5"/>
        <v>-767234</v>
      </c>
      <c r="J46" s="57">
        <f t="shared" si="5"/>
        <v>7564438</v>
      </c>
      <c r="K46" s="57">
        <f t="shared" si="5"/>
        <v>-2981303</v>
      </c>
      <c r="L46" s="57">
        <f t="shared" si="5"/>
        <v>-1842390</v>
      </c>
      <c r="M46" s="57">
        <f t="shared" si="5"/>
        <v>5743049</v>
      </c>
      <c r="N46" s="57">
        <f t="shared" si="5"/>
        <v>919356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8483794</v>
      </c>
      <c r="X46" s="57">
        <f t="shared" si="5"/>
        <v>20845306</v>
      </c>
      <c r="Y46" s="57">
        <f t="shared" si="5"/>
        <v>-12361512</v>
      </c>
      <c r="Z46" s="58">
        <f>+IF(X46&lt;&gt;0,+(Y46/X46)*100,0)</f>
        <v>-59.301177924660834</v>
      </c>
      <c r="AA46" s="55">
        <f>SUM(AA44:AA45)</f>
        <v>8722070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8722070</v>
      </c>
      <c r="F48" s="73">
        <f t="shared" si="6"/>
        <v>8722070</v>
      </c>
      <c r="G48" s="73">
        <f t="shared" si="6"/>
        <v>10116813</v>
      </c>
      <c r="H48" s="74">
        <f t="shared" si="6"/>
        <v>-1785141</v>
      </c>
      <c r="I48" s="74">
        <f t="shared" si="6"/>
        <v>-767234</v>
      </c>
      <c r="J48" s="74">
        <f t="shared" si="6"/>
        <v>7564438</v>
      </c>
      <c r="K48" s="74">
        <f t="shared" si="6"/>
        <v>-2981303</v>
      </c>
      <c r="L48" s="74">
        <f t="shared" si="6"/>
        <v>-1842390</v>
      </c>
      <c r="M48" s="73">
        <f t="shared" si="6"/>
        <v>5743049</v>
      </c>
      <c r="N48" s="73">
        <f t="shared" si="6"/>
        <v>919356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8483794</v>
      </c>
      <c r="X48" s="74">
        <f t="shared" si="6"/>
        <v>20845306</v>
      </c>
      <c r="Y48" s="74">
        <f t="shared" si="6"/>
        <v>-12361512</v>
      </c>
      <c r="Z48" s="75">
        <f>+IF(X48&lt;&gt;0,+(Y48/X48)*100,0)</f>
        <v>-59.301177924660834</v>
      </c>
      <c r="AA48" s="76">
        <f>SUM(AA46:AA47)</f>
        <v>8722070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10295859</v>
      </c>
      <c r="F5" s="8">
        <v>10295859</v>
      </c>
      <c r="G5" s="8">
        <v>0</v>
      </c>
      <c r="H5" s="8">
        <v>0</v>
      </c>
      <c r="I5" s="8">
        <v>16234</v>
      </c>
      <c r="J5" s="8">
        <v>16234</v>
      </c>
      <c r="K5" s="8">
        <v>16317</v>
      </c>
      <c r="L5" s="8">
        <v>9729</v>
      </c>
      <c r="M5" s="8">
        <v>1139155</v>
      </c>
      <c r="N5" s="8">
        <v>1165201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1181435</v>
      </c>
      <c r="X5" s="8">
        <v>5147928</v>
      </c>
      <c r="Y5" s="8">
        <v>-3966493</v>
      </c>
      <c r="Z5" s="2">
        <v>-77.05</v>
      </c>
      <c r="AA5" s="6">
        <v>10295859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16262652</v>
      </c>
      <c r="F7" s="8">
        <v>16262652</v>
      </c>
      <c r="G7" s="8">
        <v>0</v>
      </c>
      <c r="H7" s="8">
        <v>0</v>
      </c>
      <c r="I7" s="8">
        <v>1402964</v>
      </c>
      <c r="J7" s="8">
        <v>1402964</v>
      </c>
      <c r="K7" s="8">
        <v>1245396</v>
      </c>
      <c r="L7" s="8">
        <v>1493173</v>
      </c>
      <c r="M7" s="8">
        <v>4748319</v>
      </c>
      <c r="N7" s="8">
        <v>7486888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8889852</v>
      </c>
      <c r="X7" s="8">
        <v>8131326</v>
      </c>
      <c r="Y7" s="8">
        <v>758526</v>
      </c>
      <c r="Z7" s="2">
        <v>9.33</v>
      </c>
      <c r="AA7" s="6">
        <v>16262652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11406388</v>
      </c>
      <c r="F8" s="8">
        <v>11406388</v>
      </c>
      <c r="G8" s="8">
        <v>0</v>
      </c>
      <c r="H8" s="8">
        <v>0</v>
      </c>
      <c r="I8" s="8">
        <v>1027855</v>
      </c>
      <c r="J8" s="8">
        <v>1027855</v>
      </c>
      <c r="K8" s="8">
        <v>1035516</v>
      </c>
      <c r="L8" s="8">
        <v>1195345</v>
      </c>
      <c r="M8" s="8">
        <v>3194832</v>
      </c>
      <c r="N8" s="8">
        <v>5425693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6453548</v>
      </c>
      <c r="X8" s="8">
        <v>5703192</v>
      </c>
      <c r="Y8" s="8">
        <v>750356</v>
      </c>
      <c r="Z8" s="2">
        <v>13.16</v>
      </c>
      <c r="AA8" s="6">
        <v>11406388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3850992</v>
      </c>
      <c r="F9" s="8">
        <v>3850992</v>
      </c>
      <c r="G9" s="8">
        <v>0</v>
      </c>
      <c r="H9" s="8">
        <v>0</v>
      </c>
      <c r="I9" s="8">
        <v>751075</v>
      </c>
      <c r="J9" s="8">
        <v>751075</v>
      </c>
      <c r="K9" s="8">
        <v>686521</v>
      </c>
      <c r="L9" s="8">
        <v>697543</v>
      </c>
      <c r="M9" s="8">
        <v>2073742</v>
      </c>
      <c r="N9" s="8">
        <v>3457806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4208881</v>
      </c>
      <c r="X9" s="8">
        <v>1925496</v>
      </c>
      <c r="Y9" s="8">
        <v>2283385</v>
      </c>
      <c r="Z9" s="2">
        <v>118.59</v>
      </c>
      <c r="AA9" s="6">
        <v>3850992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1463070</v>
      </c>
      <c r="F10" s="26">
        <v>1463070</v>
      </c>
      <c r="G10" s="26">
        <v>0</v>
      </c>
      <c r="H10" s="26">
        <v>0</v>
      </c>
      <c r="I10" s="26">
        <v>282430</v>
      </c>
      <c r="J10" s="26">
        <v>282430</v>
      </c>
      <c r="K10" s="26">
        <v>282795</v>
      </c>
      <c r="L10" s="26">
        <v>282546</v>
      </c>
      <c r="M10" s="26">
        <v>847799</v>
      </c>
      <c r="N10" s="26">
        <v>1413140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1695570</v>
      </c>
      <c r="X10" s="26">
        <v>731532</v>
      </c>
      <c r="Y10" s="26">
        <v>964038</v>
      </c>
      <c r="Z10" s="27">
        <v>131.78</v>
      </c>
      <c r="AA10" s="28">
        <v>1463070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16637773</v>
      </c>
      <c r="F12" s="8">
        <v>16637773</v>
      </c>
      <c r="G12" s="8">
        <v>0</v>
      </c>
      <c r="H12" s="8">
        <v>0</v>
      </c>
      <c r="I12" s="8">
        <v>41518</v>
      </c>
      <c r="J12" s="8">
        <v>41518</v>
      </c>
      <c r="K12" s="8">
        <v>86645</v>
      </c>
      <c r="L12" s="8">
        <v>86759</v>
      </c>
      <c r="M12" s="8">
        <v>247317</v>
      </c>
      <c r="N12" s="8">
        <v>420721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462239</v>
      </c>
      <c r="X12" s="8">
        <v>8318886</v>
      </c>
      <c r="Y12" s="8">
        <v>-7856647</v>
      </c>
      <c r="Z12" s="2">
        <v>-94.44</v>
      </c>
      <c r="AA12" s="6">
        <v>16637773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143380</v>
      </c>
      <c r="F13" s="8">
        <v>143380</v>
      </c>
      <c r="G13" s="8">
        <v>0</v>
      </c>
      <c r="H13" s="8">
        <v>0</v>
      </c>
      <c r="I13" s="8">
        <v>17534</v>
      </c>
      <c r="J13" s="8">
        <v>17534</v>
      </c>
      <c r="K13" s="8">
        <v>17563</v>
      </c>
      <c r="L13" s="8">
        <v>17484</v>
      </c>
      <c r="M13" s="8">
        <v>11114</v>
      </c>
      <c r="N13" s="8">
        <v>46161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63695</v>
      </c>
      <c r="X13" s="8">
        <v>71688</v>
      </c>
      <c r="Y13" s="8">
        <v>-7993</v>
      </c>
      <c r="Z13" s="2">
        <v>-11.15</v>
      </c>
      <c r="AA13" s="6">
        <v>143380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1140791</v>
      </c>
      <c r="F14" s="8">
        <v>1140791</v>
      </c>
      <c r="G14" s="8">
        <v>0</v>
      </c>
      <c r="H14" s="8">
        <v>0</v>
      </c>
      <c r="I14" s="8">
        <v>101232</v>
      </c>
      <c r="J14" s="8">
        <v>101232</v>
      </c>
      <c r="K14" s="8">
        <v>108787</v>
      </c>
      <c r="L14" s="8">
        <v>111176</v>
      </c>
      <c r="M14" s="8">
        <v>314543</v>
      </c>
      <c r="N14" s="8">
        <v>534506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635738</v>
      </c>
      <c r="X14" s="8">
        <v>570396</v>
      </c>
      <c r="Y14" s="8">
        <v>65342</v>
      </c>
      <c r="Z14" s="2">
        <v>11.46</v>
      </c>
      <c r="AA14" s="6">
        <v>1140791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459255</v>
      </c>
      <c r="F16" s="8">
        <v>459255</v>
      </c>
      <c r="G16" s="8">
        <v>0</v>
      </c>
      <c r="H16" s="8">
        <v>0</v>
      </c>
      <c r="I16" s="8">
        <v>2863</v>
      </c>
      <c r="J16" s="8">
        <v>2863</v>
      </c>
      <c r="K16" s="8">
        <v>1713</v>
      </c>
      <c r="L16" s="8">
        <v>800</v>
      </c>
      <c r="M16" s="8">
        <v>6840</v>
      </c>
      <c r="N16" s="8">
        <v>9353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12216</v>
      </c>
      <c r="X16" s="8">
        <v>229626</v>
      </c>
      <c r="Y16" s="8">
        <v>-217410</v>
      </c>
      <c r="Z16" s="2">
        <v>-94.68</v>
      </c>
      <c r="AA16" s="6">
        <v>459255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749</v>
      </c>
      <c r="F17" s="8">
        <v>749</v>
      </c>
      <c r="G17" s="8">
        <v>0</v>
      </c>
      <c r="H17" s="8">
        <v>0</v>
      </c>
      <c r="I17" s="8">
        <v>5500</v>
      </c>
      <c r="J17" s="8">
        <v>5500</v>
      </c>
      <c r="K17" s="8">
        <v>900</v>
      </c>
      <c r="L17" s="8">
        <v>3194</v>
      </c>
      <c r="M17" s="8">
        <v>0</v>
      </c>
      <c r="N17" s="8">
        <v>4094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9594</v>
      </c>
      <c r="X17" s="8">
        <v>372</v>
      </c>
      <c r="Y17" s="8">
        <v>9222</v>
      </c>
      <c r="Z17" s="2">
        <v>2479.03</v>
      </c>
      <c r="AA17" s="6">
        <v>749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604497</v>
      </c>
      <c r="F18" s="8">
        <v>604497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302250</v>
      </c>
      <c r="Y18" s="8">
        <v>-302250</v>
      </c>
      <c r="Z18" s="2">
        <v>-100</v>
      </c>
      <c r="AA18" s="6">
        <v>604497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30886000</v>
      </c>
      <c r="F19" s="8">
        <v>30886000</v>
      </c>
      <c r="G19" s="8">
        <v>0</v>
      </c>
      <c r="H19" s="8">
        <v>0</v>
      </c>
      <c r="I19" s="8">
        <v>2010000</v>
      </c>
      <c r="J19" s="8">
        <v>2010000</v>
      </c>
      <c r="K19" s="8">
        <v>0</v>
      </c>
      <c r="L19" s="8">
        <v>0</v>
      </c>
      <c r="M19" s="8">
        <v>7001000</v>
      </c>
      <c r="N19" s="8">
        <v>7001000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9011000</v>
      </c>
      <c r="X19" s="8">
        <v>15442998</v>
      </c>
      <c r="Y19" s="8">
        <v>-6431998</v>
      </c>
      <c r="Z19" s="2">
        <v>-41.65</v>
      </c>
      <c r="AA19" s="6">
        <v>30886000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2169996</v>
      </c>
      <c r="F20" s="26">
        <v>2169996</v>
      </c>
      <c r="G20" s="26">
        <v>0</v>
      </c>
      <c r="H20" s="26">
        <v>0</v>
      </c>
      <c r="I20" s="26">
        <v>224949</v>
      </c>
      <c r="J20" s="26">
        <v>224949</v>
      </c>
      <c r="K20" s="26">
        <v>167302</v>
      </c>
      <c r="L20" s="26">
        <v>249034</v>
      </c>
      <c r="M20" s="26">
        <v>586765</v>
      </c>
      <c r="N20" s="26">
        <v>1003101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1228050</v>
      </c>
      <c r="X20" s="26">
        <v>1084998</v>
      </c>
      <c r="Y20" s="26">
        <v>143052</v>
      </c>
      <c r="Z20" s="27">
        <v>13.18</v>
      </c>
      <c r="AA20" s="28">
        <v>2169996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95321402</v>
      </c>
      <c r="F22" s="35">
        <f t="shared" si="0"/>
        <v>95321402</v>
      </c>
      <c r="G22" s="35">
        <f t="shared" si="0"/>
        <v>0</v>
      </c>
      <c r="H22" s="35">
        <f t="shared" si="0"/>
        <v>0</v>
      </c>
      <c r="I22" s="35">
        <f t="shared" si="0"/>
        <v>5884154</v>
      </c>
      <c r="J22" s="35">
        <f t="shared" si="0"/>
        <v>5884154</v>
      </c>
      <c r="K22" s="35">
        <f t="shared" si="0"/>
        <v>3649455</v>
      </c>
      <c r="L22" s="35">
        <f t="shared" si="0"/>
        <v>4146783</v>
      </c>
      <c r="M22" s="35">
        <f t="shared" si="0"/>
        <v>20171426</v>
      </c>
      <c r="N22" s="35">
        <f t="shared" si="0"/>
        <v>27967664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33851818</v>
      </c>
      <c r="X22" s="35">
        <f t="shared" si="0"/>
        <v>47660688</v>
      </c>
      <c r="Y22" s="35">
        <f t="shared" si="0"/>
        <v>-13808870</v>
      </c>
      <c r="Z22" s="36">
        <f>+IF(X22&lt;&gt;0,+(Y22/X22)*100,0)</f>
        <v>-28.973291363313937</v>
      </c>
      <c r="AA22" s="33">
        <f>SUM(AA5:AA21)</f>
        <v>95321402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39936094</v>
      </c>
      <c r="F25" s="8">
        <v>39936094</v>
      </c>
      <c r="G25" s="8">
        <v>0</v>
      </c>
      <c r="H25" s="8">
        <v>0</v>
      </c>
      <c r="I25" s="8">
        <v>2938078</v>
      </c>
      <c r="J25" s="8">
        <v>2938078</v>
      </c>
      <c r="K25" s="8">
        <v>3207048</v>
      </c>
      <c r="L25" s="8">
        <v>3026685</v>
      </c>
      <c r="M25" s="8">
        <v>9460688</v>
      </c>
      <c r="N25" s="8">
        <v>15694421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18632499</v>
      </c>
      <c r="X25" s="8">
        <v>19968048</v>
      </c>
      <c r="Y25" s="8">
        <v>-1335549</v>
      </c>
      <c r="Z25" s="2">
        <v>-6.69</v>
      </c>
      <c r="AA25" s="6">
        <v>39936094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3096224</v>
      </c>
      <c r="F26" s="8">
        <v>3096224</v>
      </c>
      <c r="G26" s="8">
        <v>0</v>
      </c>
      <c r="H26" s="8">
        <v>0</v>
      </c>
      <c r="I26" s="8">
        <v>217424</v>
      </c>
      <c r="J26" s="8">
        <v>217424</v>
      </c>
      <c r="K26" s="8">
        <v>242681</v>
      </c>
      <c r="L26" s="8">
        <v>242681</v>
      </c>
      <c r="M26" s="8">
        <v>675720</v>
      </c>
      <c r="N26" s="8">
        <v>1161082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1378506</v>
      </c>
      <c r="X26" s="8">
        <v>1548114</v>
      </c>
      <c r="Y26" s="8">
        <v>-169608</v>
      </c>
      <c r="Z26" s="2">
        <v>-10.96</v>
      </c>
      <c r="AA26" s="6">
        <v>3096224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7705212</v>
      </c>
      <c r="F27" s="8">
        <v>7705212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3852606</v>
      </c>
      <c r="Y27" s="8">
        <v>-3852606</v>
      </c>
      <c r="Z27" s="2">
        <v>-100</v>
      </c>
      <c r="AA27" s="6">
        <v>7705212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13068770</v>
      </c>
      <c r="F28" s="8">
        <v>13068770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6534384</v>
      </c>
      <c r="Y28" s="8">
        <v>-6534384</v>
      </c>
      <c r="Z28" s="2">
        <v>-100</v>
      </c>
      <c r="AA28" s="6">
        <v>13068770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866797</v>
      </c>
      <c r="F29" s="8">
        <v>866797</v>
      </c>
      <c r="G29" s="8">
        <v>0</v>
      </c>
      <c r="H29" s="8">
        <v>0</v>
      </c>
      <c r="I29" s="8">
        <v>148918</v>
      </c>
      <c r="J29" s="8">
        <v>148918</v>
      </c>
      <c r="K29" s="8">
        <v>171859</v>
      </c>
      <c r="L29" s="8">
        <v>275914</v>
      </c>
      <c r="M29" s="8">
        <v>429</v>
      </c>
      <c r="N29" s="8">
        <v>448202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597120</v>
      </c>
      <c r="X29" s="8">
        <v>433398</v>
      </c>
      <c r="Y29" s="8">
        <v>163722</v>
      </c>
      <c r="Z29" s="2">
        <v>37.78</v>
      </c>
      <c r="AA29" s="6">
        <v>866797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19058656</v>
      </c>
      <c r="F30" s="8">
        <v>19058656</v>
      </c>
      <c r="G30" s="8">
        <v>0</v>
      </c>
      <c r="H30" s="8">
        <v>0</v>
      </c>
      <c r="I30" s="8">
        <v>2468999</v>
      </c>
      <c r="J30" s="8">
        <v>2468999</v>
      </c>
      <c r="K30" s="8">
        <v>1248919</v>
      </c>
      <c r="L30" s="8">
        <v>3210733</v>
      </c>
      <c r="M30" s="8">
        <v>2019970</v>
      </c>
      <c r="N30" s="8">
        <v>6479622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8948621</v>
      </c>
      <c r="X30" s="8">
        <v>9529326</v>
      </c>
      <c r="Y30" s="8">
        <v>-580705</v>
      </c>
      <c r="Z30" s="2">
        <v>-6.09</v>
      </c>
      <c r="AA30" s="6">
        <v>19058656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498925</v>
      </c>
      <c r="J31" s="8">
        <v>498925</v>
      </c>
      <c r="K31" s="8">
        <v>354115</v>
      </c>
      <c r="L31" s="8">
        <v>571461</v>
      </c>
      <c r="M31" s="8">
        <v>6428</v>
      </c>
      <c r="N31" s="8">
        <v>932004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1430929</v>
      </c>
      <c r="X31" s="8"/>
      <c r="Y31" s="8">
        <v>1430929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3832527</v>
      </c>
      <c r="F32" s="8">
        <v>3832527</v>
      </c>
      <c r="G32" s="8">
        <v>0</v>
      </c>
      <c r="H32" s="8">
        <v>0</v>
      </c>
      <c r="I32" s="8">
        <v>1077050</v>
      </c>
      <c r="J32" s="8">
        <v>1077050</v>
      </c>
      <c r="K32" s="8">
        <v>135050</v>
      </c>
      <c r="L32" s="8">
        <v>728233</v>
      </c>
      <c r="M32" s="8">
        <v>208765</v>
      </c>
      <c r="N32" s="8">
        <v>1072048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2149098</v>
      </c>
      <c r="X32" s="8">
        <v>1916400</v>
      </c>
      <c r="Y32" s="8">
        <v>232698</v>
      </c>
      <c r="Z32" s="2">
        <v>12.14</v>
      </c>
      <c r="AA32" s="6">
        <v>3832527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48884</v>
      </c>
      <c r="F33" s="8">
        <v>48884</v>
      </c>
      <c r="G33" s="8">
        <v>0</v>
      </c>
      <c r="H33" s="8">
        <v>0</v>
      </c>
      <c r="I33" s="8">
        <v>1321834</v>
      </c>
      <c r="J33" s="8">
        <v>1321834</v>
      </c>
      <c r="K33" s="8">
        <v>1251361</v>
      </c>
      <c r="L33" s="8">
        <v>1546002</v>
      </c>
      <c r="M33" s="8">
        <v>2673390</v>
      </c>
      <c r="N33" s="8">
        <v>5470753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6792587</v>
      </c>
      <c r="X33" s="8">
        <v>24444</v>
      </c>
      <c r="Y33" s="8">
        <v>6768143</v>
      </c>
      <c r="Z33" s="2">
        <v>27688.36</v>
      </c>
      <c r="AA33" s="6">
        <v>48884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14720849</v>
      </c>
      <c r="F34" s="8">
        <v>14720849</v>
      </c>
      <c r="G34" s="8">
        <v>0</v>
      </c>
      <c r="H34" s="8">
        <v>0</v>
      </c>
      <c r="I34" s="8">
        <v>1183207</v>
      </c>
      <c r="J34" s="8">
        <v>1183207</v>
      </c>
      <c r="K34" s="8">
        <v>444109</v>
      </c>
      <c r="L34" s="8">
        <v>1029305</v>
      </c>
      <c r="M34" s="8">
        <v>719818</v>
      </c>
      <c r="N34" s="8">
        <v>2193232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3376439</v>
      </c>
      <c r="X34" s="8">
        <v>7360284</v>
      </c>
      <c r="Y34" s="8">
        <v>-3983845</v>
      </c>
      <c r="Z34" s="2">
        <v>-54.13</v>
      </c>
      <c r="AA34" s="6">
        <v>14720849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102334013</v>
      </c>
      <c r="F36" s="35">
        <f t="shared" si="1"/>
        <v>102334013</v>
      </c>
      <c r="G36" s="35">
        <f t="shared" si="1"/>
        <v>0</v>
      </c>
      <c r="H36" s="35">
        <f t="shared" si="1"/>
        <v>0</v>
      </c>
      <c r="I36" s="35">
        <f t="shared" si="1"/>
        <v>9854435</v>
      </c>
      <c r="J36" s="35">
        <f t="shared" si="1"/>
        <v>9854435</v>
      </c>
      <c r="K36" s="35">
        <f t="shared" si="1"/>
        <v>7055142</v>
      </c>
      <c r="L36" s="35">
        <f t="shared" si="1"/>
        <v>10631014</v>
      </c>
      <c r="M36" s="35">
        <f t="shared" si="1"/>
        <v>15765208</v>
      </c>
      <c r="N36" s="35">
        <f t="shared" si="1"/>
        <v>33451364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43305799</v>
      </c>
      <c r="X36" s="35">
        <f t="shared" si="1"/>
        <v>51167004</v>
      </c>
      <c r="Y36" s="35">
        <f t="shared" si="1"/>
        <v>-7861205</v>
      </c>
      <c r="Z36" s="36">
        <f>+IF(X36&lt;&gt;0,+(Y36/X36)*100,0)</f>
        <v>-15.363817275680242</v>
      </c>
      <c r="AA36" s="33">
        <f>SUM(AA25:AA35)</f>
        <v>102334013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-7012611</v>
      </c>
      <c r="F38" s="48">
        <f t="shared" si="2"/>
        <v>-7012611</v>
      </c>
      <c r="G38" s="48">
        <f t="shared" si="2"/>
        <v>0</v>
      </c>
      <c r="H38" s="48">
        <f t="shared" si="2"/>
        <v>0</v>
      </c>
      <c r="I38" s="48">
        <f t="shared" si="2"/>
        <v>-3970281</v>
      </c>
      <c r="J38" s="48">
        <f t="shared" si="2"/>
        <v>-3970281</v>
      </c>
      <c r="K38" s="48">
        <f t="shared" si="2"/>
        <v>-3405687</v>
      </c>
      <c r="L38" s="48">
        <f t="shared" si="2"/>
        <v>-6484231</v>
      </c>
      <c r="M38" s="48">
        <f t="shared" si="2"/>
        <v>4406218</v>
      </c>
      <c r="N38" s="48">
        <f t="shared" si="2"/>
        <v>-5483700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-9453981</v>
      </c>
      <c r="X38" s="48">
        <f>IF(F22=F36,0,X22-X36)</f>
        <v>-3506316</v>
      </c>
      <c r="Y38" s="48">
        <f t="shared" si="2"/>
        <v>-5947665</v>
      </c>
      <c r="Z38" s="49">
        <f>+IF(X38&lt;&gt;0,+(Y38/X38)*100,0)</f>
        <v>169.62718134931364</v>
      </c>
      <c r="AA38" s="46">
        <f>+AA22-AA36</f>
        <v>-7012611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24379000</v>
      </c>
      <c r="F39" s="8">
        <v>24379000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12189498</v>
      </c>
      <c r="Y39" s="8">
        <v>-12189498</v>
      </c>
      <c r="Z39" s="2">
        <v>-100</v>
      </c>
      <c r="AA39" s="6">
        <v>24379000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17366389</v>
      </c>
      <c r="F42" s="57">
        <f t="shared" si="3"/>
        <v>17366389</v>
      </c>
      <c r="G42" s="57">
        <f t="shared" si="3"/>
        <v>0</v>
      </c>
      <c r="H42" s="57">
        <f t="shared" si="3"/>
        <v>0</v>
      </c>
      <c r="I42" s="57">
        <f t="shared" si="3"/>
        <v>-3970281</v>
      </c>
      <c r="J42" s="57">
        <f t="shared" si="3"/>
        <v>-3970281</v>
      </c>
      <c r="K42" s="57">
        <f t="shared" si="3"/>
        <v>-3405687</v>
      </c>
      <c r="L42" s="57">
        <f t="shared" si="3"/>
        <v>-6484231</v>
      </c>
      <c r="M42" s="57">
        <f t="shared" si="3"/>
        <v>4406218</v>
      </c>
      <c r="N42" s="57">
        <f t="shared" si="3"/>
        <v>-5483700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-9453981</v>
      </c>
      <c r="X42" s="57">
        <f t="shared" si="3"/>
        <v>8683182</v>
      </c>
      <c r="Y42" s="57">
        <f t="shared" si="3"/>
        <v>-18137163</v>
      </c>
      <c r="Z42" s="58">
        <f>+IF(X42&lt;&gt;0,+(Y42/X42)*100,0)</f>
        <v>-208.87691862268923</v>
      </c>
      <c r="AA42" s="55">
        <f>SUM(AA38:AA41)</f>
        <v>17366389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17366389</v>
      </c>
      <c r="F44" s="65">
        <f t="shared" si="4"/>
        <v>17366389</v>
      </c>
      <c r="G44" s="65">
        <f t="shared" si="4"/>
        <v>0</v>
      </c>
      <c r="H44" s="65">
        <f t="shared" si="4"/>
        <v>0</v>
      </c>
      <c r="I44" s="65">
        <f t="shared" si="4"/>
        <v>-3970281</v>
      </c>
      <c r="J44" s="65">
        <f t="shared" si="4"/>
        <v>-3970281</v>
      </c>
      <c r="K44" s="65">
        <f t="shared" si="4"/>
        <v>-3405687</v>
      </c>
      <c r="L44" s="65">
        <f t="shared" si="4"/>
        <v>-6484231</v>
      </c>
      <c r="M44" s="65">
        <f t="shared" si="4"/>
        <v>4406218</v>
      </c>
      <c r="N44" s="65">
        <f t="shared" si="4"/>
        <v>-5483700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-9453981</v>
      </c>
      <c r="X44" s="65">
        <f t="shared" si="4"/>
        <v>8683182</v>
      </c>
      <c r="Y44" s="65">
        <f t="shared" si="4"/>
        <v>-18137163</v>
      </c>
      <c r="Z44" s="66">
        <f>+IF(X44&lt;&gt;0,+(Y44/X44)*100,0)</f>
        <v>-208.87691862268923</v>
      </c>
      <c r="AA44" s="63">
        <f>+AA42-AA43</f>
        <v>17366389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17366389</v>
      </c>
      <c r="F46" s="57">
        <f t="shared" si="5"/>
        <v>17366389</v>
      </c>
      <c r="G46" s="57">
        <f t="shared" si="5"/>
        <v>0</v>
      </c>
      <c r="H46" s="57">
        <f t="shared" si="5"/>
        <v>0</v>
      </c>
      <c r="I46" s="57">
        <f t="shared" si="5"/>
        <v>-3970281</v>
      </c>
      <c r="J46" s="57">
        <f t="shared" si="5"/>
        <v>-3970281</v>
      </c>
      <c r="K46" s="57">
        <f t="shared" si="5"/>
        <v>-3405687</v>
      </c>
      <c r="L46" s="57">
        <f t="shared" si="5"/>
        <v>-6484231</v>
      </c>
      <c r="M46" s="57">
        <f t="shared" si="5"/>
        <v>4406218</v>
      </c>
      <c r="N46" s="57">
        <f t="shared" si="5"/>
        <v>-5483700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-9453981</v>
      </c>
      <c r="X46" s="57">
        <f t="shared" si="5"/>
        <v>8683182</v>
      </c>
      <c r="Y46" s="57">
        <f t="shared" si="5"/>
        <v>-18137163</v>
      </c>
      <c r="Z46" s="58">
        <f>+IF(X46&lt;&gt;0,+(Y46/X46)*100,0)</f>
        <v>-208.87691862268923</v>
      </c>
      <c r="AA46" s="55">
        <f>SUM(AA44:AA45)</f>
        <v>17366389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17366389</v>
      </c>
      <c r="F48" s="73">
        <f t="shared" si="6"/>
        <v>17366389</v>
      </c>
      <c r="G48" s="73">
        <f t="shared" si="6"/>
        <v>0</v>
      </c>
      <c r="H48" s="74">
        <f t="shared" si="6"/>
        <v>0</v>
      </c>
      <c r="I48" s="74">
        <f t="shared" si="6"/>
        <v>-3970281</v>
      </c>
      <c r="J48" s="74">
        <f t="shared" si="6"/>
        <v>-3970281</v>
      </c>
      <c r="K48" s="74">
        <f t="shared" si="6"/>
        <v>-3405687</v>
      </c>
      <c r="L48" s="74">
        <f t="shared" si="6"/>
        <v>-6484231</v>
      </c>
      <c r="M48" s="73">
        <f t="shared" si="6"/>
        <v>4406218</v>
      </c>
      <c r="N48" s="73">
        <f t="shared" si="6"/>
        <v>-5483700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-9453981</v>
      </c>
      <c r="X48" s="74">
        <f t="shared" si="6"/>
        <v>8683182</v>
      </c>
      <c r="Y48" s="74">
        <f t="shared" si="6"/>
        <v>-18137163</v>
      </c>
      <c r="Z48" s="75">
        <f>+IF(X48&lt;&gt;0,+(Y48/X48)*100,0)</f>
        <v>-208.87691862268923</v>
      </c>
      <c r="AA48" s="76">
        <f>SUM(AA46:AA47)</f>
        <v>17366389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10418008</v>
      </c>
      <c r="D5" s="6">
        <v>0</v>
      </c>
      <c r="E5" s="7">
        <v>12862568</v>
      </c>
      <c r="F5" s="8">
        <v>12862568</v>
      </c>
      <c r="G5" s="8">
        <v>302587</v>
      </c>
      <c r="H5" s="8">
        <v>302283</v>
      </c>
      <c r="I5" s="8">
        <v>303015</v>
      </c>
      <c r="J5" s="8">
        <v>907885</v>
      </c>
      <c r="K5" s="8">
        <v>96684</v>
      </c>
      <c r="L5" s="8">
        <v>118962</v>
      </c>
      <c r="M5" s="8">
        <v>118962</v>
      </c>
      <c r="N5" s="8">
        <v>334608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1242493</v>
      </c>
      <c r="X5" s="8">
        <v>12862568</v>
      </c>
      <c r="Y5" s="8">
        <v>-11620075</v>
      </c>
      <c r="Z5" s="2">
        <v>-90.34</v>
      </c>
      <c r="AA5" s="6">
        <v>12862568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5259100</v>
      </c>
      <c r="D7" s="6">
        <v>0</v>
      </c>
      <c r="E7" s="7">
        <v>7038482</v>
      </c>
      <c r="F7" s="8">
        <v>7038482</v>
      </c>
      <c r="G7" s="8">
        <v>126590</v>
      </c>
      <c r="H7" s="8">
        <v>28694</v>
      </c>
      <c r="I7" s="8">
        <v>6915</v>
      </c>
      <c r="J7" s="8">
        <v>162199</v>
      </c>
      <c r="K7" s="8">
        <v>242489</v>
      </c>
      <c r="L7" s="8">
        <v>90612</v>
      </c>
      <c r="M7" s="8">
        <v>68519</v>
      </c>
      <c r="N7" s="8">
        <v>401620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563819</v>
      </c>
      <c r="X7" s="8">
        <v>3519240</v>
      </c>
      <c r="Y7" s="8">
        <v>-2955421</v>
      </c>
      <c r="Z7" s="2">
        <v>-83.98</v>
      </c>
      <c r="AA7" s="6">
        <v>7038482</v>
      </c>
    </row>
    <row r="8" spans="1:27" ht="13.5">
      <c r="A8" s="25" t="s">
        <v>35</v>
      </c>
      <c r="B8" s="24"/>
      <c r="C8" s="6">
        <v>22822755</v>
      </c>
      <c r="D8" s="6">
        <v>0</v>
      </c>
      <c r="E8" s="7">
        <v>15200065</v>
      </c>
      <c r="F8" s="8">
        <v>15200065</v>
      </c>
      <c r="G8" s="8">
        <v>195517</v>
      </c>
      <c r="H8" s="8">
        <v>231562</v>
      </c>
      <c r="I8" s="8">
        <v>200525</v>
      </c>
      <c r="J8" s="8">
        <v>627604</v>
      </c>
      <c r="K8" s="8">
        <v>44917</v>
      </c>
      <c r="L8" s="8">
        <v>826967</v>
      </c>
      <c r="M8" s="8">
        <v>826967</v>
      </c>
      <c r="N8" s="8">
        <v>1698851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2326455</v>
      </c>
      <c r="X8" s="8">
        <v>7600032</v>
      </c>
      <c r="Y8" s="8">
        <v>-5273577</v>
      </c>
      <c r="Z8" s="2">
        <v>-69.39</v>
      </c>
      <c r="AA8" s="6">
        <v>15200065</v>
      </c>
    </row>
    <row r="9" spans="1:27" ht="13.5">
      <c r="A9" s="25" t="s">
        <v>36</v>
      </c>
      <c r="B9" s="24"/>
      <c r="C9" s="6">
        <v>1886904</v>
      </c>
      <c r="D9" s="6">
        <v>0</v>
      </c>
      <c r="E9" s="7">
        <v>1650408</v>
      </c>
      <c r="F9" s="8">
        <v>1650408</v>
      </c>
      <c r="G9" s="8">
        <v>177448</v>
      </c>
      <c r="H9" s="8">
        <v>177448</v>
      </c>
      <c r="I9" s="8">
        <v>177448</v>
      </c>
      <c r="J9" s="8">
        <v>532344</v>
      </c>
      <c r="K9" s="8">
        <v>9450</v>
      </c>
      <c r="L9" s="8">
        <v>177448</v>
      </c>
      <c r="M9" s="8">
        <v>177448</v>
      </c>
      <c r="N9" s="8">
        <v>364346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896690</v>
      </c>
      <c r="X9" s="8">
        <v>825204</v>
      </c>
      <c r="Y9" s="8">
        <v>71486</v>
      </c>
      <c r="Z9" s="2">
        <v>8.66</v>
      </c>
      <c r="AA9" s="6">
        <v>1650408</v>
      </c>
    </row>
    <row r="10" spans="1:27" ht="13.5">
      <c r="A10" s="25" t="s">
        <v>37</v>
      </c>
      <c r="B10" s="24"/>
      <c r="C10" s="6">
        <v>976133</v>
      </c>
      <c r="D10" s="6">
        <v>0</v>
      </c>
      <c r="E10" s="7">
        <v>919698</v>
      </c>
      <c r="F10" s="26">
        <v>919698</v>
      </c>
      <c r="G10" s="26">
        <v>102309</v>
      </c>
      <c r="H10" s="26">
        <v>102398</v>
      </c>
      <c r="I10" s="26">
        <v>102398</v>
      </c>
      <c r="J10" s="26">
        <v>307105</v>
      </c>
      <c r="K10" s="26">
        <v>2734</v>
      </c>
      <c r="L10" s="26">
        <v>102398</v>
      </c>
      <c r="M10" s="26">
        <v>102398</v>
      </c>
      <c r="N10" s="26">
        <v>207530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514635</v>
      </c>
      <c r="X10" s="26">
        <v>459852</v>
      </c>
      <c r="Y10" s="26">
        <v>54783</v>
      </c>
      <c r="Z10" s="27">
        <v>11.91</v>
      </c>
      <c r="AA10" s="28">
        <v>919698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60600</v>
      </c>
      <c r="D12" s="6">
        <v>0</v>
      </c>
      <c r="E12" s="7">
        <v>92940</v>
      </c>
      <c r="F12" s="8">
        <v>92940</v>
      </c>
      <c r="G12" s="8">
        <v>83135</v>
      </c>
      <c r="H12" s="8">
        <v>9389</v>
      </c>
      <c r="I12" s="8">
        <v>33864</v>
      </c>
      <c r="J12" s="8">
        <v>126388</v>
      </c>
      <c r="K12" s="8">
        <v>8399</v>
      </c>
      <c r="L12" s="8">
        <v>5861</v>
      </c>
      <c r="M12" s="8">
        <v>4112</v>
      </c>
      <c r="N12" s="8">
        <v>18372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144760</v>
      </c>
      <c r="X12" s="8">
        <v>46470</v>
      </c>
      <c r="Y12" s="8">
        <v>98290</v>
      </c>
      <c r="Z12" s="2">
        <v>211.51</v>
      </c>
      <c r="AA12" s="6">
        <v>92940</v>
      </c>
    </row>
    <row r="13" spans="1:27" ht="13.5">
      <c r="A13" s="23" t="s">
        <v>40</v>
      </c>
      <c r="B13" s="29"/>
      <c r="C13" s="6">
        <v>1585117</v>
      </c>
      <c r="D13" s="6">
        <v>0</v>
      </c>
      <c r="E13" s="7">
        <v>0</v>
      </c>
      <c r="F13" s="8">
        <v>0</v>
      </c>
      <c r="G13" s="8">
        <v>43200</v>
      </c>
      <c r="H13" s="8">
        <v>137551</v>
      </c>
      <c r="I13" s="8">
        <v>104144</v>
      </c>
      <c r="J13" s="8">
        <v>284895</v>
      </c>
      <c r="K13" s="8">
        <v>75495</v>
      </c>
      <c r="L13" s="8">
        <v>184009</v>
      </c>
      <c r="M13" s="8">
        <v>7664</v>
      </c>
      <c r="N13" s="8">
        <v>267168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552063</v>
      </c>
      <c r="X13" s="8"/>
      <c r="Y13" s="8">
        <v>552063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7337104</v>
      </c>
      <c r="D14" s="6">
        <v>0</v>
      </c>
      <c r="E14" s="7">
        <v>50000</v>
      </c>
      <c r="F14" s="8">
        <v>50000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25002</v>
      </c>
      <c r="Y14" s="8">
        <v>-25002</v>
      </c>
      <c r="Z14" s="2">
        <v>-100</v>
      </c>
      <c r="AA14" s="6">
        <v>50000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120384</v>
      </c>
      <c r="F18" s="8">
        <v>120384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60192</v>
      </c>
      <c r="Y18" s="8">
        <v>-60192</v>
      </c>
      <c r="Z18" s="2">
        <v>-100</v>
      </c>
      <c r="AA18" s="6">
        <v>120384</v>
      </c>
    </row>
    <row r="19" spans="1:27" ht="13.5">
      <c r="A19" s="23" t="s">
        <v>46</v>
      </c>
      <c r="B19" s="29"/>
      <c r="C19" s="6">
        <v>140729470</v>
      </c>
      <c r="D19" s="6">
        <v>0</v>
      </c>
      <c r="E19" s="7">
        <v>122360950</v>
      </c>
      <c r="F19" s="8">
        <v>122360950</v>
      </c>
      <c r="G19" s="8">
        <v>51793911</v>
      </c>
      <c r="H19" s="8">
        <v>2073000</v>
      </c>
      <c r="I19" s="8">
        <v>353441</v>
      </c>
      <c r="J19" s="8">
        <v>54220352</v>
      </c>
      <c r="K19" s="8">
        <v>1582605</v>
      </c>
      <c r="L19" s="8">
        <v>1831693</v>
      </c>
      <c r="M19" s="8">
        <v>38356000</v>
      </c>
      <c r="N19" s="8">
        <v>41770298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95990650</v>
      </c>
      <c r="X19" s="8">
        <v>98196960</v>
      </c>
      <c r="Y19" s="8">
        <v>-2206310</v>
      </c>
      <c r="Z19" s="2">
        <v>-2.25</v>
      </c>
      <c r="AA19" s="6">
        <v>122360950</v>
      </c>
    </row>
    <row r="20" spans="1:27" ht="13.5">
      <c r="A20" s="23" t="s">
        <v>47</v>
      </c>
      <c r="B20" s="29"/>
      <c r="C20" s="6">
        <v>374173</v>
      </c>
      <c r="D20" s="6">
        <v>0</v>
      </c>
      <c r="E20" s="7">
        <v>1212400</v>
      </c>
      <c r="F20" s="26">
        <v>1212400</v>
      </c>
      <c r="G20" s="26">
        <v>5159363</v>
      </c>
      <c r="H20" s="26">
        <v>2986459</v>
      </c>
      <c r="I20" s="26">
        <v>451056</v>
      </c>
      <c r="J20" s="26">
        <v>8596878</v>
      </c>
      <c r="K20" s="26">
        <v>96093</v>
      </c>
      <c r="L20" s="26">
        <v>233587</v>
      </c>
      <c r="M20" s="26">
        <v>332687</v>
      </c>
      <c r="N20" s="26">
        <v>662367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9259245</v>
      </c>
      <c r="X20" s="26">
        <v>607448</v>
      </c>
      <c r="Y20" s="26">
        <v>8651797</v>
      </c>
      <c r="Z20" s="27">
        <v>1424.29</v>
      </c>
      <c r="AA20" s="28">
        <v>1212400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191449364</v>
      </c>
      <c r="D22" s="33">
        <f>SUM(D5:D21)</f>
        <v>0</v>
      </c>
      <c r="E22" s="34">
        <f t="shared" si="0"/>
        <v>161507895</v>
      </c>
      <c r="F22" s="35">
        <f t="shared" si="0"/>
        <v>161507895</v>
      </c>
      <c r="G22" s="35">
        <f t="shared" si="0"/>
        <v>57984060</v>
      </c>
      <c r="H22" s="35">
        <f t="shared" si="0"/>
        <v>6048784</v>
      </c>
      <c r="I22" s="35">
        <f t="shared" si="0"/>
        <v>1732806</v>
      </c>
      <c r="J22" s="35">
        <f t="shared" si="0"/>
        <v>65765650</v>
      </c>
      <c r="K22" s="35">
        <f t="shared" si="0"/>
        <v>2158866</v>
      </c>
      <c r="L22" s="35">
        <f t="shared" si="0"/>
        <v>3571537</v>
      </c>
      <c r="M22" s="35">
        <f t="shared" si="0"/>
        <v>39994757</v>
      </c>
      <c r="N22" s="35">
        <f t="shared" si="0"/>
        <v>45725160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111490810</v>
      </c>
      <c r="X22" s="35">
        <f t="shared" si="0"/>
        <v>124202968</v>
      </c>
      <c r="Y22" s="35">
        <f t="shared" si="0"/>
        <v>-12712158</v>
      </c>
      <c r="Z22" s="36">
        <f>+IF(X22&lt;&gt;0,+(Y22/X22)*100,0)</f>
        <v>-10.234987299176296</v>
      </c>
      <c r="AA22" s="33">
        <f>SUM(AA5:AA21)</f>
        <v>161507895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56713707</v>
      </c>
      <c r="D25" s="6">
        <v>0</v>
      </c>
      <c r="E25" s="7">
        <v>52978671</v>
      </c>
      <c r="F25" s="8">
        <v>52978671</v>
      </c>
      <c r="G25" s="8">
        <v>4688152</v>
      </c>
      <c r="H25" s="8">
        <v>4447133</v>
      </c>
      <c r="I25" s="8">
        <v>4439329</v>
      </c>
      <c r="J25" s="8">
        <v>13574614</v>
      </c>
      <c r="K25" s="8">
        <v>4468485</v>
      </c>
      <c r="L25" s="8">
        <v>6925821</v>
      </c>
      <c r="M25" s="8">
        <v>4385481</v>
      </c>
      <c r="N25" s="8">
        <v>15779787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29354401</v>
      </c>
      <c r="X25" s="8">
        <v>26489334</v>
      </c>
      <c r="Y25" s="8">
        <v>2865067</v>
      </c>
      <c r="Z25" s="2">
        <v>10.82</v>
      </c>
      <c r="AA25" s="6">
        <v>52978671</v>
      </c>
    </row>
    <row r="26" spans="1:27" ht="13.5">
      <c r="A26" s="25" t="s">
        <v>52</v>
      </c>
      <c r="B26" s="24"/>
      <c r="C26" s="6">
        <v>7817698</v>
      </c>
      <c r="D26" s="6">
        <v>0</v>
      </c>
      <c r="E26" s="7">
        <v>10014706</v>
      </c>
      <c r="F26" s="8">
        <v>10014706</v>
      </c>
      <c r="G26" s="8">
        <v>713411</v>
      </c>
      <c r="H26" s="8">
        <v>639836</v>
      </c>
      <c r="I26" s="8">
        <v>639836</v>
      </c>
      <c r="J26" s="8">
        <v>1993083</v>
      </c>
      <c r="K26" s="8">
        <v>757848</v>
      </c>
      <c r="L26" s="8">
        <v>758138</v>
      </c>
      <c r="M26" s="8">
        <v>774521</v>
      </c>
      <c r="N26" s="8">
        <v>2290507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4283590</v>
      </c>
      <c r="X26" s="8">
        <v>5007354</v>
      </c>
      <c r="Y26" s="8">
        <v>-723764</v>
      </c>
      <c r="Z26" s="2">
        <v>-14.45</v>
      </c>
      <c r="AA26" s="6">
        <v>10014706</v>
      </c>
    </row>
    <row r="27" spans="1:27" ht="13.5">
      <c r="A27" s="25" t="s">
        <v>53</v>
      </c>
      <c r="B27" s="24"/>
      <c r="C27" s="6">
        <v>79248917</v>
      </c>
      <c r="D27" s="6">
        <v>0</v>
      </c>
      <c r="E27" s="7">
        <v>3052771</v>
      </c>
      <c r="F27" s="8">
        <v>3052771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1526388</v>
      </c>
      <c r="Y27" s="8">
        <v>-1526388</v>
      </c>
      <c r="Z27" s="2">
        <v>-100</v>
      </c>
      <c r="AA27" s="6">
        <v>3052771</v>
      </c>
    </row>
    <row r="28" spans="1:27" ht="13.5">
      <c r="A28" s="25" t="s">
        <v>54</v>
      </c>
      <c r="B28" s="24"/>
      <c r="C28" s="6">
        <v>57117989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4999998</v>
      </c>
      <c r="Y28" s="8">
        <v>-4999998</v>
      </c>
      <c r="Z28" s="2">
        <v>-100</v>
      </c>
      <c r="AA28" s="6">
        <v>10000000</v>
      </c>
    </row>
    <row r="29" spans="1:27" ht="13.5">
      <c r="A29" s="25" t="s">
        <v>55</v>
      </c>
      <c r="B29" s="24"/>
      <c r="C29" s="6">
        <v>290784</v>
      </c>
      <c r="D29" s="6">
        <v>0</v>
      </c>
      <c r="E29" s="7">
        <v>943402</v>
      </c>
      <c r="F29" s="8">
        <v>943402</v>
      </c>
      <c r="G29" s="8">
        <v>13523</v>
      </c>
      <c r="H29" s="8">
        <v>20953</v>
      </c>
      <c r="I29" s="8">
        <v>10415</v>
      </c>
      <c r="J29" s="8">
        <v>44891</v>
      </c>
      <c r="K29" s="8">
        <v>26742</v>
      </c>
      <c r="L29" s="8">
        <v>10483</v>
      </c>
      <c r="M29" s="8">
        <v>418188</v>
      </c>
      <c r="N29" s="8">
        <v>455413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500304</v>
      </c>
      <c r="X29" s="8">
        <v>471702</v>
      </c>
      <c r="Y29" s="8">
        <v>28602</v>
      </c>
      <c r="Z29" s="2">
        <v>6.06</v>
      </c>
      <c r="AA29" s="6">
        <v>943402</v>
      </c>
    </row>
    <row r="30" spans="1:27" ht="13.5">
      <c r="A30" s="25" t="s">
        <v>56</v>
      </c>
      <c r="B30" s="24"/>
      <c r="C30" s="6">
        <v>10095492</v>
      </c>
      <c r="D30" s="6">
        <v>0</v>
      </c>
      <c r="E30" s="7">
        <v>12084959</v>
      </c>
      <c r="F30" s="8">
        <v>12084959</v>
      </c>
      <c r="G30" s="8">
        <v>1311716</v>
      </c>
      <c r="H30" s="8">
        <v>1132264</v>
      </c>
      <c r="I30" s="8">
        <v>1311043</v>
      </c>
      <c r="J30" s="8">
        <v>3755023</v>
      </c>
      <c r="K30" s="8">
        <v>559493</v>
      </c>
      <c r="L30" s="8">
        <v>973320</v>
      </c>
      <c r="M30" s="8">
        <v>15000</v>
      </c>
      <c r="N30" s="8">
        <v>1547813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5302836</v>
      </c>
      <c r="X30" s="8">
        <v>6042480</v>
      </c>
      <c r="Y30" s="8">
        <v>-739644</v>
      </c>
      <c r="Z30" s="2">
        <v>-12.24</v>
      </c>
      <c r="AA30" s="6">
        <v>12084959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22585265</v>
      </c>
      <c r="F32" s="8">
        <v>22585265</v>
      </c>
      <c r="G32" s="8">
        <v>2089552</v>
      </c>
      <c r="H32" s="8">
        <v>1989655</v>
      </c>
      <c r="I32" s="8">
        <v>2281938</v>
      </c>
      <c r="J32" s="8">
        <v>6361145</v>
      </c>
      <c r="K32" s="8">
        <v>3584988</v>
      </c>
      <c r="L32" s="8">
        <v>1037598</v>
      </c>
      <c r="M32" s="8">
        <v>2497173</v>
      </c>
      <c r="N32" s="8">
        <v>7119759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13480904</v>
      </c>
      <c r="X32" s="8">
        <v>11292636</v>
      </c>
      <c r="Y32" s="8">
        <v>2188268</v>
      </c>
      <c r="Z32" s="2">
        <v>19.38</v>
      </c>
      <c r="AA32" s="6">
        <v>22585265</v>
      </c>
    </row>
    <row r="33" spans="1:27" ht="13.5">
      <c r="A33" s="25" t="s">
        <v>59</v>
      </c>
      <c r="B33" s="24"/>
      <c r="C33" s="6">
        <v>52992455</v>
      </c>
      <c r="D33" s="6">
        <v>0</v>
      </c>
      <c r="E33" s="7">
        <v>4938233</v>
      </c>
      <c r="F33" s="8">
        <v>4938233</v>
      </c>
      <c r="G33" s="8">
        <v>292854</v>
      </c>
      <c r="H33" s="8">
        <v>582787</v>
      </c>
      <c r="I33" s="8">
        <v>598608</v>
      </c>
      <c r="J33" s="8">
        <v>1474249</v>
      </c>
      <c r="K33" s="8">
        <v>43798</v>
      </c>
      <c r="L33" s="8">
        <v>0</v>
      </c>
      <c r="M33" s="8">
        <v>294555</v>
      </c>
      <c r="N33" s="8">
        <v>338353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1812602</v>
      </c>
      <c r="X33" s="8">
        <v>2469114</v>
      </c>
      <c r="Y33" s="8">
        <v>-656512</v>
      </c>
      <c r="Z33" s="2">
        <v>-26.59</v>
      </c>
      <c r="AA33" s="6">
        <v>4938233</v>
      </c>
    </row>
    <row r="34" spans="1:27" ht="13.5">
      <c r="A34" s="25" t="s">
        <v>60</v>
      </c>
      <c r="B34" s="24"/>
      <c r="C34" s="6">
        <v>82519822</v>
      </c>
      <c r="D34" s="6">
        <v>0</v>
      </c>
      <c r="E34" s="7">
        <v>44346832</v>
      </c>
      <c r="F34" s="8">
        <v>44346832</v>
      </c>
      <c r="G34" s="8">
        <v>5870962</v>
      </c>
      <c r="H34" s="8">
        <v>4584681</v>
      </c>
      <c r="I34" s="8">
        <v>4140417</v>
      </c>
      <c r="J34" s="8">
        <v>14596060</v>
      </c>
      <c r="K34" s="8">
        <v>8852911</v>
      </c>
      <c r="L34" s="8">
        <v>5192931</v>
      </c>
      <c r="M34" s="8">
        <v>10597242</v>
      </c>
      <c r="N34" s="8">
        <v>24643084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39239144</v>
      </c>
      <c r="X34" s="8">
        <v>23576889</v>
      </c>
      <c r="Y34" s="8">
        <v>15662255</v>
      </c>
      <c r="Z34" s="2">
        <v>66.43</v>
      </c>
      <c r="AA34" s="6">
        <v>44346832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346796864</v>
      </c>
      <c r="D36" s="33">
        <f>SUM(D25:D35)</f>
        <v>0</v>
      </c>
      <c r="E36" s="34">
        <f t="shared" si="1"/>
        <v>160944839</v>
      </c>
      <c r="F36" s="35">
        <f t="shared" si="1"/>
        <v>160944839</v>
      </c>
      <c r="G36" s="35">
        <f t="shared" si="1"/>
        <v>14980170</v>
      </c>
      <c r="H36" s="35">
        <f t="shared" si="1"/>
        <v>13397309</v>
      </c>
      <c r="I36" s="35">
        <f t="shared" si="1"/>
        <v>13421586</v>
      </c>
      <c r="J36" s="35">
        <f t="shared" si="1"/>
        <v>41799065</v>
      </c>
      <c r="K36" s="35">
        <f t="shared" si="1"/>
        <v>18294265</v>
      </c>
      <c r="L36" s="35">
        <f t="shared" si="1"/>
        <v>14898291</v>
      </c>
      <c r="M36" s="35">
        <f t="shared" si="1"/>
        <v>18982160</v>
      </c>
      <c r="N36" s="35">
        <f t="shared" si="1"/>
        <v>52174716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93973781</v>
      </c>
      <c r="X36" s="35">
        <f t="shared" si="1"/>
        <v>81875895</v>
      </c>
      <c r="Y36" s="35">
        <f t="shared" si="1"/>
        <v>12097886</v>
      </c>
      <c r="Z36" s="36">
        <f>+IF(X36&lt;&gt;0,+(Y36/X36)*100,0)</f>
        <v>14.775882449895661</v>
      </c>
      <c r="AA36" s="33">
        <f>SUM(AA25:AA35)</f>
        <v>160944839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-155347500</v>
      </c>
      <c r="D38" s="46">
        <f>+D22-D36</f>
        <v>0</v>
      </c>
      <c r="E38" s="47">
        <f t="shared" si="2"/>
        <v>563056</v>
      </c>
      <c r="F38" s="48">
        <f t="shared" si="2"/>
        <v>563056</v>
      </c>
      <c r="G38" s="48">
        <f t="shared" si="2"/>
        <v>43003890</v>
      </c>
      <c r="H38" s="48">
        <f t="shared" si="2"/>
        <v>-7348525</v>
      </c>
      <c r="I38" s="48">
        <f t="shared" si="2"/>
        <v>-11688780</v>
      </c>
      <c r="J38" s="48">
        <f t="shared" si="2"/>
        <v>23966585</v>
      </c>
      <c r="K38" s="48">
        <f t="shared" si="2"/>
        <v>-16135399</v>
      </c>
      <c r="L38" s="48">
        <f t="shared" si="2"/>
        <v>-11326754</v>
      </c>
      <c r="M38" s="48">
        <f t="shared" si="2"/>
        <v>21012597</v>
      </c>
      <c r="N38" s="48">
        <f t="shared" si="2"/>
        <v>-6449556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17517029</v>
      </c>
      <c r="X38" s="48">
        <f>IF(F22=F36,0,X22-X36)</f>
        <v>42327073</v>
      </c>
      <c r="Y38" s="48">
        <f t="shared" si="2"/>
        <v>-24810044</v>
      </c>
      <c r="Z38" s="49">
        <f>+IF(X38&lt;&gt;0,+(Y38/X38)*100,0)</f>
        <v>-58.61507125711244</v>
      </c>
      <c r="AA38" s="46">
        <f>+AA22-AA36</f>
        <v>563056</v>
      </c>
    </row>
    <row r="39" spans="1:27" ht="13.5">
      <c r="A39" s="23" t="s">
        <v>64</v>
      </c>
      <c r="B39" s="29"/>
      <c r="C39" s="6">
        <v>158778289</v>
      </c>
      <c r="D39" s="6">
        <v>0</v>
      </c>
      <c r="E39" s="7">
        <v>140131050</v>
      </c>
      <c r="F39" s="8">
        <v>140131050</v>
      </c>
      <c r="G39" s="8">
        <v>30774708</v>
      </c>
      <c r="H39" s="8">
        <v>21296000</v>
      </c>
      <c r="I39" s="8">
        <v>2370045</v>
      </c>
      <c r="J39" s="8">
        <v>54440753</v>
      </c>
      <c r="K39" s="8">
        <v>45642146</v>
      </c>
      <c r="L39" s="8">
        <v>2853810</v>
      </c>
      <c r="M39" s="8">
        <v>21891291</v>
      </c>
      <c r="N39" s="8">
        <v>70387247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124828000</v>
      </c>
      <c r="X39" s="8">
        <v>112104840</v>
      </c>
      <c r="Y39" s="8">
        <v>12723160</v>
      </c>
      <c r="Z39" s="2">
        <v>11.35</v>
      </c>
      <c r="AA39" s="6">
        <v>140131050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3430789</v>
      </c>
      <c r="D42" s="55">
        <f>SUM(D38:D41)</f>
        <v>0</v>
      </c>
      <c r="E42" s="56">
        <f t="shared" si="3"/>
        <v>140694106</v>
      </c>
      <c r="F42" s="57">
        <f t="shared" si="3"/>
        <v>140694106</v>
      </c>
      <c r="G42" s="57">
        <f t="shared" si="3"/>
        <v>73778598</v>
      </c>
      <c r="H42" s="57">
        <f t="shared" si="3"/>
        <v>13947475</v>
      </c>
      <c r="I42" s="57">
        <f t="shared" si="3"/>
        <v>-9318735</v>
      </c>
      <c r="J42" s="57">
        <f t="shared" si="3"/>
        <v>78407338</v>
      </c>
      <c r="K42" s="57">
        <f t="shared" si="3"/>
        <v>29506747</v>
      </c>
      <c r="L42" s="57">
        <f t="shared" si="3"/>
        <v>-8472944</v>
      </c>
      <c r="M42" s="57">
        <f t="shared" si="3"/>
        <v>42903888</v>
      </c>
      <c r="N42" s="57">
        <f t="shared" si="3"/>
        <v>63937691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142345029</v>
      </c>
      <c r="X42" s="57">
        <f t="shared" si="3"/>
        <v>154431913</v>
      </c>
      <c r="Y42" s="57">
        <f t="shared" si="3"/>
        <v>-12086884</v>
      </c>
      <c r="Z42" s="58">
        <f>+IF(X42&lt;&gt;0,+(Y42/X42)*100,0)</f>
        <v>-7.826675047404224</v>
      </c>
      <c r="AA42" s="55">
        <f>SUM(AA38:AA41)</f>
        <v>140694106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3430789</v>
      </c>
      <c r="D44" s="63">
        <f>+D42-D43</f>
        <v>0</v>
      </c>
      <c r="E44" s="64">
        <f t="shared" si="4"/>
        <v>140694106</v>
      </c>
      <c r="F44" s="65">
        <f t="shared" si="4"/>
        <v>140694106</v>
      </c>
      <c r="G44" s="65">
        <f t="shared" si="4"/>
        <v>73778598</v>
      </c>
      <c r="H44" s="65">
        <f t="shared" si="4"/>
        <v>13947475</v>
      </c>
      <c r="I44" s="65">
        <f t="shared" si="4"/>
        <v>-9318735</v>
      </c>
      <c r="J44" s="65">
        <f t="shared" si="4"/>
        <v>78407338</v>
      </c>
      <c r="K44" s="65">
        <f t="shared" si="4"/>
        <v>29506747</v>
      </c>
      <c r="L44" s="65">
        <f t="shared" si="4"/>
        <v>-8472944</v>
      </c>
      <c r="M44" s="65">
        <f t="shared" si="4"/>
        <v>42903888</v>
      </c>
      <c r="N44" s="65">
        <f t="shared" si="4"/>
        <v>63937691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142345029</v>
      </c>
      <c r="X44" s="65">
        <f t="shared" si="4"/>
        <v>154431913</v>
      </c>
      <c r="Y44" s="65">
        <f t="shared" si="4"/>
        <v>-12086884</v>
      </c>
      <c r="Z44" s="66">
        <f>+IF(X44&lt;&gt;0,+(Y44/X44)*100,0)</f>
        <v>-7.826675047404224</v>
      </c>
      <c r="AA44" s="63">
        <f>+AA42-AA43</f>
        <v>140694106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3430789</v>
      </c>
      <c r="D46" s="55">
        <f>SUM(D44:D45)</f>
        <v>0</v>
      </c>
      <c r="E46" s="56">
        <f t="shared" si="5"/>
        <v>140694106</v>
      </c>
      <c r="F46" s="57">
        <f t="shared" si="5"/>
        <v>140694106</v>
      </c>
      <c r="G46" s="57">
        <f t="shared" si="5"/>
        <v>73778598</v>
      </c>
      <c r="H46" s="57">
        <f t="shared" si="5"/>
        <v>13947475</v>
      </c>
      <c r="I46" s="57">
        <f t="shared" si="5"/>
        <v>-9318735</v>
      </c>
      <c r="J46" s="57">
        <f t="shared" si="5"/>
        <v>78407338</v>
      </c>
      <c r="K46" s="57">
        <f t="shared" si="5"/>
        <v>29506747</v>
      </c>
      <c r="L46" s="57">
        <f t="shared" si="5"/>
        <v>-8472944</v>
      </c>
      <c r="M46" s="57">
        <f t="shared" si="5"/>
        <v>42903888</v>
      </c>
      <c r="N46" s="57">
        <f t="shared" si="5"/>
        <v>63937691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142345029</v>
      </c>
      <c r="X46" s="57">
        <f t="shared" si="5"/>
        <v>154431913</v>
      </c>
      <c r="Y46" s="57">
        <f t="shared" si="5"/>
        <v>-12086884</v>
      </c>
      <c r="Z46" s="58">
        <f>+IF(X46&lt;&gt;0,+(Y46/X46)*100,0)</f>
        <v>-7.826675047404224</v>
      </c>
      <c r="AA46" s="55">
        <f>SUM(AA44:AA45)</f>
        <v>140694106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3430789</v>
      </c>
      <c r="D48" s="71">
        <f>SUM(D46:D47)</f>
        <v>0</v>
      </c>
      <c r="E48" s="72">
        <f t="shared" si="6"/>
        <v>140694106</v>
      </c>
      <c r="F48" s="73">
        <f t="shared" si="6"/>
        <v>140694106</v>
      </c>
      <c r="G48" s="73">
        <f t="shared" si="6"/>
        <v>73778598</v>
      </c>
      <c r="H48" s="74">
        <f t="shared" si="6"/>
        <v>13947475</v>
      </c>
      <c r="I48" s="74">
        <f t="shared" si="6"/>
        <v>-9318735</v>
      </c>
      <c r="J48" s="74">
        <f t="shared" si="6"/>
        <v>78407338</v>
      </c>
      <c r="K48" s="74">
        <f t="shared" si="6"/>
        <v>29506747</v>
      </c>
      <c r="L48" s="74">
        <f t="shared" si="6"/>
        <v>-8472944</v>
      </c>
      <c r="M48" s="73">
        <f t="shared" si="6"/>
        <v>42903888</v>
      </c>
      <c r="N48" s="73">
        <f t="shared" si="6"/>
        <v>63937691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142345029</v>
      </c>
      <c r="X48" s="74">
        <f t="shared" si="6"/>
        <v>154431913</v>
      </c>
      <c r="Y48" s="74">
        <f t="shared" si="6"/>
        <v>-12086884</v>
      </c>
      <c r="Z48" s="75">
        <f>+IF(X48&lt;&gt;0,+(Y48/X48)*100,0)</f>
        <v>-7.826675047404224</v>
      </c>
      <c r="AA48" s="76">
        <f>SUM(AA46:AA47)</f>
        <v>140694106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10074922</v>
      </c>
      <c r="D5" s="6">
        <v>0</v>
      </c>
      <c r="E5" s="7">
        <v>11015862</v>
      </c>
      <c r="F5" s="8">
        <v>11015862</v>
      </c>
      <c r="G5" s="8">
        <v>712</v>
      </c>
      <c r="H5" s="8">
        <v>-13557</v>
      </c>
      <c r="I5" s="8">
        <v>9482322</v>
      </c>
      <c r="J5" s="8">
        <v>9469477</v>
      </c>
      <c r="K5" s="8">
        <v>0</v>
      </c>
      <c r="L5" s="8">
        <v>86850</v>
      </c>
      <c r="M5" s="8">
        <v>-49</v>
      </c>
      <c r="N5" s="8">
        <v>86801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9556278</v>
      </c>
      <c r="X5" s="8">
        <v>10475085</v>
      </c>
      <c r="Y5" s="8">
        <v>-918807</v>
      </c>
      <c r="Z5" s="2">
        <v>-8.77</v>
      </c>
      <c r="AA5" s="6">
        <v>11015862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28028323</v>
      </c>
      <c r="D7" s="6">
        <v>0</v>
      </c>
      <c r="E7" s="7">
        <v>37867855</v>
      </c>
      <c r="F7" s="8">
        <v>37867855</v>
      </c>
      <c r="G7" s="8">
        <v>2339954</v>
      </c>
      <c r="H7" s="8">
        <v>2335805</v>
      </c>
      <c r="I7" s="8">
        <v>2097754</v>
      </c>
      <c r="J7" s="8">
        <v>6773513</v>
      </c>
      <c r="K7" s="8">
        <v>855</v>
      </c>
      <c r="L7" s="8">
        <v>4730084</v>
      </c>
      <c r="M7" s="8">
        <v>2262848</v>
      </c>
      <c r="N7" s="8">
        <v>6993787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13767300</v>
      </c>
      <c r="X7" s="8">
        <v>18933930</v>
      </c>
      <c r="Y7" s="8">
        <v>-5166630</v>
      </c>
      <c r="Z7" s="2">
        <v>-27.29</v>
      </c>
      <c r="AA7" s="6">
        <v>37867855</v>
      </c>
    </row>
    <row r="8" spans="1:27" ht="13.5">
      <c r="A8" s="25" t="s">
        <v>35</v>
      </c>
      <c r="B8" s="24"/>
      <c r="C8" s="6">
        <v>4118093</v>
      </c>
      <c r="D8" s="6">
        <v>0</v>
      </c>
      <c r="E8" s="7">
        <v>13609000</v>
      </c>
      <c r="F8" s="8">
        <v>13609000</v>
      </c>
      <c r="G8" s="8">
        <v>433555</v>
      </c>
      <c r="H8" s="8">
        <v>395891</v>
      </c>
      <c r="I8" s="8">
        <v>283836</v>
      </c>
      <c r="J8" s="8">
        <v>1113282</v>
      </c>
      <c r="K8" s="8">
        <v>2514</v>
      </c>
      <c r="L8" s="8">
        <v>699657</v>
      </c>
      <c r="M8" s="8">
        <v>1106887</v>
      </c>
      <c r="N8" s="8">
        <v>1809058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2922340</v>
      </c>
      <c r="X8" s="8">
        <v>6804444</v>
      </c>
      <c r="Y8" s="8">
        <v>-3882104</v>
      </c>
      <c r="Z8" s="2">
        <v>-57.05</v>
      </c>
      <c r="AA8" s="6">
        <v>13609000</v>
      </c>
    </row>
    <row r="9" spans="1:27" ht="13.5">
      <c r="A9" s="25" t="s">
        <v>36</v>
      </c>
      <c r="B9" s="24"/>
      <c r="C9" s="6">
        <v>6882964</v>
      </c>
      <c r="D9" s="6">
        <v>0</v>
      </c>
      <c r="E9" s="7">
        <v>2946270</v>
      </c>
      <c r="F9" s="8">
        <v>2946270</v>
      </c>
      <c r="G9" s="8">
        <v>698360</v>
      </c>
      <c r="H9" s="8">
        <v>816836</v>
      </c>
      <c r="I9" s="8">
        <v>689625</v>
      </c>
      <c r="J9" s="8">
        <v>2204821</v>
      </c>
      <c r="K9" s="8">
        <v>965</v>
      </c>
      <c r="L9" s="8">
        <v>1149223</v>
      </c>
      <c r="M9" s="8">
        <v>458964</v>
      </c>
      <c r="N9" s="8">
        <v>1609152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3813973</v>
      </c>
      <c r="X9" s="8">
        <v>1473132</v>
      </c>
      <c r="Y9" s="8">
        <v>2340841</v>
      </c>
      <c r="Z9" s="2">
        <v>158.9</v>
      </c>
      <c r="AA9" s="6">
        <v>2946270</v>
      </c>
    </row>
    <row r="10" spans="1:27" ht="13.5">
      <c r="A10" s="25" t="s">
        <v>37</v>
      </c>
      <c r="B10" s="24"/>
      <c r="C10" s="6">
        <v>5770691</v>
      </c>
      <c r="D10" s="6">
        <v>0</v>
      </c>
      <c r="E10" s="7">
        <v>2864061</v>
      </c>
      <c r="F10" s="26">
        <v>2864061</v>
      </c>
      <c r="G10" s="26">
        <v>567182</v>
      </c>
      <c r="H10" s="26">
        <v>566775</v>
      </c>
      <c r="I10" s="26">
        <v>569885</v>
      </c>
      <c r="J10" s="26">
        <v>1703842</v>
      </c>
      <c r="K10" s="26">
        <v>0</v>
      </c>
      <c r="L10" s="26">
        <v>899891</v>
      </c>
      <c r="M10" s="26">
        <v>340234</v>
      </c>
      <c r="N10" s="26">
        <v>1240125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2943967</v>
      </c>
      <c r="X10" s="26">
        <v>1432032</v>
      </c>
      <c r="Y10" s="26">
        <v>1511935</v>
      </c>
      <c r="Z10" s="27">
        <v>105.58</v>
      </c>
      <c r="AA10" s="28">
        <v>2864061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175000</v>
      </c>
      <c r="F11" s="8">
        <v>175000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87498</v>
      </c>
      <c r="Y11" s="8">
        <v>-87498</v>
      </c>
      <c r="Z11" s="2">
        <v>-100</v>
      </c>
      <c r="AA11" s="6">
        <v>175000</v>
      </c>
    </row>
    <row r="12" spans="1:27" ht="13.5">
      <c r="A12" s="25" t="s">
        <v>39</v>
      </c>
      <c r="B12" s="29"/>
      <c r="C12" s="6">
        <v>271386</v>
      </c>
      <c r="D12" s="6">
        <v>0</v>
      </c>
      <c r="E12" s="7">
        <v>248000</v>
      </c>
      <c r="F12" s="8">
        <v>248000</v>
      </c>
      <c r="G12" s="8">
        <v>60547</v>
      </c>
      <c r="H12" s="8">
        <v>3912</v>
      </c>
      <c r="I12" s="8">
        <v>17966</v>
      </c>
      <c r="J12" s="8">
        <v>82425</v>
      </c>
      <c r="K12" s="8">
        <v>11064</v>
      </c>
      <c r="L12" s="8">
        <v>16663</v>
      </c>
      <c r="M12" s="8">
        <v>53856</v>
      </c>
      <c r="N12" s="8">
        <v>81583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164008</v>
      </c>
      <c r="X12" s="8">
        <v>124002</v>
      </c>
      <c r="Y12" s="8">
        <v>40006</v>
      </c>
      <c r="Z12" s="2">
        <v>32.26</v>
      </c>
      <c r="AA12" s="6">
        <v>248000</v>
      </c>
    </row>
    <row r="13" spans="1:27" ht="13.5">
      <c r="A13" s="23" t="s">
        <v>40</v>
      </c>
      <c r="B13" s="29"/>
      <c r="C13" s="6">
        <v>150131</v>
      </c>
      <c r="D13" s="6">
        <v>0</v>
      </c>
      <c r="E13" s="7">
        <v>100000</v>
      </c>
      <c r="F13" s="8">
        <v>100000</v>
      </c>
      <c r="G13" s="8">
        <v>2360</v>
      </c>
      <c r="H13" s="8">
        <v>5416</v>
      </c>
      <c r="I13" s="8">
        <v>5517</v>
      </c>
      <c r="J13" s="8">
        <v>13293</v>
      </c>
      <c r="K13" s="8">
        <v>3996</v>
      </c>
      <c r="L13" s="8">
        <v>18843</v>
      </c>
      <c r="M13" s="8">
        <v>5892</v>
      </c>
      <c r="N13" s="8">
        <v>28731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42024</v>
      </c>
      <c r="X13" s="8">
        <v>49998</v>
      </c>
      <c r="Y13" s="8">
        <v>-7974</v>
      </c>
      <c r="Z13" s="2">
        <v>-15.95</v>
      </c>
      <c r="AA13" s="6">
        <v>100000</v>
      </c>
    </row>
    <row r="14" spans="1:27" ht="13.5">
      <c r="A14" s="23" t="s">
        <v>41</v>
      </c>
      <c r="B14" s="29"/>
      <c r="C14" s="6">
        <v>820413</v>
      </c>
      <c r="D14" s="6">
        <v>0</v>
      </c>
      <c r="E14" s="7">
        <v>700000</v>
      </c>
      <c r="F14" s="8">
        <v>700000</v>
      </c>
      <c r="G14" s="8">
        <v>50175</v>
      </c>
      <c r="H14" s="8">
        <v>49344</v>
      </c>
      <c r="I14" s="8">
        <v>50968</v>
      </c>
      <c r="J14" s="8">
        <v>150487</v>
      </c>
      <c r="K14" s="8">
        <v>0</v>
      </c>
      <c r="L14" s="8">
        <v>66398</v>
      </c>
      <c r="M14" s="8">
        <v>38235</v>
      </c>
      <c r="N14" s="8">
        <v>104633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255120</v>
      </c>
      <c r="X14" s="8">
        <v>349998</v>
      </c>
      <c r="Y14" s="8">
        <v>-94878</v>
      </c>
      <c r="Z14" s="2">
        <v>-27.11</v>
      </c>
      <c r="AA14" s="6">
        <v>700000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3220451</v>
      </c>
      <c r="D16" s="6">
        <v>0</v>
      </c>
      <c r="E16" s="7">
        <v>3000100</v>
      </c>
      <c r="F16" s="8">
        <v>3000100</v>
      </c>
      <c r="G16" s="8">
        <v>51027</v>
      </c>
      <c r="H16" s="8">
        <v>20183</v>
      </c>
      <c r="I16" s="8">
        <v>-101892</v>
      </c>
      <c r="J16" s="8">
        <v>-30682</v>
      </c>
      <c r="K16" s="8">
        <v>11300</v>
      </c>
      <c r="L16" s="8">
        <v>21162</v>
      </c>
      <c r="M16" s="8">
        <v>19525</v>
      </c>
      <c r="N16" s="8">
        <v>51987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21305</v>
      </c>
      <c r="X16" s="8">
        <v>1500048</v>
      </c>
      <c r="Y16" s="8">
        <v>-1478743</v>
      </c>
      <c r="Z16" s="2">
        <v>-98.58</v>
      </c>
      <c r="AA16" s="6">
        <v>3000100</v>
      </c>
    </row>
    <row r="17" spans="1:27" ht="13.5">
      <c r="A17" s="23" t="s">
        <v>44</v>
      </c>
      <c r="B17" s="29"/>
      <c r="C17" s="6">
        <v>865107</v>
      </c>
      <c r="D17" s="6">
        <v>0</v>
      </c>
      <c r="E17" s="7">
        <v>80000</v>
      </c>
      <c r="F17" s="8">
        <v>80000</v>
      </c>
      <c r="G17" s="8">
        <v>142022</v>
      </c>
      <c r="H17" s="8">
        <v>46697</v>
      </c>
      <c r="I17" s="8">
        <v>122906</v>
      </c>
      <c r="J17" s="8">
        <v>311625</v>
      </c>
      <c r="K17" s="8">
        <v>51928</v>
      </c>
      <c r="L17" s="8">
        <v>66300</v>
      </c>
      <c r="M17" s="8">
        <v>5747</v>
      </c>
      <c r="N17" s="8">
        <v>123975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435600</v>
      </c>
      <c r="X17" s="8">
        <v>40002</v>
      </c>
      <c r="Y17" s="8">
        <v>395598</v>
      </c>
      <c r="Z17" s="2">
        <v>988.95</v>
      </c>
      <c r="AA17" s="6">
        <v>80000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800000</v>
      </c>
      <c r="F18" s="8">
        <v>800000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400002</v>
      </c>
      <c r="Y18" s="8">
        <v>-400002</v>
      </c>
      <c r="Z18" s="2">
        <v>-100</v>
      </c>
      <c r="AA18" s="6">
        <v>800000</v>
      </c>
    </row>
    <row r="19" spans="1:27" ht="13.5">
      <c r="A19" s="23" t="s">
        <v>46</v>
      </c>
      <c r="B19" s="29"/>
      <c r="C19" s="6">
        <v>42894369</v>
      </c>
      <c r="D19" s="6">
        <v>0</v>
      </c>
      <c r="E19" s="7">
        <v>45393000</v>
      </c>
      <c r="F19" s="8">
        <v>45393000</v>
      </c>
      <c r="G19" s="8">
        <v>17297000</v>
      </c>
      <c r="H19" s="8">
        <v>0</v>
      </c>
      <c r="I19" s="8">
        <v>0</v>
      </c>
      <c r="J19" s="8">
        <v>17297000</v>
      </c>
      <c r="K19" s="8">
        <v>0</v>
      </c>
      <c r="L19" s="8">
        <v>0</v>
      </c>
      <c r="M19" s="8">
        <v>12953000</v>
      </c>
      <c r="N19" s="8">
        <v>12953000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30250000</v>
      </c>
      <c r="X19" s="8">
        <v>30400666</v>
      </c>
      <c r="Y19" s="8">
        <v>-150666</v>
      </c>
      <c r="Z19" s="2">
        <v>-0.5</v>
      </c>
      <c r="AA19" s="6">
        <v>45393000</v>
      </c>
    </row>
    <row r="20" spans="1:27" ht="13.5">
      <c r="A20" s="23" t="s">
        <v>47</v>
      </c>
      <c r="B20" s="29"/>
      <c r="C20" s="6">
        <v>3761908</v>
      </c>
      <c r="D20" s="6">
        <v>0</v>
      </c>
      <c r="E20" s="7">
        <v>618000</v>
      </c>
      <c r="F20" s="26">
        <v>618000</v>
      </c>
      <c r="G20" s="26">
        <v>48381</v>
      </c>
      <c r="H20" s="26">
        <v>33085</v>
      </c>
      <c r="I20" s="26">
        <v>1098761</v>
      </c>
      <c r="J20" s="26">
        <v>1180227</v>
      </c>
      <c r="K20" s="26">
        <v>90704</v>
      </c>
      <c r="L20" s="26">
        <v>46614</v>
      </c>
      <c r="M20" s="26">
        <v>79158</v>
      </c>
      <c r="N20" s="26">
        <v>216476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1396703</v>
      </c>
      <c r="X20" s="26">
        <v>309000</v>
      </c>
      <c r="Y20" s="26">
        <v>1087703</v>
      </c>
      <c r="Z20" s="27">
        <v>352.01</v>
      </c>
      <c r="AA20" s="28">
        <v>618000</v>
      </c>
    </row>
    <row r="21" spans="1:27" ht="13.5">
      <c r="A21" s="23" t="s">
        <v>48</v>
      </c>
      <c r="B21" s="29"/>
      <c r="C21" s="6">
        <v>43096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106901854</v>
      </c>
      <c r="D22" s="33">
        <f>SUM(D5:D21)</f>
        <v>0</v>
      </c>
      <c r="E22" s="34">
        <f t="shared" si="0"/>
        <v>119417148</v>
      </c>
      <c r="F22" s="35">
        <f t="shared" si="0"/>
        <v>119417148</v>
      </c>
      <c r="G22" s="35">
        <f t="shared" si="0"/>
        <v>21691275</v>
      </c>
      <c r="H22" s="35">
        <f t="shared" si="0"/>
        <v>4260387</v>
      </c>
      <c r="I22" s="35">
        <f t="shared" si="0"/>
        <v>14317648</v>
      </c>
      <c r="J22" s="35">
        <f t="shared" si="0"/>
        <v>40269310</v>
      </c>
      <c r="K22" s="35">
        <f t="shared" si="0"/>
        <v>173326</v>
      </c>
      <c r="L22" s="35">
        <f t="shared" si="0"/>
        <v>7801685</v>
      </c>
      <c r="M22" s="35">
        <f t="shared" si="0"/>
        <v>17324297</v>
      </c>
      <c r="N22" s="35">
        <f t="shared" si="0"/>
        <v>25299308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65568618</v>
      </c>
      <c r="X22" s="35">
        <f t="shared" si="0"/>
        <v>72379837</v>
      </c>
      <c r="Y22" s="35">
        <f t="shared" si="0"/>
        <v>-6811219</v>
      </c>
      <c r="Z22" s="36">
        <f>+IF(X22&lt;&gt;0,+(Y22/X22)*100,0)</f>
        <v>-9.410381789060951</v>
      </c>
      <c r="AA22" s="33">
        <f>SUM(AA5:AA21)</f>
        <v>119417148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48056307</v>
      </c>
      <c r="D25" s="6">
        <v>0</v>
      </c>
      <c r="E25" s="7">
        <v>45652873</v>
      </c>
      <c r="F25" s="8">
        <v>45652873</v>
      </c>
      <c r="G25" s="8">
        <v>4062508</v>
      </c>
      <c r="H25" s="8">
        <v>3936039</v>
      </c>
      <c r="I25" s="8">
        <v>3839326</v>
      </c>
      <c r="J25" s="8">
        <v>11837873</v>
      </c>
      <c r="K25" s="8">
        <v>3701897</v>
      </c>
      <c r="L25" s="8">
        <v>6041901</v>
      </c>
      <c r="M25" s="8">
        <v>3783092</v>
      </c>
      <c r="N25" s="8">
        <v>13526890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25364763</v>
      </c>
      <c r="X25" s="8">
        <v>22826436</v>
      </c>
      <c r="Y25" s="8">
        <v>2538327</v>
      </c>
      <c r="Z25" s="2">
        <v>11.12</v>
      </c>
      <c r="AA25" s="6">
        <v>45652873</v>
      </c>
    </row>
    <row r="26" spans="1:27" ht="13.5">
      <c r="A26" s="25" t="s">
        <v>52</v>
      </c>
      <c r="B26" s="24"/>
      <c r="C26" s="6">
        <v>3739661</v>
      </c>
      <c r="D26" s="6">
        <v>0</v>
      </c>
      <c r="E26" s="7">
        <v>3340924</v>
      </c>
      <c r="F26" s="8">
        <v>3340924</v>
      </c>
      <c r="G26" s="8">
        <v>280064</v>
      </c>
      <c r="H26" s="8">
        <v>281074</v>
      </c>
      <c r="I26" s="8">
        <v>299593</v>
      </c>
      <c r="J26" s="8">
        <v>860731</v>
      </c>
      <c r="K26" s="8">
        <v>299593</v>
      </c>
      <c r="L26" s="8">
        <v>319798</v>
      </c>
      <c r="M26" s="8">
        <v>319798</v>
      </c>
      <c r="N26" s="8">
        <v>939189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1799920</v>
      </c>
      <c r="X26" s="8">
        <v>1670460</v>
      </c>
      <c r="Y26" s="8">
        <v>129460</v>
      </c>
      <c r="Z26" s="2">
        <v>7.75</v>
      </c>
      <c r="AA26" s="6">
        <v>3340924</v>
      </c>
    </row>
    <row r="27" spans="1:27" ht="13.5">
      <c r="A27" s="25" t="s">
        <v>53</v>
      </c>
      <c r="B27" s="24"/>
      <c r="C27" s="6">
        <v>9287224</v>
      </c>
      <c r="D27" s="6">
        <v>0</v>
      </c>
      <c r="E27" s="7">
        <v>13864163</v>
      </c>
      <c r="F27" s="8">
        <v>13864163</v>
      </c>
      <c r="G27" s="8">
        <v>-17718</v>
      </c>
      <c r="H27" s="8">
        <v>0</v>
      </c>
      <c r="I27" s="8">
        <v>0</v>
      </c>
      <c r="J27" s="8">
        <v>-17718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-17718</v>
      </c>
      <c r="X27" s="8">
        <v>6932082</v>
      </c>
      <c r="Y27" s="8">
        <v>-6949800</v>
      </c>
      <c r="Z27" s="2">
        <v>-100.26</v>
      </c>
      <c r="AA27" s="6">
        <v>13864163</v>
      </c>
    </row>
    <row r="28" spans="1:27" ht="13.5">
      <c r="A28" s="25" t="s">
        <v>54</v>
      </c>
      <c r="B28" s="24"/>
      <c r="C28" s="6">
        <v>16994988</v>
      </c>
      <c r="D28" s="6">
        <v>0</v>
      </c>
      <c r="E28" s="7">
        <v>14610090</v>
      </c>
      <c r="F28" s="8">
        <v>14610090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7305048</v>
      </c>
      <c r="Y28" s="8">
        <v>-7305048</v>
      </c>
      <c r="Z28" s="2">
        <v>-100</v>
      </c>
      <c r="AA28" s="6">
        <v>14610090</v>
      </c>
    </row>
    <row r="29" spans="1:27" ht="13.5">
      <c r="A29" s="25" t="s">
        <v>55</v>
      </c>
      <c r="B29" s="24"/>
      <c r="C29" s="6">
        <v>10751330</v>
      </c>
      <c r="D29" s="6">
        <v>0</v>
      </c>
      <c r="E29" s="7">
        <v>1836000</v>
      </c>
      <c r="F29" s="8">
        <v>1836000</v>
      </c>
      <c r="G29" s="8">
        <v>728514</v>
      </c>
      <c r="H29" s="8">
        <v>7864</v>
      </c>
      <c r="I29" s="8">
        <v>1706786</v>
      </c>
      <c r="J29" s="8">
        <v>2443164</v>
      </c>
      <c r="K29" s="8">
        <v>125165</v>
      </c>
      <c r="L29" s="8">
        <v>903885</v>
      </c>
      <c r="M29" s="8">
        <v>2193934</v>
      </c>
      <c r="N29" s="8">
        <v>3222984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5666148</v>
      </c>
      <c r="X29" s="8">
        <v>918000</v>
      </c>
      <c r="Y29" s="8">
        <v>4748148</v>
      </c>
      <c r="Z29" s="2">
        <v>517.23</v>
      </c>
      <c r="AA29" s="6">
        <v>1836000</v>
      </c>
    </row>
    <row r="30" spans="1:27" ht="13.5">
      <c r="A30" s="25" t="s">
        <v>56</v>
      </c>
      <c r="B30" s="24"/>
      <c r="C30" s="6">
        <v>35450686</v>
      </c>
      <c r="D30" s="6">
        <v>0</v>
      </c>
      <c r="E30" s="7">
        <v>36900000</v>
      </c>
      <c r="F30" s="8">
        <v>36900000</v>
      </c>
      <c r="G30" s="8">
        <v>4372965</v>
      </c>
      <c r="H30" s="8">
        <v>337385</v>
      </c>
      <c r="I30" s="8">
        <v>6217493</v>
      </c>
      <c r="J30" s="8">
        <v>10927843</v>
      </c>
      <c r="K30" s="8">
        <v>367265</v>
      </c>
      <c r="L30" s="8">
        <v>2689926</v>
      </c>
      <c r="M30" s="8">
        <v>5799393</v>
      </c>
      <c r="N30" s="8">
        <v>8856584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19784427</v>
      </c>
      <c r="X30" s="8">
        <v>18450000</v>
      </c>
      <c r="Y30" s="8">
        <v>1334427</v>
      </c>
      <c r="Z30" s="2">
        <v>7.23</v>
      </c>
      <c r="AA30" s="6">
        <v>36900000</v>
      </c>
    </row>
    <row r="31" spans="1:27" ht="13.5">
      <c r="A31" s="25" t="s">
        <v>57</v>
      </c>
      <c r="B31" s="24"/>
      <c r="C31" s="6">
        <v>3152570</v>
      </c>
      <c r="D31" s="6">
        <v>0</v>
      </c>
      <c r="E31" s="7">
        <v>0</v>
      </c>
      <c r="F31" s="8">
        <v>0</v>
      </c>
      <c r="G31" s="8">
        <v>204329</v>
      </c>
      <c r="H31" s="8">
        <v>145928</v>
      </c>
      <c r="I31" s="8">
        <v>301784</v>
      </c>
      <c r="J31" s="8">
        <v>652041</v>
      </c>
      <c r="K31" s="8">
        <v>264507</v>
      </c>
      <c r="L31" s="8">
        <v>146766</v>
      </c>
      <c r="M31" s="8">
        <v>167276</v>
      </c>
      <c r="N31" s="8">
        <v>578549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1230590</v>
      </c>
      <c r="X31" s="8"/>
      <c r="Y31" s="8">
        <v>1230590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7374211</v>
      </c>
      <c r="D32" s="6">
        <v>0</v>
      </c>
      <c r="E32" s="7">
        <v>1800000</v>
      </c>
      <c r="F32" s="8">
        <v>1800000</v>
      </c>
      <c r="G32" s="8">
        <v>453553</v>
      </c>
      <c r="H32" s="8">
        <v>586189</v>
      </c>
      <c r="I32" s="8">
        <v>889997</v>
      </c>
      <c r="J32" s="8">
        <v>1929739</v>
      </c>
      <c r="K32" s="8">
        <v>1215847</v>
      </c>
      <c r="L32" s="8">
        <v>516493</v>
      </c>
      <c r="M32" s="8">
        <v>662975</v>
      </c>
      <c r="N32" s="8">
        <v>2395315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4325054</v>
      </c>
      <c r="X32" s="8">
        <v>900000</v>
      </c>
      <c r="Y32" s="8">
        <v>3425054</v>
      </c>
      <c r="Z32" s="2">
        <v>380.56</v>
      </c>
      <c r="AA32" s="6">
        <v>1800000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17389687</v>
      </c>
      <c r="D34" s="6">
        <v>0</v>
      </c>
      <c r="E34" s="7">
        <v>29823850</v>
      </c>
      <c r="F34" s="8">
        <v>29823850</v>
      </c>
      <c r="G34" s="8">
        <v>1600782</v>
      </c>
      <c r="H34" s="8">
        <v>2022748</v>
      </c>
      <c r="I34" s="8">
        <v>1068772</v>
      </c>
      <c r="J34" s="8">
        <v>4692302</v>
      </c>
      <c r="K34" s="8">
        <v>1644180</v>
      </c>
      <c r="L34" s="8">
        <v>1922391</v>
      </c>
      <c r="M34" s="8">
        <v>2048089</v>
      </c>
      <c r="N34" s="8">
        <v>5614660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10306962</v>
      </c>
      <c r="X34" s="8">
        <v>14911926</v>
      </c>
      <c r="Y34" s="8">
        <v>-4604964</v>
      </c>
      <c r="Z34" s="2">
        <v>-30.88</v>
      </c>
      <c r="AA34" s="6">
        <v>29823850</v>
      </c>
    </row>
    <row r="35" spans="1:27" ht="13.5">
      <c r="A35" s="23" t="s">
        <v>61</v>
      </c>
      <c r="B35" s="29"/>
      <c r="C35" s="6">
        <v>2102314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154298978</v>
      </c>
      <c r="D36" s="33">
        <f>SUM(D25:D35)</f>
        <v>0</v>
      </c>
      <c r="E36" s="34">
        <f t="shared" si="1"/>
        <v>147827900</v>
      </c>
      <c r="F36" s="35">
        <f t="shared" si="1"/>
        <v>147827900</v>
      </c>
      <c r="G36" s="35">
        <f t="shared" si="1"/>
        <v>11684997</v>
      </c>
      <c r="H36" s="35">
        <f t="shared" si="1"/>
        <v>7317227</v>
      </c>
      <c r="I36" s="35">
        <f t="shared" si="1"/>
        <v>14323751</v>
      </c>
      <c r="J36" s="35">
        <f t="shared" si="1"/>
        <v>33325975</v>
      </c>
      <c r="K36" s="35">
        <f t="shared" si="1"/>
        <v>7618454</v>
      </c>
      <c r="L36" s="35">
        <f t="shared" si="1"/>
        <v>12541160</v>
      </c>
      <c r="M36" s="35">
        <f t="shared" si="1"/>
        <v>14974557</v>
      </c>
      <c r="N36" s="35">
        <f t="shared" si="1"/>
        <v>35134171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68460146</v>
      </c>
      <c r="X36" s="35">
        <f t="shared" si="1"/>
        <v>73913952</v>
      </c>
      <c r="Y36" s="35">
        <f t="shared" si="1"/>
        <v>-5453806</v>
      </c>
      <c r="Z36" s="36">
        <f>+IF(X36&lt;&gt;0,+(Y36/X36)*100,0)</f>
        <v>-7.378588010014672</v>
      </c>
      <c r="AA36" s="33">
        <f>SUM(AA25:AA35)</f>
        <v>147827900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-47397124</v>
      </c>
      <c r="D38" s="46">
        <f>+D22-D36</f>
        <v>0</v>
      </c>
      <c r="E38" s="47">
        <f t="shared" si="2"/>
        <v>-28410752</v>
      </c>
      <c r="F38" s="48">
        <f t="shared" si="2"/>
        <v>-28410752</v>
      </c>
      <c r="G38" s="48">
        <f t="shared" si="2"/>
        <v>10006278</v>
      </c>
      <c r="H38" s="48">
        <f t="shared" si="2"/>
        <v>-3056840</v>
      </c>
      <c r="I38" s="48">
        <f t="shared" si="2"/>
        <v>-6103</v>
      </c>
      <c r="J38" s="48">
        <f t="shared" si="2"/>
        <v>6943335</v>
      </c>
      <c r="K38" s="48">
        <f t="shared" si="2"/>
        <v>-7445128</v>
      </c>
      <c r="L38" s="48">
        <f t="shared" si="2"/>
        <v>-4739475</v>
      </c>
      <c r="M38" s="48">
        <f t="shared" si="2"/>
        <v>2349740</v>
      </c>
      <c r="N38" s="48">
        <f t="shared" si="2"/>
        <v>-9834863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-2891528</v>
      </c>
      <c r="X38" s="48">
        <f>IF(F22=F36,0,X22-X36)</f>
        <v>-1534115</v>
      </c>
      <c r="Y38" s="48">
        <f t="shared" si="2"/>
        <v>-1357413</v>
      </c>
      <c r="Z38" s="49">
        <f>+IF(X38&lt;&gt;0,+(Y38/X38)*100,0)</f>
        <v>88.48182828536322</v>
      </c>
      <c r="AA38" s="46">
        <f>+AA22-AA36</f>
        <v>-28410752</v>
      </c>
    </row>
    <row r="39" spans="1:27" ht="13.5">
      <c r="A39" s="23" t="s">
        <v>64</v>
      </c>
      <c r="B39" s="29"/>
      <c r="C39" s="6">
        <v>38753576</v>
      </c>
      <c r="D39" s="6">
        <v>0</v>
      </c>
      <c r="E39" s="7">
        <v>20051000</v>
      </c>
      <c r="F39" s="8">
        <v>20051000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33851000</v>
      </c>
      <c r="Y39" s="8">
        <v>-33851000</v>
      </c>
      <c r="Z39" s="2">
        <v>-100</v>
      </c>
      <c r="AA39" s="6">
        <v>20051000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-8643548</v>
      </c>
      <c r="D42" s="55">
        <f>SUM(D38:D41)</f>
        <v>0</v>
      </c>
      <c r="E42" s="56">
        <f t="shared" si="3"/>
        <v>-8359752</v>
      </c>
      <c r="F42" s="57">
        <f t="shared" si="3"/>
        <v>-8359752</v>
      </c>
      <c r="G42" s="57">
        <f t="shared" si="3"/>
        <v>10006278</v>
      </c>
      <c r="H42" s="57">
        <f t="shared" si="3"/>
        <v>-3056840</v>
      </c>
      <c r="I42" s="57">
        <f t="shared" si="3"/>
        <v>-6103</v>
      </c>
      <c r="J42" s="57">
        <f t="shared" si="3"/>
        <v>6943335</v>
      </c>
      <c r="K42" s="57">
        <f t="shared" si="3"/>
        <v>-7445128</v>
      </c>
      <c r="L42" s="57">
        <f t="shared" si="3"/>
        <v>-4739475</v>
      </c>
      <c r="M42" s="57">
        <f t="shared" si="3"/>
        <v>2349740</v>
      </c>
      <c r="N42" s="57">
        <f t="shared" si="3"/>
        <v>-9834863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-2891528</v>
      </c>
      <c r="X42" s="57">
        <f t="shared" si="3"/>
        <v>32316885</v>
      </c>
      <c r="Y42" s="57">
        <f t="shared" si="3"/>
        <v>-35208413</v>
      </c>
      <c r="Z42" s="58">
        <f>+IF(X42&lt;&gt;0,+(Y42/X42)*100,0)</f>
        <v>-108.9474217580067</v>
      </c>
      <c r="AA42" s="55">
        <f>SUM(AA38:AA41)</f>
        <v>-8359752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-8643548</v>
      </c>
      <c r="D44" s="63">
        <f>+D42-D43</f>
        <v>0</v>
      </c>
      <c r="E44" s="64">
        <f t="shared" si="4"/>
        <v>-8359752</v>
      </c>
      <c r="F44" s="65">
        <f t="shared" si="4"/>
        <v>-8359752</v>
      </c>
      <c r="G44" s="65">
        <f t="shared" si="4"/>
        <v>10006278</v>
      </c>
      <c r="H44" s="65">
        <f t="shared" si="4"/>
        <v>-3056840</v>
      </c>
      <c r="I44" s="65">
        <f t="shared" si="4"/>
        <v>-6103</v>
      </c>
      <c r="J44" s="65">
        <f t="shared" si="4"/>
        <v>6943335</v>
      </c>
      <c r="K44" s="65">
        <f t="shared" si="4"/>
        <v>-7445128</v>
      </c>
      <c r="L44" s="65">
        <f t="shared" si="4"/>
        <v>-4739475</v>
      </c>
      <c r="M44" s="65">
        <f t="shared" si="4"/>
        <v>2349740</v>
      </c>
      <c r="N44" s="65">
        <f t="shared" si="4"/>
        <v>-9834863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-2891528</v>
      </c>
      <c r="X44" s="65">
        <f t="shared" si="4"/>
        <v>32316885</v>
      </c>
      <c r="Y44" s="65">
        <f t="shared" si="4"/>
        <v>-35208413</v>
      </c>
      <c r="Z44" s="66">
        <f>+IF(X44&lt;&gt;0,+(Y44/X44)*100,0)</f>
        <v>-108.9474217580067</v>
      </c>
      <c r="AA44" s="63">
        <f>+AA42-AA43</f>
        <v>-8359752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-8643548</v>
      </c>
      <c r="D46" s="55">
        <f>SUM(D44:D45)</f>
        <v>0</v>
      </c>
      <c r="E46" s="56">
        <f t="shared" si="5"/>
        <v>-8359752</v>
      </c>
      <c r="F46" s="57">
        <f t="shared" si="5"/>
        <v>-8359752</v>
      </c>
      <c r="G46" s="57">
        <f t="shared" si="5"/>
        <v>10006278</v>
      </c>
      <c r="H46" s="57">
        <f t="shared" si="5"/>
        <v>-3056840</v>
      </c>
      <c r="I46" s="57">
        <f t="shared" si="5"/>
        <v>-6103</v>
      </c>
      <c r="J46" s="57">
        <f t="shared" si="5"/>
        <v>6943335</v>
      </c>
      <c r="K46" s="57">
        <f t="shared" si="5"/>
        <v>-7445128</v>
      </c>
      <c r="L46" s="57">
        <f t="shared" si="5"/>
        <v>-4739475</v>
      </c>
      <c r="M46" s="57">
        <f t="shared" si="5"/>
        <v>2349740</v>
      </c>
      <c r="N46" s="57">
        <f t="shared" si="5"/>
        <v>-9834863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-2891528</v>
      </c>
      <c r="X46" s="57">
        <f t="shared" si="5"/>
        <v>32316885</v>
      </c>
      <c r="Y46" s="57">
        <f t="shared" si="5"/>
        <v>-35208413</v>
      </c>
      <c r="Z46" s="58">
        <f>+IF(X46&lt;&gt;0,+(Y46/X46)*100,0)</f>
        <v>-108.9474217580067</v>
      </c>
      <c r="AA46" s="55">
        <f>SUM(AA44:AA45)</f>
        <v>-8359752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-8643548</v>
      </c>
      <c r="D48" s="71">
        <f>SUM(D46:D47)</f>
        <v>0</v>
      </c>
      <c r="E48" s="72">
        <f t="shared" si="6"/>
        <v>-8359752</v>
      </c>
      <c r="F48" s="73">
        <f t="shared" si="6"/>
        <v>-8359752</v>
      </c>
      <c r="G48" s="73">
        <f t="shared" si="6"/>
        <v>10006278</v>
      </c>
      <c r="H48" s="74">
        <f t="shared" si="6"/>
        <v>-3056840</v>
      </c>
      <c r="I48" s="74">
        <f t="shared" si="6"/>
        <v>-6103</v>
      </c>
      <c r="J48" s="74">
        <f t="shared" si="6"/>
        <v>6943335</v>
      </c>
      <c r="K48" s="74">
        <f t="shared" si="6"/>
        <v>-7445128</v>
      </c>
      <c r="L48" s="74">
        <f t="shared" si="6"/>
        <v>-4739475</v>
      </c>
      <c r="M48" s="73">
        <f t="shared" si="6"/>
        <v>2349740</v>
      </c>
      <c r="N48" s="73">
        <f t="shared" si="6"/>
        <v>-9834863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-2891528</v>
      </c>
      <c r="X48" s="74">
        <f t="shared" si="6"/>
        <v>32316885</v>
      </c>
      <c r="Y48" s="74">
        <f t="shared" si="6"/>
        <v>-35208413</v>
      </c>
      <c r="Z48" s="75">
        <f>+IF(X48&lt;&gt;0,+(Y48/X48)*100,0)</f>
        <v>-108.9474217580067</v>
      </c>
      <c r="AA48" s="76">
        <f>SUM(AA46:AA47)</f>
        <v>-8359752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142046</v>
      </c>
      <c r="D12" s="6">
        <v>0</v>
      </c>
      <c r="E12" s="7">
        <v>0</v>
      </c>
      <c r="F12" s="8">
        <v>0</v>
      </c>
      <c r="G12" s="8">
        <v>7907</v>
      </c>
      <c r="H12" s="8">
        <v>0</v>
      </c>
      <c r="I12" s="8">
        <v>16763</v>
      </c>
      <c r="J12" s="8">
        <v>24670</v>
      </c>
      <c r="K12" s="8">
        <v>16763</v>
      </c>
      <c r="L12" s="8">
        <v>0</v>
      </c>
      <c r="M12" s="8">
        <v>8382</v>
      </c>
      <c r="N12" s="8">
        <v>25145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49815</v>
      </c>
      <c r="X12" s="8"/>
      <c r="Y12" s="8">
        <v>49815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495478</v>
      </c>
      <c r="D13" s="6">
        <v>0</v>
      </c>
      <c r="E13" s="7">
        <v>207500</v>
      </c>
      <c r="F13" s="8">
        <v>207500</v>
      </c>
      <c r="G13" s="8">
        <v>47092</v>
      </c>
      <c r="H13" s="8">
        <v>1153</v>
      </c>
      <c r="I13" s="8">
        <v>25184</v>
      </c>
      <c r="J13" s="8">
        <v>73429</v>
      </c>
      <c r="K13" s="8">
        <v>965</v>
      </c>
      <c r="L13" s="8">
        <v>54286</v>
      </c>
      <c r="M13" s="8">
        <v>50650</v>
      </c>
      <c r="N13" s="8">
        <v>105901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179330</v>
      </c>
      <c r="X13" s="8">
        <v>103752</v>
      </c>
      <c r="Y13" s="8">
        <v>75578</v>
      </c>
      <c r="Z13" s="2">
        <v>72.84</v>
      </c>
      <c r="AA13" s="6">
        <v>207500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12500</v>
      </c>
      <c r="I18" s="8">
        <v>0</v>
      </c>
      <c r="J18" s="8">
        <v>12500</v>
      </c>
      <c r="K18" s="8">
        <v>80000</v>
      </c>
      <c r="L18" s="8">
        <v>22500</v>
      </c>
      <c r="M18" s="8">
        <v>0</v>
      </c>
      <c r="N18" s="8">
        <v>102500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115000</v>
      </c>
      <c r="X18" s="8"/>
      <c r="Y18" s="8">
        <v>115000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46413299</v>
      </c>
      <c r="D19" s="6">
        <v>0</v>
      </c>
      <c r="E19" s="7">
        <v>42117000</v>
      </c>
      <c r="F19" s="8">
        <v>42117000</v>
      </c>
      <c r="G19" s="8">
        <v>4072401</v>
      </c>
      <c r="H19" s="8">
        <v>5056903</v>
      </c>
      <c r="I19" s="8">
        <v>4589185</v>
      </c>
      <c r="J19" s="8">
        <v>13718489</v>
      </c>
      <c r="K19" s="8">
        <v>6511801</v>
      </c>
      <c r="L19" s="8">
        <v>2670853</v>
      </c>
      <c r="M19" s="8">
        <v>4768500</v>
      </c>
      <c r="N19" s="8">
        <v>13951154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27669643</v>
      </c>
      <c r="X19" s="8">
        <v>21058500</v>
      </c>
      <c r="Y19" s="8">
        <v>6611143</v>
      </c>
      <c r="Z19" s="2">
        <v>31.39</v>
      </c>
      <c r="AA19" s="6">
        <v>42117000</v>
      </c>
    </row>
    <row r="20" spans="1:27" ht="13.5">
      <c r="A20" s="23" t="s">
        <v>47</v>
      </c>
      <c r="B20" s="29"/>
      <c r="C20" s="6">
        <v>3506227</v>
      </c>
      <c r="D20" s="6">
        <v>0</v>
      </c>
      <c r="E20" s="7">
        <v>4539238</v>
      </c>
      <c r="F20" s="26">
        <v>4539238</v>
      </c>
      <c r="G20" s="26">
        <v>262958</v>
      </c>
      <c r="H20" s="26">
        <v>466497</v>
      </c>
      <c r="I20" s="26">
        <v>225529</v>
      </c>
      <c r="J20" s="26">
        <v>954984</v>
      </c>
      <c r="K20" s="26">
        <v>237361</v>
      </c>
      <c r="L20" s="26">
        <v>218795</v>
      </c>
      <c r="M20" s="26">
        <v>416950</v>
      </c>
      <c r="N20" s="26">
        <v>873106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1828090</v>
      </c>
      <c r="X20" s="26">
        <v>2269620</v>
      </c>
      <c r="Y20" s="26">
        <v>-441530</v>
      </c>
      <c r="Z20" s="27">
        <v>-19.45</v>
      </c>
      <c r="AA20" s="28">
        <v>4539238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50557050</v>
      </c>
      <c r="D22" s="33">
        <f>SUM(D5:D21)</f>
        <v>0</v>
      </c>
      <c r="E22" s="34">
        <f t="shared" si="0"/>
        <v>46863738</v>
      </c>
      <c r="F22" s="35">
        <f t="shared" si="0"/>
        <v>46863738</v>
      </c>
      <c r="G22" s="35">
        <f t="shared" si="0"/>
        <v>4390358</v>
      </c>
      <c r="H22" s="35">
        <f t="shared" si="0"/>
        <v>5537053</v>
      </c>
      <c r="I22" s="35">
        <f t="shared" si="0"/>
        <v>4856661</v>
      </c>
      <c r="J22" s="35">
        <f t="shared" si="0"/>
        <v>14784072</v>
      </c>
      <c r="K22" s="35">
        <f t="shared" si="0"/>
        <v>6846890</v>
      </c>
      <c r="L22" s="35">
        <f t="shared" si="0"/>
        <v>2966434</v>
      </c>
      <c r="M22" s="35">
        <f t="shared" si="0"/>
        <v>5244482</v>
      </c>
      <c r="N22" s="35">
        <f t="shared" si="0"/>
        <v>15057806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29841878</v>
      </c>
      <c r="X22" s="35">
        <f t="shared" si="0"/>
        <v>23431872</v>
      </c>
      <c r="Y22" s="35">
        <f t="shared" si="0"/>
        <v>6410006</v>
      </c>
      <c r="Z22" s="36">
        <f>+IF(X22&lt;&gt;0,+(Y22/X22)*100,0)</f>
        <v>27.355927857577917</v>
      </c>
      <c r="AA22" s="33">
        <f>SUM(AA5:AA21)</f>
        <v>46863738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28405400</v>
      </c>
      <c r="D25" s="6">
        <v>0</v>
      </c>
      <c r="E25" s="7">
        <v>28259029</v>
      </c>
      <c r="F25" s="8">
        <v>28259029</v>
      </c>
      <c r="G25" s="8">
        <v>2395011</v>
      </c>
      <c r="H25" s="8">
        <v>2225571</v>
      </c>
      <c r="I25" s="8">
        <v>2386908</v>
      </c>
      <c r="J25" s="8">
        <v>7007490</v>
      </c>
      <c r="K25" s="8">
        <v>2261457</v>
      </c>
      <c r="L25" s="8">
        <v>2632476</v>
      </c>
      <c r="M25" s="8">
        <v>2367242</v>
      </c>
      <c r="N25" s="8">
        <v>7261175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14268665</v>
      </c>
      <c r="X25" s="8">
        <v>14129412</v>
      </c>
      <c r="Y25" s="8">
        <v>139253</v>
      </c>
      <c r="Z25" s="2">
        <v>0.99</v>
      </c>
      <c r="AA25" s="6">
        <v>28259029</v>
      </c>
    </row>
    <row r="26" spans="1:27" ht="13.5">
      <c r="A26" s="25" t="s">
        <v>52</v>
      </c>
      <c r="B26" s="24"/>
      <c r="C26" s="6">
        <v>3727252</v>
      </c>
      <c r="D26" s="6">
        <v>0</v>
      </c>
      <c r="E26" s="7">
        <v>3892700</v>
      </c>
      <c r="F26" s="8">
        <v>3892700</v>
      </c>
      <c r="G26" s="8">
        <v>309528</v>
      </c>
      <c r="H26" s="8">
        <v>197961</v>
      </c>
      <c r="I26" s="8">
        <v>363825</v>
      </c>
      <c r="J26" s="8">
        <v>871314</v>
      </c>
      <c r="K26" s="8">
        <v>330892</v>
      </c>
      <c r="L26" s="8">
        <v>328156</v>
      </c>
      <c r="M26" s="8">
        <v>330580</v>
      </c>
      <c r="N26" s="8">
        <v>989628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1860942</v>
      </c>
      <c r="X26" s="8">
        <v>1946352</v>
      </c>
      <c r="Y26" s="8">
        <v>-85410</v>
      </c>
      <c r="Z26" s="2">
        <v>-4.39</v>
      </c>
      <c r="AA26" s="6">
        <v>3892700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2034854</v>
      </c>
      <c r="D28" s="6">
        <v>0</v>
      </c>
      <c r="E28" s="7">
        <v>2000000</v>
      </c>
      <c r="F28" s="8">
        <v>2000000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1000002</v>
      </c>
      <c r="Y28" s="8">
        <v>-1000002</v>
      </c>
      <c r="Z28" s="2">
        <v>-100</v>
      </c>
      <c r="AA28" s="6">
        <v>2000000</v>
      </c>
    </row>
    <row r="29" spans="1:27" ht="13.5">
      <c r="A29" s="25" t="s">
        <v>55</v>
      </c>
      <c r="B29" s="24"/>
      <c r="C29" s="6">
        <v>1031280</v>
      </c>
      <c r="D29" s="6">
        <v>0</v>
      </c>
      <c r="E29" s="7">
        <v>100000</v>
      </c>
      <c r="F29" s="8">
        <v>100000</v>
      </c>
      <c r="G29" s="8">
        <v>21361</v>
      </c>
      <c r="H29" s="8">
        <v>10218</v>
      </c>
      <c r="I29" s="8">
        <v>9337</v>
      </c>
      <c r="J29" s="8">
        <v>40916</v>
      </c>
      <c r="K29" s="8">
        <v>9070</v>
      </c>
      <c r="L29" s="8">
        <v>8421</v>
      </c>
      <c r="M29" s="8">
        <v>8421</v>
      </c>
      <c r="N29" s="8">
        <v>25912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66828</v>
      </c>
      <c r="X29" s="8">
        <v>49998</v>
      </c>
      <c r="Y29" s="8">
        <v>16830</v>
      </c>
      <c r="Z29" s="2">
        <v>33.66</v>
      </c>
      <c r="AA29" s="6">
        <v>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241067</v>
      </c>
      <c r="D31" s="6">
        <v>0</v>
      </c>
      <c r="E31" s="7">
        <v>155000</v>
      </c>
      <c r="F31" s="8">
        <v>155000</v>
      </c>
      <c r="G31" s="8">
        <v>6489</v>
      </c>
      <c r="H31" s="8">
        <v>14330</v>
      </c>
      <c r="I31" s="8">
        <v>10139</v>
      </c>
      <c r="J31" s="8">
        <v>30958</v>
      </c>
      <c r="K31" s="8">
        <v>6795</v>
      </c>
      <c r="L31" s="8">
        <v>8777</v>
      </c>
      <c r="M31" s="8">
        <v>19190</v>
      </c>
      <c r="N31" s="8">
        <v>34762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65720</v>
      </c>
      <c r="X31" s="8">
        <v>77502</v>
      </c>
      <c r="Y31" s="8">
        <v>-11782</v>
      </c>
      <c r="Z31" s="2">
        <v>-15.2</v>
      </c>
      <c r="AA31" s="6">
        <v>155000</v>
      </c>
    </row>
    <row r="32" spans="1:27" ht="13.5">
      <c r="A32" s="25" t="s">
        <v>58</v>
      </c>
      <c r="B32" s="24"/>
      <c r="C32" s="6">
        <v>239300</v>
      </c>
      <c r="D32" s="6">
        <v>0</v>
      </c>
      <c r="E32" s="7">
        <v>1400000</v>
      </c>
      <c r="F32" s="8">
        <v>1400000</v>
      </c>
      <c r="G32" s="8">
        <v>148753</v>
      </c>
      <c r="H32" s="8">
        <v>22563</v>
      </c>
      <c r="I32" s="8">
        <v>-48466</v>
      </c>
      <c r="J32" s="8">
        <v>122850</v>
      </c>
      <c r="K32" s="8">
        <v>252840</v>
      </c>
      <c r="L32" s="8">
        <v>-2078234</v>
      </c>
      <c r="M32" s="8">
        <v>1472667</v>
      </c>
      <c r="N32" s="8">
        <v>-352727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-229877</v>
      </c>
      <c r="X32" s="8">
        <v>700002</v>
      </c>
      <c r="Y32" s="8">
        <v>-929879</v>
      </c>
      <c r="Z32" s="2">
        <v>-132.84</v>
      </c>
      <c r="AA32" s="6">
        <v>1400000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13654603</v>
      </c>
      <c r="D34" s="6">
        <v>0</v>
      </c>
      <c r="E34" s="7">
        <v>15338500</v>
      </c>
      <c r="F34" s="8">
        <v>15338500</v>
      </c>
      <c r="G34" s="8">
        <v>1113882</v>
      </c>
      <c r="H34" s="8">
        <v>847385</v>
      </c>
      <c r="I34" s="8">
        <v>1304762</v>
      </c>
      <c r="J34" s="8">
        <v>3266029</v>
      </c>
      <c r="K34" s="8">
        <v>1057143</v>
      </c>
      <c r="L34" s="8">
        <v>1775749</v>
      </c>
      <c r="M34" s="8">
        <v>1165979</v>
      </c>
      <c r="N34" s="8">
        <v>3998871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7264900</v>
      </c>
      <c r="X34" s="8">
        <v>7669248</v>
      </c>
      <c r="Y34" s="8">
        <v>-404348</v>
      </c>
      <c r="Z34" s="2">
        <v>-5.27</v>
      </c>
      <c r="AA34" s="6">
        <v>15338500</v>
      </c>
    </row>
    <row r="35" spans="1:27" ht="13.5">
      <c r="A35" s="23" t="s">
        <v>61</v>
      </c>
      <c r="B35" s="29"/>
      <c r="C35" s="6">
        <v>717870</v>
      </c>
      <c r="D35" s="6">
        <v>0</v>
      </c>
      <c r="E35" s="7">
        <v>129000</v>
      </c>
      <c r="F35" s="8">
        <v>129000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64500</v>
      </c>
      <c r="Y35" s="8">
        <v>-64500</v>
      </c>
      <c r="Z35" s="2">
        <v>-100</v>
      </c>
      <c r="AA35" s="6">
        <v>129000</v>
      </c>
    </row>
    <row r="36" spans="1:27" ht="12.75">
      <c r="A36" s="40" t="s">
        <v>62</v>
      </c>
      <c r="B36" s="32"/>
      <c r="C36" s="33">
        <f aca="true" t="shared" si="1" ref="C36:Y36">SUM(C25:C35)</f>
        <v>50051626</v>
      </c>
      <c r="D36" s="33">
        <f>SUM(D25:D35)</f>
        <v>0</v>
      </c>
      <c r="E36" s="34">
        <f t="shared" si="1"/>
        <v>51274229</v>
      </c>
      <c r="F36" s="35">
        <f t="shared" si="1"/>
        <v>51274229</v>
      </c>
      <c r="G36" s="35">
        <f t="shared" si="1"/>
        <v>3995024</v>
      </c>
      <c r="H36" s="35">
        <f t="shared" si="1"/>
        <v>3318028</v>
      </c>
      <c r="I36" s="35">
        <f t="shared" si="1"/>
        <v>4026505</v>
      </c>
      <c r="J36" s="35">
        <f t="shared" si="1"/>
        <v>11339557</v>
      </c>
      <c r="K36" s="35">
        <f t="shared" si="1"/>
        <v>3918197</v>
      </c>
      <c r="L36" s="35">
        <f t="shared" si="1"/>
        <v>2675345</v>
      </c>
      <c r="M36" s="35">
        <f t="shared" si="1"/>
        <v>5364079</v>
      </c>
      <c r="N36" s="35">
        <f t="shared" si="1"/>
        <v>11957621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23297178</v>
      </c>
      <c r="X36" s="35">
        <f t="shared" si="1"/>
        <v>25637016</v>
      </c>
      <c r="Y36" s="35">
        <f t="shared" si="1"/>
        <v>-2339838</v>
      </c>
      <c r="Z36" s="36">
        <f>+IF(X36&lt;&gt;0,+(Y36/X36)*100,0)</f>
        <v>-9.126795411759309</v>
      </c>
      <c r="AA36" s="33">
        <f>SUM(AA25:AA35)</f>
        <v>51274229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505424</v>
      </c>
      <c r="D38" s="46">
        <f>+D22-D36</f>
        <v>0</v>
      </c>
      <c r="E38" s="47">
        <f t="shared" si="2"/>
        <v>-4410491</v>
      </c>
      <c r="F38" s="48">
        <f t="shared" si="2"/>
        <v>-4410491</v>
      </c>
      <c r="G38" s="48">
        <f t="shared" si="2"/>
        <v>395334</v>
      </c>
      <c r="H38" s="48">
        <f t="shared" si="2"/>
        <v>2219025</v>
      </c>
      <c r="I38" s="48">
        <f t="shared" si="2"/>
        <v>830156</v>
      </c>
      <c r="J38" s="48">
        <f t="shared" si="2"/>
        <v>3444515</v>
      </c>
      <c r="K38" s="48">
        <f t="shared" si="2"/>
        <v>2928693</v>
      </c>
      <c r="L38" s="48">
        <f t="shared" si="2"/>
        <v>291089</v>
      </c>
      <c r="M38" s="48">
        <f t="shared" si="2"/>
        <v>-119597</v>
      </c>
      <c r="N38" s="48">
        <f t="shared" si="2"/>
        <v>3100185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6544700</v>
      </c>
      <c r="X38" s="48">
        <f>IF(F22=F36,0,X22-X36)</f>
        <v>-2205144</v>
      </c>
      <c r="Y38" s="48">
        <f t="shared" si="2"/>
        <v>8749844</v>
      </c>
      <c r="Z38" s="49">
        <f>+IF(X38&lt;&gt;0,+(Y38/X38)*100,0)</f>
        <v>-396.7924090218145</v>
      </c>
      <c r="AA38" s="46">
        <f>+AA22-AA36</f>
        <v>-4410491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505424</v>
      </c>
      <c r="D42" s="55">
        <f>SUM(D38:D41)</f>
        <v>0</v>
      </c>
      <c r="E42" s="56">
        <f t="shared" si="3"/>
        <v>-4410491</v>
      </c>
      <c r="F42" s="57">
        <f t="shared" si="3"/>
        <v>-4410491</v>
      </c>
      <c r="G42" s="57">
        <f t="shared" si="3"/>
        <v>395334</v>
      </c>
      <c r="H42" s="57">
        <f t="shared" si="3"/>
        <v>2219025</v>
      </c>
      <c r="I42" s="57">
        <f t="shared" si="3"/>
        <v>830156</v>
      </c>
      <c r="J42" s="57">
        <f t="shared" si="3"/>
        <v>3444515</v>
      </c>
      <c r="K42" s="57">
        <f t="shared" si="3"/>
        <v>2928693</v>
      </c>
      <c r="L42" s="57">
        <f t="shared" si="3"/>
        <v>291089</v>
      </c>
      <c r="M42" s="57">
        <f t="shared" si="3"/>
        <v>-119597</v>
      </c>
      <c r="N42" s="57">
        <f t="shared" si="3"/>
        <v>3100185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6544700</v>
      </c>
      <c r="X42" s="57">
        <f t="shared" si="3"/>
        <v>-2205144</v>
      </c>
      <c r="Y42" s="57">
        <f t="shared" si="3"/>
        <v>8749844</v>
      </c>
      <c r="Z42" s="58">
        <f>+IF(X42&lt;&gt;0,+(Y42/X42)*100,0)</f>
        <v>-396.7924090218145</v>
      </c>
      <c r="AA42" s="55">
        <f>SUM(AA38:AA41)</f>
        <v>-4410491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505424</v>
      </c>
      <c r="D44" s="63">
        <f>+D42-D43</f>
        <v>0</v>
      </c>
      <c r="E44" s="64">
        <f t="shared" si="4"/>
        <v>-4410491</v>
      </c>
      <c r="F44" s="65">
        <f t="shared" si="4"/>
        <v>-4410491</v>
      </c>
      <c r="G44" s="65">
        <f t="shared" si="4"/>
        <v>395334</v>
      </c>
      <c r="H44" s="65">
        <f t="shared" si="4"/>
        <v>2219025</v>
      </c>
      <c r="I44" s="65">
        <f t="shared" si="4"/>
        <v>830156</v>
      </c>
      <c r="J44" s="65">
        <f t="shared" si="4"/>
        <v>3444515</v>
      </c>
      <c r="K44" s="65">
        <f t="shared" si="4"/>
        <v>2928693</v>
      </c>
      <c r="L44" s="65">
        <f t="shared" si="4"/>
        <v>291089</v>
      </c>
      <c r="M44" s="65">
        <f t="shared" si="4"/>
        <v>-119597</v>
      </c>
      <c r="N44" s="65">
        <f t="shared" si="4"/>
        <v>3100185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6544700</v>
      </c>
      <c r="X44" s="65">
        <f t="shared" si="4"/>
        <v>-2205144</v>
      </c>
      <c r="Y44" s="65">
        <f t="shared" si="4"/>
        <v>8749844</v>
      </c>
      <c r="Z44" s="66">
        <f>+IF(X44&lt;&gt;0,+(Y44/X44)*100,0)</f>
        <v>-396.7924090218145</v>
      </c>
      <c r="AA44" s="63">
        <f>+AA42-AA43</f>
        <v>-4410491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505424</v>
      </c>
      <c r="D46" s="55">
        <f>SUM(D44:D45)</f>
        <v>0</v>
      </c>
      <c r="E46" s="56">
        <f t="shared" si="5"/>
        <v>-4410491</v>
      </c>
      <c r="F46" s="57">
        <f t="shared" si="5"/>
        <v>-4410491</v>
      </c>
      <c r="G46" s="57">
        <f t="shared" si="5"/>
        <v>395334</v>
      </c>
      <c r="H46" s="57">
        <f t="shared" si="5"/>
        <v>2219025</v>
      </c>
      <c r="I46" s="57">
        <f t="shared" si="5"/>
        <v>830156</v>
      </c>
      <c r="J46" s="57">
        <f t="shared" si="5"/>
        <v>3444515</v>
      </c>
      <c r="K46" s="57">
        <f t="shared" si="5"/>
        <v>2928693</v>
      </c>
      <c r="L46" s="57">
        <f t="shared" si="5"/>
        <v>291089</v>
      </c>
      <c r="M46" s="57">
        <f t="shared" si="5"/>
        <v>-119597</v>
      </c>
      <c r="N46" s="57">
        <f t="shared" si="5"/>
        <v>3100185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6544700</v>
      </c>
      <c r="X46" s="57">
        <f t="shared" si="5"/>
        <v>-2205144</v>
      </c>
      <c r="Y46" s="57">
        <f t="shared" si="5"/>
        <v>8749844</v>
      </c>
      <c r="Z46" s="58">
        <f>+IF(X46&lt;&gt;0,+(Y46/X46)*100,0)</f>
        <v>-396.7924090218145</v>
      </c>
      <c r="AA46" s="55">
        <f>SUM(AA44:AA45)</f>
        <v>-4410491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505424</v>
      </c>
      <c r="D48" s="71">
        <f>SUM(D46:D47)</f>
        <v>0</v>
      </c>
      <c r="E48" s="72">
        <f t="shared" si="6"/>
        <v>-4410491</v>
      </c>
      <c r="F48" s="73">
        <f t="shared" si="6"/>
        <v>-4410491</v>
      </c>
      <c r="G48" s="73">
        <f t="shared" si="6"/>
        <v>395334</v>
      </c>
      <c r="H48" s="74">
        <f t="shared" si="6"/>
        <v>2219025</v>
      </c>
      <c r="I48" s="74">
        <f t="shared" si="6"/>
        <v>830156</v>
      </c>
      <c r="J48" s="74">
        <f t="shared" si="6"/>
        <v>3444515</v>
      </c>
      <c r="K48" s="74">
        <f t="shared" si="6"/>
        <v>2928693</v>
      </c>
      <c r="L48" s="74">
        <f t="shared" si="6"/>
        <v>291089</v>
      </c>
      <c r="M48" s="73">
        <f t="shared" si="6"/>
        <v>-119597</v>
      </c>
      <c r="N48" s="73">
        <f t="shared" si="6"/>
        <v>3100185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6544700</v>
      </c>
      <c r="X48" s="74">
        <f t="shared" si="6"/>
        <v>-2205144</v>
      </c>
      <c r="Y48" s="74">
        <f t="shared" si="6"/>
        <v>8749844</v>
      </c>
      <c r="Z48" s="75">
        <f>+IF(X48&lt;&gt;0,+(Y48/X48)*100,0)</f>
        <v>-396.7924090218145</v>
      </c>
      <c r="AA48" s="76">
        <f>SUM(AA46:AA47)</f>
        <v>-4410491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15556330</v>
      </c>
      <c r="D5" s="6">
        <v>0</v>
      </c>
      <c r="E5" s="7">
        <v>24018845</v>
      </c>
      <c r="F5" s="8">
        <v>24018845</v>
      </c>
      <c r="G5" s="8">
        <v>18151989</v>
      </c>
      <c r="H5" s="8">
        <v>-36398</v>
      </c>
      <c r="I5" s="8">
        <v>-1199977</v>
      </c>
      <c r="J5" s="8">
        <v>16915614</v>
      </c>
      <c r="K5" s="8">
        <v>-495754</v>
      </c>
      <c r="L5" s="8">
        <v>56084</v>
      </c>
      <c r="M5" s="8">
        <v>-17505</v>
      </c>
      <c r="N5" s="8">
        <v>-457175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16458439</v>
      </c>
      <c r="X5" s="8">
        <v>24018844</v>
      </c>
      <c r="Y5" s="8">
        <v>-7560405</v>
      </c>
      <c r="Z5" s="2">
        <v>-31.48</v>
      </c>
      <c r="AA5" s="6">
        <v>24018845</v>
      </c>
    </row>
    <row r="6" spans="1:27" ht="13.5">
      <c r="A6" s="23" t="s">
        <v>33</v>
      </c>
      <c r="B6" s="24"/>
      <c r="C6" s="6">
        <v>1185</v>
      </c>
      <c r="D6" s="6">
        <v>0</v>
      </c>
      <c r="E6" s="7">
        <v>2200000</v>
      </c>
      <c r="F6" s="8">
        <v>2200000</v>
      </c>
      <c r="G6" s="8">
        <v>0</v>
      </c>
      <c r="H6" s="8">
        <v>0</v>
      </c>
      <c r="I6" s="8">
        <v>0</v>
      </c>
      <c r="J6" s="8">
        <v>0</v>
      </c>
      <c r="K6" s="8">
        <v>487097</v>
      </c>
      <c r="L6" s="8">
        <v>458419</v>
      </c>
      <c r="M6" s="8">
        <v>466216</v>
      </c>
      <c r="N6" s="8">
        <v>1411732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1411732</v>
      </c>
      <c r="X6" s="8">
        <v>1099998</v>
      </c>
      <c r="Y6" s="8">
        <v>311734</v>
      </c>
      <c r="Z6" s="2">
        <v>28.34</v>
      </c>
      <c r="AA6" s="6">
        <v>2200000</v>
      </c>
    </row>
    <row r="7" spans="1:27" ht="13.5">
      <c r="A7" s="25" t="s">
        <v>34</v>
      </c>
      <c r="B7" s="24"/>
      <c r="C7" s="6">
        <v>69423986</v>
      </c>
      <c r="D7" s="6">
        <v>0</v>
      </c>
      <c r="E7" s="7">
        <v>60696587</v>
      </c>
      <c r="F7" s="8">
        <v>60696587</v>
      </c>
      <c r="G7" s="8">
        <v>4306193</v>
      </c>
      <c r="H7" s="8">
        <v>4809102</v>
      </c>
      <c r="I7" s="8">
        <v>5197891</v>
      </c>
      <c r="J7" s="8">
        <v>14313186</v>
      </c>
      <c r="K7" s="8">
        <v>5063304</v>
      </c>
      <c r="L7" s="8">
        <v>5283228</v>
      </c>
      <c r="M7" s="8">
        <v>5816146</v>
      </c>
      <c r="N7" s="8">
        <v>16162678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30475864</v>
      </c>
      <c r="X7" s="8">
        <v>29134362</v>
      </c>
      <c r="Y7" s="8">
        <v>1341502</v>
      </c>
      <c r="Z7" s="2">
        <v>4.6</v>
      </c>
      <c r="AA7" s="6">
        <v>60696587</v>
      </c>
    </row>
    <row r="8" spans="1:27" ht="13.5">
      <c r="A8" s="25" t="s">
        <v>35</v>
      </c>
      <c r="B8" s="24"/>
      <c r="C8" s="6">
        <v>14016879</v>
      </c>
      <c r="D8" s="6">
        <v>0</v>
      </c>
      <c r="E8" s="7">
        <v>6685298</v>
      </c>
      <c r="F8" s="8">
        <v>6685298</v>
      </c>
      <c r="G8" s="8">
        <v>1080593</v>
      </c>
      <c r="H8" s="8">
        <v>991310</v>
      </c>
      <c r="I8" s="8">
        <v>1144177</v>
      </c>
      <c r="J8" s="8">
        <v>3216080</v>
      </c>
      <c r="K8" s="8">
        <v>1181566</v>
      </c>
      <c r="L8" s="8">
        <v>1197727</v>
      </c>
      <c r="M8" s="8">
        <v>1432487</v>
      </c>
      <c r="N8" s="8">
        <v>3811780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7027860</v>
      </c>
      <c r="X8" s="8">
        <v>3208944</v>
      </c>
      <c r="Y8" s="8">
        <v>3818916</v>
      </c>
      <c r="Z8" s="2">
        <v>119.01</v>
      </c>
      <c r="AA8" s="6">
        <v>6685298</v>
      </c>
    </row>
    <row r="9" spans="1:27" ht="13.5">
      <c r="A9" s="25" t="s">
        <v>36</v>
      </c>
      <c r="B9" s="24"/>
      <c r="C9" s="6">
        <v>7993740</v>
      </c>
      <c r="D9" s="6">
        <v>0</v>
      </c>
      <c r="E9" s="7">
        <v>6885000</v>
      </c>
      <c r="F9" s="8">
        <v>6885000</v>
      </c>
      <c r="G9" s="8">
        <v>779620</v>
      </c>
      <c r="H9" s="8">
        <v>759736</v>
      </c>
      <c r="I9" s="8">
        <v>756521</v>
      </c>
      <c r="J9" s="8">
        <v>2295877</v>
      </c>
      <c r="K9" s="8">
        <v>759368</v>
      </c>
      <c r="L9" s="8">
        <v>784287</v>
      </c>
      <c r="M9" s="8">
        <v>746428</v>
      </c>
      <c r="N9" s="8">
        <v>2290083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4585960</v>
      </c>
      <c r="X9" s="8">
        <v>3442500</v>
      </c>
      <c r="Y9" s="8">
        <v>1143460</v>
      </c>
      <c r="Z9" s="2">
        <v>33.22</v>
      </c>
      <c r="AA9" s="6">
        <v>6885000</v>
      </c>
    </row>
    <row r="10" spans="1:27" ht="13.5">
      <c r="A10" s="25" t="s">
        <v>37</v>
      </c>
      <c r="B10" s="24"/>
      <c r="C10" s="6">
        <v>5557059</v>
      </c>
      <c r="D10" s="6">
        <v>0</v>
      </c>
      <c r="E10" s="7">
        <v>5361120</v>
      </c>
      <c r="F10" s="26">
        <v>5361120</v>
      </c>
      <c r="G10" s="26">
        <v>537557</v>
      </c>
      <c r="H10" s="26">
        <v>535250</v>
      </c>
      <c r="I10" s="26">
        <v>523521</v>
      </c>
      <c r="J10" s="26">
        <v>1596328</v>
      </c>
      <c r="K10" s="26">
        <v>541917</v>
      </c>
      <c r="L10" s="26">
        <v>549222</v>
      </c>
      <c r="M10" s="26">
        <v>543896</v>
      </c>
      <c r="N10" s="26">
        <v>1635035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3231363</v>
      </c>
      <c r="X10" s="26">
        <v>2680560</v>
      </c>
      <c r="Y10" s="26">
        <v>550803</v>
      </c>
      <c r="Z10" s="27">
        <v>20.55</v>
      </c>
      <c r="AA10" s="28">
        <v>5361120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214426</v>
      </c>
      <c r="D12" s="6">
        <v>0</v>
      </c>
      <c r="E12" s="7">
        <v>261950</v>
      </c>
      <c r="F12" s="8">
        <v>261950</v>
      </c>
      <c r="G12" s="8">
        <v>58797</v>
      </c>
      <c r="H12" s="8">
        <v>15150</v>
      </c>
      <c r="I12" s="8">
        <v>23363</v>
      </c>
      <c r="J12" s="8">
        <v>97310</v>
      </c>
      <c r="K12" s="8">
        <v>19764</v>
      </c>
      <c r="L12" s="8">
        <v>19712</v>
      </c>
      <c r="M12" s="8">
        <v>14491</v>
      </c>
      <c r="N12" s="8">
        <v>53967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151277</v>
      </c>
      <c r="X12" s="8">
        <v>130980</v>
      </c>
      <c r="Y12" s="8">
        <v>20297</v>
      </c>
      <c r="Z12" s="2">
        <v>15.5</v>
      </c>
      <c r="AA12" s="6">
        <v>261950</v>
      </c>
    </row>
    <row r="13" spans="1:27" ht="13.5">
      <c r="A13" s="23" t="s">
        <v>40</v>
      </c>
      <c r="B13" s="29"/>
      <c r="C13" s="6">
        <v>200756</v>
      </c>
      <c r="D13" s="6">
        <v>0</v>
      </c>
      <c r="E13" s="7">
        <v>200000</v>
      </c>
      <c r="F13" s="8">
        <v>200000</v>
      </c>
      <c r="G13" s="8">
        <v>506</v>
      </c>
      <c r="H13" s="8">
        <v>881</v>
      </c>
      <c r="I13" s="8">
        <v>-174</v>
      </c>
      <c r="J13" s="8">
        <v>1213</v>
      </c>
      <c r="K13" s="8">
        <v>1162</v>
      </c>
      <c r="L13" s="8">
        <v>0</v>
      </c>
      <c r="M13" s="8">
        <v>171443</v>
      </c>
      <c r="N13" s="8">
        <v>172605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173818</v>
      </c>
      <c r="X13" s="8">
        <v>100002</v>
      </c>
      <c r="Y13" s="8">
        <v>73816</v>
      </c>
      <c r="Z13" s="2">
        <v>73.81</v>
      </c>
      <c r="AA13" s="6">
        <v>200000</v>
      </c>
    </row>
    <row r="14" spans="1:27" ht="13.5">
      <c r="A14" s="23" t="s">
        <v>41</v>
      </c>
      <c r="B14" s="29"/>
      <c r="C14" s="6">
        <v>11063670</v>
      </c>
      <c r="D14" s="6">
        <v>0</v>
      </c>
      <c r="E14" s="7">
        <v>11000000</v>
      </c>
      <c r="F14" s="8">
        <v>11000000</v>
      </c>
      <c r="G14" s="8">
        <v>1002933</v>
      </c>
      <c r="H14" s="8">
        <v>1032888</v>
      </c>
      <c r="I14" s="8">
        <v>1022282</v>
      </c>
      <c r="J14" s="8">
        <v>3058103</v>
      </c>
      <c r="K14" s="8">
        <v>1058764</v>
      </c>
      <c r="L14" s="8">
        <v>885336</v>
      </c>
      <c r="M14" s="8">
        <v>1007213</v>
      </c>
      <c r="N14" s="8">
        <v>2951313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6009416</v>
      </c>
      <c r="X14" s="8">
        <v>5500002</v>
      </c>
      <c r="Y14" s="8">
        <v>509414</v>
      </c>
      <c r="Z14" s="2">
        <v>9.26</v>
      </c>
      <c r="AA14" s="6">
        <v>11000000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117424</v>
      </c>
      <c r="D16" s="6">
        <v>0</v>
      </c>
      <c r="E16" s="7">
        <v>97000</v>
      </c>
      <c r="F16" s="8">
        <v>97000</v>
      </c>
      <c r="G16" s="8">
        <v>871</v>
      </c>
      <c r="H16" s="8">
        <v>2400</v>
      </c>
      <c r="I16" s="8">
        <v>4405</v>
      </c>
      <c r="J16" s="8">
        <v>7676</v>
      </c>
      <c r="K16" s="8">
        <v>1957</v>
      </c>
      <c r="L16" s="8">
        <v>1235</v>
      </c>
      <c r="M16" s="8">
        <v>10092</v>
      </c>
      <c r="N16" s="8">
        <v>13284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20960</v>
      </c>
      <c r="X16" s="8">
        <v>48504</v>
      </c>
      <c r="Y16" s="8">
        <v>-27544</v>
      </c>
      <c r="Z16" s="2">
        <v>-56.79</v>
      </c>
      <c r="AA16" s="6">
        <v>97000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1107658</v>
      </c>
      <c r="D18" s="6">
        <v>0</v>
      </c>
      <c r="E18" s="7">
        <v>421500</v>
      </c>
      <c r="F18" s="8">
        <v>421500</v>
      </c>
      <c r="G18" s="8">
        <v>756279</v>
      </c>
      <c r="H18" s="8">
        <v>689904</v>
      </c>
      <c r="I18" s="8">
        <v>308082</v>
      </c>
      <c r="J18" s="8">
        <v>1754265</v>
      </c>
      <c r="K18" s="8">
        <v>82803</v>
      </c>
      <c r="L18" s="8">
        <v>363315</v>
      </c>
      <c r="M18" s="8">
        <v>104088</v>
      </c>
      <c r="N18" s="8">
        <v>550206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2304471</v>
      </c>
      <c r="X18" s="8">
        <v>210744</v>
      </c>
      <c r="Y18" s="8">
        <v>2093727</v>
      </c>
      <c r="Z18" s="2">
        <v>993.49</v>
      </c>
      <c r="AA18" s="6">
        <v>421500</v>
      </c>
    </row>
    <row r="19" spans="1:27" ht="13.5">
      <c r="A19" s="23" t="s">
        <v>46</v>
      </c>
      <c r="B19" s="29"/>
      <c r="C19" s="6">
        <v>52996090</v>
      </c>
      <c r="D19" s="6">
        <v>0</v>
      </c>
      <c r="E19" s="7">
        <v>60797000</v>
      </c>
      <c r="F19" s="8">
        <v>60797000</v>
      </c>
      <c r="G19" s="8">
        <v>22828000</v>
      </c>
      <c r="H19" s="8">
        <v>250000</v>
      </c>
      <c r="I19" s="8">
        <v>0</v>
      </c>
      <c r="J19" s="8">
        <v>23078000</v>
      </c>
      <c r="K19" s="8">
        <v>2010000</v>
      </c>
      <c r="L19" s="8">
        <v>0</v>
      </c>
      <c r="M19" s="8">
        <v>18262000</v>
      </c>
      <c r="N19" s="8">
        <v>20272000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43350000</v>
      </c>
      <c r="X19" s="8">
        <v>45704510</v>
      </c>
      <c r="Y19" s="8">
        <v>-2354510</v>
      </c>
      <c r="Z19" s="2">
        <v>-5.15</v>
      </c>
      <c r="AA19" s="6">
        <v>60797000</v>
      </c>
    </row>
    <row r="20" spans="1:27" ht="13.5">
      <c r="A20" s="23" t="s">
        <v>47</v>
      </c>
      <c r="B20" s="29"/>
      <c r="C20" s="6">
        <v>972350</v>
      </c>
      <c r="D20" s="6">
        <v>0</v>
      </c>
      <c r="E20" s="7">
        <v>894500</v>
      </c>
      <c r="F20" s="26">
        <v>894500</v>
      </c>
      <c r="G20" s="26">
        <v>151006</v>
      </c>
      <c r="H20" s="26">
        <v>57092</v>
      </c>
      <c r="I20" s="26">
        <v>50572</v>
      </c>
      <c r="J20" s="26">
        <v>258670</v>
      </c>
      <c r="K20" s="26">
        <v>51994</v>
      </c>
      <c r="L20" s="26">
        <v>35178</v>
      </c>
      <c r="M20" s="26">
        <v>76954</v>
      </c>
      <c r="N20" s="26">
        <v>164126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422796</v>
      </c>
      <c r="X20" s="26">
        <v>447258</v>
      </c>
      <c r="Y20" s="26">
        <v>-24462</v>
      </c>
      <c r="Z20" s="27">
        <v>-5.47</v>
      </c>
      <c r="AA20" s="28">
        <v>894500</v>
      </c>
    </row>
    <row r="21" spans="1:27" ht="13.5">
      <c r="A21" s="23" t="s">
        <v>48</v>
      </c>
      <c r="B21" s="29"/>
      <c r="C21" s="6">
        <v>400000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179621553</v>
      </c>
      <c r="D22" s="33">
        <f>SUM(D5:D21)</f>
        <v>0</v>
      </c>
      <c r="E22" s="34">
        <f t="shared" si="0"/>
        <v>179518800</v>
      </c>
      <c r="F22" s="35">
        <f t="shared" si="0"/>
        <v>179518800</v>
      </c>
      <c r="G22" s="35">
        <f t="shared" si="0"/>
        <v>49654344</v>
      </c>
      <c r="H22" s="35">
        <f t="shared" si="0"/>
        <v>9107315</v>
      </c>
      <c r="I22" s="35">
        <f t="shared" si="0"/>
        <v>7830663</v>
      </c>
      <c r="J22" s="35">
        <f t="shared" si="0"/>
        <v>66592322</v>
      </c>
      <c r="K22" s="35">
        <f t="shared" si="0"/>
        <v>10763942</v>
      </c>
      <c r="L22" s="35">
        <f t="shared" si="0"/>
        <v>9633743</v>
      </c>
      <c r="M22" s="35">
        <f t="shared" si="0"/>
        <v>28633949</v>
      </c>
      <c r="N22" s="35">
        <f t="shared" si="0"/>
        <v>49031634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115623956</v>
      </c>
      <c r="X22" s="35">
        <f t="shared" si="0"/>
        <v>115727208</v>
      </c>
      <c r="Y22" s="35">
        <f t="shared" si="0"/>
        <v>-103252</v>
      </c>
      <c r="Z22" s="36">
        <f>+IF(X22&lt;&gt;0,+(Y22/X22)*100,0)</f>
        <v>-0.089220159878047</v>
      </c>
      <c r="AA22" s="33">
        <f>SUM(AA5:AA21)</f>
        <v>179518800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91860498</v>
      </c>
      <c r="D25" s="6">
        <v>0</v>
      </c>
      <c r="E25" s="7">
        <v>93037604</v>
      </c>
      <c r="F25" s="8">
        <v>93037604</v>
      </c>
      <c r="G25" s="8">
        <v>7501583</v>
      </c>
      <c r="H25" s="8">
        <v>7355692</v>
      </c>
      <c r="I25" s="8">
        <v>7276026</v>
      </c>
      <c r="J25" s="8">
        <v>22133301</v>
      </c>
      <c r="K25" s="8">
        <v>7376914</v>
      </c>
      <c r="L25" s="8">
        <v>11749520</v>
      </c>
      <c r="M25" s="8">
        <v>7885007</v>
      </c>
      <c r="N25" s="8">
        <v>27011441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49144742</v>
      </c>
      <c r="X25" s="8">
        <v>48958071</v>
      </c>
      <c r="Y25" s="8">
        <v>186671</v>
      </c>
      <c r="Z25" s="2">
        <v>0.38</v>
      </c>
      <c r="AA25" s="6">
        <v>93037604</v>
      </c>
    </row>
    <row r="26" spans="1:27" ht="13.5">
      <c r="A26" s="25" t="s">
        <v>52</v>
      </c>
      <c r="B26" s="24"/>
      <c r="C26" s="6">
        <v>5650962</v>
      </c>
      <c r="D26" s="6">
        <v>0</v>
      </c>
      <c r="E26" s="7">
        <v>6037000</v>
      </c>
      <c r="F26" s="8">
        <v>6037000</v>
      </c>
      <c r="G26" s="8">
        <v>493958</v>
      </c>
      <c r="H26" s="8">
        <v>546521</v>
      </c>
      <c r="I26" s="8">
        <v>484706</v>
      </c>
      <c r="J26" s="8">
        <v>1525185</v>
      </c>
      <c r="K26" s="8">
        <v>506286</v>
      </c>
      <c r="L26" s="8">
        <v>509901</v>
      </c>
      <c r="M26" s="8">
        <v>509901</v>
      </c>
      <c r="N26" s="8">
        <v>1526088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3051273</v>
      </c>
      <c r="X26" s="8">
        <v>3018498</v>
      </c>
      <c r="Y26" s="8">
        <v>32775</v>
      </c>
      <c r="Z26" s="2">
        <v>1.09</v>
      </c>
      <c r="AA26" s="6">
        <v>6037000</v>
      </c>
    </row>
    <row r="27" spans="1:27" ht="13.5">
      <c r="A27" s="25" t="s">
        <v>53</v>
      </c>
      <c r="B27" s="24"/>
      <c r="C27" s="6">
        <v>15612017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21298189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0</v>
      </c>
    </row>
    <row r="29" spans="1:27" ht="13.5">
      <c r="A29" s="25" t="s">
        <v>55</v>
      </c>
      <c r="B29" s="24"/>
      <c r="C29" s="6">
        <v>11934139</v>
      </c>
      <c r="D29" s="6">
        <v>0</v>
      </c>
      <c r="E29" s="7">
        <v>0</v>
      </c>
      <c r="F29" s="8">
        <v>0</v>
      </c>
      <c r="G29" s="8">
        <v>0</v>
      </c>
      <c r="H29" s="8">
        <v>680245</v>
      </c>
      <c r="I29" s="8">
        <v>659607</v>
      </c>
      <c r="J29" s="8">
        <v>1339852</v>
      </c>
      <c r="K29" s="8">
        <v>10612</v>
      </c>
      <c r="L29" s="8">
        <v>1211</v>
      </c>
      <c r="M29" s="8">
        <v>6103</v>
      </c>
      <c r="N29" s="8">
        <v>17926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1357778</v>
      </c>
      <c r="X29" s="8"/>
      <c r="Y29" s="8">
        <v>1357778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50869470</v>
      </c>
      <c r="D30" s="6">
        <v>0</v>
      </c>
      <c r="E30" s="7">
        <v>55698300</v>
      </c>
      <c r="F30" s="8">
        <v>55698300</v>
      </c>
      <c r="G30" s="8">
        <v>211647</v>
      </c>
      <c r="H30" s="8">
        <v>7101648</v>
      </c>
      <c r="I30" s="8">
        <v>6032261</v>
      </c>
      <c r="J30" s="8">
        <v>13345556</v>
      </c>
      <c r="K30" s="8">
        <v>7122717</v>
      </c>
      <c r="L30" s="8">
        <v>15315</v>
      </c>
      <c r="M30" s="8">
        <v>5472016</v>
      </c>
      <c r="N30" s="8">
        <v>12610048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25955604</v>
      </c>
      <c r="X30" s="8">
        <v>26735184</v>
      </c>
      <c r="Y30" s="8">
        <v>-779580</v>
      </c>
      <c r="Z30" s="2">
        <v>-2.92</v>
      </c>
      <c r="AA30" s="6">
        <v>55698300</v>
      </c>
    </row>
    <row r="31" spans="1:27" ht="13.5">
      <c r="A31" s="25" t="s">
        <v>57</v>
      </c>
      <c r="B31" s="24"/>
      <c r="C31" s="6">
        <v>1559452</v>
      </c>
      <c r="D31" s="6">
        <v>0</v>
      </c>
      <c r="E31" s="7">
        <v>2093500</v>
      </c>
      <c r="F31" s="8">
        <v>2093500</v>
      </c>
      <c r="G31" s="8">
        <v>64619</v>
      </c>
      <c r="H31" s="8">
        <v>156599</v>
      </c>
      <c r="I31" s="8">
        <v>477332</v>
      </c>
      <c r="J31" s="8">
        <v>698550</v>
      </c>
      <c r="K31" s="8">
        <v>518000</v>
      </c>
      <c r="L31" s="8">
        <v>232234</v>
      </c>
      <c r="M31" s="8">
        <v>392279</v>
      </c>
      <c r="N31" s="8">
        <v>1142513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1841063</v>
      </c>
      <c r="X31" s="8">
        <v>1046742</v>
      </c>
      <c r="Y31" s="8">
        <v>794321</v>
      </c>
      <c r="Z31" s="2">
        <v>75.89</v>
      </c>
      <c r="AA31" s="6">
        <v>2093500</v>
      </c>
    </row>
    <row r="32" spans="1:27" ht="13.5">
      <c r="A32" s="25" t="s">
        <v>58</v>
      </c>
      <c r="B32" s="24"/>
      <c r="C32" s="6">
        <v>14565247</v>
      </c>
      <c r="D32" s="6">
        <v>0</v>
      </c>
      <c r="E32" s="7">
        <v>13960000</v>
      </c>
      <c r="F32" s="8">
        <v>13960000</v>
      </c>
      <c r="G32" s="8">
        <v>1720913</v>
      </c>
      <c r="H32" s="8">
        <v>1435138</v>
      </c>
      <c r="I32" s="8">
        <v>354614</v>
      </c>
      <c r="J32" s="8">
        <v>3510665</v>
      </c>
      <c r="K32" s="8">
        <v>693636</v>
      </c>
      <c r="L32" s="8">
        <v>280336</v>
      </c>
      <c r="M32" s="8">
        <v>1472289</v>
      </c>
      <c r="N32" s="8">
        <v>2446261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5956926</v>
      </c>
      <c r="X32" s="8">
        <v>6980010</v>
      </c>
      <c r="Y32" s="8">
        <v>-1023084</v>
      </c>
      <c r="Z32" s="2">
        <v>-14.66</v>
      </c>
      <c r="AA32" s="6">
        <v>13960000</v>
      </c>
    </row>
    <row r="33" spans="1:27" ht="13.5">
      <c r="A33" s="25" t="s">
        <v>59</v>
      </c>
      <c r="B33" s="24"/>
      <c r="C33" s="6">
        <v>12257877</v>
      </c>
      <c r="D33" s="6">
        <v>0</v>
      </c>
      <c r="E33" s="7">
        <v>6830000</v>
      </c>
      <c r="F33" s="8">
        <v>6830000</v>
      </c>
      <c r="G33" s="8">
        <v>1202315</v>
      </c>
      <c r="H33" s="8">
        <v>1207243</v>
      </c>
      <c r="I33" s="8">
        <v>1219859</v>
      </c>
      <c r="J33" s="8">
        <v>3629417</v>
      </c>
      <c r="K33" s="8">
        <v>1124201</v>
      </c>
      <c r="L33" s="8">
        <v>1536318</v>
      </c>
      <c r="M33" s="8">
        <v>1971995</v>
      </c>
      <c r="N33" s="8">
        <v>4632514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8261931</v>
      </c>
      <c r="X33" s="8">
        <v>4415000</v>
      </c>
      <c r="Y33" s="8">
        <v>3846931</v>
      </c>
      <c r="Z33" s="2">
        <v>87.13</v>
      </c>
      <c r="AA33" s="6">
        <v>6830000</v>
      </c>
    </row>
    <row r="34" spans="1:27" ht="13.5">
      <c r="A34" s="25" t="s">
        <v>60</v>
      </c>
      <c r="B34" s="24"/>
      <c r="C34" s="6">
        <v>21367482</v>
      </c>
      <c r="D34" s="6">
        <v>0</v>
      </c>
      <c r="E34" s="7">
        <v>16881600</v>
      </c>
      <c r="F34" s="8">
        <v>16881600</v>
      </c>
      <c r="G34" s="8">
        <v>2429388</v>
      </c>
      <c r="H34" s="8">
        <v>1278698</v>
      </c>
      <c r="I34" s="8">
        <v>2390941</v>
      </c>
      <c r="J34" s="8">
        <v>6099027</v>
      </c>
      <c r="K34" s="8">
        <v>1419535</v>
      </c>
      <c r="L34" s="8">
        <v>2873140</v>
      </c>
      <c r="M34" s="8">
        <v>1569538</v>
      </c>
      <c r="N34" s="8">
        <v>5862213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11961240</v>
      </c>
      <c r="X34" s="8">
        <v>8444952</v>
      </c>
      <c r="Y34" s="8">
        <v>3516288</v>
      </c>
      <c r="Z34" s="2">
        <v>41.64</v>
      </c>
      <c r="AA34" s="6">
        <v>16881600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246975333</v>
      </c>
      <c r="D36" s="33">
        <f>SUM(D25:D35)</f>
        <v>0</v>
      </c>
      <c r="E36" s="34">
        <f t="shared" si="1"/>
        <v>194538004</v>
      </c>
      <c r="F36" s="35">
        <f t="shared" si="1"/>
        <v>194538004</v>
      </c>
      <c r="G36" s="35">
        <f t="shared" si="1"/>
        <v>13624423</v>
      </c>
      <c r="H36" s="35">
        <f t="shared" si="1"/>
        <v>19761784</v>
      </c>
      <c r="I36" s="35">
        <f t="shared" si="1"/>
        <v>18895346</v>
      </c>
      <c r="J36" s="35">
        <f t="shared" si="1"/>
        <v>52281553</v>
      </c>
      <c r="K36" s="35">
        <f t="shared" si="1"/>
        <v>18771901</v>
      </c>
      <c r="L36" s="35">
        <f t="shared" si="1"/>
        <v>17197975</v>
      </c>
      <c r="M36" s="35">
        <f t="shared" si="1"/>
        <v>19279128</v>
      </c>
      <c r="N36" s="35">
        <f t="shared" si="1"/>
        <v>55249004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107530557</v>
      </c>
      <c r="X36" s="35">
        <f t="shared" si="1"/>
        <v>99598457</v>
      </c>
      <c r="Y36" s="35">
        <f t="shared" si="1"/>
        <v>7932100</v>
      </c>
      <c r="Z36" s="36">
        <f>+IF(X36&lt;&gt;0,+(Y36/X36)*100,0)</f>
        <v>7.964079202552305</v>
      </c>
      <c r="AA36" s="33">
        <f>SUM(AA25:AA35)</f>
        <v>194538004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-67353780</v>
      </c>
      <c r="D38" s="46">
        <f>+D22-D36</f>
        <v>0</v>
      </c>
      <c r="E38" s="47">
        <f t="shared" si="2"/>
        <v>-15019204</v>
      </c>
      <c r="F38" s="48">
        <f t="shared" si="2"/>
        <v>-15019204</v>
      </c>
      <c r="G38" s="48">
        <f t="shared" si="2"/>
        <v>36029921</v>
      </c>
      <c r="H38" s="48">
        <f t="shared" si="2"/>
        <v>-10654469</v>
      </c>
      <c r="I38" s="48">
        <f t="shared" si="2"/>
        <v>-11064683</v>
      </c>
      <c r="J38" s="48">
        <f t="shared" si="2"/>
        <v>14310769</v>
      </c>
      <c r="K38" s="48">
        <f t="shared" si="2"/>
        <v>-8007959</v>
      </c>
      <c r="L38" s="48">
        <f t="shared" si="2"/>
        <v>-7564232</v>
      </c>
      <c r="M38" s="48">
        <f t="shared" si="2"/>
        <v>9354821</v>
      </c>
      <c r="N38" s="48">
        <f t="shared" si="2"/>
        <v>-6217370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8093399</v>
      </c>
      <c r="X38" s="48">
        <f>IF(F22=F36,0,X22-X36)</f>
        <v>16128751</v>
      </c>
      <c r="Y38" s="48">
        <f t="shared" si="2"/>
        <v>-8035352</v>
      </c>
      <c r="Z38" s="49">
        <f>+IF(X38&lt;&gt;0,+(Y38/X38)*100,0)</f>
        <v>-49.82005116205217</v>
      </c>
      <c r="AA38" s="46">
        <f>+AA22-AA36</f>
        <v>-15019204</v>
      </c>
    </row>
    <row r="39" spans="1:27" ht="13.5">
      <c r="A39" s="23" t="s">
        <v>64</v>
      </c>
      <c r="B39" s="29"/>
      <c r="C39" s="6">
        <v>21294402</v>
      </c>
      <c r="D39" s="6">
        <v>0</v>
      </c>
      <c r="E39" s="7">
        <v>23395000</v>
      </c>
      <c r="F39" s="8">
        <v>23395000</v>
      </c>
      <c r="G39" s="8">
        <v>15686000</v>
      </c>
      <c r="H39" s="8">
        <v>0</v>
      </c>
      <c r="I39" s="8">
        <v>0</v>
      </c>
      <c r="J39" s="8">
        <v>15686000</v>
      </c>
      <c r="K39" s="8">
        <v>1000000</v>
      </c>
      <c r="L39" s="8">
        <v>0</v>
      </c>
      <c r="M39" s="8">
        <v>5349000</v>
      </c>
      <c r="N39" s="8">
        <v>6349000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22035000</v>
      </c>
      <c r="X39" s="8">
        <v>22753150</v>
      </c>
      <c r="Y39" s="8">
        <v>-718150</v>
      </c>
      <c r="Z39" s="2">
        <v>-3.16</v>
      </c>
      <c r="AA39" s="6">
        <v>23395000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-46059378</v>
      </c>
      <c r="D42" s="55">
        <f>SUM(D38:D41)</f>
        <v>0</v>
      </c>
      <c r="E42" s="56">
        <f t="shared" si="3"/>
        <v>8375796</v>
      </c>
      <c r="F42" s="57">
        <f t="shared" si="3"/>
        <v>8375796</v>
      </c>
      <c r="G42" s="57">
        <f t="shared" si="3"/>
        <v>51715921</v>
      </c>
      <c r="H42" s="57">
        <f t="shared" si="3"/>
        <v>-10654469</v>
      </c>
      <c r="I42" s="57">
        <f t="shared" si="3"/>
        <v>-11064683</v>
      </c>
      <c r="J42" s="57">
        <f t="shared" si="3"/>
        <v>29996769</v>
      </c>
      <c r="K42" s="57">
        <f t="shared" si="3"/>
        <v>-7007959</v>
      </c>
      <c r="L42" s="57">
        <f t="shared" si="3"/>
        <v>-7564232</v>
      </c>
      <c r="M42" s="57">
        <f t="shared" si="3"/>
        <v>14703821</v>
      </c>
      <c r="N42" s="57">
        <f t="shared" si="3"/>
        <v>131630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30128399</v>
      </c>
      <c r="X42" s="57">
        <f t="shared" si="3"/>
        <v>38881901</v>
      </c>
      <c r="Y42" s="57">
        <f t="shared" si="3"/>
        <v>-8753502</v>
      </c>
      <c r="Z42" s="58">
        <f>+IF(X42&lt;&gt;0,+(Y42/X42)*100,0)</f>
        <v>-22.513050480736528</v>
      </c>
      <c r="AA42" s="55">
        <f>SUM(AA38:AA41)</f>
        <v>8375796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-46059378</v>
      </c>
      <c r="D44" s="63">
        <f>+D42-D43</f>
        <v>0</v>
      </c>
      <c r="E44" s="64">
        <f t="shared" si="4"/>
        <v>8375796</v>
      </c>
      <c r="F44" s="65">
        <f t="shared" si="4"/>
        <v>8375796</v>
      </c>
      <c r="G44" s="65">
        <f t="shared" si="4"/>
        <v>51715921</v>
      </c>
      <c r="H44" s="65">
        <f t="shared" si="4"/>
        <v>-10654469</v>
      </c>
      <c r="I44" s="65">
        <f t="shared" si="4"/>
        <v>-11064683</v>
      </c>
      <c r="J44" s="65">
        <f t="shared" si="4"/>
        <v>29996769</v>
      </c>
      <c r="K44" s="65">
        <f t="shared" si="4"/>
        <v>-7007959</v>
      </c>
      <c r="L44" s="65">
        <f t="shared" si="4"/>
        <v>-7564232</v>
      </c>
      <c r="M44" s="65">
        <f t="shared" si="4"/>
        <v>14703821</v>
      </c>
      <c r="N44" s="65">
        <f t="shared" si="4"/>
        <v>131630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30128399</v>
      </c>
      <c r="X44" s="65">
        <f t="shared" si="4"/>
        <v>38881901</v>
      </c>
      <c r="Y44" s="65">
        <f t="shared" si="4"/>
        <v>-8753502</v>
      </c>
      <c r="Z44" s="66">
        <f>+IF(X44&lt;&gt;0,+(Y44/X44)*100,0)</f>
        <v>-22.513050480736528</v>
      </c>
      <c r="AA44" s="63">
        <f>+AA42-AA43</f>
        <v>8375796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-46059378</v>
      </c>
      <c r="D46" s="55">
        <f>SUM(D44:D45)</f>
        <v>0</v>
      </c>
      <c r="E46" s="56">
        <f t="shared" si="5"/>
        <v>8375796</v>
      </c>
      <c r="F46" s="57">
        <f t="shared" si="5"/>
        <v>8375796</v>
      </c>
      <c r="G46" s="57">
        <f t="shared" si="5"/>
        <v>51715921</v>
      </c>
      <c r="H46" s="57">
        <f t="shared" si="5"/>
        <v>-10654469</v>
      </c>
      <c r="I46" s="57">
        <f t="shared" si="5"/>
        <v>-11064683</v>
      </c>
      <c r="J46" s="57">
        <f t="shared" si="5"/>
        <v>29996769</v>
      </c>
      <c r="K46" s="57">
        <f t="shared" si="5"/>
        <v>-7007959</v>
      </c>
      <c r="L46" s="57">
        <f t="shared" si="5"/>
        <v>-7564232</v>
      </c>
      <c r="M46" s="57">
        <f t="shared" si="5"/>
        <v>14703821</v>
      </c>
      <c r="N46" s="57">
        <f t="shared" si="5"/>
        <v>131630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30128399</v>
      </c>
      <c r="X46" s="57">
        <f t="shared" si="5"/>
        <v>38881901</v>
      </c>
      <c r="Y46" s="57">
        <f t="shared" si="5"/>
        <v>-8753502</v>
      </c>
      <c r="Z46" s="58">
        <f>+IF(X46&lt;&gt;0,+(Y46/X46)*100,0)</f>
        <v>-22.513050480736528</v>
      </c>
      <c r="AA46" s="55">
        <f>SUM(AA44:AA45)</f>
        <v>8375796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-46059378</v>
      </c>
      <c r="D48" s="71">
        <f>SUM(D46:D47)</f>
        <v>0</v>
      </c>
      <c r="E48" s="72">
        <f t="shared" si="6"/>
        <v>8375796</v>
      </c>
      <c r="F48" s="73">
        <f t="shared" si="6"/>
        <v>8375796</v>
      </c>
      <c r="G48" s="73">
        <f t="shared" si="6"/>
        <v>51715921</v>
      </c>
      <c r="H48" s="74">
        <f t="shared" si="6"/>
        <v>-10654469</v>
      </c>
      <c r="I48" s="74">
        <f t="shared" si="6"/>
        <v>-11064683</v>
      </c>
      <c r="J48" s="74">
        <f t="shared" si="6"/>
        <v>29996769</v>
      </c>
      <c r="K48" s="74">
        <f t="shared" si="6"/>
        <v>-7007959</v>
      </c>
      <c r="L48" s="74">
        <f t="shared" si="6"/>
        <v>-7564232</v>
      </c>
      <c r="M48" s="73">
        <f t="shared" si="6"/>
        <v>14703821</v>
      </c>
      <c r="N48" s="73">
        <f t="shared" si="6"/>
        <v>131630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30128399</v>
      </c>
      <c r="X48" s="74">
        <f t="shared" si="6"/>
        <v>38881901</v>
      </c>
      <c r="Y48" s="74">
        <f t="shared" si="6"/>
        <v>-8753502</v>
      </c>
      <c r="Z48" s="75">
        <f>+IF(X48&lt;&gt;0,+(Y48/X48)*100,0)</f>
        <v>-22.513050480736528</v>
      </c>
      <c r="AA48" s="76">
        <f>SUM(AA46:AA47)</f>
        <v>8375796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3876125</v>
      </c>
      <c r="D5" s="6">
        <v>0</v>
      </c>
      <c r="E5" s="7">
        <v>4059441</v>
      </c>
      <c r="F5" s="8">
        <v>4059441</v>
      </c>
      <c r="G5" s="8">
        <v>3506196</v>
      </c>
      <c r="H5" s="8">
        <v>47756</v>
      </c>
      <c r="I5" s="8">
        <v>47756</v>
      </c>
      <c r="J5" s="8">
        <v>3601708</v>
      </c>
      <c r="K5" s="8">
        <v>47756</v>
      </c>
      <c r="L5" s="8">
        <v>47756</v>
      </c>
      <c r="M5" s="8">
        <v>47756</v>
      </c>
      <c r="N5" s="8">
        <v>143268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3744976</v>
      </c>
      <c r="X5" s="8">
        <v>4300598</v>
      </c>
      <c r="Y5" s="8">
        <v>-555622</v>
      </c>
      <c r="Z5" s="2">
        <v>-12.92</v>
      </c>
      <c r="AA5" s="6">
        <v>4059441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4303404</v>
      </c>
      <c r="D8" s="6">
        <v>0</v>
      </c>
      <c r="E8" s="7">
        <v>4563293</v>
      </c>
      <c r="F8" s="8">
        <v>4563293</v>
      </c>
      <c r="G8" s="8">
        <v>328059</v>
      </c>
      <c r="H8" s="8">
        <v>325356</v>
      </c>
      <c r="I8" s="8">
        <v>386865</v>
      </c>
      <c r="J8" s="8">
        <v>1040280</v>
      </c>
      <c r="K8" s="8">
        <v>387363</v>
      </c>
      <c r="L8" s="8">
        <v>307907</v>
      </c>
      <c r="M8" s="8">
        <v>353326</v>
      </c>
      <c r="N8" s="8">
        <v>1048596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2088876</v>
      </c>
      <c r="X8" s="8">
        <v>2318662</v>
      </c>
      <c r="Y8" s="8">
        <v>-229786</v>
      </c>
      <c r="Z8" s="2">
        <v>-9.91</v>
      </c>
      <c r="AA8" s="6">
        <v>4563293</v>
      </c>
    </row>
    <row r="9" spans="1:27" ht="13.5">
      <c r="A9" s="25" t="s">
        <v>36</v>
      </c>
      <c r="B9" s="24"/>
      <c r="C9" s="6">
        <v>2061406</v>
      </c>
      <c r="D9" s="6">
        <v>0</v>
      </c>
      <c r="E9" s="7">
        <v>2019532</v>
      </c>
      <c r="F9" s="8">
        <v>2019532</v>
      </c>
      <c r="G9" s="8">
        <v>174279</v>
      </c>
      <c r="H9" s="8">
        <v>173320</v>
      </c>
      <c r="I9" s="8">
        <v>175094</v>
      </c>
      <c r="J9" s="8">
        <v>522693</v>
      </c>
      <c r="K9" s="8">
        <v>175849</v>
      </c>
      <c r="L9" s="8">
        <v>175237</v>
      </c>
      <c r="M9" s="8">
        <v>172709</v>
      </c>
      <c r="N9" s="8">
        <v>523795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1046488</v>
      </c>
      <c r="X9" s="8">
        <v>1047610</v>
      </c>
      <c r="Y9" s="8">
        <v>-1122</v>
      </c>
      <c r="Z9" s="2">
        <v>-0.11</v>
      </c>
      <c r="AA9" s="6">
        <v>2019532</v>
      </c>
    </row>
    <row r="10" spans="1:27" ht="13.5">
      <c r="A10" s="25" t="s">
        <v>37</v>
      </c>
      <c r="B10" s="24"/>
      <c r="C10" s="6">
        <v>2724329</v>
      </c>
      <c r="D10" s="6">
        <v>0</v>
      </c>
      <c r="E10" s="7">
        <v>2730061</v>
      </c>
      <c r="F10" s="26">
        <v>2730061</v>
      </c>
      <c r="G10" s="26">
        <v>240487</v>
      </c>
      <c r="H10" s="26">
        <v>240599</v>
      </c>
      <c r="I10" s="26">
        <v>240711</v>
      </c>
      <c r="J10" s="26">
        <v>721797</v>
      </c>
      <c r="K10" s="26">
        <v>241523</v>
      </c>
      <c r="L10" s="26">
        <v>241048</v>
      </c>
      <c r="M10" s="26">
        <v>242169</v>
      </c>
      <c r="N10" s="26">
        <v>724740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1446537</v>
      </c>
      <c r="X10" s="26">
        <v>1441355</v>
      </c>
      <c r="Y10" s="26">
        <v>5182</v>
      </c>
      <c r="Z10" s="27">
        <v>0.36</v>
      </c>
      <c r="AA10" s="28">
        <v>2730061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599396</v>
      </c>
      <c r="D12" s="6">
        <v>0</v>
      </c>
      <c r="E12" s="7">
        <v>517431</v>
      </c>
      <c r="F12" s="8">
        <v>517431</v>
      </c>
      <c r="G12" s="8">
        <v>48331</v>
      </c>
      <c r="H12" s="8">
        <v>53088</v>
      </c>
      <c r="I12" s="8">
        <v>47069</v>
      </c>
      <c r="J12" s="8">
        <v>148488</v>
      </c>
      <c r="K12" s="8">
        <v>47965</v>
      </c>
      <c r="L12" s="8">
        <v>49509</v>
      </c>
      <c r="M12" s="8">
        <v>49848</v>
      </c>
      <c r="N12" s="8">
        <v>147322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295810</v>
      </c>
      <c r="X12" s="8">
        <v>305899</v>
      </c>
      <c r="Y12" s="8">
        <v>-10089</v>
      </c>
      <c r="Z12" s="2">
        <v>-3.3</v>
      </c>
      <c r="AA12" s="6">
        <v>517431</v>
      </c>
    </row>
    <row r="13" spans="1:27" ht="13.5">
      <c r="A13" s="23" t="s">
        <v>40</v>
      </c>
      <c r="B13" s="29"/>
      <c r="C13" s="6">
        <v>241230</v>
      </c>
      <c r="D13" s="6">
        <v>0</v>
      </c>
      <c r="E13" s="7">
        <v>69045</v>
      </c>
      <c r="F13" s="8">
        <v>69045</v>
      </c>
      <c r="G13" s="8">
        <v>92400</v>
      </c>
      <c r="H13" s="8">
        <v>0</v>
      </c>
      <c r="I13" s="8">
        <v>20832</v>
      </c>
      <c r="J13" s="8">
        <v>113232</v>
      </c>
      <c r="K13" s="8">
        <v>0</v>
      </c>
      <c r="L13" s="8">
        <v>0</v>
      </c>
      <c r="M13" s="8">
        <v>87000</v>
      </c>
      <c r="N13" s="8">
        <v>87000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200232</v>
      </c>
      <c r="X13" s="8"/>
      <c r="Y13" s="8">
        <v>200232</v>
      </c>
      <c r="Z13" s="2">
        <v>0</v>
      </c>
      <c r="AA13" s="6">
        <v>69045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60000</v>
      </c>
      <c r="F16" s="8">
        <v>60000</v>
      </c>
      <c r="G16" s="8">
        <v>8514</v>
      </c>
      <c r="H16" s="8">
        <v>6888</v>
      </c>
      <c r="I16" s="8">
        <v>4551</v>
      </c>
      <c r="J16" s="8">
        <v>19953</v>
      </c>
      <c r="K16" s="8">
        <v>9648</v>
      </c>
      <c r="L16" s="8">
        <v>7974</v>
      </c>
      <c r="M16" s="8">
        <v>4809</v>
      </c>
      <c r="N16" s="8">
        <v>22431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42384</v>
      </c>
      <c r="X16" s="8">
        <v>31506</v>
      </c>
      <c r="Y16" s="8">
        <v>10878</v>
      </c>
      <c r="Z16" s="2">
        <v>34.53</v>
      </c>
      <c r="AA16" s="6">
        <v>60000</v>
      </c>
    </row>
    <row r="17" spans="1:27" ht="13.5">
      <c r="A17" s="23" t="s">
        <v>44</v>
      </c>
      <c r="B17" s="29"/>
      <c r="C17" s="6">
        <v>314560</v>
      </c>
      <c r="D17" s="6">
        <v>0</v>
      </c>
      <c r="E17" s="7">
        <v>0</v>
      </c>
      <c r="F17" s="8">
        <v>0</v>
      </c>
      <c r="G17" s="8">
        <v>660</v>
      </c>
      <c r="H17" s="8">
        <v>1154</v>
      </c>
      <c r="I17" s="8">
        <v>1373</v>
      </c>
      <c r="J17" s="8">
        <v>3187</v>
      </c>
      <c r="K17" s="8">
        <v>266</v>
      </c>
      <c r="L17" s="8">
        <v>1421</v>
      </c>
      <c r="M17" s="8">
        <v>266</v>
      </c>
      <c r="N17" s="8">
        <v>1953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5140</v>
      </c>
      <c r="X17" s="8">
        <v>6072</v>
      </c>
      <c r="Y17" s="8">
        <v>-932</v>
      </c>
      <c r="Z17" s="2">
        <v>-15.35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1613199</v>
      </c>
      <c r="F18" s="8">
        <v>1613199</v>
      </c>
      <c r="G18" s="8">
        <v>120288</v>
      </c>
      <c r="H18" s="8">
        <v>148599</v>
      </c>
      <c r="I18" s="8">
        <v>147903</v>
      </c>
      <c r="J18" s="8">
        <v>416790</v>
      </c>
      <c r="K18" s="8">
        <v>99353</v>
      </c>
      <c r="L18" s="8">
        <v>172099</v>
      </c>
      <c r="M18" s="8">
        <v>98437</v>
      </c>
      <c r="N18" s="8">
        <v>369889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786679</v>
      </c>
      <c r="X18" s="8">
        <v>781280</v>
      </c>
      <c r="Y18" s="8">
        <v>5399</v>
      </c>
      <c r="Z18" s="2">
        <v>0.69</v>
      </c>
      <c r="AA18" s="6">
        <v>1613199</v>
      </c>
    </row>
    <row r="19" spans="1:27" ht="13.5">
      <c r="A19" s="23" t="s">
        <v>46</v>
      </c>
      <c r="B19" s="29"/>
      <c r="C19" s="6">
        <v>20513769</v>
      </c>
      <c r="D19" s="6">
        <v>0</v>
      </c>
      <c r="E19" s="7">
        <v>24325000</v>
      </c>
      <c r="F19" s="8">
        <v>24325000</v>
      </c>
      <c r="G19" s="8">
        <v>8426000</v>
      </c>
      <c r="H19" s="8">
        <v>2260000</v>
      </c>
      <c r="I19" s="8">
        <v>427000</v>
      </c>
      <c r="J19" s="8">
        <v>11113000</v>
      </c>
      <c r="K19" s="8">
        <v>0</v>
      </c>
      <c r="L19" s="8">
        <v>0</v>
      </c>
      <c r="M19" s="8">
        <v>6979000</v>
      </c>
      <c r="N19" s="8">
        <v>6979000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18092000</v>
      </c>
      <c r="X19" s="8">
        <v>19096261</v>
      </c>
      <c r="Y19" s="8">
        <v>-1004261</v>
      </c>
      <c r="Z19" s="2">
        <v>-5.26</v>
      </c>
      <c r="AA19" s="6">
        <v>24325000</v>
      </c>
    </row>
    <row r="20" spans="1:27" ht="13.5">
      <c r="A20" s="23" t="s">
        <v>47</v>
      </c>
      <c r="B20" s="29"/>
      <c r="C20" s="6">
        <v>1154691</v>
      </c>
      <c r="D20" s="6">
        <v>0</v>
      </c>
      <c r="E20" s="7">
        <v>4102463</v>
      </c>
      <c r="F20" s="26">
        <v>4102463</v>
      </c>
      <c r="G20" s="26">
        <v>81915</v>
      </c>
      <c r="H20" s="26">
        <v>22072</v>
      </c>
      <c r="I20" s="26">
        <v>30733</v>
      </c>
      <c r="J20" s="26">
        <v>134720</v>
      </c>
      <c r="K20" s="26">
        <v>17124</v>
      </c>
      <c r="L20" s="26">
        <v>22241</v>
      </c>
      <c r="M20" s="26">
        <v>56709</v>
      </c>
      <c r="N20" s="26">
        <v>96074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230794</v>
      </c>
      <c r="X20" s="26">
        <v>550945</v>
      </c>
      <c r="Y20" s="26">
        <v>-320151</v>
      </c>
      <c r="Z20" s="27">
        <v>-58.11</v>
      </c>
      <c r="AA20" s="28">
        <v>4102463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35788910</v>
      </c>
      <c r="D22" s="33">
        <f>SUM(D5:D21)</f>
        <v>0</v>
      </c>
      <c r="E22" s="34">
        <f t="shared" si="0"/>
        <v>44059465</v>
      </c>
      <c r="F22" s="35">
        <f t="shared" si="0"/>
        <v>44059465</v>
      </c>
      <c r="G22" s="35">
        <f t="shared" si="0"/>
        <v>13027129</v>
      </c>
      <c r="H22" s="35">
        <f t="shared" si="0"/>
        <v>3278832</v>
      </c>
      <c r="I22" s="35">
        <f t="shared" si="0"/>
        <v>1529887</v>
      </c>
      <c r="J22" s="35">
        <f t="shared" si="0"/>
        <v>17835848</v>
      </c>
      <c r="K22" s="35">
        <f t="shared" si="0"/>
        <v>1026847</v>
      </c>
      <c r="L22" s="35">
        <f t="shared" si="0"/>
        <v>1025192</v>
      </c>
      <c r="M22" s="35">
        <f t="shared" si="0"/>
        <v>8092029</v>
      </c>
      <c r="N22" s="35">
        <f t="shared" si="0"/>
        <v>10144068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27979916</v>
      </c>
      <c r="X22" s="35">
        <f t="shared" si="0"/>
        <v>29880188</v>
      </c>
      <c r="Y22" s="35">
        <f t="shared" si="0"/>
        <v>-1900272</v>
      </c>
      <c r="Z22" s="36">
        <f>+IF(X22&lt;&gt;0,+(Y22/X22)*100,0)</f>
        <v>-6.3596387010684134</v>
      </c>
      <c r="AA22" s="33">
        <f>SUM(AA5:AA21)</f>
        <v>44059465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17562054</v>
      </c>
      <c r="D25" s="6">
        <v>0</v>
      </c>
      <c r="E25" s="7">
        <v>21502569</v>
      </c>
      <c r="F25" s="8">
        <v>21502569</v>
      </c>
      <c r="G25" s="8">
        <v>1596572</v>
      </c>
      <c r="H25" s="8">
        <v>1607516</v>
      </c>
      <c r="I25" s="8">
        <v>1571915</v>
      </c>
      <c r="J25" s="8">
        <v>4776003</v>
      </c>
      <c r="K25" s="8">
        <v>1565914</v>
      </c>
      <c r="L25" s="8">
        <v>2243768</v>
      </c>
      <c r="M25" s="8">
        <v>1689542</v>
      </c>
      <c r="N25" s="8">
        <v>5499224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10275227</v>
      </c>
      <c r="X25" s="8">
        <v>8870872</v>
      </c>
      <c r="Y25" s="8">
        <v>1404355</v>
      </c>
      <c r="Z25" s="2">
        <v>15.83</v>
      </c>
      <c r="AA25" s="6">
        <v>21502569</v>
      </c>
    </row>
    <row r="26" spans="1:27" ht="13.5">
      <c r="A26" s="25" t="s">
        <v>52</v>
      </c>
      <c r="B26" s="24"/>
      <c r="C26" s="6">
        <v>2347422</v>
      </c>
      <c r="D26" s="6">
        <v>0</v>
      </c>
      <c r="E26" s="7">
        <v>2533037</v>
      </c>
      <c r="F26" s="8">
        <v>2533037</v>
      </c>
      <c r="G26" s="8">
        <v>135638</v>
      </c>
      <c r="H26" s="8">
        <v>173891</v>
      </c>
      <c r="I26" s="8">
        <v>135635</v>
      </c>
      <c r="J26" s="8">
        <v>445164</v>
      </c>
      <c r="K26" s="8">
        <v>135635</v>
      </c>
      <c r="L26" s="8">
        <v>131635</v>
      </c>
      <c r="M26" s="8">
        <v>135635</v>
      </c>
      <c r="N26" s="8">
        <v>402905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848069</v>
      </c>
      <c r="X26" s="8">
        <v>801058</v>
      </c>
      <c r="Y26" s="8">
        <v>47011</v>
      </c>
      <c r="Z26" s="2">
        <v>5.87</v>
      </c>
      <c r="AA26" s="6">
        <v>2533037</v>
      </c>
    </row>
    <row r="27" spans="1:27" ht="13.5">
      <c r="A27" s="25" t="s">
        <v>53</v>
      </c>
      <c r="B27" s="24"/>
      <c r="C27" s="6">
        <v>5534854</v>
      </c>
      <c r="D27" s="6">
        <v>0</v>
      </c>
      <c r="E27" s="7">
        <v>5534854</v>
      </c>
      <c r="F27" s="8">
        <v>5534854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5534854</v>
      </c>
    </row>
    <row r="28" spans="1:27" ht="13.5">
      <c r="A28" s="25" t="s">
        <v>54</v>
      </c>
      <c r="B28" s="24"/>
      <c r="C28" s="6">
        <v>7633554</v>
      </c>
      <c r="D28" s="6">
        <v>0</v>
      </c>
      <c r="E28" s="7">
        <v>11553079</v>
      </c>
      <c r="F28" s="8">
        <v>11553079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11553079</v>
      </c>
    </row>
    <row r="29" spans="1:27" ht="13.5">
      <c r="A29" s="25" t="s">
        <v>55</v>
      </c>
      <c r="B29" s="24"/>
      <c r="C29" s="6">
        <v>966994</v>
      </c>
      <c r="D29" s="6">
        <v>0</v>
      </c>
      <c r="E29" s="7">
        <v>414000</v>
      </c>
      <c r="F29" s="8">
        <v>414000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206639</v>
      </c>
      <c r="Y29" s="8">
        <v>-206639</v>
      </c>
      <c r="Z29" s="2">
        <v>-100</v>
      </c>
      <c r="AA29" s="6">
        <v>414000</v>
      </c>
    </row>
    <row r="30" spans="1:27" ht="13.5">
      <c r="A30" s="25" t="s">
        <v>56</v>
      </c>
      <c r="B30" s="24"/>
      <c r="C30" s="6">
        <v>888575</v>
      </c>
      <c r="D30" s="6">
        <v>0</v>
      </c>
      <c r="E30" s="7">
        <v>1198475</v>
      </c>
      <c r="F30" s="8">
        <v>1198475</v>
      </c>
      <c r="G30" s="8">
        <v>75929</v>
      </c>
      <c r="H30" s="8">
        <v>80395</v>
      </c>
      <c r="I30" s="8">
        <v>80395</v>
      </c>
      <c r="J30" s="8">
        <v>236719</v>
      </c>
      <c r="K30" s="8">
        <v>0</v>
      </c>
      <c r="L30" s="8">
        <v>80395</v>
      </c>
      <c r="M30" s="8">
        <v>160790</v>
      </c>
      <c r="N30" s="8">
        <v>241185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477904</v>
      </c>
      <c r="X30" s="8">
        <v>618627</v>
      </c>
      <c r="Y30" s="8">
        <v>-140723</v>
      </c>
      <c r="Z30" s="2">
        <v>-22.75</v>
      </c>
      <c r="AA30" s="6">
        <v>1198475</v>
      </c>
    </row>
    <row r="31" spans="1:27" ht="13.5">
      <c r="A31" s="25" t="s">
        <v>57</v>
      </c>
      <c r="B31" s="24"/>
      <c r="C31" s="6">
        <v>1215803</v>
      </c>
      <c r="D31" s="6">
        <v>0</v>
      </c>
      <c r="E31" s="7">
        <v>2091319</v>
      </c>
      <c r="F31" s="8">
        <v>2091319</v>
      </c>
      <c r="G31" s="8">
        <v>12957</v>
      </c>
      <c r="H31" s="8">
        <v>35713</v>
      </c>
      <c r="I31" s="8">
        <v>4659</v>
      </c>
      <c r="J31" s="8">
        <v>53329</v>
      </c>
      <c r="K31" s="8">
        <v>67480</v>
      </c>
      <c r="L31" s="8">
        <v>8094</v>
      </c>
      <c r="M31" s="8">
        <v>36468</v>
      </c>
      <c r="N31" s="8">
        <v>112042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165371</v>
      </c>
      <c r="X31" s="8">
        <v>1149467</v>
      </c>
      <c r="Y31" s="8">
        <v>-984096</v>
      </c>
      <c r="Z31" s="2">
        <v>-85.61</v>
      </c>
      <c r="AA31" s="6">
        <v>2091319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2294877</v>
      </c>
      <c r="D33" s="6">
        <v>0</v>
      </c>
      <c r="E33" s="7">
        <v>2547186</v>
      </c>
      <c r="F33" s="8">
        <v>2547186</v>
      </c>
      <c r="G33" s="8">
        <v>5026</v>
      </c>
      <c r="H33" s="8">
        <v>455612</v>
      </c>
      <c r="I33" s="8">
        <v>253085</v>
      </c>
      <c r="J33" s="8">
        <v>713723</v>
      </c>
      <c r="K33" s="8">
        <v>254268</v>
      </c>
      <c r="L33" s="8">
        <v>361297</v>
      </c>
      <c r="M33" s="8">
        <v>318426</v>
      </c>
      <c r="N33" s="8">
        <v>933991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1647714</v>
      </c>
      <c r="X33" s="8">
        <v>1212185</v>
      </c>
      <c r="Y33" s="8">
        <v>435529</v>
      </c>
      <c r="Z33" s="2">
        <v>35.93</v>
      </c>
      <c r="AA33" s="6">
        <v>2547186</v>
      </c>
    </row>
    <row r="34" spans="1:27" ht="13.5">
      <c r="A34" s="25" t="s">
        <v>60</v>
      </c>
      <c r="B34" s="24"/>
      <c r="C34" s="6">
        <v>7654428</v>
      </c>
      <c r="D34" s="6">
        <v>0</v>
      </c>
      <c r="E34" s="7">
        <v>16414019</v>
      </c>
      <c r="F34" s="8">
        <v>16414019</v>
      </c>
      <c r="G34" s="8">
        <v>1831357</v>
      </c>
      <c r="H34" s="8">
        <v>858935</v>
      </c>
      <c r="I34" s="8">
        <v>1101380</v>
      </c>
      <c r="J34" s="8">
        <v>3791672</v>
      </c>
      <c r="K34" s="8">
        <v>674754</v>
      </c>
      <c r="L34" s="8">
        <v>825723</v>
      </c>
      <c r="M34" s="8">
        <v>1278701</v>
      </c>
      <c r="N34" s="8">
        <v>2779178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6570850</v>
      </c>
      <c r="X34" s="8">
        <v>6285657</v>
      </c>
      <c r="Y34" s="8">
        <v>285193</v>
      </c>
      <c r="Z34" s="2">
        <v>4.54</v>
      </c>
      <c r="AA34" s="6">
        <v>16414019</v>
      </c>
    </row>
    <row r="35" spans="1:27" ht="13.5">
      <c r="A35" s="23" t="s">
        <v>61</v>
      </c>
      <c r="B35" s="29"/>
      <c r="C35" s="6">
        <v>2419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46100980</v>
      </c>
      <c r="D36" s="33">
        <f>SUM(D25:D35)</f>
        <v>0</v>
      </c>
      <c r="E36" s="34">
        <f t="shared" si="1"/>
        <v>63788538</v>
      </c>
      <c r="F36" s="35">
        <f t="shared" si="1"/>
        <v>63788538</v>
      </c>
      <c r="G36" s="35">
        <f t="shared" si="1"/>
        <v>3657479</v>
      </c>
      <c r="H36" s="35">
        <f t="shared" si="1"/>
        <v>3212062</v>
      </c>
      <c r="I36" s="35">
        <f t="shared" si="1"/>
        <v>3147069</v>
      </c>
      <c r="J36" s="35">
        <f t="shared" si="1"/>
        <v>10016610</v>
      </c>
      <c r="K36" s="35">
        <f t="shared" si="1"/>
        <v>2698051</v>
      </c>
      <c r="L36" s="35">
        <f t="shared" si="1"/>
        <v>3650912</v>
      </c>
      <c r="M36" s="35">
        <f t="shared" si="1"/>
        <v>3619562</v>
      </c>
      <c r="N36" s="35">
        <f t="shared" si="1"/>
        <v>9968525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19985135</v>
      </c>
      <c r="X36" s="35">
        <f t="shared" si="1"/>
        <v>19144505</v>
      </c>
      <c r="Y36" s="35">
        <f t="shared" si="1"/>
        <v>840630</v>
      </c>
      <c r="Z36" s="36">
        <f>+IF(X36&lt;&gt;0,+(Y36/X36)*100,0)</f>
        <v>4.390972762158123</v>
      </c>
      <c r="AA36" s="33">
        <f>SUM(AA25:AA35)</f>
        <v>63788538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-10312070</v>
      </c>
      <c r="D38" s="46">
        <f>+D22-D36</f>
        <v>0</v>
      </c>
      <c r="E38" s="47">
        <f t="shared" si="2"/>
        <v>-19729073</v>
      </c>
      <c r="F38" s="48">
        <f t="shared" si="2"/>
        <v>-19729073</v>
      </c>
      <c r="G38" s="48">
        <f t="shared" si="2"/>
        <v>9369650</v>
      </c>
      <c r="H38" s="48">
        <f t="shared" si="2"/>
        <v>66770</v>
      </c>
      <c r="I38" s="48">
        <f t="shared" si="2"/>
        <v>-1617182</v>
      </c>
      <c r="J38" s="48">
        <f t="shared" si="2"/>
        <v>7819238</v>
      </c>
      <c r="K38" s="48">
        <f t="shared" si="2"/>
        <v>-1671204</v>
      </c>
      <c r="L38" s="48">
        <f t="shared" si="2"/>
        <v>-2625720</v>
      </c>
      <c r="M38" s="48">
        <f t="shared" si="2"/>
        <v>4472467</v>
      </c>
      <c r="N38" s="48">
        <f t="shared" si="2"/>
        <v>175543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7994781</v>
      </c>
      <c r="X38" s="48">
        <f>IF(F22=F36,0,X22-X36)</f>
        <v>10735683</v>
      </c>
      <c r="Y38" s="48">
        <f t="shared" si="2"/>
        <v>-2740902</v>
      </c>
      <c r="Z38" s="49">
        <f>+IF(X38&lt;&gt;0,+(Y38/X38)*100,0)</f>
        <v>-25.53076501979427</v>
      </c>
      <c r="AA38" s="46">
        <f>+AA22-AA36</f>
        <v>-19729073</v>
      </c>
    </row>
    <row r="39" spans="1:27" ht="13.5">
      <c r="A39" s="23" t="s">
        <v>64</v>
      </c>
      <c r="B39" s="29"/>
      <c r="C39" s="6">
        <v>18210263</v>
      </c>
      <c r="D39" s="6">
        <v>0</v>
      </c>
      <c r="E39" s="7">
        <v>15269880</v>
      </c>
      <c r="F39" s="8">
        <v>15269880</v>
      </c>
      <c r="G39" s="8">
        <v>4601000</v>
      </c>
      <c r="H39" s="8">
        <v>0</v>
      </c>
      <c r="I39" s="8">
        <v>0</v>
      </c>
      <c r="J39" s="8">
        <v>4601000</v>
      </c>
      <c r="K39" s="8">
        <v>0</v>
      </c>
      <c r="L39" s="8">
        <v>0</v>
      </c>
      <c r="M39" s="8">
        <v>5601000</v>
      </c>
      <c r="N39" s="8">
        <v>5601000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10202000</v>
      </c>
      <c r="X39" s="8">
        <v>13902013</v>
      </c>
      <c r="Y39" s="8">
        <v>-3700013</v>
      </c>
      <c r="Z39" s="2">
        <v>-26.61</v>
      </c>
      <c r="AA39" s="6">
        <v>15269880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7898193</v>
      </c>
      <c r="D42" s="55">
        <f>SUM(D38:D41)</f>
        <v>0</v>
      </c>
      <c r="E42" s="56">
        <f t="shared" si="3"/>
        <v>-4459193</v>
      </c>
      <c r="F42" s="57">
        <f t="shared" si="3"/>
        <v>-4459193</v>
      </c>
      <c r="G42" s="57">
        <f t="shared" si="3"/>
        <v>13970650</v>
      </c>
      <c r="H42" s="57">
        <f t="shared" si="3"/>
        <v>66770</v>
      </c>
      <c r="I42" s="57">
        <f t="shared" si="3"/>
        <v>-1617182</v>
      </c>
      <c r="J42" s="57">
        <f t="shared" si="3"/>
        <v>12420238</v>
      </c>
      <c r="K42" s="57">
        <f t="shared" si="3"/>
        <v>-1671204</v>
      </c>
      <c r="L42" s="57">
        <f t="shared" si="3"/>
        <v>-2625720</v>
      </c>
      <c r="M42" s="57">
        <f t="shared" si="3"/>
        <v>10073467</v>
      </c>
      <c r="N42" s="57">
        <f t="shared" si="3"/>
        <v>5776543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18196781</v>
      </c>
      <c r="X42" s="57">
        <f t="shared" si="3"/>
        <v>24637696</v>
      </c>
      <c r="Y42" s="57">
        <f t="shared" si="3"/>
        <v>-6440915</v>
      </c>
      <c r="Z42" s="58">
        <f>+IF(X42&lt;&gt;0,+(Y42/X42)*100,0)</f>
        <v>-26.142521605916397</v>
      </c>
      <c r="AA42" s="55">
        <f>SUM(AA38:AA41)</f>
        <v>-4459193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7898193</v>
      </c>
      <c r="D44" s="63">
        <f>+D42-D43</f>
        <v>0</v>
      </c>
      <c r="E44" s="64">
        <f t="shared" si="4"/>
        <v>-4459193</v>
      </c>
      <c r="F44" s="65">
        <f t="shared" si="4"/>
        <v>-4459193</v>
      </c>
      <c r="G44" s="65">
        <f t="shared" si="4"/>
        <v>13970650</v>
      </c>
      <c r="H44" s="65">
        <f t="shared" si="4"/>
        <v>66770</v>
      </c>
      <c r="I44" s="65">
        <f t="shared" si="4"/>
        <v>-1617182</v>
      </c>
      <c r="J44" s="65">
        <f t="shared" si="4"/>
        <v>12420238</v>
      </c>
      <c r="K44" s="65">
        <f t="shared" si="4"/>
        <v>-1671204</v>
      </c>
      <c r="L44" s="65">
        <f t="shared" si="4"/>
        <v>-2625720</v>
      </c>
      <c r="M44" s="65">
        <f t="shared" si="4"/>
        <v>10073467</v>
      </c>
      <c r="N44" s="65">
        <f t="shared" si="4"/>
        <v>5776543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18196781</v>
      </c>
      <c r="X44" s="65">
        <f t="shared" si="4"/>
        <v>24637696</v>
      </c>
      <c r="Y44" s="65">
        <f t="shared" si="4"/>
        <v>-6440915</v>
      </c>
      <c r="Z44" s="66">
        <f>+IF(X44&lt;&gt;0,+(Y44/X44)*100,0)</f>
        <v>-26.142521605916397</v>
      </c>
      <c r="AA44" s="63">
        <f>+AA42-AA43</f>
        <v>-4459193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7898193</v>
      </c>
      <c r="D46" s="55">
        <f>SUM(D44:D45)</f>
        <v>0</v>
      </c>
      <c r="E46" s="56">
        <f t="shared" si="5"/>
        <v>-4459193</v>
      </c>
      <c r="F46" s="57">
        <f t="shared" si="5"/>
        <v>-4459193</v>
      </c>
      <c r="G46" s="57">
        <f t="shared" si="5"/>
        <v>13970650</v>
      </c>
      <c r="H46" s="57">
        <f t="shared" si="5"/>
        <v>66770</v>
      </c>
      <c r="I46" s="57">
        <f t="shared" si="5"/>
        <v>-1617182</v>
      </c>
      <c r="J46" s="57">
        <f t="shared" si="5"/>
        <v>12420238</v>
      </c>
      <c r="K46" s="57">
        <f t="shared" si="5"/>
        <v>-1671204</v>
      </c>
      <c r="L46" s="57">
        <f t="shared" si="5"/>
        <v>-2625720</v>
      </c>
      <c r="M46" s="57">
        <f t="shared" si="5"/>
        <v>10073467</v>
      </c>
      <c r="N46" s="57">
        <f t="shared" si="5"/>
        <v>5776543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18196781</v>
      </c>
      <c r="X46" s="57">
        <f t="shared" si="5"/>
        <v>24637696</v>
      </c>
      <c r="Y46" s="57">
        <f t="shared" si="5"/>
        <v>-6440915</v>
      </c>
      <c r="Z46" s="58">
        <f>+IF(X46&lt;&gt;0,+(Y46/X46)*100,0)</f>
        <v>-26.142521605916397</v>
      </c>
      <c r="AA46" s="55">
        <f>SUM(AA44:AA45)</f>
        <v>-4459193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7898193</v>
      </c>
      <c r="D48" s="71">
        <f>SUM(D46:D47)</f>
        <v>0</v>
      </c>
      <c r="E48" s="72">
        <f t="shared" si="6"/>
        <v>-4459193</v>
      </c>
      <c r="F48" s="73">
        <f t="shared" si="6"/>
        <v>-4459193</v>
      </c>
      <c r="G48" s="73">
        <f t="shared" si="6"/>
        <v>13970650</v>
      </c>
      <c r="H48" s="74">
        <f t="shared" si="6"/>
        <v>66770</v>
      </c>
      <c r="I48" s="74">
        <f t="shared" si="6"/>
        <v>-1617182</v>
      </c>
      <c r="J48" s="74">
        <f t="shared" si="6"/>
        <v>12420238</v>
      </c>
      <c r="K48" s="74">
        <f t="shared" si="6"/>
        <v>-1671204</v>
      </c>
      <c r="L48" s="74">
        <f t="shared" si="6"/>
        <v>-2625720</v>
      </c>
      <c r="M48" s="73">
        <f t="shared" si="6"/>
        <v>10073467</v>
      </c>
      <c r="N48" s="73">
        <f t="shared" si="6"/>
        <v>5776543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18196781</v>
      </c>
      <c r="X48" s="74">
        <f t="shared" si="6"/>
        <v>24637696</v>
      </c>
      <c r="Y48" s="74">
        <f t="shared" si="6"/>
        <v>-6440915</v>
      </c>
      <c r="Z48" s="75">
        <f>+IF(X48&lt;&gt;0,+(Y48/X48)*100,0)</f>
        <v>-26.142521605916397</v>
      </c>
      <c r="AA48" s="76">
        <f>SUM(AA46:AA47)</f>
        <v>-4459193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26227219</v>
      </c>
      <c r="D5" s="6">
        <v>0</v>
      </c>
      <c r="E5" s="7">
        <v>27950000</v>
      </c>
      <c r="F5" s="8">
        <v>27950000</v>
      </c>
      <c r="G5" s="8">
        <v>702507</v>
      </c>
      <c r="H5" s="8">
        <v>981653</v>
      </c>
      <c r="I5" s="8">
        <v>4658333</v>
      </c>
      <c r="J5" s="8">
        <v>6342493</v>
      </c>
      <c r="K5" s="8">
        <v>9316667</v>
      </c>
      <c r="L5" s="8">
        <v>9316667</v>
      </c>
      <c r="M5" s="8">
        <v>13975002</v>
      </c>
      <c r="N5" s="8">
        <v>32608336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38950829</v>
      </c>
      <c r="X5" s="8">
        <v>20765000</v>
      </c>
      <c r="Y5" s="8">
        <v>18185829</v>
      </c>
      <c r="Z5" s="2">
        <v>87.58</v>
      </c>
      <c r="AA5" s="6">
        <v>27950000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34369691</v>
      </c>
      <c r="D7" s="6">
        <v>0</v>
      </c>
      <c r="E7" s="7">
        <v>45768000</v>
      </c>
      <c r="F7" s="8">
        <v>45768000</v>
      </c>
      <c r="G7" s="8">
        <v>3095990</v>
      </c>
      <c r="H7" s="8">
        <v>2469296</v>
      </c>
      <c r="I7" s="8">
        <v>0</v>
      </c>
      <c r="J7" s="8">
        <v>5565286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5565286</v>
      </c>
      <c r="X7" s="8">
        <v>23131000</v>
      </c>
      <c r="Y7" s="8">
        <v>-17565714</v>
      </c>
      <c r="Z7" s="2">
        <v>-75.94</v>
      </c>
      <c r="AA7" s="6">
        <v>45768000</v>
      </c>
    </row>
    <row r="8" spans="1:27" ht="13.5">
      <c r="A8" s="25" t="s">
        <v>35</v>
      </c>
      <c r="B8" s="24"/>
      <c r="C8" s="6">
        <v>16974951</v>
      </c>
      <c r="D8" s="6">
        <v>0</v>
      </c>
      <c r="E8" s="7">
        <v>23939000</v>
      </c>
      <c r="F8" s="8">
        <v>23939000</v>
      </c>
      <c r="G8" s="8">
        <v>1390825</v>
      </c>
      <c r="H8" s="8">
        <v>1300577</v>
      </c>
      <c r="I8" s="8">
        <v>0</v>
      </c>
      <c r="J8" s="8">
        <v>2691402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2691402</v>
      </c>
      <c r="X8" s="8">
        <v>11663000</v>
      </c>
      <c r="Y8" s="8">
        <v>-8971598</v>
      </c>
      <c r="Z8" s="2">
        <v>-76.92</v>
      </c>
      <c r="AA8" s="6">
        <v>23939000</v>
      </c>
    </row>
    <row r="9" spans="1:27" ht="13.5">
      <c r="A9" s="25" t="s">
        <v>36</v>
      </c>
      <c r="B9" s="24"/>
      <c r="C9" s="6">
        <v>15874693</v>
      </c>
      <c r="D9" s="6">
        <v>0</v>
      </c>
      <c r="E9" s="7">
        <v>10915000</v>
      </c>
      <c r="F9" s="8">
        <v>10915000</v>
      </c>
      <c r="G9" s="8">
        <v>1335753</v>
      </c>
      <c r="H9" s="8">
        <v>0</v>
      </c>
      <c r="I9" s="8">
        <v>0</v>
      </c>
      <c r="J9" s="8">
        <v>1335753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1335753</v>
      </c>
      <c r="X9" s="8">
        <v>5457600</v>
      </c>
      <c r="Y9" s="8">
        <v>-4121847</v>
      </c>
      <c r="Z9" s="2">
        <v>-75.52</v>
      </c>
      <c r="AA9" s="6">
        <v>10915000</v>
      </c>
    </row>
    <row r="10" spans="1:27" ht="13.5">
      <c r="A10" s="25" t="s">
        <v>37</v>
      </c>
      <c r="B10" s="24"/>
      <c r="C10" s="6">
        <v>10641385</v>
      </c>
      <c r="D10" s="6">
        <v>0</v>
      </c>
      <c r="E10" s="7">
        <v>7471000</v>
      </c>
      <c r="F10" s="26">
        <v>7471000</v>
      </c>
      <c r="G10" s="26">
        <v>837078</v>
      </c>
      <c r="H10" s="26">
        <v>888574</v>
      </c>
      <c r="I10" s="26">
        <v>0</v>
      </c>
      <c r="J10" s="26">
        <v>1725652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1725652</v>
      </c>
      <c r="X10" s="26">
        <v>3735000</v>
      </c>
      <c r="Y10" s="26">
        <v>-2009348</v>
      </c>
      <c r="Z10" s="27">
        <v>-53.8</v>
      </c>
      <c r="AA10" s="28">
        <v>7471000</v>
      </c>
    </row>
    <row r="11" spans="1:27" ht="13.5">
      <c r="A11" s="25" t="s">
        <v>38</v>
      </c>
      <c r="B11" s="29"/>
      <c r="C11" s="6">
        <v>2917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379414</v>
      </c>
      <c r="D12" s="6">
        <v>0</v>
      </c>
      <c r="E12" s="7">
        <v>374000</v>
      </c>
      <c r="F12" s="8">
        <v>374000</v>
      </c>
      <c r="G12" s="8">
        <v>32995</v>
      </c>
      <c r="H12" s="8">
        <v>1339714</v>
      </c>
      <c r="I12" s="8">
        <v>0</v>
      </c>
      <c r="J12" s="8">
        <v>1372709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1372709</v>
      </c>
      <c r="X12" s="8">
        <v>235000</v>
      </c>
      <c r="Y12" s="8">
        <v>1137709</v>
      </c>
      <c r="Z12" s="2">
        <v>484.13</v>
      </c>
      <c r="AA12" s="6">
        <v>374000</v>
      </c>
    </row>
    <row r="13" spans="1:27" ht="13.5">
      <c r="A13" s="23" t="s">
        <v>40</v>
      </c>
      <c r="B13" s="29"/>
      <c r="C13" s="6">
        <v>883219</v>
      </c>
      <c r="D13" s="6">
        <v>0</v>
      </c>
      <c r="E13" s="7">
        <v>541000</v>
      </c>
      <c r="F13" s="8">
        <v>541000</v>
      </c>
      <c r="G13" s="8">
        <v>2743</v>
      </c>
      <c r="H13" s="8">
        <v>2405</v>
      </c>
      <c r="I13" s="8">
        <v>0</v>
      </c>
      <c r="J13" s="8">
        <v>5148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5148</v>
      </c>
      <c r="X13" s="8">
        <v>270000</v>
      </c>
      <c r="Y13" s="8">
        <v>-264852</v>
      </c>
      <c r="Z13" s="2">
        <v>-98.09</v>
      </c>
      <c r="AA13" s="6">
        <v>541000</v>
      </c>
    </row>
    <row r="14" spans="1:27" ht="13.5">
      <c r="A14" s="23" t="s">
        <v>41</v>
      </c>
      <c r="B14" s="29"/>
      <c r="C14" s="6">
        <v>5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196835</v>
      </c>
      <c r="D16" s="6">
        <v>0</v>
      </c>
      <c r="E16" s="7">
        <v>318000</v>
      </c>
      <c r="F16" s="8">
        <v>318000</v>
      </c>
      <c r="G16" s="8">
        <v>21154</v>
      </c>
      <c r="H16" s="8">
        <v>9830</v>
      </c>
      <c r="I16" s="8">
        <v>0</v>
      </c>
      <c r="J16" s="8">
        <v>30984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30984</v>
      </c>
      <c r="X16" s="8">
        <v>159000</v>
      </c>
      <c r="Y16" s="8">
        <v>-128016</v>
      </c>
      <c r="Z16" s="2">
        <v>-80.51</v>
      </c>
      <c r="AA16" s="6">
        <v>318000</v>
      </c>
    </row>
    <row r="17" spans="1:27" ht="13.5">
      <c r="A17" s="23" t="s">
        <v>44</v>
      </c>
      <c r="B17" s="29"/>
      <c r="C17" s="6">
        <v>1635996</v>
      </c>
      <c r="D17" s="6">
        <v>0</v>
      </c>
      <c r="E17" s="7">
        <v>492900</v>
      </c>
      <c r="F17" s="8">
        <v>492900</v>
      </c>
      <c r="G17" s="8">
        <v>1112</v>
      </c>
      <c r="H17" s="8">
        <v>160</v>
      </c>
      <c r="I17" s="8">
        <v>0</v>
      </c>
      <c r="J17" s="8">
        <v>1272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1272</v>
      </c>
      <c r="X17" s="8">
        <v>246000</v>
      </c>
      <c r="Y17" s="8">
        <v>-244728</v>
      </c>
      <c r="Z17" s="2">
        <v>-99.48</v>
      </c>
      <c r="AA17" s="6">
        <v>492900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848000</v>
      </c>
      <c r="F18" s="8">
        <v>848000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423600</v>
      </c>
      <c r="Y18" s="8">
        <v>-423600</v>
      </c>
      <c r="Z18" s="2">
        <v>-100</v>
      </c>
      <c r="AA18" s="6">
        <v>848000</v>
      </c>
    </row>
    <row r="19" spans="1:27" ht="13.5">
      <c r="A19" s="23" t="s">
        <v>46</v>
      </c>
      <c r="B19" s="29"/>
      <c r="C19" s="6">
        <v>36414117</v>
      </c>
      <c r="D19" s="6">
        <v>0</v>
      </c>
      <c r="E19" s="7">
        <v>35713000</v>
      </c>
      <c r="F19" s="8">
        <v>35713000</v>
      </c>
      <c r="G19" s="8">
        <v>0</v>
      </c>
      <c r="H19" s="8">
        <v>400000</v>
      </c>
      <c r="I19" s="8">
        <v>0</v>
      </c>
      <c r="J19" s="8">
        <v>400000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400000</v>
      </c>
      <c r="X19" s="8">
        <v>23021000</v>
      </c>
      <c r="Y19" s="8">
        <v>-22621000</v>
      </c>
      <c r="Z19" s="2">
        <v>-98.26</v>
      </c>
      <c r="AA19" s="6">
        <v>35713000</v>
      </c>
    </row>
    <row r="20" spans="1:27" ht="13.5">
      <c r="A20" s="23" t="s">
        <v>47</v>
      </c>
      <c r="B20" s="29"/>
      <c r="C20" s="6">
        <v>1138834</v>
      </c>
      <c r="D20" s="6">
        <v>0</v>
      </c>
      <c r="E20" s="7">
        <v>10052266</v>
      </c>
      <c r="F20" s="26">
        <v>10052266</v>
      </c>
      <c r="G20" s="26">
        <v>58447</v>
      </c>
      <c r="H20" s="26">
        <v>813045</v>
      </c>
      <c r="I20" s="26">
        <v>99969890</v>
      </c>
      <c r="J20" s="26">
        <v>100841382</v>
      </c>
      <c r="K20" s="26">
        <v>57052330</v>
      </c>
      <c r="L20" s="26">
        <v>57052330</v>
      </c>
      <c r="M20" s="26">
        <v>94627687</v>
      </c>
      <c r="N20" s="26">
        <v>208732347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309573729</v>
      </c>
      <c r="X20" s="26">
        <v>5022000</v>
      </c>
      <c r="Y20" s="26">
        <v>304551729</v>
      </c>
      <c r="Z20" s="27">
        <v>6064.35</v>
      </c>
      <c r="AA20" s="28">
        <v>10052266</v>
      </c>
    </row>
    <row r="21" spans="1:27" ht="13.5">
      <c r="A21" s="23" t="s">
        <v>48</v>
      </c>
      <c r="B21" s="29"/>
      <c r="C21" s="6">
        <v>2215479</v>
      </c>
      <c r="D21" s="6">
        <v>0</v>
      </c>
      <c r="E21" s="7">
        <v>48500000</v>
      </c>
      <c r="F21" s="8">
        <v>48500000</v>
      </c>
      <c r="G21" s="8">
        <v>0</v>
      </c>
      <c r="H21" s="8">
        <v>0</v>
      </c>
      <c r="I21" s="30">
        <v>1667</v>
      </c>
      <c r="J21" s="8">
        <v>1667</v>
      </c>
      <c r="K21" s="8">
        <v>3333</v>
      </c>
      <c r="L21" s="8">
        <v>3333</v>
      </c>
      <c r="M21" s="8">
        <v>4998</v>
      </c>
      <c r="N21" s="8">
        <v>11664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13331</v>
      </c>
      <c r="X21" s="8">
        <v>48500000</v>
      </c>
      <c r="Y21" s="8">
        <v>-48486669</v>
      </c>
      <c r="Z21" s="2">
        <v>-99.97</v>
      </c>
      <c r="AA21" s="6">
        <v>48500000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146954755</v>
      </c>
      <c r="D22" s="33">
        <f>SUM(D5:D21)</f>
        <v>0</v>
      </c>
      <c r="E22" s="34">
        <f t="shared" si="0"/>
        <v>212882166</v>
      </c>
      <c r="F22" s="35">
        <f t="shared" si="0"/>
        <v>212882166</v>
      </c>
      <c r="G22" s="35">
        <f t="shared" si="0"/>
        <v>7478604</v>
      </c>
      <c r="H22" s="35">
        <f t="shared" si="0"/>
        <v>8205254</v>
      </c>
      <c r="I22" s="35">
        <f t="shared" si="0"/>
        <v>104629890</v>
      </c>
      <c r="J22" s="35">
        <f t="shared" si="0"/>
        <v>120313748</v>
      </c>
      <c r="K22" s="35">
        <f t="shared" si="0"/>
        <v>66372330</v>
      </c>
      <c r="L22" s="35">
        <f t="shared" si="0"/>
        <v>66372330</v>
      </c>
      <c r="M22" s="35">
        <f t="shared" si="0"/>
        <v>108607687</v>
      </c>
      <c r="N22" s="35">
        <f t="shared" si="0"/>
        <v>241352347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361666095</v>
      </c>
      <c r="X22" s="35">
        <f t="shared" si="0"/>
        <v>142628200</v>
      </c>
      <c r="Y22" s="35">
        <f t="shared" si="0"/>
        <v>219037895</v>
      </c>
      <c r="Z22" s="36">
        <f>+IF(X22&lt;&gt;0,+(Y22/X22)*100,0)</f>
        <v>153.572642016095</v>
      </c>
      <c r="AA22" s="33">
        <f>SUM(AA5:AA21)</f>
        <v>212882166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62432640</v>
      </c>
      <c r="D25" s="6">
        <v>0</v>
      </c>
      <c r="E25" s="7">
        <v>74730000</v>
      </c>
      <c r="F25" s="8">
        <v>74730000</v>
      </c>
      <c r="G25" s="8">
        <v>4617230</v>
      </c>
      <c r="H25" s="8">
        <v>4465194</v>
      </c>
      <c r="I25" s="8">
        <v>0</v>
      </c>
      <c r="J25" s="8">
        <v>9082424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9082424</v>
      </c>
      <c r="X25" s="8">
        <v>37824000</v>
      </c>
      <c r="Y25" s="8">
        <v>-28741576</v>
      </c>
      <c r="Z25" s="2">
        <v>-75.99</v>
      </c>
      <c r="AA25" s="6">
        <v>74730000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3204914</v>
      </c>
      <c r="F26" s="8">
        <v>3204914</v>
      </c>
      <c r="G26" s="8">
        <v>261263</v>
      </c>
      <c r="H26" s="8">
        <v>247353</v>
      </c>
      <c r="I26" s="8">
        <v>0</v>
      </c>
      <c r="J26" s="8">
        <v>508616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508616</v>
      </c>
      <c r="X26" s="8">
        <v>1602000</v>
      </c>
      <c r="Y26" s="8">
        <v>-1093384</v>
      </c>
      <c r="Z26" s="2">
        <v>-68.25</v>
      </c>
      <c r="AA26" s="6">
        <v>3204914</v>
      </c>
    </row>
    <row r="27" spans="1:27" ht="13.5">
      <c r="A27" s="25" t="s">
        <v>53</v>
      </c>
      <c r="B27" s="24"/>
      <c r="C27" s="6">
        <v>4252975</v>
      </c>
      <c r="D27" s="6">
        <v>0</v>
      </c>
      <c r="E27" s="7">
        <v>10800000</v>
      </c>
      <c r="F27" s="8">
        <v>10800000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5400000</v>
      </c>
      <c r="Y27" s="8">
        <v>-5400000</v>
      </c>
      <c r="Z27" s="2">
        <v>-100</v>
      </c>
      <c r="AA27" s="6">
        <v>10800000</v>
      </c>
    </row>
    <row r="28" spans="1:27" ht="13.5">
      <c r="A28" s="25" t="s">
        <v>54</v>
      </c>
      <c r="B28" s="24"/>
      <c r="C28" s="6">
        <v>59112053</v>
      </c>
      <c r="D28" s="6">
        <v>0</v>
      </c>
      <c r="E28" s="7">
        <v>7713000</v>
      </c>
      <c r="F28" s="8">
        <v>7713000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3852000</v>
      </c>
      <c r="Y28" s="8">
        <v>-3852000</v>
      </c>
      <c r="Z28" s="2">
        <v>-100</v>
      </c>
      <c r="AA28" s="6">
        <v>7713000</v>
      </c>
    </row>
    <row r="29" spans="1:27" ht="13.5">
      <c r="A29" s="25" t="s">
        <v>55</v>
      </c>
      <c r="B29" s="24"/>
      <c r="C29" s="6">
        <v>2388300</v>
      </c>
      <c r="D29" s="6">
        <v>0</v>
      </c>
      <c r="E29" s="7">
        <v>5249000</v>
      </c>
      <c r="F29" s="8">
        <v>5249000</v>
      </c>
      <c r="G29" s="8">
        <v>47079</v>
      </c>
      <c r="H29" s="8">
        <v>0</v>
      </c>
      <c r="I29" s="8">
        <v>0</v>
      </c>
      <c r="J29" s="8">
        <v>47079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47079</v>
      </c>
      <c r="X29" s="8">
        <v>2628000</v>
      </c>
      <c r="Y29" s="8">
        <v>-2580921</v>
      </c>
      <c r="Z29" s="2">
        <v>-98.21</v>
      </c>
      <c r="AA29" s="6">
        <v>5249000</v>
      </c>
    </row>
    <row r="30" spans="1:27" ht="13.5">
      <c r="A30" s="25" t="s">
        <v>56</v>
      </c>
      <c r="B30" s="24"/>
      <c r="C30" s="6">
        <v>56590407</v>
      </c>
      <c r="D30" s="6">
        <v>0</v>
      </c>
      <c r="E30" s="7">
        <v>46292000</v>
      </c>
      <c r="F30" s="8">
        <v>46292000</v>
      </c>
      <c r="G30" s="8">
        <v>2959446</v>
      </c>
      <c r="H30" s="8">
        <v>2342687</v>
      </c>
      <c r="I30" s="8">
        <v>0</v>
      </c>
      <c r="J30" s="8">
        <v>5302133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5302133</v>
      </c>
      <c r="X30" s="8">
        <v>23694000</v>
      </c>
      <c r="Y30" s="8">
        <v>-18391867</v>
      </c>
      <c r="Z30" s="2">
        <v>-77.62</v>
      </c>
      <c r="AA30" s="6">
        <v>46292000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9989000</v>
      </c>
      <c r="F31" s="8">
        <v>9989000</v>
      </c>
      <c r="G31" s="8">
        <v>506734</v>
      </c>
      <c r="H31" s="8">
        <v>238311</v>
      </c>
      <c r="I31" s="8">
        <v>0</v>
      </c>
      <c r="J31" s="8">
        <v>745045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745045</v>
      </c>
      <c r="X31" s="8">
        <v>4994400</v>
      </c>
      <c r="Y31" s="8">
        <v>-4249355</v>
      </c>
      <c r="Z31" s="2">
        <v>-85.08</v>
      </c>
      <c r="AA31" s="6">
        <v>9989000</v>
      </c>
    </row>
    <row r="32" spans="1:27" ht="13.5">
      <c r="A32" s="25" t="s">
        <v>58</v>
      </c>
      <c r="B32" s="24"/>
      <c r="C32" s="6">
        <v>2977784</v>
      </c>
      <c r="D32" s="6">
        <v>0</v>
      </c>
      <c r="E32" s="7">
        <v>0</v>
      </c>
      <c r="F32" s="8">
        <v>0</v>
      </c>
      <c r="G32" s="8">
        <v>267752</v>
      </c>
      <c r="H32" s="8">
        <v>98824</v>
      </c>
      <c r="I32" s="8">
        <v>0</v>
      </c>
      <c r="J32" s="8">
        <v>366576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366576</v>
      </c>
      <c r="X32" s="8"/>
      <c r="Y32" s="8">
        <v>366576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6686488</v>
      </c>
      <c r="D33" s="6">
        <v>0</v>
      </c>
      <c r="E33" s="7">
        <v>0</v>
      </c>
      <c r="F33" s="8">
        <v>0</v>
      </c>
      <c r="G33" s="8">
        <v>1016552</v>
      </c>
      <c r="H33" s="8">
        <v>1073669</v>
      </c>
      <c r="I33" s="8">
        <v>0</v>
      </c>
      <c r="J33" s="8">
        <v>2090221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2090221</v>
      </c>
      <c r="X33" s="8"/>
      <c r="Y33" s="8">
        <v>2090221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34665773</v>
      </c>
      <c r="D34" s="6">
        <v>0</v>
      </c>
      <c r="E34" s="7">
        <v>54840008</v>
      </c>
      <c r="F34" s="8">
        <v>54840008</v>
      </c>
      <c r="G34" s="8">
        <v>2422831</v>
      </c>
      <c r="H34" s="8">
        <v>1383669</v>
      </c>
      <c r="I34" s="8">
        <v>0</v>
      </c>
      <c r="J34" s="8">
        <v>3806500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3806500</v>
      </c>
      <c r="X34" s="8">
        <v>27420000</v>
      </c>
      <c r="Y34" s="8">
        <v>-23613500</v>
      </c>
      <c r="Z34" s="2">
        <v>-86.12</v>
      </c>
      <c r="AA34" s="6">
        <v>54840008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229106420</v>
      </c>
      <c r="D36" s="33">
        <f>SUM(D25:D35)</f>
        <v>0</v>
      </c>
      <c r="E36" s="34">
        <f t="shared" si="1"/>
        <v>212817922</v>
      </c>
      <c r="F36" s="35">
        <f t="shared" si="1"/>
        <v>212817922</v>
      </c>
      <c r="G36" s="35">
        <f t="shared" si="1"/>
        <v>12098887</v>
      </c>
      <c r="H36" s="35">
        <f t="shared" si="1"/>
        <v>9849707</v>
      </c>
      <c r="I36" s="35">
        <f t="shared" si="1"/>
        <v>0</v>
      </c>
      <c r="J36" s="35">
        <f t="shared" si="1"/>
        <v>21948594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21948594</v>
      </c>
      <c r="X36" s="35">
        <f t="shared" si="1"/>
        <v>107414400</v>
      </c>
      <c r="Y36" s="35">
        <f t="shared" si="1"/>
        <v>-85465806</v>
      </c>
      <c r="Z36" s="36">
        <f>+IF(X36&lt;&gt;0,+(Y36/X36)*100,0)</f>
        <v>-79.56643243364017</v>
      </c>
      <c r="AA36" s="33">
        <f>SUM(AA25:AA35)</f>
        <v>212817922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-82151665</v>
      </c>
      <c r="D38" s="46">
        <f>+D22-D36</f>
        <v>0</v>
      </c>
      <c r="E38" s="47">
        <f t="shared" si="2"/>
        <v>64244</v>
      </c>
      <c r="F38" s="48">
        <f t="shared" si="2"/>
        <v>64244</v>
      </c>
      <c r="G38" s="48">
        <f t="shared" si="2"/>
        <v>-4620283</v>
      </c>
      <c r="H38" s="48">
        <f t="shared" si="2"/>
        <v>-1644453</v>
      </c>
      <c r="I38" s="48">
        <f t="shared" si="2"/>
        <v>104629890</v>
      </c>
      <c r="J38" s="48">
        <f t="shared" si="2"/>
        <v>98365154</v>
      </c>
      <c r="K38" s="48">
        <f t="shared" si="2"/>
        <v>66372330</v>
      </c>
      <c r="L38" s="48">
        <f t="shared" si="2"/>
        <v>66372330</v>
      </c>
      <c r="M38" s="48">
        <f t="shared" si="2"/>
        <v>108607687</v>
      </c>
      <c r="N38" s="48">
        <f t="shared" si="2"/>
        <v>241352347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339717501</v>
      </c>
      <c r="X38" s="48">
        <f>IF(F22=F36,0,X22-X36)</f>
        <v>35213800</v>
      </c>
      <c r="Y38" s="48">
        <f t="shared" si="2"/>
        <v>304503701</v>
      </c>
      <c r="Z38" s="49">
        <f>+IF(X38&lt;&gt;0,+(Y38/X38)*100,0)</f>
        <v>864.7283195792559</v>
      </c>
      <c r="AA38" s="46">
        <f>+AA22-AA36</f>
        <v>64244</v>
      </c>
    </row>
    <row r="39" spans="1:27" ht="13.5">
      <c r="A39" s="23" t="s">
        <v>64</v>
      </c>
      <c r="B39" s="29"/>
      <c r="C39" s="6">
        <v>14401050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190018</v>
      </c>
      <c r="J39" s="8">
        <v>190018</v>
      </c>
      <c r="K39" s="8">
        <v>984002</v>
      </c>
      <c r="L39" s="8">
        <v>984002</v>
      </c>
      <c r="M39" s="8">
        <v>1476005</v>
      </c>
      <c r="N39" s="8">
        <v>3444009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3634027</v>
      </c>
      <c r="X39" s="8"/>
      <c r="Y39" s="8">
        <v>3634027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-67750615</v>
      </c>
      <c r="D42" s="55">
        <f>SUM(D38:D41)</f>
        <v>0</v>
      </c>
      <c r="E42" s="56">
        <f t="shared" si="3"/>
        <v>64244</v>
      </c>
      <c r="F42" s="57">
        <f t="shared" si="3"/>
        <v>64244</v>
      </c>
      <c r="G42" s="57">
        <f t="shared" si="3"/>
        <v>-4620283</v>
      </c>
      <c r="H42" s="57">
        <f t="shared" si="3"/>
        <v>-1644453</v>
      </c>
      <c r="I42" s="57">
        <f t="shared" si="3"/>
        <v>104819908</v>
      </c>
      <c r="J42" s="57">
        <f t="shared" si="3"/>
        <v>98555172</v>
      </c>
      <c r="K42" s="57">
        <f t="shared" si="3"/>
        <v>67356332</v>
      </c>
      <c r="L42" s="57">
        <f t="shared" si="3"/>
        <v>67356332</v>
      </c>
      <c r="M42" s="57">
        <f t="shared" si="3"/>
        <v>110083692</v>
      </c>
      <c r="N42" s="57">
        <f t="shared" si="3"/>
        <v>244796356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343351528</v>
      </c>
      <c r="X42" s="57">
        <f t="shared" si="3"/>
        <v>35213800</v>
      </c>
      <c r="Y42" s="57">
        <f t="shared" si="3"/>
        <v>308137728</v>
      </c>
      <c r="Z42" s="58">
        <f>+IF(X42&lt;&gt;0,+(Y42/X42)*100,0)</f>
        <v>875.0482140524455</v>
      </c>
      <c r="AA42" s="55">
        <f>SUM(AA38:AA41)</f>
        <v>64244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-67750615</v>
      </c>
      <c r="D44" s="63">
        <f>+D42-D43</f>
        <v>0</v>
      </c>
      <c r="E44" s="64">
        <f t="shared" si="4"/>
        <v>64244</v>
      </c>
      <c r="F44" s="65">
        <f t="shared" si="4"/>
        <v>64244</v>
      </c>
      <c r="G44" s="65">
        <f t="shared" si="4"/>
        <v>-4620283</v>
      </c>
      <c r="H44" s="65">
        <f t="shared" si="4"/>
        <v>-1644453</v>
      </c>
      <c r="I44" s="65">
        <f t="shared" si="4"/>
        <v>104819908</v>
      </c>
      <c r="J44" s="65">
        <f t="shared" si="4"/>
        <v>98555172</v>
      </c>
      <c r="K44" s="65">
        <f t="shared" si="4"/>
        <v>67356332</v>
      </c>
      <c r="L44" s="65">
        <f t="shared" si="4"/>
        <v>67356332</v>
      </c>
      <c r="M44" s="65">
        <f t="shared" si="4"/>
        <v>110083692</v>
      </c>
      <c r="N44" s="65">
        <f t="shared" si="4"/>
        <v>244796356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343351528</v>
      </c>
      <c r="X44" s="65">
        <f t="shared" si="4"/>
        <v>35213800</v>
      </c>
      <c r="Y44" s="65">
        <f t="shared" si="4"/>
        <v>308137728</v>
      </c>
      <c r="Z44" s="66">
        <f>+IF(X44&lt;&gt;0,+(Y44/X44)*100,0)</f>
        <v>875.0482140524455</v>
      </c>
      <c r="AA44" s="63">
        <f>+AA42-AA43</f>
        <v>64244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-67750615</v>
      </c>
      <c r="D46" s="55">
        <f>SUM(D44:D45)</f>
        <v>0</v>
      </c>
      <c r="E46" s="56">
        <f t="shared" si="5"/>
        <v>64244</v>
      </c>
      <c r="F46" s="57">
        <f t="shared" si="5"/>
        <v>64244</v>
      </c>
      <c r="G46" s="57">
        <f t="shared" si="5"/>
        <v>-4620283</v>
      </c>
      <c r="H46" s="57">
        <f t="shared" si="5"/>
        <v>-1644453</v>
      </c>
      <c r="I46" s="57">
        <f t="shared" si="5"/>
        <v>104819908</v>
      </c>
      <c r="J46" s="57">
        <f t="shared" si="5"/>
        <v>98555172</v>
      </c>
      <c r="K46" s="57">
        <f t="shared" si="5"/>
        <v>67356332</v>
      </c>
      <c r="L46" s="57">
        <f t="shared" si="5"/>
        <v>67356332</v>
      </c>
      <c r="M46" s="57">
        <f t="shared" si="5"/>
        <v>110083692</v>
      </c>
      <c r="N46" s="57">
        <f t="shared" si="5"/>
        <v>244796356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343351528</v>
      </c>
      <c r="X46" s="57">
        <f t="shared" si="5"/>
        <v>35213800</v>
      </c>
      <c r="Y46" s="57">
        <f t="shared" si="5"/>
        <v>308137728</v>
      </c>
      <c r="Z46" s="58">
        <f>+IF(X46&lt;&gt;0,+(Y46/X46)*100,0)</f>
        <v>875.0482140524455</v>
      </c>
      <c r="AA46" s="55">
        <f>SUM(AA44:AA45)</f>
        <v>64244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-67750615</v>
      </c>
      <c r="D48" s="71">
        <f>SUM(D46:D47)</f>
        <v>0</v>
      </c>
      <c r="E48" s="72">
        <f t="shared" si="6"/>
        <v>64244</v>
      </c>
      <c r="F48" s="73">
        <f t="shared" si="6"/>
        <v>64244</v>
      </c>
      <c r="G48" s="73">
        <f t="shared" si="6"/>
        <v>-4620283</v>
      </c>
      <c r="H48" s="74">
        <f t="shared" si="6"/>
        <v>-1644453</v>
      </c>
      <c r="I48" s="74">
        <f t="shared" si="6"/>
        <v>104819908</v>
      </c>
      <c r="J48" s="74">
        <f t="shared" si="6"/>
        <v>98555172</v>
      </c>
      <c r="K48" s="74">
        <f t="shared" si="6"/>
        <v>67356332</v>
      </c>
      <c r="L48" s="74">
        <f t="shared" si="6"/>
        <v>67356332</v>
      </c>
      <c r="M48" s="73">
        <f t="shared" si="6"/>
        <v>110083692</v>
      </c>
      <c r="N48" s="73">
        <f t="shared" si="6"/>
        <v>244796356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343351528</v>
      </c>
      <c r="X48" s="74">
        <f t="shared" si="6"/>
        <v>35213800</v>
      </c>
      <c r="Y48" s="74">
        <f t="shared" si="6"/>
        <v>308137728</v>
      </c>
      <c r="Z48" s="75">
        <f>+IF(X48&lt;&gt;0,+(Y48/X48)*100,0)</f>
        <v>875.0482140524455</v>
      </c>
      <c r="AA48" s="76">
        <f>SUM(AA46:AA47)</f>
        <v>64244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8007162</v>
      </c>
      <c r="D5" s="6">
        <v>0</v>
      </c>
      <c r="E5" s="7">
        <v>13930000</v>
      </c>
      <c r="F5" s="8">
        <v>13930000</v>
      </c>
      <c r="G5" s="8">
        <v>10108430</v>
      </c>
      <c r="H5" s="8">
        <v>0</v>
      </c>
      <c r="I5" s="8">
        <v>256</v>
      </c>
      <c r="J5" s="8">
        <v>10108686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10108686</v>
      </c>
      <c r="X5" s="8">
        <v>5648334</v>
      </c>
      <c r="Y5" s="8">
        <v>4460352</v>
      </c>
      <c r="Z5" s="2">
        <v>78.97</v>
      </c>
      <c r="AA5" s="6">
        <v>13930000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18265389</v>
      </c>
      <c r="D7" s="6">
        <v>0</v>
      </c>
      <c r="E7" s="7">
        <v>22276725</v>
      </c>
      <c r="F7" s="8">
        <v>22276725</v>
      </c>
      <c r="G7" s="8">
        <v>1673805</v>
      </c>
      <c r="H7" s="8">
        <v>1994978</v>
      </c>
      <c r="I7" s="8">
        <v>1524499</v>
      </c>
      <c r="J7" s="8">
        <v>5193282</v>
      </c>
      <c r="K7" s="8">
        <v>1772198</v>
      </c>
      <c r="L7" s="8">
        <v>0</v>
      </c>
      <c r="M7" s="8">
        <v>1885001</v>
      </c>
      <c r="N7" s="8">
        <v>3657199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8850481</v>
      </c>
      <c r="X7" s="8">
        <v>10916586</v>
      </c>
      <c r="Y7" s="8">
        <v>-2066105</v>
      </c>
      <c r="Z7" s="2">
        <v>-18.93</v>
      </c>
      <c r="AA7" s="6">
        <v>22276725</v>
      </c>
    </row>
    <row r="8" spans="1:27" ht="13.5">
      <c r="A8" s="25" t="s">
        <v>35</v>
      </c>
      <c r="B8" s="24"/>
      <c r="C8" s="6">
        <v>7317264</v>
      </c>
      <c r="D8" s="6">
        <v>0</v>
      </c>
      <c r="E8" s="7">
        <v>8920000</v>
      </c>
      <c r="F8" s="8">
        <v>8920000</v>
      </c>
      <c r="G8" s="8">
        <v>548889</v>
      </c>
      <c r="H8" s="8">
        <v>748765</v>
      </c>
      <c r="I8" s="8">
        <v>680799</v>
      </c>
      <c r="J8" s="8">
        <v>1978453</v>
      </c>
      <c r="K8" s="8">
        <v>638246</v>
      </c>
      <c r="L8" s="8">
        <v>0</v>
      </c>
      <c r="M8" s="8">
        <v>537244</v>
      </c>
      <c r="N8" s="8">
        <v>1175490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3153943</v>
      </c>
      <c r="X8" s="8">
        <v>4606065</v>
      </c>
      <c r="Y8" s="8">
        <v>-1452122</v>
      </c>
      <c r="Z8" s="2">
        <v>-31.53</v>
      </c>
      <c r="AA8" s="6">
        <v>8920000</v>
      </c>
    </row>
    <row r="9" spans="1:27" ht="13.5">
      <c r="A9" s="25" t="s">
        <v>36</v>
      </c>
      <c r="B9" s="24"/>
      <c r="C9" s="6">
        <v>4359216</v>
      </c>
      <c r="D9" s="6">
        <v>0</v>
      </c>
      <c r="E9" s="7">
        <v>4804500</v>
      </c>
      <c r="F9" s="8">
        <v>4804500</v>
      </c>
      <c r="G9" s="8">
        <v>386470</v>
      </c>
      <c r="H9" s="8">
        <v>396214</v>
      </c>
      <c r="I9" s="8">
        <v>396335</v>
      </c>
      <c r="J9" s="8">
        <v>1179019</v>
      </c>
      <c r="K9" s="8">
        <v>395869</v>
      </c>
      <c r="L9" s="8">
        <v>0</v>
      </c>
      <c r="M9" s="8">
        <v>395869</v>
      </c>
      <c r="N9" s="8">
        <v>791738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1970757</v>
      </c>
      <c r="X9" s="8">
        <v>1852303</v>
      </c>
      <c r="Y9" s="8">
        <v>118454</v>
      </c>
      <c r="Z9" s="2">
        <v>6.39</v>
      </c>
      <c r="AA9" s="6">
        <v>4804500</v>
      </c>
    </row>
    <row r="10" spans="1:27" ht="13.5">
      <c r="A10" s="25" t="s">
        <v>37</v>
      </c>
      <c r="B10" s="24"/>
      <c r="C10" s="6">
        <v>5884797</v>
      </c>
      <c r="D10" s="6">
        <v>0</v>
      </c>
      <c r="E10" s="7">
        <v>6993500</v>
      </c>
      <c r="F10" s="26">
        <v>6993500</v>
      </c>
      <c r="G10" s="26">
        <v>545273</v>
      </c>
      <c r="H10" s="26">
        <v>553437</v>
      </c>
      <c r="I10" s="26">
        <v>553540</v>
      </c>
      <c r="J10" s="26">
        <v>1652250</v>
      </c>
      <c r="K10" s="26">
        <v>552666</v>
      </c>
      <c r="L10" s="26">
        <v>0</v>
      </c>
      <c r="M10" s="26">
        <v>552218</v>
      </c>
      <c r="N10" s="26">
        <v>1104884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2757134</v>
      </c>
      <c r="X10" s="26">
        <v>3065849</v>
      </c>
      <c r="Y10" s="26">
        <v>-308715</v>
      </c>
      <c r="Z10" s="27">
        <v>-10.07</v>
      </c>
      <c r="AA10" s="28">
        <v>6993500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158810</v>
      </c>
      <c r="D12" s="6">
        <v>0</v>
      </c>
      <c r="E12" s="7">
        <v>98000</v>
      </c>
      <c r="F12" s="8">
        <v>98000</v>
      </c>
      <c r="G12" s="8">
        <v>19856</v>
      </c>
      <c r="H12" s="8">
        <v>16034</v>
      </c>
      <c r="I12" s="8">
        <v>12340</v>
      </c>
      <c r="J12" s="8">
        <v>48230</v>
      </c>
      <c r="K12" s="8">
        <v>16645</v>
      </c>
      <c r="L12" s="8">
        <v>0</v>
      </c>
      <c r="M12" s="8">
        <v>12698</v>
      </c>
      <c r="N12" s="8">
        <v>29343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77573</v>
      </c>
      <c r="X12" s="8">
        <v>52000</v>
      </c>
      <c r="Y12" s="8">
        <v>25573</v>
      </c>
      <c r="Z12" s="2">
        <v>49.18</v>
      </c>
      <c r="AA12" s="6">
        <v>98000</v>
      </c>
    </row>
    <row r="13" spans="1:27" ht="13.5">
      <c r="A13" s="23" t="s">
        <v>40</v>
      </c>
      <c r="B13" s="29"/>
      <c r="C13" s="6">
        <v>233797</v>
      </c>
      <c r="D13" s="6">
        <v>0</v>
      </c>
      <c r="E13" s="7">
        <v>167000</v>
      </c>
      <c r="F13" s="8">
        <v>167000</v>
      </c>
      <c r="G13" s="8">
        <v>0</v>
      </c>
      <c r="H13" s="8">
        <v>17305</v>
      </c>
      <c r="I13" s="8">
        <v>5457</v>
      </c>
      <c r="J13" s="8">
        <v>22762</v>
      </c>
      <c r="K13" s="8">
        <v>0</v>
      </c>
      <c r="L13" s="8">
        <v>0</v>
      </c>
      <c r="M13" s="8">
        <v>5393</v>
      </c>
      <c r="N13" s="8">
        <v>5393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28155</v>
      </c>
      <c r="X13" s="8">
        <v>81528</v>
      </c>
      <c r="Y13" s="8">
        <v>-53373</v>
      </c>
      <c r="Z13" s="2">
        <v>-65.47</v>
      </c>
      <c r="AA13" s="6">
        <v>167000</v>
      </c>
    </row>
    <row r="14" spans="1:27" ht="13.5">
      <c r="A14" s="23" t="s">
        <v>41</v>
      </c>
      <c r="B14" s="29"/>
      <c r="C14" s="6">
        <v>605651</v>
      </c>
      <c r="D14" s="6">
        <v>0</v>
      </c>
      <c r="E14" s="7">
        <v>109469</v>
      </c>
      <c r="F14" s="8">
        <v>109469</v>
      </c>
      <c r="G14" s="8">
        <v>7911</v>
      </c>
      <c r="H14" s="8">
        <v>7848</v>
      </c>
      <c r="I14" s="8">
        <v>7784</v>
      </c>
      <c r="J14" s="8">
        <v>23543</v>
      </c>
      <c r="K14" s="8">
        <v>7729</v>
      </c>
      <c r="L14" s="8">
        <v>0</v>
      </c>
      <c r="M14" s="8">
        <v>7616</v>
      </c>
      <c r="N14" s="8">
        <v>15345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38888</v>
      </c>
      <c r="X14" s="8">
        <v>52899</v>
      </c>
      <c r="Y14" s="8">
        <v>-14011</v>
      </c>
      <c r="Z14" s="2">
        <v>-26.49</v>
      </c>
      <c r="AA14" s="6">
        <v>109469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20414</v>
      </c>
      <c r="D16" s="6">
        <v>0</v>
      </c>
      <c r="E16" s="7">
        <v>24948</v>
      </c>
      <c r="F16" s="8">
        <v>24948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21</v>
      </c>
      <c r="N16" s="8">
        <v>21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21</v>
      </c>
      <c r="X16" s="8">
        <v>9544</v>
      </c>
      <c r="Y16" s="8">
        <v>-9523</v>
      </c>
      <c r="Z16" s="2">
        <v>-99.78</v>
      </c>
      <c r="AA16" s="6">
        <v>24948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14000</v>
      </c>
      <c r="F17" s="8">
        <v>14000</v>
      </c>
      <c r="G17" s="8">
        <v>10274</v>
      </c>
      <c r="H17" s="8">
        <v>3939</v>
      </c>
      <c r="I17" s="8">
        <v>1331</v>
      </c>
      <c r="J17" s="8">
        <v>15544</v>
      </c>
      <c r="K17" s="8">
        <v>1942</v>
      </c>
      <c r="L17" s="8">
        <v>0</v>
      </c>
      <c r="M17" s="8">
        <v>0</v>
      </c>
      <c r="N17" s="8">
        <v>1942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17486</v>
      </c>
      <c r="X17" s="8">
        <v>6049</v>
      </c>
      <c r="Y17" s="8">
        <v>11437</v>
      </c>
      <c r="Z17" s="2">
        <v>189.07</v>
      </c>
      <c r="AA17" s="6">
        <v>14000</v>
      </c>
    </row>
    <row r="18" spans="1:27" ht="13.5">
      <c r="A18" s="25" t="s">
        <v>45</v>
      </c>
      <c r="B18" s="24"/>
      <c r="C18" s="6">
        <v>2494106</v>
      </c>
      <c r="D18" s="6">
        <v>0</v>
      </c>
      <c r="E18" s="7">
        <v>204418</v>
      </c>
      <c r="F18" s="8">
        <v>204418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108694</v>
      </c>
      <c r="Y18" s="8">
        <v>-108694</v>
      </c>
      <c r="Z18" s="2">
        <v>-100</v>
      </c>
      <c r="AA18" s="6">
        <v>204418</v>
      </c>
    </row>
    <row r="19" spans="1:27" ht="13.5">
      <c r="A19" s="23" t="s">
        <v>46</v>
      </c>
      <c r="B19" s="29"/>
      <c r="C19" s="6">
        <v>24096280</v>
      </c>
      <c r="D19" s="6">
        <v>0</v>
      </c>
      <c r="E19" s="7">
        <v>22464583</v>
      </c>
      <c r="F19" s="8">
        <v>22464583</v>
      </c>
      <c r="G19" s="8">
        <v>7440000</v>
      </c>
      <c r="H19" s="8">
        <v>0</v>
      </c>
      <c r="I19" s="8">
        <v>85318</v>
      </c>
      <c r="J19" s="8">
        <v>7525318</v>
      </c>
      <c r="K19" s="8">
        <v>33642</v>
      </c>
      <c r="L19" s="8">
        <v>0</v>
      </c>
      <c r="M19" s="8">
        <v>4047000</v>
      </c>
      <c r="N19" s="8">
        <v>4080642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11605960</v>
      </c>
      <c r="X19" s="8">
        <v>15915334</v>
      </c>
      <c r="Y19" s="8">
        <v>-4309374</v>
      </c>
      <c r="Z19" s="2">
        <v>-27.08</v>
      </c>
      <c r="AA19" s="6">
        <v>22464583</v>
      </c>
    </row>
    <row r="20" spans="1:27" ht="13.5">
      <c r="A20" s="23" t="s">
        <v>47</v>
      </c>
      <c r="B20" s="29"/>
      <c r="C20" s="6">
        <v>242432</v>
      </c>
      <c r="D20" s="6">
        <v>0</v>
      </c>
      <c r="E20" s="7">
        <v>3792000</v>
      </c>
      <c r="F20" s="26">
        <v>3792000</v>
      </c>
      <c r="G20" s="26">
        <v>70589</v>
      </c>
      <c r="H20" s="26">
        <v>224407</v>
      </c>
      <c r="I20" s="26">
        <v>103244</v>
      </c>
      <c r="J20" s="26">
        <v>398240</v>
      </c>
      <c r="K20" s="26">
        <v>143889</v>
      </c>
      <c r="L20" s="26">
        <v>0</v>
      </c>
      <c r="M20" s="26">
        <v>28704</v>
      </c>
      <c r="N20" s="26">
        <v>172593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570833</v>
      </c>
      <c r="X20" s="26">
        <v>1199676</v>
      </c>
      <c r="Y20" s="26">
        <v>-628843</v>
      </c>
      <c r="Z20" s="27">
        <v>-52.42</v>
      </c>
      <c r="AA20" s="28">
        <v>3792000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71685318</v>
      </c>
      <c r="D22" s="33">
        <f>SUM(D5:D21)</f>
        <v>0</v>
      </c>
      <c r="E22" s="34">
        <f t="shared" si="0"/>
        <v>83799143</v>
      </c>
      <c r="F22" s="35">
        <f t="shared" si="0"/>
        <v>83799143</v>
      </c>
      <c r="G22" s="35">
        <f t="shared" si="0"/>
        <v>20811497</v>
      </c>
      <c r="H22" s="35">
        <f t="shared" si="0"/>
        <v>3962927</v>
      </c>
      <c r="I22" s="35">
        <f t="shared" si="0"/>
        <v>3370903</v>
      </c>
      <c r="J22" s="35">
        <f t="shared" si="0"/>
        <v>28145327</v>
      </c>
      <c r="K22" s="35">
        <f t="shared" si="0"/>
        <v>3562826</v>
      </c>
      <c r="L22" s="35">
        <f t="shared" si="0"/>
        <v>0</v>
      </c>
      <c r="M22" s="35">
        <f t="shared" si="0"/>
        <v>7471764</v>
      </c>
      <c r="N22" s="35">
        <f t="shared" si="0"/>
        <v>11034590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39179917</v>
      </c>
      <c r="X22" s="35">
        <f t="shared" si="0"/>
        <v>43514861</v>
      </c>
      <c r="Y22" s="35">
        <f t="shared" si="0"/>
        <v>-4334944</v>
      </c>
      <c r="Z22" s="36">
        <f>+IF(X22&lt;&gt;0,+(Y22/X22)*100,0)</f>
        <v>-9.9619851709971</v>
      </c>
      <c r="AA22" s="33">
        <f>SUM(AA5:AA21)</f>
        <v>83799143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21022910</v>
      </c>
      <c r="D25" s="6">
        <v>0</v>
      </c>
      <c r="E25" s="7">
        <v>31237000</v>
      </c>
      <c r="F25" s="8">
        <v>31237000</v>
      </c>
      <c r="G25" s="8">
        <v>1740481</v>
      </c>
      <c r="H25" s="8">
        <v>1986887</v>
      </c>
      <c r="I25" s="8">
        <v>1888939</v>
      </c>
      <c r="J25" s="8">
        <v>5616307</v>
      </c>
      <c r="K25" s="8">
        <v>1954439</v>
      </c>
      <c r="L25" s="8">
        <v>0</v>
      </c>
      <c r="M25" s="8">
        <v>1878326</v>
      </c>
      <c r="N25" s="8">
        <v>3832765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9449072</v>
      </c>
      <c r="X25" s="8">
        <v>13708975</v>
      </c>
      <c r="Y25" s="8">
        <v>-4259903</v>
      </c>
      <c r="Z25" s="2">
        <v>-31.07</v>
      </c>
      <c r="AA25" s="6">
        <v>31237000</v>
      </c>
    </row>
    <row r="26" spans="1:27" ht="13.5">
      <c r="A26" s="25" t="s">
        <v>52</v>
      </c>
      <c r="B26" s="24"/>
      <c r="C26" s="6">
        <v>2480997</v>
      </c>
      <c r="D26" s="6">
        <v>0</v>
      </c>
      <c r="E26" s="7">
        <v>2564000</v>
      </c>
      <c r="F26" s="8">
        <v>2564000</v>
      </c>
      <c r="G26" s="8">
        <v>170733</v>
      </c>
      <c r="H26" s="8">
        <v>146641</v>
      </c>
      <c r="I26" s="8">
        <v>140502</v>
      </c>
      <c r="J26" s="8">
        <v>457876</v>
      </c>
      <c r="K26" s="8">
        <v>142052</v>
      </c>
      <c r="L26" s="8">
        <v>0</v>
      </c>
      <c r="M26" s="8">
        <v>179089</v>
      </c>
      <c r="N26" s="8">
        <v>321141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779017</v>
      </c>
      <c r="X26" s="8">
        <v>1352862</v>
      </c>
      <c r="Y26" s="8">
        <v>-573845</v>
      </c>
      <c r="Z26" s="2">
        <v>-42.42</v>
      </c>
      <c r="AA26" s="6">
        <v>2564000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3950820</v>
      </c>
      <c r="F27" s="8">
        <v>3950820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3950820</v>
      </c>
    </row>
    <row r="28" spans="1:27" ht="13.5">
      <c r="A28" s="25" t="s">
        <v>54</v>
      </c>
      <c r="B28" s="24"/>
      <c r="C28" s="6">
        <v>3279937</v>
      </c>
      <c r="D28" s="6">
        <v>0</v>
      </c>
      <c r="E28" s="7">
        <v>4508782</v>
      </c>
      <c r="F28" s="8">
        <v>4508782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4508782</v>
      </c>
    </row>
    <row r="29" spans="1:27" ht="13.5">
      <c r="A29" s="25" t="s">
        <v>55</v>
      </c>
      <c r="B29" s="24"/>
      <c r="C29" s="6">
        <v>66035</v>
      </c>
      <c r="D29" s="6">
        <v>0</v>
      </c>
      <c r="E29" s="7">
        <v>245180</v>
      </c>
      <c r="F29" s="8">
        <v>245180</v>
      </c>
      <c r="G29" s="8">
        <v>2728</v>
      </c>
      <c r="H29" s="8">
        <v>2276</v>
      </c>
      <c r="I29" s="8">
        <v>1775</v>
      </c>
      <c r="J29" s="8">
        <v>6779</v>
      </c>
      <c r="K29" s="8">
        <v>1424</v>
      </c>
      <c r="L29" s="8">
        <v>0</v>
      </c>
      <c r="M29" s="8">
        <v>456</v>
      </c>
      <c r="N29" s="8">
        <v>1880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8659</v>
      </c>
      <c r="X29" s="8">
        <v>122502</v>
      </c>
      <c r="Y29" s="8">
        <v>-113843</v>
      </c>
      <c r="Z29" s="2">
        <v>-92.93</v>
      </c>
      <c r="AA29" s="6">
        <v>245180</v>
      </c>
    </row>
    <row r="30" spans="1:27" ht="13.5">
      <c r="A30" s="25" t="s">
        <v>56</v>
      </c>
      <c r="B30" s="24"/>
      <c r="C30" s="6">
        <v>15204262</v>
      </c>
      <c r="D30" s="6">
        <v>0</v>
      </c>
      <c r="E30" s="7">
        <v>17673000</v>
      </c>
      <c r="F30" s="8">
        <v>17673000</v>
      </c>
      <c r="G30" s="8">
        <v>0</v>
      </c>
      <c r="H30" s="8">
        <v>2199643</v>
      </c>
      <c r="I30" s="8">
        <v>2578614</v>
      </c>
      <c r="J30" s="8">
        <v>4778257</v>
      </c>
      <c r="K30" s="8">
        <v>1623937</v>
      </c>
      <c r="L30" s="8">
        <v>0</v>
      </c>
      <c r="M30" s="8">
        <v>-242415</v>
      </c>
      <c r="N30" s="8">
        <v>1381522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6159779</v>
      </c>
      <c r="X30" s="8">
        <v>9792895</v>
      </c>
      <c r="Y30" s="8">
        <v>-3633116</v>
      </c>
      <c r="Z30" s="2">
        <v>-37.1</v>
      </c>
      <c r="AA30" s="6">
        <v>17673000</v>
      </c>
    </row>
    <row r="31" spans="1:27" ht="13.5">
      <c r="A31" s="25" t="s">
        <v>57</v>
      </c>
      <c r="B31" s="24"/>
      <c r="C31" s="6">
        <v>1516035</v>
      </c>
      <c r="D31" s="6">
        <v>0</v>
      </c>
      <c r="E31" s="7">
        <v>1607026</v>
      </c>
      <c r="F31" s="8">
        <v>1607026</v>
      </c>
      <c r="G31" s="8">
        <v>0</v>
      </c>
      <c r="H31" s="8">
        <v>64408</v>
      </c>
      <c r="I31" s="8">
        <v>66341</v>
      </c>
      <c r="J31" s="8">
        <v>130749</v>
      </c>
      <c r="K31" s="8">
        <v>165492</v>
      </c>
      <c r="L31" s="8">
        <v>0</v>
      </c>
      <c r="M31" s="8">
        <v>92853</v>
      </c>
      <c r="N31" s="8">
        <v>258345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389094</v>
      </c>
      <c r="X31" s="8">
        <v>866796</v>
      </c>
      <c r="Y31" s="8">
        <v>-477702</v>
      </c>
      <c r="Z31" s="2">
        <v>-55.11</v>
      </c>
      <c r="AA31" s="6">
        <v>1607026</v>
      </c>
    </row>
    <row r="32" spans="1:27" ht="13.5">
      <c r="A32" s="25" t="s">
        <v>58</v>
      </c>
      <c r="B32" s="24"/>
      <c r="C32" s="6">
        <v>3911427</v>
      </c>
      <c r="D32" s="6">
        <v>0</v>
      </c>
      <c r="E32" s="7">
        <v>7033000</v>
      </c>
      <c r="F32" s="8">
        <v>7033000</v>
      </c>
      <c r="G32" s="8">
        <v>0</v>
      </c>
      <c r="H32" s="8">
        <v>0</v>
      </c>
      <c r="I32" s="8">
        <v>1119109</v>
      </c>
      <c r="J32" s="8">
        <v>1119109</v>
      </c>
      <c r="K32" s="8">
        <v>866692</v>
      </c>
      <c r="L32" s="8">
        <v>0</v>
      </c>
      <c r="M32" s="8">
        <v>356006</v>
      </c>
      <c r="N32" s="8">
        <v>1222698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2341807</v>
      </c>
      <c r="X32" s="8">
        <v>4449203</v>
      </c>
      <c r="Y32" s="8">
        <v>-2107396</v>
      </c>
      <c r="Z32" s="2">
        <v>-47.37</v>
      </c>
      <c r="AA32" s="6">
        <v>7033000</v>
      </c>
    </row>
    <row r="33" spans="1:27" ht="13.5">
      <c r="A33" s="25" t="s">
        <v>59</v>
      </c>
      <c r="B33" s="24"/>
      <c r="C33" s="6">
        <v>3393538</v>
      </c>
      <c r="D33" s="6">
        <v>0</v>
      </c>
      <c r="E33" s="7">
        <v>4531000</v>
      </c>
      <c r="F33" s="8">
        <v>4531000</v>
      </c>
      <c r="G33" s="8">
        <v>-275747</v>
      </c>
      <c r="H33" s="8">
        <v>348965</v>
      </c>
      <c r="I33" s="8">
        <v>665557</v>
      </c>
      <c r="J33" s="8">
        <v>738775</v>
      </c>
      <c r="K33" s="8">
        <v>1154212</v>
      </c>
      <c r="L33" s="8">
        <v>0</v>
      </c>
      <c r="M33" s="8">
        <v>638654</v>
      </c>
      <c r="N33" s="8">
        <v>1792866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2531641</v>
      </c>
      <c r="X33" s="8">
        <v>1634000</v>
      </c>
      <c r="Y33" s="8">
        <v>897641</v>
      </c>
      <c r="Z33" s="2">
        <v>54.94</v>
      </c>
      <c r="AA33" s="6">
        <v>4531000</v>
      </c>
    </row>
    <row r="34" spans="1:27" ht="13.5">
      <c r="A34" s="25" t="s">
        <v>60</v>
      </c>
      <c r="B34" s="24"/>
      <c r="C34" s="6">
        <v>12529968</v>
      </c>
      <c r="D34" s="6">
        <v>0</v>
      </c>
      <c r="E34" s="7">
        <v>10448000</v>
      </c>
      <c r="F34" s="8">
        <v>10448000</v>
      </c>
      <c r="G34" s="8">
        <v>111667</v>
      </c>
      <c r="H34" s="8">
        <v>266471</v>
      </c>
      <c r="I34" s="8">
        <v>688090</v>
      </c>
      <c r="J34" s="8">
        <v>1066228</v>
      </c>
      <c r="K34" s="8">
        <v>1356413</v>
      </c>
      <c r="L34" s="8">
        <v>0</v>
      </c>
      <c r="M34" s="8">
        <v>395606</v>
      </c>
      <c r="N34" s="8">
        <v>1752019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2818247</v>
      </c>
      <c r="X34" s="8">
        <v>4014100</v>
      </c>
      <c r="Y34" s="8">
        <v>-1195853</v>
      </c>
      <c r="Z34" s="2">
        <v>-29.79</v>
      </c>
      <c r="AA34" s="6">
        <v>10448000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-1000</v>
      </c>
      <c r="I35" s="8">
        <v>0</v>
      </c>
      <c r="J35" s="8">
        <v>-1000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-1000</v>
      </c>
      <c r="X35" s="8"/>
      <c r="Y35" s="8">
        <v>-1000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63405109</v>
      </c>
      <c r="D36" s="33">
        <f>SUM(D25:D35)</f>
        <v>0</v>
      </c>
      <c r="E36" s="34">
        <f t="shared" si="1"/>
        <v>83797808</v>
      </c>
      <c r="F36" s="35">
        <f t="shared" si="1"/>
        <v>83797808</v>
      </c>
      <c r="G36" s="35">
        <f t="shared" si="1"/>
        <v>1749862</v>
      </c>
      <c r="H36" s="35">
        <f t="shared" si="1"/>
        <v>5014291</v>
      </c>
      <c r="I36" s="35">
        <f t="shared" si="1"/>
        <v>7148927</v>
      </c>
      <c r="J36" s="35">
        <f t="shared" si="1"/>
        <v>13913080</v>
      </c>
      <c r="K36" s="35">
        <f t="shared" si="1"/>
        <v>7264661</v>
      </c>
      <c r="L36" s="35">
        <f t="shared" si="1"/>
        <v>0</v>
      </c>
      <c r="M36" s="35">
        <f t="shared" si="1"/>
        <v>3298575</v>
      </c>
      <c r="N36" s="35">
        <f t="shared" si="1"/>
        <v>10563236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24476316</v>
      </c>
      <c r="X36" s="35">
        <f t="shared" si="1"/>
        <v>35941333</v>
      </c>
      <c r="Y36" s="35">
        <f t="shared" si="1"/>
        <v>-11465017</v>
      </c>
      <c r="Z36" s="36">
        <f>+IF(X36&lt;&gt;0,+(Y36/X36)*100,0)</f>
        <v>-31.89925370881486</v>
      </c>
      <c r="AA36" s="33">
        <f>SUM(AA25:AA35)</f>
        <v>83797808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8280209</v>
      </c>
      <c r="D38" s="46">
        <f>+D22-D36</f>
        <v>0</v>
      </c>
      <c r="E38" s="47">
        <f t="shared" si="2"/>
        <v>1335</v>
      </c>
      <c r="F38" s="48">
        <f t="shared" si="2"/>
        <v>1335</v>
      </c>
      <c r="G38" s="48">
        <f t="shared" si="2"/>
        <v>19061635</v>
      </c>
      <c r="H38" s="48">
        <f t="shared" si="2"/>
        <v>-1051364</v>
      </c>
      <c r="I38" s="48">
        <f t="shared" si="2"/>
        <v>-3778024</v>
      </c>
      <c r="J38" s="48">
        <f t="shared" si="2"/>
        <v>14232247</v>
      </c>
      <c r="K38" s="48">
        <f t="shared" si="2"/>
        <v>-3701835</v>
      </c>
      <c r="L38" s="48">
        <f t="shared" si="2"/>
        <v>0</v>
      </c>
      <c r="M38" s="48">
        <f t="shared" si="2"/>
        <v>4173189</v>
      </c>
      <c r="N38" s="48">
        <f t="shared" si="2"/>
        <v>471354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14703601</v>
      </c>
      <c r="X38" s="48">
        <f>IF(F22=F36,0,X22-X36)</f>
        <v>7573528</v>
      </c>
      <c r="Y38" s="48">
        <f t="shared" si="2"/>
        <v>7130073</v>
      </c>
      <c r="Z38" s="49">
        <f>+IF(X38&lt;&gt;0,+(Y38/X38)*100,0)</f>
        <v>94.14467075318134</v>
      </c>
      <c r="AA38" s="46">
        <f>+AA22-AA36</f>
        <v>1335</v>
      </c>
    </row>
    <row r="39" spans="1:27" ht="13.5">
      <c r="A39" s="23" t="s">
        <v>64</v>
      </c>
      <c r="B39" s="29"/>
      <c r="C39" s="6">
        <v>16848214</v>
      </c>
      <c r="D39" s="6">
        <v>0</v>
      </c>
      <c r="E39" s="7">
        <v>9173000</v>
      </c>
      <c r="F39" s="8">
        <v>9173000</v>
      </c>
      <c r="G39" s="8">
        <v>0</v>
      </c>
      <c r="H39" s="8">
        <v>0</v>
      </c>
      <c r="I39" s="8">
        <v>3452940</v>
      </c>
      <c r="J39" s="8">
        <v>3452940</v>
      </c>
      <c r="K39" s="8">
        <v>1609070</v>
      </c>
      <c r="L39" s="8">
        <v>0</v>
      </c>
      <c r="M39" s="8">
        <v>0</v>
      </c>
      <c r="N39" s="8">
        <v>1609070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5062010</v>
      </c>
      <c r="X39" s="8"/>
      <c r="Y39" s="8">
        <v>5062010</v>
      </c>
      <c r="Z39" s="2">
        <v>0</v>
      </c>
      <c r="AA39" s="6">
        <v>9173000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6002000</v>
      </c>
      <c r="Y40" s="26">
        <v>-6002000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25128423</v>
      </c>
      <c r="D42" s="55">
        <f>SUM(D38:D41)</f>
        <v>0</v>
      </c>
      <c r="E42" s="56">
        <f t="shared" si="3"/>
        <v>9174335</v>
      </c>
      <c r="F42" s="57">
        <f t="shared" si="3"/>
        <v>9174335</v>
      </c>
      <c r="G42" s="57">
        <f t="shared" si="3"/>
        <v>19061635</v>
      </c>
      <c r="H42" s="57">
        <f t="shared" si="3"/>
        <v>-1051364</v>
      </c>
      <c r="I42" s="57">
        <f t="shared" si="3"/>
        <v>-325084</v>
      </c>
      <c r="J42" s="57">
        <f t="shared" si="3"/>
        <v>17685187</v>
      </c>
      <c r="K42" s="57">
        <f t="shared" si="3"/>
        <v>-2092765</v>
      </c>
      <c r="L42" s="57">
        <f t="shared" si="3"/>
        <v>0</v>
      </c>
      <c r="M42" s="57">
        <f t="shared" si="3"/>
        <v>4173189</v>
      </c>
      <c r="N42" s="57">
        <f t="shared" si="3"/>
        <v>2080424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19765611</v>
      </c>
      <c r="X42" s="57">
        <f t="shared" si="3"/>
        <v>13575528</v>
      </c>
      <c r="Y42" s="57">
        <f t="shared" si="3"/>
        <v>6190083</v>
      </c>
      <c r="Z42" s="58">
        <f>+IF(X42&lt;&gt;0,+(Y42/X42)*100,0)</f>
        <v>45.597364610790834</v>
      </c>
      <c r="AA42" s="55">
        <f>SUM(AA38:AA41)</f>
        <v>9174335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25128423</v>
      </c>
      <c r="D44" s="63">
        <f>+D42-D43</f>
        <v>0</v>
      </c>
      <c r="E44" s="64">
        <f t="shared" si="4"/>
        <v>9174335</v>
      </c>
      <c r="F44" s="65">
        <f t="shared" si="4"/>
        <v>9174335</v>
      </c>
      <c r="G44" s="65">
        <f t="shared" si="4"/>
        <v>19061635</v>
      </c>
      <c r="H44" s="65">
        <f t="shared" si="4"/>
        <v>-1051364</v>
      </c>
      <c r="I44" s="65">
        <f t="shared" si="4"/>
        <v>-325084</v>
      </c>
      <c r="J44" s="65">
        <f t="shared" si="4"/>
        <v>17685187</v>
      </c>
      <c r="K44" s="65">
        <f t="shared" si="4"/>
        <v>-2092765</v>
      </c>
      <c r="L44" s="65">
        <f t="shared" si="4"/>
        <v>0</v>
      </c>
      <c r="M44" s="65">
        <f t="shared" si="4"/>
        <v>4173189</v>
      </c>
      <c r="N44" s="65">
        <f t="shared" si="4"/>
        <v>2080424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19765611</v>
      </c>
      <c r="X44" s="65">
        <f t="shared" si="4"/>
        <v>13575528</v>
      </c>
      <c r="Y44" s="65">
        <f t="shared" si="4"/>
        <v>6190083</v>
      </c>
      <c r="Z44" s="66">
        <f>+IF(X44&lt;&gt;0,+(Y44/X44)*100,0)</f>
        <v>45.597364610790834</v>
      </c>
      <c r="AA44" s="63">
        <f>+AA42-AA43</f>
        <v>9174335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25128423</v>
      </c>
      <c r="D46" s="55">
        <f>SUM(D44:D45)</f>
        <v>0</v>
      </c>
      <c r="E46" s="56">
        <f t="shared" si="5"/>
        <v>9174335</v>
      </c>
      <c r="F46" s="57">
        <f t="shared" si="5"/>
        <v>9174335</v>
      </c>
      <c r="G46" s="57">
        <f t="shared" si="5"/>
        <v>19061635</v>
      </c>
      <c r="H46" s="57">
        <f t="shared" si="5"/>
        <v>-1051364</v>
      </c>
      <c r="I46" s="57">
        <f t="shared" si="5"/>
        <v>-325084</v>
      </c>
      <c r="J46" s="57">
        <f t="shared" si="5"/>
        <v>17685187</v>
      </c>
      <c r="K46" s="57">
        <f t="shared" si="5"/>
        <v>-2092765</v>
      </c>
      <c r="L46" s="57">
        <f t="shared" si="5"/>
        <v>0</v>
      </c>
      <c r="M46" s="57">
        <f t="shared" si="5"/>
        <v>4173189</v>
      </c>
      <c r="N46" s="57">
        <f t="shared" si="5"/>
        <v>2080424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19765611</v>
      </c>
      <c r="X46" s="57">
        <f t="shared" si="5"/>
        <v>13575528</v>
      </c>
      <c r="Y46" s="57">
        <f t="shared" si="5"/>
        <v>6190083</v>
      </c>
      <c r="Z46" s="58">
        <f>+IF(X46&lt;&gt;0,+(Y46/X46)*100,0)</f>
        <v>45.597364610790834</v>
      </c>
      <c r="AA46" s="55">
        <f>SUM(AA44:AA45)</f>
        <v>9174335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25128423</v>
      </c>
      <c r="D48" s="71">
        <f>SUM(D46:D47)</f>
        <v>0</v>
      </c>
      <c r="E48" s="72">
        <f t="shared" si="6"/>
        <v>9174335</v>
      </c>
      <c r="F48" s="73">
        <f t="shared" si="6"/>
        <v>9174335</v>
      </c>
      <c r="G48" s="73">
        <f t="shared" si="6"/>
        <v>19061635</v>
      </c>
      <c r="H48" s="74">
        <f t="shared" si="6"/>
        <v>-1051364</v>
      </c>
      <c r="I48" s="74">
        <f t="shared" si="6"/>
        <v>-325084</v>
      </c>
      <c r="J48" s="74">
        <f t="shared" si="6"/>
        <v>17685187</v>
      </c>
      <c r="K48" s="74">
        <f t="shared" si="6"/>
        <v>-2092765</v>
      </c>
      <c r="L48" s="74">
        <f t="shared" si="6"/>
        <v>0</v>
      </c>
      <c r="M48" s="73">
        <f t="shared" si="6"/>
        <v>4173189</v>
      </c>
      <c r="N48" s="73">
        <f t="shared" si="6"/>
        <v>2080424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19765611</v>
      </c>
      <c r="X48" s="74">
        <f t="shared" si="6"/>
        <v>13575528</v>
      </c>
      <c r="Y48" s="74">
        <f t="shared" si="6"/>
        <v>6190083</v>
      </c>
      <c r="Z48" s="75">
        <f>+IF(X48&lt;&gt;0,+(Y48/X48)*100,0)</f>
        <v>45.597364610790834</v>
      </c>
      <c r="AA48" s="76">
        <f>SUM(AA46:AA47)</f>
        <v>9174335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85436959</v>
      </c>
      <c r="F5" s="8">
        <v>85436959</v>
      </c>
      <c r="G5" s="8">
        <v>0</v>
      </c>
      <c r="H5" s="8">
        <v>2633691</v>
      </c>
      <c r="I5" s="8">
        <v>6221964</v>
      </c>
      <c r="J5" s="8">
        <v>8855655</v>
      </c>
      <c r="K5" s="8">
        <v>6177930</v>
      </c>
      <c r="L5" s="8">
        <v>6137562</v>
      </c>
      <c r="M5" s="8">
        <v>6044147</v>
      </c>
      <c r="N5" s="8">
        <v>18359639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27215294</v>
      </c>
      <c r="X5" s="8">
        <v>42718482</v>
      </c>
      <c r="Y5" s="8">
        <v>-15503188</v>
      </c>
      <c r="Z5" s="2">
        <v>-36.29</v>
      </c>
      <c r="AA5" s="6">
        <v>85436959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267693596</v>
      </c>
      <c r="F7" s="8">
        <v>267693596</v>
      </c>
      <c r="G7" s="8">
        <v>0</v>
      </c>
      <c r="H7" s="8">
        <v>22219162</v>
      </c>
      <c r="I7" s="8">
        <v>22652643</v>
      </c>
      <c r="J7" s="8">
        <v>44871805</v>
      </c>
      <c r="K7" s="8">
        <v>21719170</v>
      </c>
      <c r="L7" s="8">
        <v>23187954</v>
      </c>
      <c r="M7" s="8">
        <v>25937537</v>
      </c>
      <c r="N7" s="8">
        <v>70844661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115716466</v>
      </c>
      <c r="X7" s="8">
        <v>133846800</v>
      </c>
      <c r="Y7" s="8">
        <v>-18130334</v>
      </c>
      <c r="Z7" s="2">
        <v>-13.55</v>
      </c>
      <c r="AA7" s="6">
        <v>267693596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51647337</v>
      </c>
      <c r="F8" s="8">
        <v>51647337</v>
      </c>
      <c r="G8" s="8">
        <v>0</v>
      </c>
      <c r="H8" s="8">
        <v>3581275</v>
      </c>
      <c r="I8" s="8">
        <v>4324797</v>
      </c>
      <c r="J8" s="8">
        <v>7906072</v>
      </c>
      <c r="K8" s="8">
        <v>4177550</v>
      </c>
      <c r="L8" s="8">
        <v>4232160</v>
      </c>
      <c r="M8" s="8">
        <v>5482405</v>
      </c>
      <c r="N8" s="8">
        <v>13892115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21798187</v>
      </c>
      <c r="X8" s="8">
        <v>25823670</v>
      </c>
      <c r="Y8" s="8">
        <v>-4025483</v>
      </c>
      <c r="Z8" s="2">
        <v>-15.59</v>
      </c>
      <c r="AA8" s="6">
        <v>51647337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28334771</v>
      </c>
      <c r="F9" s="8">
        <v>28334771</v>
      </c>
      <c r="G9" s="8">
        <v>0</v>
      </c>
      <c r="H9" s="8">
        <v>2527528</v>
      </c>
      <c r="I9" s="8">
        <v>2729939</v>
      </c>
      <c r="J9" s="8">
        <v>5257467</v>
      </c>
      <c r="K9" s="8">
        <v>2547200</v>
      </c>
      <c r="L9" s="8">
        <v>2561453</v>
      </c>
      <c r="M9" s="8">
        <v>2517743</v>
      </c>
      <c r="N9" s="8">
        <v>7626396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12883863</v>
      </c>
      <c r="X9" s="8">
        <v>14167386</v>
      </c>
      <c r="Y9" s="8">
        <v>-1283523</v>
      </c>
      <c r="Z9" s="2">
        <v>-9.06</v>
      </c>
      <c r="AA9" s="6">
        <v>28334771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23347060</v>
      </c>
      <c r="F10" s="26">
        <v>23347060</v>
      </c>
      <c r="G10" s="26">
        <v>0</v>
      </c>
      <c r="H10" s="26">
        <v>1812514</v>
      </c>
      <c r="I10" s="26">
        <v>2080425</v>
      </c>
      <c r="J10" s="26">
        <v>3892939</v>
      </c>
      <c r="K10" s="26">
        <v>1868927</v>
      </c>
      <c r="L10" s="26">
        <v>1964416</v>
      </c>
      <c r="M10" s="26">
        <v>1835178</v>
      </c>
      <c r="N10" s="26">
        <v>5668521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9561460</v>
      </c>
      <c r="X10" s="26">
        <v>11673528</v>
      </c>
      <c r="Y10" s="26">
        <v>-2112068</v>
      </c>
      <c r="Z10" s="27">
        <v>-18.09</v>
      </c>
      <c r="AA10" s="28">
        <v>23347060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10074876</v>
      </c>
      <c r="F12" s="8">
        <v>10074876</v>
      </c>
      <c r="G12" s="8">
        <v>0</v>
      </c>
      <c r="H12" s="8">
        <v>295005</v>
      </c>
      <c r="I12" s="8">
        <v>422274</v>
      </c>
      <c r="J12" s="8">
        <v>717279</v>
      </c>
      <c r="K12" s="8">
        <v>512350</v>
      </c>
      <c r="L12" s="8">
        <v>548528</v>
      </c>
      <c r="M12" s="8">
        <v>1829060</v>
      </c>
      <c r="N12" s="8">
        <v>2889938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3607217</v>
      </c>
      <c r="X12" s="8">
        <v>5037438</v>
      </c>
      <c r="Y12" s="8">
        <v>-1430221</v>
      </c>
      <c r="Z12" s="2">
        <v>-28.39</v>
      </c>
      <c r="AA12" s="6">
        <v>10074876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1250000</v>
      </c>
      <c r="F13" s="8">
        <v>1250000</v>
      </c>
      <c r="G13" s="8">
        <v>0</v>
      </c>
      <c r="H13" s="8">
        <v>118691</v>
      </c>
      <c r="I13" s="8">
        <v>145102</v>
      </c>
      <c r="J13" s="8">
        <v>263793</v>
      </c>
      <c r="K13" s="8">
        <v>147966</v>
      </c>
      <c r="L13" s="8">
        <v>176895</v>
      </c>
      <c r="M13" s="8">
        <v>163521</v>
      </c>
      <c r="N13" s="8">
        <v>488382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752175</v>
      </c>
      <c r="X13" s="8">
        <v>625002</v>
      </c>
      <c r="Y13" s="8">
        <v>127173</v>
      </c>
      <c r="Z13" s="2">
        <v>20.35</v>
      </c>
      <c r="AA13" s="6">
        <v>1250000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3000000</v>
      </c>
      <c r="F14" s="8">
        <v>3000000</v>
      </c>
      <c r="G14" s="8">
        <v>0</v>
      </c>
      <c r="H14" s="8">
        <v>271006</v>
      </c>
      <c r="I14" s="8">
        <v>284283</v>
      </c>
      <c r="J14" s="8">
        <v>555289</v>
      </c>
      <c r="K14" s="8">
        <v>289667</v>
      </c>
      <c r="L14" s="8">
        <v>307135</v>
      </c>
      <c r="M14" s="8">
        <v>349878</v>
      </c>
      <c r="N14" s="8">
        <v>946680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1501969</v>
      </c>
      <c r="X14" s="8">
        <v>1500000</v>
      </c>
      <c r="Y14" s="8">
        <v>1969</v>
      </c>
      <c r="Z14" s="2">
        <v>0.13</v>
      </c>
      <c r="AA14" s="6">
        <v>3000000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541080</v>
      </c>
      <c r="F16" s="8">
        <v>541080</v>
      </c>
      <c r="G16" s="8">
        <v>0</v>
      </c>
      <c r="H16" s="8">
        <v>48193</v>
      </c>
      <c r="I16" s="8">
        <v>54682</v>
      </c>
      <c r="J16" s="8">
        <v>102875</v>
      </c>
      <c r="K16" s="8">
        <v>39658</v>
      </c>
      <c r="L16" s="8">
        <v>55502</v>
      </c>
      <c r="M16" s="8">
        <v>59139</v>
      </c>
      <c r="N16" s="8">
        <v>154299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257174</v>
      </c>
      <c r="X16" s="8">
        <v>270540</v>
      </c>
      <c r="Y16" s="8">
        <v>-13366</v>
      </c>
      <c r="Z16" s="2">
        <v>-4.94</v>
      </c>
      <c r="AA16" s="6">
        <v>541080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1582950</v>
      </c>
      <c r="F17" s="8">
        <v>1582950</v>
      </c>
      <c r="G17" s="8">
        <v>0</v>
      </c>
      <c r="H17" s="8">
        <v>162467</v>
      </c>
      <c r="I17" s="8">
        <v>139177</v>
      </c>
      <c r="J17" s="8">
        <v>301644</v>
      </c>
      <c r="K17" s="8">
        <v>145297</v>
      </c>
      <c r="L17" s="8">
        <v>117853</v>
      </c>
      <c r="M17" s="8">
        <v>95552</v>
      </c>
      <c r="N17" s="8">
        <v>358702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660346</v>
      </c>
      <c r="X17" s="8">
        <v>791478</v>
      </c>
      <c r="Y17" s="8">
        <v>-131132</v>
      </c>
      <c r="Z17" s="2">
        <v>-16.57</v>
      </c>
      <c r="AA17" s="6">
        <v>1582950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4307000</v>
      </c>
      <c r="F18" s="8">
        <v>4307000</v>
      </c>
      <c r="G18" s="8">
        <v>0</v>
      </c>
      <c r="H18" s="8">
        <v>430766</v>
      </c>
      <c r="I18" s="8">
        <v>423154</v>
      </c>
      <c r="J18" s="8">
        <v>853920</v>
      </c>
      <c r="K18" s="8">
        <v>362557</v>
      </c>
      <c r="L18" s="8">
        <v>394387</v>
      </c>
      <c r="M18" s="8">
        <v>390121</v>
      </c>
      <c r="N18" s="8">
        <v>1147065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2000985</v>
      </c>
      <c r="X18" s="8">
        <v>2153502</v>
      </c>
      <c r="Y18" s="8">
        <v>-152517</v>
      </c>
      <c r="Z18" s="2">
        <v>-7.08</v>
      </c>
      <c r="AA18" s="6">
        <v>4307000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96721702</v>
      </c>
      <c r="F19" s="8">
        <v>96721702</v>
      </c>
      <c r="G19" s="8">
        <v>0</v>
      </c>
      <c r="H19" s="8">
        <v>17910332</v>
      </c>
      <c r="I19" s="8">
        <v>500036</v>
      </c>
      <c r="J19" s="8">
        <v>18410368</v>
      </c>
      <c r="K19" s="8">
        <v>1720737</v>
      </c>
      <c r="L19" s="8">
        <v>684284</v>
      </c>
      <c r="M19" s="8">
        <v>23695786</v>
      </c>
      <c r="N19" s="8">
        <v>26100807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44511175</v>
      </c>
      <c r="X19" s="8">
        <v>48360852</v>
      </c>
      <c r="Y19" s="8">
        <v>-3849677</v>
      </c>
      <c r="Z19" s="2">
        <v>-7.96</v>
      </c>
      <c r="AA19" s="6">
        <v>96721702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13337386</v>
      </c>
      <c r="F20" s="26">
        <v>13337386</v>
      </c>
      <c r="G20" s="26">
        <v>1</v>
      </c>
      <c r="H20" s="26">
        <v>780052</v>
      </c>
      <c r="I20" s="26">
        <v>591712</v>
      </c>
      <c r="J20" s="26">
        <v>1371765</v>
      </c>
      <c r="K20" s="26">
        <v>890176</v>
      </c>
      <c r="L20" s="26">
        <v>859962</v>
      </c>
      <c r="M20" s="26">
        <v>613974</v>
      </c>
      <c r="N20" s="26">
        <v>2364112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3735877</v>
      </c>
      <c r="X20" s="26">
        <v>6668694</v>
      </c>
      <c r="Y20" s="26">
        <v>-2932817</v>
      </c>
      <c r="Z20" s="27">
        <v>-43.98</v>
      </c>
      <c r="AA20" s="28">
        <v>13337386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18663502</v>
      </c>
      <c r="F21" s="8">
        <v>18663502</v>
      </c>
      <c r="G21" s="8">
        <v>0</v>
      </c>
      <c r="H21" s="8">
        <v>1279200</v>
      </c>
      <c r="I21" s="30">
        <v>1622200</v>
      </c>
      <c r="J21" s="8">
        <v>2901400</v>
      </c>
      <c r="K21" s="8">
        <v>645700</v>
      </c>
      <c r="L21" s="8">
        <v>4323043</v>
      </c>
      <c r="M21" s="8">
        <v>66662</v>
      </c>
      <c r="N21" s="8">
        <v>5035405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7936805</v>
      </c>
      <c r="X21" s="8">
        <v>9331752</v>
      </c>
      <c r="Y21" s="8">
        <v>-1394947</v>
      </c>
      <c r="Z21" s="2">
        <v>-14.95</v>
      </c>
      <c r="AA21" s="6">
        <v>18663502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605938219</v>
      </c>
      <c r="F22" s="35">
        <f t="shared" si="0"/>
        <v>605938219</v>
      </c>
      <c r="G22" s="35">
        <f t="shared" si="0"/>
        <v>1</v>
      </c>
      <c r="H22" s="35">
        <f t="shared" si="0"/>
        <v>54069882</v>
      </c>
      <c r="I22" s="35">
        <f t="shared" si="0"/>
        <v>42192388</v>
      </c>
      <c r="J22" s="35">
        <f t="shared" si="0"/>
        <v>96262271</v>
      </c>
      <c r="K22" s="35">
        <f t="shared" si="0"/>
        <v>41244885</v>
      </c>
      <c r="L22" s="35">
        <f t="shared" si="0"/>
        <v>45551134</v>
      </c>
      <c r="M22" s="35">
        <f t="shared" si="0"/>
        <v>69080703</v>
      </c>
      <c r="N22" s="35">
        <f t="shared" si="0"/>
        <v>155876722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252138993</v>
      </c>
      <c r="X22" s="35">
        <f t="shared" si="0"/>
        <v>302969124</v>
      </c>
      <c r="Y22" s="35">
        <f t="shared" si="0"/>
        <v>-50830131</v>
      </c>
      <c r="Z22" s="36">
        <f>+IF(X22&lt;&gt;0,+(Y22/X22)*100,0)</f>
        <v>-16.77733041866009</v>
      </c>
      <c r="AA22" s="33">
        <f>SUM(AA5:AA21)</f>
        <v>605938219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233826247</v>
      </c>
      <c r="F25" s="8">
        <v>233826247</v>
      </c>
      <c r="G25" s="8">
        <v>1</v>
      </c>
      <c r="H25" s="8">
        <v>17038286</v>
      </c>
      <c r="I25" s="8">
        <v>19175817</v>
      </c>
      <c r="J25" s="8">
        <v>36214104</v>
      </c>
      <c r="K25" s="8">
        <v>18673890</v>
      </c>
      <c r="L25" s="8">
        <v>30073256</v>
      </c>
      <c r="M25" s="8">
        <v>19393883</v>
      </c>
      <c r="N25" s="8">
        <v>68141029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104355133</v>
      </c>
      <c r="X25" s="8">
        <v>116913126</v>
      </c>
      <c r="Y25" s="8">
        <v>-12557993</v>
      </c>
      <c r="Z25" s="2">
        <v>-10.74</v>
      </c>
      <c r="AA25" s="6">
        <v>233826247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10780692</v>
      </c>
      <c r="F26" s="8">
        <v>10780692</v>
      </c>
      <c r="G26" s="8">
        <v>0</v>
      </c>
      <c r="H26" s="8">
        <v>724125</v>
      </c>
      <c r="I26" s="8">
        <v>787239</v>
      </c>
      <c r="J26" s="8">
        <v>1511364</v>
      </c>
      <c r="K26" s="8">
        <v>788453</v>
      </c>
      <c r="L26" s="8">
        <v>784779</v>
      </c>
      <c r="M26" s="8">
        <v>771026</v>
      </c>
      <c r="N26" s="8">
        <v>2344258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3855622</v>
      </c>
      <c r="X26" s="8">
        <v>5390346</v>
      </c>
      <c r="Y26" s="8">
        <v>-1534724</v>
      </c>
      <c r="Z26" s="2">
        <v>-28.47</v>
      </c>
      <c r="AA26" s="6">
        <v>10780692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5000000</v>
      </c>
      <c r="F27" s="8">
        <v>5000000</v>
      </c>
      <c r="G27" s="8">
        <v>0</v>
      </c>
      <c r="H27" s="8">
        <v>0</v>
      </c>
      <c r="I27" s="8">
        <v>562</v>
      </c>
      <c r="J27" s="8">
        <v>562</v>
      </c>
      <c r="K27" s="8">
        <v>187</v>
      </c>
      <c r="L27" s="8">
        <v>187</v>
      </c>
      <c r="M27" s="8">
        <v>187</v>
      </c>
      <c r="N27" s="8">
        <v>561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1123</v>
      </c>
      <c r="X27" s="8">
        <v>2500002</v>
      </c>
      <c r="Y27" s="8">
        <v>-2498879</v>
      </c>
      <c r="Z27" s="2">
        <v>-99.96</v>
      </c>
      <c r="AA27" s="6">
        <v>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90719401</v>
      </c>
      <c r="F28" s="8">
        <v>90719401</v>
      </c>
      <c r="G28" s="8">
        <v>0</v>
      </c>
      <c r="H28" s="8">
        <v>0</v>
      </c>
      <c r="I28" s="8">
        <v>20669323</v>
      </c>
      <c r="J28" s="8">
        <v>20669323</v>
      </c>
      <c r="K28" s="8">
        <v>6889773</v>
      </c>
      <c r="L28" s="8">
        <v>6889773</v>
      </c>
      <c r="M28" s="8">
        <v>6889773</v>
      </c>
      <c r="N28" s="8">
        <v>20669319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41338642</v>
      </c>
      <c r="X28" s="8">
        <v>45359700</v>
      </c>
      <c r="Y28" s="8">
        <v>-4021058</v>
      </c>
      <c r="Z28" s="2">
        <v>-8.86</v>
      </c>
      <c r="AA28" s="6">
        <v>90719401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15001748</v>
      </c>
      <c r="F29" s="8">
        <v>15001748</v>
      </c>
      <c r="G29" s="8">
        <v>0</v>
      </c>
      <c r="H29" s="8">
        <v>785108</v>
      </c>
      <c r="I29" s="8">
        <v>708907</v>
      </c>
      <c r="J29" s="8">
        <v>1494015</v>
      </c>
      <c r="K29" s="8">
        <v>722036</v>
      </c>
      <c r="L29" s="8">
        <v>756369</v>
      </c>
      <c r="M29" s="8">
        <v>3075466</v>
      </c>
      <c r="N29" s="8">
        <v>4553871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6047886</v>
      </c>
      <c r="X29" s="8">
        <v>7500876</v>
      </c>
      <c r="Y29" s="8">
        <v>-1452990</v>
      </c>
      <c r="Z29" s="2">
        <v>-19.37</v>
      </c>
      <c r="AA29" s="6">
        <v>15001748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188887284</v>
      </c>
      <c r="F30" s="8">
        <v>188887284</v>
      </c>
      <c r="G30" s="8">
        <v>0</v>
      </c>
      <c r="H30" s="8">
        <v>19874204</v>
      </c>
      <c r="I30" s="8">
        <v>20152598</v>
      </c>
      <c r="J30" s="8">
        <v>40026802</v>
      </c>
      <c r="K30" s="8">
        <v>12474209</v>
      </c>
      <c r="L30" s="8">
        <v>12502508</v>
      </c>
      <c r="M30" s="8">
        <v>14494607</v>
      </c>
      <c r="N30" s="8">
        <v>39471324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79498126</v>
      </c>
      <c r="X30" s="8">
        <v>94443642</v>
      </c>
      <c r="Y30" s="8">
        <v>-14945516</v>
      </c>
      <c r="Z30" s="2">
        <v>-15.82</v>
      </c>
      <c r="AA30" s="6">
        <v>188887284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19037084</v>
      </c>
      <c r="F31" s="8">
        <v>19037084</v>
      </c>
      <c r="G31" s="8">
        <v>0</v>
      </c>
      <c r="H31" s="8">
        <v>777540</v>
      </c>
      <c r="I31" s="8">
        <v>896256</v>
      </c>
      <c r="J31" s="8">
        <v>1673796</v>
      </c>
      <c r="K31" s="8">
        <v>1194303</v>
      </c>
      <c r="L31" s="8">
        <v>786357</v>
      </c>
      <c r="M31" s="8">
        <v>1009278</v>
      </c>
      <c r="N31" s="8">
        <v>2989938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4663734</v>
      </c>
      <c r="X31" s="8">
        <v>9518544</v>
      </c>
      <c r="Y31" s="8">
        <v>-4854810</v>
      </c>
      <c r="Z31" s="2">
        <v>-51</v>
      </c>
      <c r="AA31" s="6">
        <v>19037084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8226178</v>
      </c>
      <c r="F32" s="8">
        <v>8226178</v>
      </c>
      <c r="G32" s="8">
        <v>0</v>
      </c>
      <c r="H32" s="8">
        <v>140202</v>
      </c>
      <c r="I32" s="8">
        <v>562942</v>
      </c>
      <c r="J32" s="8">
        <v>703144</v>
      </c>
      <c r="K32" s="8">
        <v>274934</v>
      </c>
      <c r="L32" s="8">
        <v>618593</v>
      </c>
      <c r="M32" s="8">
        <v>1555617</v>
      </c>
      <c r="N32" s="8">
        <v>2449144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3152288</v>
      </c>
      <c r="X32" s="8">
        <v>4113090</v>
      </c>
      <c r="Y32" s="8">
        <v>-960802</v>
      </c>
      <c r="Z32" s="2">
        <v>-23.36</v>
      </c>
      <c r="AA32" s="6">
        <v>8226178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110000</v>
      </c>
      <c r="F33" s="8">
        <v>110000</v>
      </c>
      <c r="G33" s="8">
        <v>0</v>
      </c>
      <c r="H33" s="8">
        <v>4500</v>
      </c>
      <c r="I33" s="8">
        <v>32500</v>
      </c>
      <c r="J33" s="8">
        <v>37000</v>
      </c>
      <c r="K33" s="8">
        <v>13245</v>
      </c>
      <c r="L33" s="8">
        <v>5900</v>
      </c>
      <c r="M33" s="8">
        <v>0</v>
      </c>
      <c r="N33" s="8">
        <v>19145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56145</v>
      </c>
      <c r="X33" s="8">
        <v>55002</v>
      </c>
      <c r="Y33" s="8">
        <v>1143</v>
      </c>
      <c r="Z33" s="2">
        <v>2.08</v>
      </c>
      <c r="AA33" s="6">
        <v>110000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75942020</v>
      </c>
      <c r="F34" s="8">
        <v>75942020</v>
      </c>
      <c r="G34" s="8">
        <v>0</v>
      </c>
      <c r="H34" s="8">
        <v>4608831</v>
      </c>
      <c r="I34" s="8">
        <v>4890813</v>
      </c>
      <c r="J34" s="8">
        <v>9499644</v>
      </c>
      <c r="K34" s="8">
        <v>6197998</v>
      </c>
      <c r="L34" s="8">
        <v>4134390</v>
      </c>
      <c r="M34" s="8">
        <v>5914900</v>
      </c>
      <c r="N34" s="8">
        <v>16247288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25746932</v>
      </c>
      <c r="X34" s="8">
        <v>37971012</v>
      </c>
      <c r="Y34" s="8">
        <v>-12224080</v>
      </c>
      <c r="Z34" s="2">
        <v>-32.19</v>
      </c>
      <c r="AA34" s="6">
        <v>75942020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647530654</v>
      </c>
      <c r="F36" s="35">
        <f t="shared" si="1"/>
        <v>647530654</v>
      </c>
      <c r="G36" s="35">
        <f t="shared" si="1"/>
        <v>1</v>
      </c>
      <c r="H36" s="35">
        <f t="shared" si="1"/>
        <v>43952796</v>
      </c>
      <c r="I36" s="35">
        <f t="shared" si="1"/>
        <v>67876957</v>
      </c>
      <c r="J36" s="35">
        <f t="shared" si="1"/>
        <v>111829754</v>
      </c>
      <c r="K36" s="35">
        <f t="shared" si="1"/>
        <v>47229028</v>
      </c>
      <c r="L36" s="35">
        <f t="shared" si="1"/>
        <v>56552112</v>
      </c>
      <c r="M36" s="35">
        <f t="shared" si="1"/>
        <v>53104737</v>
      </c>
      <c r="N36" s="35">
        <f t="shared" si="1"/>
        <v>156885877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268715631</v>
      </c>
      <c r="X36" s="35">
        <f t="shared" si="1"/>
        <v>323765340</v>
      </c>
      <c r="Y36" s="35">
        <f t="shared" si="1"/>
        <v>-55049709</v>
      </c>
      <c r="Z36" s="36">
        <f>+IF(X36&lt;&gt;0,+(Y36/X36)*100,0)</f>
        <v>-17.002965481110486</v>
      </c>
      <c r="AA36" s="33">
        <f>SUM(AA25:AA35)</f>
        <v>647530654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-41592435</v>
      </c>
      <c r="F38" s="48">
        <f t="shared" si="2"/>
        <v>-41592435</v>
      </c>
      <c r="G38" s="48">
        <f t="shared" si="2"/>
        <v>0</v>
      </c>
      <c r="H38" s="48">
        <f t="shared" si="2"/>
        <v>10117086</v>
      </c>
      <c r="I38" s="48">
        <f t="shared" si="2"/>
        <v>-25684569</v>
      </c>
      <c r="J38" s="48">
        <f t="shared" si="2"/>
        <v>-15567483</v>
      </c>
      <c r="K38" s="48">
        <f t="shared" si="2"/>
        <v>-5984143</v>
      </c>
      <c r="L38" s="48">
        <f t="shared" si="2"/>
        <v>-11000978</v>
      </c>
      <c r="M38" s="48">
        <f t="shared" si="2"/>
        <v>15975966</v>
      </c>
      <c r="N38" s="48">
        <f t="shared" si="2"/>
        <v>-1009155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-16576638</v>
      </c>
      <c r="X38" s="48">
        <f>IF(F22=F36,0,X22-X36)</f>
        <v>-20796216</v>
      </c>
      <c r="Y38" s="48">
        <f t="shared" si="2"/>
        <v>4219578</v>
      </c>
      <c r="Z38" s="49">
        <f>+IF(X38&lt;&gt;0,+(Y38/X38)*100,0)</f>
        <v>-20.29012393408493</v>
      </c>
      <c r="AA38" s="46">
        <f>+AA22-AA36</f>
        <v>-41592435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39676298</v>
      </c>
      <c r="F39" s="8">
        <v>39676298</v>
      </c>
      <c r="G39" s="8">
        <v>0</v>
      </c>
      <c r="H39" s="8">
        <v>208191</v>
      </c>
      <c r="I39" s="8">
        <v>2811328</v>
      </c>
      <c r="J39" s="8">
        <v>3019519</v>
      </c>
      <c r="K39" s="8">
        <v>3932890</v>
      </c>
      <c r="L39" s="8">
        <v>1277330</v>
      </c>
      <c r="M39" s="8">
        <v>3394400</v>
      </c>
      <c r="N39" s="8">
        <v>8604620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11624139</v>
      </c>
      <c r="X39" s="8">
        <v>19838148</v>
      </c>
      <c r="Y39" s="8">
        <v>-8214009</v>
      </c>
      <c r="Z39" s="2">
        <v>-41.41</v>
      </c>
      <c r="AA39" s="6">
        <v>39676298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-1916137</v>
      </c>
      <c r="F42" s="57">
        <f t="shared" si="3"/>
        <v>-1916137</v>
      </c>
      <c r="G42" s="57">
        <f t="shared" si="3"/>
        <v>0</v>
      </c>
      <c r="H42" s="57">
        <f t="shared" si="3"/>
        <v>10325277</v>
      </c>
      <c r="I42" s="57">
        <f t="shared" si="3"/>
        <v>-22873241</v>
      </c>
      <c r="J42" s="57">
        <f t="shared" si="3"/>
        <v>-12547964</v>
      </c>
      <c r="K42" s="57">
        <f t="shared" si="3"/>
        <v>-2051253</v>
      </c>
      <c r="L42" s="57">
        <f t="shared" si="3"/>
        <v>-9723648</v>
      </c>
      <c r="M42" s="57">
        <f t="shared" si="3"/>
        <v>19370366</v>
      </c>
      <c r="N42" s="57">
        <f t="shared" si="3"/>
        <v>7595465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-4952499</v>
      </c>
      <c r="X42" s="57">
        <f t="shared" si="3"/>
        <v>-958068</v>
      </c>
      <c r="Y42" s="57">
        <f t="shared" si="3"/>
        <v>-3994431</v>
      </c>
      <c r="Z42" s="58">
        <f>+IF(X42&lt;&gt;0,+(Y42/X42)*100,0)</f>
        <v>416.9256253209585</v>
      </c>
      <c r="AA42" s="55">
        <f>SUM(AA38:AA41)</f>
        <v>-1916137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-1916137</v>
      </c>
      <c r="F44" s="65">
        <f t="shared" si="4"/>
        <v>-1916137</v>
      </c>
      <c r="G44" s="65">
        <f t="shared" si="4"/>
        <v>0</v>
      </c>
      <c r="H44" s="65">
        <f t="shared" si="4"/>
        <v>10325277</v>
      </c>
      <c r="I44" s="65">
        <f t="shared" si="4"/>
        <v>-22873241</v>
      </c>
      <c r="J44" s="65">
        <f t="shared" si="4"/>
        <v>-12547964</v>
      </c>
      <c r="K44" s="65">
        <f t="shared" si="4"/>
        <v>-2051253</v>
      </c>
      <c r="L44" s="65">
        <f t="shared" si="4"/>
        <v>-9723648</v>
      </c>
      <c r="M44" s="65">
        <f t="shared" si="4"/>
        <v>19370366</v>
      </c>
      <c r="N44" s="65">
        <f t="shared" si="4"/>
        <v>7595465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-4952499</v>
      </c>
      <c r="X44" s="65">
        <f t="shared" si="4"/>
        <v>-958068</v>
      </c>
      <c r="Y44" s="65">
        <f t="shared" si="4"/>
        <v>-3994431</v>
      </c>
      <c r="Z44" s="66">
        <f>+IF(X44&lt;&gt;0,+(Y44/X44)*100,0)</f>
        <v>416.9256253209585</v>
      </c>
      <c r="AA44" s="63">
        <f>+AA42-AA43</f>
        <v>-1916137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-1916137</v>
      </c>
      <c r="F46" s="57">
        <f t="shared" si="5"/>
        <v>-1916137</v>
      </c>
      <c r="G46" s="57">
        <f t="shared" si="5"/>
        <v>0</v>
      </c>
      <c r="H46" s="57">
        <f t="shared" si="5"/>
        <v>10325277</v>
      </c>
      <c r="I46" s="57">
        <f t="shared" si="5"/>
        <v>-22873241</v>
      </c>
      <c r="J46" s="57">
        <f t="shared" si="5"/>
        <v>-12547964</v>
      </c>
      <c r="K46" s="57">
        <f t="shared" si="5"/>
        <v>-2051253</v>
      </c>
      <c r="L46" s="57">
        <f t="shared" si="5"/>
        <v>-9723648</v>
      </c>
      <c r="M46" s="57">
        <f t="shared" si="5"/>
        <v>19370366</v>
      </c>
      <c r="N46" s="57">
        <f t="shared" si="5"/>
        <v>7595465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-4952499</v>
      </c>
      <c r="X46" s="57">
        <f t="shared" si="5"/>
        <v>-958068</v>
      </c>
      <c r="Y46" s="57">
        <f t="shared" si="5"/>
        <v>-3994431</v>
      </c>
      <c r="Z46" s="58">
        <f>+IF(X46&lt;&gt;0,+(Y46/X46)*100,0)</f>
        <v>416.9256253209585</v>
      </c>
      <c r="AA46" s="55">
        <f>SUM(AA44:AA45)</f>
        <v>-1916137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-1916137</v>
      </c>
      <c r="F48" s="73">
        <f t="shared" si="6"/>
        <v>-1916137</v>
      </c>
      <c r="G48" s="73">
        <f t="shared" si="6"/>
        <v>0</v>
      </c>
      <c r="H48" s="74">
        <f t="shared" si="6"/>
        <v>10325277</v>
      </c>
      <c r="I48" s="74">
        <f t="shared" si="6"/>
        <v>-22873241</v>
      </c>
      <c r="J48" s="74">
        <f t="shared" si="6"/>
        <v>-12547964</v>
      </c>
      <c r="K48" s="74">
        <f t="shared" si="6"/>
        <v>-2051253</v>
      </c>
      <c r="L48" s="74">
        <f t="shared" si="6"/>
        <v>-9723648</v>
      </c>
      <c r="M48" s="73">
        <f t="shared" si="6"/>
        <v>19370366</v>
      </c>
      <c r="N48" s="73">
        <f t="shared" si="6"/>
        <v>7595465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-4952499</v>
      </c>
      <c r="X48" s="74">
        <f t="shared" si="6"/>
        <v>-958068</v>
      </c>
      <c r="Y48" s="74">
        <f t="shared" si="6"/>
        <v>-3994431</v>
      </c>
      <c r="Z48" s="75">
        <f>+IF(X48&lt;&gt;0,+(Y48/X48)*100,0)</f>
        <v>416.9256253209585</v>
      </c>
      <c r="AA48" s="76">
        <f>SUM(AA46:AA47)</f>
        <v>-1916137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5905</v>
      </c>
      <c r="D12" s="6">
        <v>0</v>
      </c>
      <c r="E12" s="7">
        <v>20000</v>
      </c>
      <c r="F12" s="8">
        <v>20000</v>
      </c>
      <c r="G12" s="8">
        <v>551</v>
      </c>
      <c r="H12" s="8">
        <v>551</v>
      </c>
      <c r="I12" s="8">
        <v>551</v>
      </c>
      <c r="J12" s="8">
        <v>1653</v>
      </c>
      <c r="K12" s="8">
        <v>551</v>
      </c>
      <c r="L12" s="8">
        <v>579</v>
      </c>
      <c r="M12" s="8">
        <v>579</v>
      </c>
      <c r="N12" s="8">
        <v>1709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3362</v>
      </c>
      <c r="X12" s="8">
        <v>9000</v>
      </c>
      <c r="Y12" s="8">
        <v>-5638</v>
      </c>
      <c r="Z12" s="2">
        <v>-62.64</v>
      </c>
      <c r="AA12" s="6">
        <v>20000</v>
      </c>
    </row>
    <row r="13" spans="1:27" ht="13.5">
      <c r="A13" s="23" t="s">
        <v>40</v>
      </c>
      <c r="B13" s="29"/>
      <c r="C13" s="6">
        <v>531966</v>
      </c>
      <c r="D13" s="6">
        <v>0</v>
      </c>
      <c r="E13" s="7">
        <v>500000</v>
      </c>
      <c r="F13" s="8">
        <v>500000</v>
      </c>
      <c r="G13" s="8">
        <v>37377</v>
      </c>
      <c r="H13" s="8">
        <v>42581</v>
      </c>
      <c r="I13" s="8">
        <v>73794</v>
      </c>
      <c r="J13" s="8">
        <v>153752</v>
      </c>
      <c r="K13" s="8">
        <v>125462</v>
      </c>
      <c r="L13" s="8">
        <v>36055</v>
      </c>
      <c r="M13" s="8">
        <v>34587</v>
      </c>
      <c r="N13" s="8">
        <v>196104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349856</v>
      </c>
      <c r="X13" s="8">
        <v>180000</v>
      </c>
      <c r="Y13" s="8">
        <v>169856</v>
      </c>
      <c r="Z13" s="2">
        <v>94.36</v>
      </c>
      <c r="AA13" s="6">
        <v>500000</v>
      </c>
    </row>
    <row r="14" spans="1:27" ht="13.5">
      <c r="A14" s="23" t="s">
        <v>41</v>
      </c>
      <c r="B14" s="29"/>
      <c r="C14" s="6">
        <v>24563</v>
      </c>
      <c r="D14" s="6">
        <v>0</v>
      </c>
      <c r="E14" s="7">
        <v>25000</v>
      </c>
      <c r="F14" s="8">
        <v>25000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25000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55981542</v>
      </c>
      <c r="D19" s="6">
        <v>0</v>
      </c>
      <c r="E19" s="7">
        <v>56883800</v>
      </c>
      <c r="F19" s="8">
        <v>56883800</v>
      </c>
      <c r="G19" s="8">
        <v>21264000</v>
      </c>
      <c r="H19" s="8">
        <v>0</v>
      </c>
      <c r="I19" s="8">
        <v>0</v>
      </c>
      <c r="J19" s="8">
        <v>21264000</v>
      </c>
      <c r="K19" s="8">
        <v>-416</v>
      </c>
      <c r="L19" s="8">
        <v>0</v>
      </c>
      <c r="M19" s="8">
        <v>17267086</v>
      </c>
      <c r="N19" s="8">
        <v>17266670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38530670</v>
      </c>
      <c r="X19" s="8">
        <v>46061200</v>
      </c>
      <c r="Y19" s="8">
        <v>-7530530</v>
      </c>
      <c r="Z19" s="2">
        <v>-16.35</v>
      </c>
      <c r="AA19" s="6">
        <v>56883800</v>
      </c>
    </row>
    <row r="20" spans="1:27" ht="13.5">
      <c r="A20" s="23" t="s">
        <v>47</v>
      </c>
      <c r="B20" s="29"/>
      <c r="C20" s="6">
        <v>1116647</v>
      </c>
      <c r="D20" s="6">
        <v>0</v>
      </c>
      <c r="E20" s="7">
        <v>6319200</v>
      </c>
      <c r="F20" s="26">
        <v>6319200</v>
      </c>
      <c r="G20" s="26">
        <v>14042</v>
      </c>
      <c r="H20" s="26">
        <v>669445</v>
      </c>
      <c r="I20" s="26">
        <v>3987</v>
      </c>
      <c r="J20" s="26">
        <v>687474</v>
      </c>
      <c r="K20" s="26">
        <v>321834</v>
      </c>
      <c r="L20" s="26">
        <v>7483</v>
      </c>
      <c r="M20" s="26">
        <v>3999703</v>
      </c>
      <c r="N20" s="26">
        <v>4329020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5016494</v>
      </c>
      <c r="X20" s="26">
        <v>1645000</v>
      </c>
      <c r="Y20" s="26">
        <v>3371494</v>
      </c>
      <c r="Z20" s="27">
        <v>204.95</v>
      </c>
      <c r="AA20" s="28">
        <v>6319200</v>
      </c>
    </row>
    <row r="21" spans="1:27" ht="13.5">
      <c r="A21" s="23" t="s">
        <v>48</v>
      </c>
      <c r="B21" s="29"/>
      <c r="C21" s="6">
        <v>745297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58405920</v>
      </c>
      <c r="D22" s="33">
        <f>SUM(D5:D21)</f>
        <v>0</v>
      </c>
      <c r="E22" s="34">
        <f t="shared" si="0"/>
        <v>63898000</v>
      </c>
      <c r="F22" s="35">
        <f t="shared" si="0"/>
        <v>63898000</v>
      </c>
      <c r="G22" s="35">
        <f t="shared" si="0"/>
        <v>21315970</v>
      </c>
      <c r="H22" s="35">
        <f t="shared" si="0"/>
        <v>712577</v>
      </c>
      <c r="I22" s="35">
        <f t="shared" si="0"/>
        <v>78332</v>
      </c>
      <c r="J22" s="35">
        <f t="shared" si="0"/>
        <v>22106879</v>
      </c>
      <c r="K22" s="35">
        <f t="shared" si="0"/>
        <v>447431</v>
      </c>
      <c r="L22" s="35">
        <f t="shared" si="0"/>
        <v>44117</v>
      </c>
      <c r="M22" s="35">
        <f t="shared" si="0"/>
        <v>21301955</v>
      </c>
      <c r="N22" s="35">
        <f t="shared" si="0"/>
        <v>21793503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43900382</v>
      </c>
      <c r="X22" s="35">
        <f t="shared" si="0"/>
        <v>47895200</v>
      </c>
      <c r="Y22" s="35">
        <f t="shared" si="0"/>
        <v>-3994818</v>
      </c>
      <c r="Z22" s="36">
        <f>+IF(X22&lt;&gt;0,+(Y22/X22)*100,0)</f>
        <v>-8.340748133424643</v>
      </c>
      <c r="AA22" s="33">
        <f>SUM(AA5:AA21)</f>
        <v>63898000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41789764</v>
      </c>
      <c r="D25" s="6">
        <v>0</v>
      </c>
      <c r="E25" s="7">
        <v>44775001</v>
      </c>
      <c r="F25" s="8">
        <v>44775001</v>
      </c>
      <c r="G25" s="8">
        <v>3401911</v>
      </c>
      <c r="H25" s="8">
        <v>3329140</v>
      </c>
      <c r="I25" s="8">
        <v>3323307</v>
      </c>
      <c r="J25" s="8">
        <v>10054358</v>
      </c>
      <c r="K25" s="8">
        <v>3337198</v>
      </c>
      <c r="L25" s="8">
        <v>5427784</v>
      </c>
      <c r="M25" s="8">
        <v>3345024</v>
      </c>
      <c r="N25" s="8">
        <v>12110006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22164364</v>
      </c>
      <c r="X25" s="8">
        <v>24109617</v>
      </c>
      <c r="Y25" s="8">
        <v>-1945253</v>
      </c>
      <c r="Z25" s="2">
        <v>-8.07</v>
      </c>
      <c r="AA25" s="6">
        <v>44775001</v>
      </c>
    </row>
    <row r="26" spans="1:27" ht="13.5">
      <c r="A26" s="25" t="s">
        <v>52</v>
      </c>
      <c r="B26" s="24"/>
      <c r="C26" s="6">
        <v>3289960</v>
      </c>
      <c r="D26" s="6">
        <v>0</v>
      </c>
      <c r="E26" s="7">
        <v>3838586</v>
      </c>
      <c r="F26" s="8">
        <v>3838586</v>
      </c>
      <c r="G26" s="8">
        <v>288476</v>
      </c>
      <c r="H26" s="8">
        <v>198946</v>
      </c>
      <c r="I26" s="8">
        <v>233812</v>
      </c>
      <c r="J26" s="8">
        <v>721234</v>
      </c>
      <c r="K26" s="8">
        <v>217032</v>
      </c>
      <c r="L26" s="8">
        <v>211745</v>
      </c>
      <c r="M26" s="8">
        <v>299858</v>
      </c>
      <c r="N26" s="8">
        <v>728635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1449869</v>
      </c>
      <c r="X26" s="8">
        <v>1919292</v>
      </c>
      <c r="Y26" s="8">
        <v>-469423</v>
      </c>
      <c r="Z26" s="2">
        <v>-24.46</v>
      </c>
      <c r="AA26" s="6">
        <v>3838586</v>
      </c>
    </row>
    <row r="27" spans="1:27" ht="13.5">
      <c r="A27" s="25" t="s">
        <v>53</v>
      </c>
      <c r="B27" s="24"/>
      <c r="C27" s="6">
        <v>339367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820918</v>
      </c>
      <c r="D28" s="6">
        <v>0</v>
      </c>
      <c r="E28" s="7">
        <v>919999</v>
      </c>
      <c r="F28" s="8">
        <v>919999</v>
      </c>
      <c r="G28" s="8">
        <v>0</v>
      </c>
      <c r="H28" s="8">
        <v>0</v>
      </c>
      <c r="I28" s="8">
        <v>48283</v>
      </c>
      <c r="J28" s="8">
        <v>48283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48283</v>
      </c>
      <c r="X28" s="8">
        <v>460000</v>
      </c>
      <c r="Y28" s="8">
        <v>-411717</v>
      </c>
      <c r="Z28" s="2">
        <v>-89.5</v>
      </c>
      <c r="AA28" s="6">
        <v>919999</v>
      </c>
    </row>
    <row r="29" spans="1:27" ht="13.5">
      <c r="A29" s="25" t="s">
        <v>55</v>
      </c>
      <c r="B29" s="24"/>
      <c r="C29" s="6">
        <v>34959</v>
      </c>
      <c r="D29" s="6">
        <v>0</v>
      </c>
      <c r="E29" s="7">
        <v>142000</v>
      </c>
      <c r="F29" s="8">
        <v>142000</v>
      </c>
      <c r="G29" s="8">
        <v>0</v>
      </c>
      <c r="H29" s="8">
        <v>0</v>
      </c>
      <c r="I29" s="8">
        <v>0</v>
      </c>
      <c r="J29" s="8">
        <v>0</v>
      </c>
      <c r="K29" s="8">
        <v>2512</v>
      </c>
      <c r="L29" s="8">
        <v>0</v>
      </c>
      <c r="M29" s="8">
        <v>1287</v>
      </c>
      <c r="N29" s="8">
        <v>3799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3799</v>
      </c>
      <c r="X29" s="8"/>
      <c r="Y29" s="8">
        <v>3799</v>
      </c>
      <c r="Z29" s="2">
        <v>0</v>
      </c>
      <c r="AA29" s="6">
        <v>142000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709132</v>
      </c>
      <c r="D31" s="6">
        <v>0</v>
      </c>
      <c r="E31" s="7">
        <v>1510000</v>
      </c>
      <c r="F31" s="8">
        <v>1510000</v>
      </c>
      <c r="G31" s="8">
        <v>120199</v>
      </c>
      <c r="H31" s="8">
        <v>82449</v>
      </c>
      <c r="I31" s="8">
        <v>13487</v>
      </c>
      <c r="J31" s="8">
        <v>216135</v>
      </c>
      <c r="K31" s="8">
        <v>432809</v>
      </c>
      <c r="L31" s="8">
        <v>235010</v>
      </c>
      <c r="M31" s="8">
        <v>111098</v>
      </c>
      <c r="N31" s="8">
        <v>778917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995052</v>
      </c>
      <c r="X31" s="8">
        <v>754998</v>
      </c>
      <c r="Y31" s="8">
        <v>240054</v>
      </c>
      <c r="Z31" s="2">
        <v>31.8</v>
      </c>
      <c r="AA31" s="6">
        <v>1510000</v>
      </c>
    </row>
    <row r="32" spans="1:27" ht="13.5">
      <c r="A32" s="25" t="s">
        <v>58</v>
      </c>
      <c r="B32" s="24"/>
      <c r="C32" s="6">
        <v>28252</v>
      </c>
      <c r="D32" s="6">
        <v>0</v>
      </c>
      <c r="E32" s="7">
        <v>0</v>
      </c>
      <c r="F32" s="8">
        <v>0</v>
      </c>
      <c r="G32" s="8">
        <v>0</v>
      </c>
      <c r="H32" s="8">
        <v>-1246</v>
      </c>
      <c r="I32" s="8">
        <v>0</v>
      </c>
      <c r="J32" s="8">
        <v>-1246</v>
      </c>
      <c r="K32" s="8">
        <v>0</v>
      </c>
      <c r="L32" s="8">
        <v>1246</v>
      </c>
      <c r="M32" s="8">
        <v>0</v>
      </c>
      <c r="N32" s="8">
        <v>1246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5223968</v>
      </c>
      <c r="D33" s="6">
        <v>0</v>
      </c>
      <c r="E33" s="7">
        <v>5249124</v>
      </c>
      <c r="F33" s="8">
        <v>5249124</v>
      </c>
      <c r="G33" s="8">
        <v>97711</v>
      </c>
      <c r="H33" s="8">
        <v>77309</v>
      </c>
      <c r="I33" s="8">
        <v>29868</v>
      </c>
      <c r="J33" s="8">
        <v>204888</v>
      </c>
      <c r="K33" s="8">
        <v>931117</v>
      </c>
      <c r="L33" s="8">
        <v>238586</v>
      </c>
      <c r="M33" s="8">
        <v>166978</v>
      </c>
      <c r="N33" s="8">
        <v>1336681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1541569</v>
      </c>
      <c r="X33" s="8">
        <v>2624562</v>
      </c>
      <c r="Y33" s="8">
        <v>-1082993</v>
      </c>
      <c r="Z33" s="2">
        <v>-41.26</v>
      </c>
      <c r="AA33" s="6">
        <v>5249124</v>
      </c>
    </row>
    <row r="34" spans="1:27" ht="13.5">
      <c r="A34" s="25" t="s">
        <v>60</v>
      </c>
      <c r="B34" s="24"/>
      <c r="C34" s="6">
        <v>8965055</v>
      </c>
      <c r="D34" s="6">
        <v>0</v>
      </c>
      <c r="E34" s="7">
        <v>6645362</v>
      </c>
      <c r="F34" s="8">
        <v>6645362</v>
      </c>
      <c r="G34" s="8">
        <v>591120</v>
      </c>
      <c r="H34" s="8">
        <v>453971</v>
      </c>
      <c r="I34" s="8">
        <v>553345</v>
      </c>
      <c r="J34" s="8">
        <v>1598436</v>
      </c>
      <c r="K34" s="8">
        <v>1090519</v>
      </c>
      <c r="L34" s="8">
        <v>1480967</v>
      </c>
      <c r="M34" s="8">
        <v>1023319</v>
      </c>
      <c r="N34" s="8">
        <v>3594805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5193241</v>
      </c>
      <c r="X34" s="8">
        <v>3322680</v>
      </c>
      <c r="Y34" s="8">
        <v>1870561</v>
      </c>
      <c r="Z34" s="2">
        <v>56.3</v>
      </c>
      <c r="AA34" s="6">
        <v>6645362</v>
      </c>
    </row>
    <row r="35" spans="1:27" ht="13.5">
      <c r="A35" s="23" t="s">
        <v>61</v>
      </c>
      <c r="B35" s="29"/>
      <c r="C35" s="6">
        <v>27912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61229287</v>
      </c>
      <c r="D36" s="33">
        <f>SUM(D25:D35)</f>
        <v>0</v>
      </c>
      <c r="E36" s="34">
        <f t="shared" si="1"/>
        <v>63080072</v>
      </c>
      <c r="F36" s="35">
        <f t="shared" si="1"/>
        <v>63080072</v>
      </c>
      <c r="G36" s="35">
        <f t="shared" si="1"/>
        <v>4499417</v>
      </c>
      <c r="H36" s="35">
        <f t="shared" si="1"/>
        <v>4140569</v>
      </c>
      <c r="I36" s="35">
        <f t="shared" si="1"/>
        <v>4202102</v>
      </c>
      <c r="J36" s="35">
        <f t="shared" si="1"/>
        <v>12842088</v>
      </c>
      <c r="K36" s="35">
        <f t="shared" si="1"/>
        <v>6011187</v>
      </c>
      <c r="L36" s="35">
        <f t="shared" si="1"/>
        <v>7595338</v>
      </c>
      <c r="M36" s="35">
        <f t="shared" si="1"/>
        <v>4947564</v>
      </c>
      <c r="N36" s="35">
        <f t="shared" si="1"/>
        <v>18554089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31396177</v>
      </c>
      <c r="X36" s="35">
        <f t="shared" si="1"/>
        <v>33191149</v>
      </c>
      <c r="Y36" s="35">
        <f t="shared" si="1"/>
        <v>-1794972</v>
      </c>
      <c r="Z36" s="36">
        <f>+IF(X36&lt;&gt;0,+(Y36/X36)*100,0)</f>
        <v>-5.407983917640212</v>
      </c>
      <c r="AA36" s="33">
        <f>SUM(AA25:AA35)</f>
        <v>63080072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-2823367</v>
      </c>
      <c r="D38" s="46">
        <f>+D22-D36</f>
        <v>0</v>
      </c>
      <c r="E38" s="47">
        <f t="shared" si="2"/>
        <v>817928</v>
      </c>
      <c r="F38" s="48">
        <f t="shared" si="2"/>
        <v>817928</v>
      </c>
      <c r="G38" s="48">
        <f t="shared" si="2"/>
        <v>16816553</v>
      </c>
      <c r="H38" s="48">
        <f t="shared" si="2"/>
        <v>-3427992</v>
      </c>
      <c r="I38" s="48">
        <f t="shared" si="2"/>
        <v>-4123770</v>
      </c>
      <c r="J38" s="48">
        <f t="shared" si="2"/>
        <v>9264791</v>
      </c>
      <c r="K38" s="48">
        <f t="shared" si="2"/>
        <v>-5563756</v>
      </c>
      <c r="L38" s="48">
        <f t="shared" si="2"/>
        <v>-7551221</v>
      </c>
      <c r="M38" s="48">
        <f t="shared" si="2"/>
        <v>16354391</v>
      </c>
      <c r="N38" s="48">
        <f t="shared" si="2"/>
        <v>3239414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12504205</v>
      </c>
      <c r="X38" s="48">
        <f>IF(F22=F36,0,X22-X36)</f>
        <v>14704051</v>
      </c>
      <c r="Y38" s="48">
        <f t="shared" si="2"/>
        <v>-2199846</v>
      </c>
      <c r="Z38" s="49">
        <f>+IF(X38&lt;&gt;0,+(Y38/X38)*100,0)</f>
        <v>-14.9608159003257</v>
      </c>
      <c r="AA38" s="46">
        <f>+AA22-AA36</f>
        <v>817928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-1</v>
      </c>
      <c r="Y41" s="51">
        <v>1</v>
      </c>
      <c r="Z41" s="52">
        <v>-100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-2823367</v>
      </c>
      <c r="D42" s="55">
        <f>SUM(D38:D41)</f>
        <v>0</v>
      </c>
      <c r="E42" s="56">
        <f t="shared" si="3"/>
        <v>817928</v>
      </c>
      <c r="F42" s="57">
        <f t="shared" si="3"/>
        <v>817928</v>
      </c>
      <c r="G42" s="57">
        <f t="shared" si="3"/>
        <v>16816553</v>
      </c>
      <c r="H42" s="57">
        <f t="shared" si="3"/>
        <v>-3427992</v>
      </c>
      <c r="I42" s="57">
        <f t="shared" si="3"/>
        <v>-4123770</v>
      </c>
      <c r="J42" s="57">
        <f t="shared" si="3"/>
        <v>9264791</v>
      </c>
      <c r="K42" s="57">
        <f t="shared" si="3"/>
        <v>-5563756</v>
      </c>
      <c r="L42" s="57">
        <f t="shared" si="3"/>
        <v>-7551221</v>
      </c>
      <c r="M42" s="57">
        <f t="shared" si="3"/>
        <v>16354391</v>
      </c>
      <c r="N42" s="57">
        <f t="shared" si="3"/>
        <v>3239414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12504205</v>
      </c>
      <c r="X42" s="57">
        <f t="shared" si="3"/>
        <v>14704050</v>
      </c>
      <c r="Y42" s="57">
        <f t="shared" si="3"/>
        <v>-2199845</v>
      </c>
      <c r="Z42" s="58">
        <f>+IF(X42&lt;&gt;0,+(Y42/X42)*100,0)</f>
        <v>-14.960810116940571</v>
      </c>
      <c r="AA42" s="55">
        <f>SUM(AA38:AA41)</f>
        <v>817928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-2823367</v>
      </c>
      <c r="D44" s="63">
        <f>+D42-D43</f>
        <v>0</v>
      </c>
      <c r="E44" s="64">
        <f t="shared" si="4"/>
        <v>817928</v>
      </c>
      <c r="F44" s="65">
        <f t="shared" si="4"/>
        <v>817928</v>
      </c>
      <c r="G44" s="65">
        <f t="shared" si="4"/>
        <v>16816553</v>
      </c>
      <c r="H44" s="65">
        <f t="shared" si="4"/>
        <v>-3427992</v>
      </c>
      <c r="I44" s="65">
        <f t="shared" si="4"/>
        <v>-4123770</v>
      </c>
      <c r="J44" s="65">
        <f t="shared" si="4"/>
        <v>9264791</v>
      </c>
      <c r="K44" s="65">
        <f t="shared" si="4"/>
        <v>-5563756</v>
      </c>
      <c r="L44" s="65">
        <f t="shared" si="4"/>
        <v>-7551221</v>
      </c>
      <c r="M44" s="65">
        <f t="shared" si="4"/>
        <v>16354391</v>
      </c>
      <c r="N44" s="65">
        <f t="shared" si="4"/>
        <v>3239414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12504205</v>
      </c>
      <c r="X44" s="65">
        <f t="shared" si="4"/>
        <v>14704050</v>
      </c>
      <c r="Y44" s="65">
        <f t="shared" si="4"/>
        <v>-2199845</v>
      </c>
      <c r="Z44" s="66">
        <f>+IF(X44&lt;&gt;0,+(Y44/X44)*100,0)</f>
        <v>-14.960810116940571</v>
      </c>
      <c r="AA44" s="63">
        <f>+AA42-AA43</f>
        <v>817928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-2823367</v>
      </c>
      <c r="D46" s="55">
        <f>SUM(D44:D45)</f>
        <v>0</v>
      </c>
      <c r="E46" s="56">
        <f t="shared" si="5"/>
        <v>817928</v>
      </c>
      <c r="F46" s="57">
        <f t="shared" si="5"/>
        <v>817928</v>
      </c>
      <c r="G46" s="57">
        <f t="shared" si="5"/>
        <v>16816553</v>
      </c>
      <c r="H46" s="57">
        <f t="shared" si="5"/>
        <v>-3427992</v>
      </c>
      <c r="I46" s="57">
        <f t="shared" si="5"/>
        <v>-4123770</v>
      </c>
      <c r="J46" s="57">
        <f t="shared" si="5"/>
        <v>9264791</v>
      </c>
      <c r="K46" s="57">
        <f t="shared" si="5"/>
        <v>-5563756</v>
      </c>
      <c r="L46" s="57">
        <f t="shared" si="5"/>
        <v>-7551221</v>
      </c>
      <c r="M46" s="57">
        <f t="shared" si="5"/>
        <v>16354391</v>
      </c>
      <c r="N46" s="57">
        <f t="shared" si="5"/>
        <v>3239414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12504205</v>
      </c>
      <c r="X46" s="57">
        <f t="shared" si="5"/>
        <v>14704050</v>
      </c>
      <c r="Y46" s="57">
        <f t="shared" si="5"/>
        <v>-2199845</v>
      </c>
      <c r="Z46" s="58">
        <f>+IF(X46&lt;&gt;0,+(Y46/X46)*100,0)</f>
        <v>-14.960810116940571</v>
      </c>
      <c r="AA46" s="55">
        <f>SUM(AA44:AA45)</f>
        <v>817928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-2823367</v>
      </c>
      <c r="D48" s="71">
        <f>SUM(D46:D47)</f>
        <v>0</v>
      </c>
      <c r="E48" s="72">
        <f t="shared" si="6"/>
        <v>817928</v>
      </c>
      <c r="F48" s="73">
        <f t="shared" si="6"/>
        <v>817928</v>
      </c>
      <c r="G48" s="73">
        <f t="shared" si="6"/>
        <v>16816553</v>
      </c>
      <c r="H48" s="74">
        <f t="shared" si="6"/>
        <v>-3427992</v>
      </c>
      <c r="I48" s="74">
        <f t="shared" si="6"/>
        <v>-4123770</v>
      </c>
      <c r="J48" s="74">
        <f t="shared" si="6"/>
        <v>9264791</v>
      </c>
      <c r="K48" s="74">
        <f t="shared" si="6"/>
        <v>-5563756</v>
      </c>
      <c r="L48" s="74">
        <f t="shared" si="6"/>
        <v>-7551221</v>
      </c>
      <c r="M48" s="73">
        <f t="shared" si="6"/>
        <v>16354391</v>
      </c>
      <c r="N48" s="73">
        <f t="shared" si="6"/>
        <v>3239414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12504205</v>
      </c>
      <c r="X48" s="74">
        <f t="shared" si="6"/>
        <v>14704050</v>
      </c>
      <c r="Y48" s="74">
        <f t="shared" si="6"/>
        <v>-2199845</v>
      </c>
      <c r="Z48" s="75">
        <f>+IF(X48&lt;&gt;0,+(Y48/X48)*100,0)</f>
        <v>-14.960810116940571</v>
      </c>
      <c r="AA48" s="76">
        <f>SUM(AA46:AA47)</f>
        <v>817928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484397277</v>
      </c>
      <c r="D5" s="6">
        <v>0</v>
      </c>
      <c r="E5" s="7">
        <v>486708261</v>
      </c>
      <c r="F5" s="8">
        <v>486708261</v>
      </c>
      <c r="G5" s="8">
        <v>211761508</v>
      </c>
      <c r="H5" s="8">
        <v>25413619</v>
      </c>
      <c r="I5" s="8">
        <v>-1207823</v>
      </c>
      <c r="J5" s="8">
        <v>235967304</v>
      </c>
      <c r="K5" s="8">
        <v>25721656</v>
      </c>
      <c r="L5" s="8">
        <v>26576787</v>
      </c>
      <c r="M5" s="8">
        <v>25830160</v>
      </c>
      <c r="N5" s="8">
        <v>78128603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314095907</v>
      </c>
      <c r="X5" s="8">
        <v>328081155</v>
      </c>
      <c r="Y5" s="8">
        <v>-13985248</v>
      </c>
      <c r="Z5" s="2">
        <v>-4.26</v>
      </c>
      <c r="AA5" s="6">
        <v>486708261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645803948</v>
      </c>
      <c r="D7" s="6">
        <v>0</v>
      </c>
      <c r="E7" s="7">
        <v>700550681</v>
      </c>
      <c r="F7" s="8">
        <v>700550681</v>
      </c>
      <c r="G7" s="8">
        <v>52491462</v>
      </c>
      <c r="H7" s="8">
        <v>67083446</v>
      </c>
      <c r="I7" s="8">
        <v>55001757</v>
      </c>
      <c r="J7" s="8">
        <v>174576665</v>
      </c>
      <c r="K7" s="8">
        <v>48844360</v>
      </c>
      <c r="L7" s="8">
        <v>52227841</v>
      </c>
      <c r="M7" s="8">
        <v>38757514</v>
      </c>
      <c r="N7" s="8">
        <v>139829715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314406380</v>
      </c>
      <c r="X7" s="8">
        <v>352110310</v>
      </c>
      <c r="Y7" s="8">
        <v>-37703930</v>
      </c>
      <c r="Z7" s="2">
        <v>-10.71</v>
      </c>
      <c r="AA7" s="6">
        <v>700550681</v>
      </c>
    </row>
    <row r="8" spans="1:27" ht="13.5">
      <c r="A8" s="25" t="s">
        <v>35</v>
      </c>
      <c r="B8" s="24"/>
      <c r="C8" s="6">
        <v>233270363</v>
      </c>
      <c r="D8" s="6">
        <v>0</v>
      </c>
      <c r="E8" s="7">
        <v>255103822</v>
      </c>
      <c r="F8" s="8">
        <v>255103822</v>
      </c>
      <c r="G8" s="8">
        <v>14415368</v>
      </c>
      <c r="H8" s="8">
        <v>19212678</v>
      </c>
      <c r="I8" s="8">
        <v>19330907</v>
      </c>
      <c r="J8" s="8">
        <v>52958953</v>
      </c>
      <c r="K8" s="8">
        <v>23937262</v>
      </c>
      <c r="L8" s="8">
        <v>25348917</v>
      </c>
      <c r="M8" s="8">
        <v>36555135</v>
      </c>
      <c r="N8" s="8">
        <v>85841314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138800267</v>
      </c>
      <c r="X8" s="8">
        <v>115715643</v>
      </c>
      <c r="Y8" s="8">
        <v>23084624</v>
      </c>
      <c r="Z8" s="2">
        <v>19.95</v>
      </c>
      <c r="AA8" s="6">
        <v>255103822</v>
      </c>
    </row>
    <row r="9" spans="1:27" ht="13.5">
      <c r="A9" s="25" t="s">
        <v>36</v>
      </c>
      <c r="B9" s="24"/>
      <c r="C9" s="6">
        <v>71844949</v>
      </c>
      <c r="D9" s="6">
        <v>0</v>
      </c>
      <c r="E9" s="7">
        <v>75449657</v>
      </c>
      <c r="F9" s="8">
        <v>75449657</v>
      </c>
      <c r="G9" s="8">
        <v>6265490</v>
      </c>
      <c r="H9" s="8">
        <v>6263582</v>
      </c>
      <c r="I9" s="8">
        <v>6286671</v>
      </c>
      <c r="J9" s="8">
        <v>18815743</v>
      </c>
      <c r="K9" s="8">
        <v>6290348</v>
      </c>
      <c r="L9" s="8">
        <v>6289380</v>
      </c>
      <c r="M9" s="8">
        <v>6291126</v>
      </c>
      <c r="N9" s="8">
        <v>18870854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37686597</v>
      </c>
      <c r="X9" s="8">
        <v>36386033</v>
      </c>
      <c r="Y9" s="8">
        <v>1300564</v>
      </c>
      <c r="Z9" s="2">
        <v>3.57</v>
      </c>
      <c r="AA9" s="6">
        <v>75449657</v>
      </c>
    </row>
    <row r="10" spans="1:27" ht="13.5">
      <c r="A10" s="25" t="s">
        <v>37</v>
      </c>
      <c r="B10" s="24"/>
      <c r="C10" s="6">
        <v>53975455</v>
      </c>
      <c r="D10" s="6">
        <v>0</v>
      </c>
      <c r="E10" s="7">
        <v>56783086</v>
      </c>
      <c r="F10" s="26">
        <v>56783086</v>
      </c>
      <c r="G10" s="26">
        <v>4704054</v>
      </c>
      <c r="H10" s="26">
        <v>4698629</v>
      </c>
      <c r="I10" s="26">
        <v>4713154</v>
      </c>
      <c r="J10" s="26">
        <v>14115837</v>
      </c>
      <c r="K10" s="26">
        <v>4716743</v>
      </c>
      <c r="L10" s="26">
        <v>4704914</v>
      </c>
      <c r="M10" s="26">
        <v>4714254</v>
      </c>
      <c r="N10" s="26">
        <v>14135911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28251748</v>
      </c>
      <c r="X10" s="26">
        <v>26991189</v>
      </c>
      <c r="Y10" s="26">
        <v>1260559</v>
      </c>
      <c r="Z10" s="27">
        <v>4.67</v>
      </c>
      <c r="AA10" s="28">
        <v>56783086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9839067</v>
      </c>
      <c r="D12" s="6">
        <v>0</v>
      </c>
      <c r="E12" s="7">
        <v>10690000</v>
      </c>
      <c r="F12" s="8">
        <v>10690000</v>
      </c>
      <c r="G12" s="8">
        <v>815970</v>
      </c>
      <c r="H12" s="8">
        <v>867286</v>
      </c>
      <c r="I12" s="8">
        <v>846944</v>
      </c>
      <c r="J12" s="8">
        <v>2530200</v>
      </c>
      <c r="K12" s="8">
        <v>815595</v>
      </c>
      <c r="L12" s="8">
        <v>812614</v>
      </c>
      <c r="M12" s="8">
        <v>907450</v>
      </c>
      <c r="N12" s="8">
        <v>2535659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5065859</v>
      </c>
      <c r="X12" s="8">
        <v>5178189</v>
      </c>
      <c r="Y12" s="8">
        <v>-112330</v>
      </c>
      <c r="Z12" s="2">
        <v>-2.17</v>
      </c>
      <c r="AA12" s="6">
        <v>10690000</v>
      </c>
    </row>
    <row r="13" spans="1:27" ht="13.5">
      <c r="A13" s="23" t="s">
        <v>40</v>
      </c>
      <c r="B13" s="29"/>
      <c r="C13" s="6">
        <v>20995888</v>
      </c>
      <c r="D13" s="6">
        <v>0</v>
      </c>
      <c r="E13" s="7">
        <v>19000000</v>
      </c>
      <c r="F13" s="8">
        <v>19000000</v>
      </c>
      <c r="G13" s="8">
        <v>-1526741</v>
      </c>
      <c r="H13" s="8">
        <v>1101554</v>
      </c>
      <c r="I13" s="8">
        <v>946697</v>
      </c>
      <c r="J13" s="8">
        <v>521510</v>
      </c>
      <c r="K13" s="8">
        <v>738858</v>
      </c>
      <c r="L13" s="8">
        <v>514474</v>
      </c>
      <c r="M13" s="8">
        <v>677706</v>
      </c>
      <c r="N13" s="8">
        <v>1931038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2452548</v>
      </c>
      <c r="X13" s="8">
        <v>3825621</v>
      </c>
      <c r="Y13" s="8">
        <v>-1373073</v>
      </c>
      <c r="Z13" s="2">
        <v>-35.89</v>
      </c>
      <c r="AA13" s="6">
        <v>19000000</v>
      </c>
    </row>
    <row r="14" spans="1:27" ht="13.5">
      <c r="A14" s="23" t="s">
        <v>41</v>
      </c>
      <c r="B14" s="29"/>
      <c r="C14" s="6">
        <v>101386838</v>
      </c>
      <c r="D14" s="6">
        <v>0</v>
      </c>
      <c r="E14" s="7">
        <v>70000000</v>
      </c>
      <c r="F14" s="8">
        <v>70000000</v>
      </c>
      <c r="G14" s="8">
        <v>9090024</v>
      </c>
      <c r="H14" s="8">
        <v>9219367</v>
      </c>
      <c r="I14" s="8">
        <v>10533608</v>
      </c>
      <c r="J14" s="8">
        <v>28842999</v>
      </c>
      <c r="K14" s="8">
        <v>16890917</v>
      </c>
      <c r="L14" s="8">
        <v>11179925</v>
      </c>
      <c r="M14" s="8">
        <v>11358406</v>
      </c>
      <c r="N14" s="8">
        <v>39429248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68272247</v>
      </c>
      <c r="X14" s="8">
        <v>34999998</v>
      </c>
      <c r="Y14" s="8">
        <v>33272249</v>
      </c>
      <c r="Z14" s="2">
        <v>95.06</v>
      </c>
      <c r="AA14" s="6">
        <v>70000000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17406849</v>
      </c>
      <c r="D16" s="6">
        <v>0</v>
      </c>
      <c r="E16" s="7">
        <v>16880000</v>
      </c>
      <c r="F16" s="8">
        <v>16880000</v>
      </c>
      <c r="G16" s="8">
        <v>394327</v>
      </c>
      <c r="H16" s="8">
        <v>608081</v>
      </c>
      <c r="I16" s="8">
        <v>234196</v>
      </c>
      <c r="J16" s="8">
        <v>1236604</v>
      </c>
      <c r="K16" s="8">
        <v>564600</v>
      </c>
      <c r="L16" s="8">
        <v>272840</v>
      </c>
      <c r="M16" s="8">
        <v>176011</v>
      </c>
      <c r="N16" s="8">
        <v>1013451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2250055</v>
      </c>
      <c r="X16" s="8">
        <v>6251835</v>
      </c>
      <c r="Y16" s="8">
        <v>-4001780</v>
      </c>
      <c r="Z16" s="2">
        <v>-64.01</v>
      </c>
      <c r="AA16" s="6">
        <v>16880000</v>
      </c>
    </row>
    <row r="17" spans="1:27" ht="13.5">
      <c r="A17" s="23" t="s">
        <v>44</v>
      </c>
      <c r="B17" s="29"/>
      <c r="C17" s="6">
        <v>2850726</v>
      </c>
      <c r="D17" s="6">
        <v>0</v>
      </c>
      <c r="E17" s="7">
        <v>3270000</v>
      </c>
      <c r="F17" s="8">
        <v>3270000</v>
      </c>
      <c r="G17" s="8">
        <v>145392</v>
      </c>
      <c r="H17" s="8">
        <v>283394</v>
      </c>
      <c r="I17" s="8">
        <v>262446</v>
      </c>
      <c r="J17" s="8">
        <v>691232</v>
      </c>
      <c r="K17" s="8">
        <v>340333</v>
      </c>
      <c r="L17" s="8">
        <v>204217</v>
      </c>
      <c r="M17" s="8">
        <v>50785</v>
      </c>
      <c r="N17" s="8">
        <v>595335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1286567</v>
      </c>
      <c r="X17" s="8">
        <v>1411062</v>
      </c>
      <c r="Y17" s="8">
        <v>-124495</v>
      </c>
      <c r="Z17" s="2">
        <v>-8.82</v>
      </c>
      <c r="AA17" s="6">
        <v>3270000</v>
      </c>
    </row>
    <row r="18" spans="1:27" ht="13.5">
      <c r="A18" s="25" t="s">
        <v>45</v>
      </c>
      <c r="B18" s="24"/>
      <c r="C18" s="6">
        <v>6181888</v>
      </c>
      <c r="D18" s="6">
        <v>0</v>
      </c>
      <c r="E18" s="7">
        <v>6280000</v>
      </c>
      <c r="F18" s="8">
        <v>6280000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2389169</v>
      </c>
      <c r="M18" s="8">
        <v>455075</v>
      </c>
      <c r="N18" s="8">
        <v>2844244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2844244</v>
      </c>
      <c r="X18" s="8">
        <v>3255000</v>
      </c>
      <c r="Y18" s="8">
        <v>-410756</v>
      </c>
      <c r="Z18" s="2">
        <v>-12.62</v>
      </c>
      <c r="AA18" s="6">
        <v>6280000</v>
      </c>
    </row>
    <row r="19" spans="1:27" ht="13.5">
      <c r="A19" s="23" t="s">
        <v>46</v>
      </c>
      <c r="B19" s="29"/>
      <c r="C19" s="6">
        <v>164214698</v>
      </c>
      <c r="D19" s="6">
        <v>0</v>
      </c>
      <c r="E19" s="7">
        <v>165896698</v>
      </c>
      <c r="F19" s="8">
        <v>165896698</v>
      </c>
      <c r="G19" s="8">
        <v>63774500</v>
      </c>
      <c r="H19" s="8">
        <v>599991</v>
      </c>
      <c r="I19" s="8">
        <v>0</v>
      </c>
      <c r="J19" s="8">
        <v>64374491</v>
      </c>
      <c r="K19" s="8">
        <v>177827</v>
      </c>
      <c r="L19" s="8">
        <v>56583</v>
      </c>
      <c r="M19" s="8">
        <v>48567611</v>
      </c>
      <c r="N19" s="8">
        <v>48802021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113176512</v>
      </c>
      <c r="X19" s="8">
        <v>130000000</v>
      </c>
      <c r="Y19" s="8">
        <v>-16823488</v>
      </c>
      <c r="Z19" s="2">
        <v>-12.94</v>
      </c>
      <c r="AA19" s="6">
        <v>165896698</v>
      </c>
    </row>
    <row r="20" spans="1:27" ht="13.5">
      <c r="A20" s="23" t="s">
        <v>47</v>
      </c>
      <c r="B20" s="29"/>
      <c r="C20" s="6">
        <v>23659662</v>
      </c>
      <c r="D20" s="6">
        <v>0</v>
      </c>
      <c r="E20" s="7">
        <v>32939335</v>
      </c>
      <c r="F20" s="26">
        <v>32939335</v>
      </c>
      <c r="G20" s="26">
        <v>2830651</v>
      </c>
      <c r="H20" s="26">
        <v>524648</v>
      </c>
      <c r="I20" s="26">
        <v>6145601</v>
      </c>
      <c r="J20" s="26">
        <v>9500900</v>
      </c>
      <c r="K20" s="26">
        <v>3783980</v>
      </c>
      <c r="L20" s="26">
        <v>1199262</v>
      </c>
      <c r="M20" s="26">
        <v>-21416</v>
      </c>
      <c r="N20" s="26">
        <v>4961826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14462726</v>
      </c>
      <c r="X20" s="26">
        <v>16460000</v>
      </c>
      <c r="Y20" s="26">
        <v>-1997274</v>
      </c>
      <c r="Z20" s="27">
        <v>-12.13</v>
      </c>
      <c r="AA20" s="28">
        <v>32939335</v>
      </c>
    </row>
    <row r="21" spans="1:27" ht="13.5">
      <c r="A21" s="23" t="s">
        <v>48</v>
      </c>
      <c r="B21" s="29"/>
      <c r="C21" s="6">
        <v>1785600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290002</v>
      </c>
      <c r="L21" s="8">
        <v>0</v>
      </c>
      <c r="M21" s="8">
        <v>0</v>
      </c>
      <c r="N21" s="8">
        <v>290002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290002</v>
      </c>
      <c r="X21" s="8"/>
      <c r="Y21" s="8">
        <v>290002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1837613208</v>
      </c>
      <c r="D22" s="33">
        <f>SUM(D5:D21)</f>
        <v>0</v>
      </c>
      <c r="E22" s="34">
        <f t="shared" si="0"/>
        <v>1899551540</v>
      </c>
      <c r="F22" s="35">
        <f t="shared" si="0"/>
        <v>1899551540</v>
      </c>
      <c r="G22" s="35">
        <f t="shared" si="0"/>
        <v>365162005</v>
      </c>
      <c r="H22" s="35">
        <f t="shared" si="0"/>
        <v>135876275</v>
      </c>
      <c r="I22" s="35">
        <f t="shared" si="0"/>
        <v>103094158</v>
      </c>
      <c r="J22" s="35">
        <f t="shared" si="0"/>
        <v>604132438</v>
      </c>
      <c r="K22" s="35">
        <f t="shared" si="0"/>
        <v>133112481</v>
      </c>
      <c r="L22" s="35">
        <f t="shared" si="0"/>
        <v>131776923</v>
      </c>
      <c r="M22" s="35">
        <f t="shared" si="0"/>
        <v>174319817</v>
      </c>
      <c r="N22" s="35">
        <f t="shared" si="0"/>
        <v>439209221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1043341659</v>
      </c>
      <c r="X22" s="35">
        <f t="shared" si="0"/>
        <v>1060666035</v>
      </c>
      <c r="Y22" s="35">
        <f t="shared" si="0"/>
        <v>-17324376</v>
      </c>
      <c r="Z22" s="36">
        <f>+IF(X22&lt;&gt;0,+(Y22/X22)*100,0)</f>
        <v>-1.6333488042727793</v>
      </c>
      <c r="AA22" s="33">
        <f>SUM(AA5:AA21)</f>
        <v>1899551540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600873550</v>
      </c>
      <c r="D25" s="6">
        <v>0</v>
      </c>
      <c r="E25" s="7">
        <v>644340071</v>
      </c>
      <c r="F25" s="8">
        <v>644340071</v>
      </c>
      <c r="G25" s="8">
        <v>49679720</v>
      </c>
      <c r="H25" s="8">
        <v>50633817</v>
      </c>
      <c r="I25" s="8">
        <v>45765427</v>
      </c>
      <c r="J25" s="8">
        <v>146078964</v>
      </c>
      <c r="K25" s="8">
        <v>49698595</v>
      </c>
      <c r="L25" s="8">
        <v>46491382</v>
      </c>
      <c r="M25" s="8">
        <v>57716961</v>
      </c>
      <c r="N25" s="8">
        <v>153906938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299985902</v>
      </c>
      <c r="X25" s="8">
        <v>299087652</v>
      </c>
      <c r="Y25" s="8">
        <v>898250</v>
      </c>
      <c r="Z25" s="2">
        <v>0.3</v>
      </c>
      <c r="AA25" s="6">
        <v>644340071</v>
      </c>
    </row>
    <row r="26" spans="1:27" ht="13.5">
      <c r="A26" s="25" t="s">
        <v>52</v>
      </c>
      <c r="B26" s="24"/>
      <c r="C26" s="6">
        <v>20948087</v>
      </c>
      <c r="D26" s="6">
        <v>0</v>
      </c>
      <c r="E26" s="7">
        <v>23312308</v>
      </c>
      <c r="F26" s="8">
        <v>23312308</v>
      </c>
      <c r="G26" s="8">
        <v>1741858</v>
      </c>
      <c r="H26" s="8">
        <v>822386</v>
      </c>
      <c r="I26" s="8">
        <v>2309186</v>
      </c>
      <c r="J26" s="8">
        <v>4873430</v>
      </c>
      <c r="K26" s="8">
        <v>1779903</v>
      </c>
      <c r="L26" s="8">
        <v>1733938</v>
      </c>
      <c r="M26" s="8">
        <v>1718888</v>
      </c>
      <c r="N26" s="8">
        <v>5232729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10106159</v>
      </c>
      <c r="X26" s="8">
        <v>10504480</v>
      </c>
      <c r="Y26" s="8">
        <v>-398321</v>
      </c>
      <c r="Z26" s="2">
        <v>-3.79</v>
      </c>
      <c r="AA26" s="6">
        <v>23312308</v>
      </c>
    </row>
    <row r="27" spans="1:27" ht="13.5">
      <c r="A27" s="25" t="s">
        <v>53</v>
      </c>
      <c r="B27" s="24"/>
      <c r="C27" s="6">
        <v>159613107</v>
      </c>
      <c r="D27" s="6">
        <v>0</v>
      </c>
      <c r="E27" s="7">
        <v>190500000</v>
      </c>
      <c r="F27" s="8">
        <v>190500000</v>
      </c>
      <c r="G27" s="8">
        <v>0</v>
      </c>
      <c r="H27" s="8">
        <v>0</v>
      </c>
      <c r="I27" s="8">
        <v>190500000</v>
      </c>
      <c r="J27" s="8">
        <v>190500000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190500000</v>
      </c>
      <c r="X27" s="8">
        <v>190500000</v>
      </c>
      <c r="Y27" s="8">
        <v>0</v>
      </c>
      <c r="Z27" s="2">
        <v>0</v>
      </c>
      <c r="AA27" s="6">
        <v>190500000</v>
      </c>
    </row>
    <row r="28" spans="1:27" ht="13.5">
      <c r="A28" s="25" t="s">
        <v>54</v>
      </c>
      <c r="B28" s="24"/>
      <c r="C28" s="6">
        <v>57792050</v>
      </c>
      <c r="D28" s="6">
        <v>0</v>
      </c>
      <c r="E28" s="7">
        <v>55650000</v>
      </c>
      <c r="F28" s="8">
        <v>55650000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27825000</v>
      </c>
      <c r="Y28" s="8">
        <v>-27825000</v>
      </c>
      <c r="Z28" s="2">
        <v>-100</v>
      </c>
      <c r="AA28" s="6">
        <v>55650000</v>
      </c>
    </row>
    <row r="29" spans="1:27" ht="13.5">
      <c r="A29" s="25" t="s">
        <v>55</v>
      </c>
      <c r="B29" s="24"/>
      <c r="C29" s="6">
        <v>29018431</v>
      </c>
      <c r="D29" s="6">
        <v>0</v>
      </c>
      <c r="E29" s="7">
        <v>27757073</v>
      </c>
      <c r="F29" s="8">
        <v>27757073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14115339</v>
      </c>
      <c r="N29" s="8">
        <v>14115339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14115339</v>
      </c>
      <c r="X29" s="8">
        <v>13878500</v>
      </c>
      <c r="Y29" s="8">
        <v>236839</v>
      </c>
      <c r="Z29" s="2">
        <v>1.71</v>
      </c>
      <c r="AA29" s="6">
        <v>27757073</v>
      </c>
    </row>
    <row r="30" spans="1:27" ht="13.5">
      <c r="A30" s="25" t="s">
        <v>56</v>
      </c>
      <c r="B30" s="24"/>
      <c r="C30" s="6">
        <v>454009890</v>
      </c>
      <c r="D30" s="6">
        <v>0</v>
      </c>
      <c r="E30" s="7">
        <v>506500000</v>
      </c>
      <c r="F30" s="8">
        <v>506500000</v>
      </c>
      <c r="G30" s="8">
        <v>99832</v>
      </c>
      <c r="H30" s="8">
        <v>57064552</v>
      </c>
      <c r="I30" s="8">
        <v>59004746</v>
      </c>
      <c r="J30" s="8">
        <v>116169130</v>
      </c>
      <c r="K30" s="8">
        <v>28336430</v>
      </c>
      <c r="L30" s="8">
        <v>45920919</v>
      </c>
      <c r="M30" s="8">
        <v>30231546</v>
      </c>
      <c r="N30" s="8">
        <v>104488895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220658025</v>
      </c>
      <c r="X30" s="8">
        <v>228925711</v>
      </c>
      <c r="Y30" s="8">
        <v>-8267686</v>
      </c>
      <c r="Z30" s="2">
        <v>-3.61</v>
      </c>
      <c r="AA30" s="6">
        <v>506500000</v>
      </c>
    </row>
    <row r="31" spans="1:27" ht="13.5">
      <c r="A31" s="25" t="s">
        <v>57</v>
      </c>
      <c r="B31" s="24"/>
      <c r="C31" s="6">
        <v>120274040</v>
      </c>
      <c r="D31" s="6">
        <v>0</v>
      </c>
      <c r="E31" s="7">
        <v>140908172</v>
      </c>
      <c r="F31" s="8">
        <v>140908172</v>
      </c>
      <c r="G31" s="8">
        <v>3998927</v>
      </c>
      <c r="H31" s="8">
        <v>9217045</v>
      </c>
      <c r="I31" s="8">
        <v>6202056</v>
      </c>
      <c r="J31" s="8">
        <v>19418028</v>
      </c>
      <c r="K31" s="8">
        <v>11343875</v>
      </c>
      <c r="L31" s="8">
        <v>11197606</v>
      </c>
      <c r="M31" s="8">
        <v>10939699</v>
      </c>
      <c r="N31" s="8">
        <v>33481180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52899208</v>
      </c>
      <c r="X31" s="8">
        <v>42095960</v>
      </c>
      <c r="Y31" s="8">
        <v>10803248</v>
      </c>
      <c r="Z31" s="2">
        <v>25.66</v>
      </c>
      <c r="AA31" s="6">
        <v>140908172</v>
      </c>
    </row>
    <row r="32" spans="1:27" ht="13.5">
      <c r="A32" s="25" t="s">
        <v>58</v>
      </c>
      <c r="B32" s="24"/>
      <c r="C32" s="6">
        <v>30876979</v>
      </c>
      <c r="D32" s="6">
        <v>0</v>
      </c>
      <c r="E32" s="7">
        <v>34362888</v>
      </c>
      <c r="F32" s="8">
        <v>34362888</v>
      </c>
      <c r="G32" s="8">
        <v>219596</v>
      </c>
      <c r="H32" s="8">
        <v>937012</v>
      </c>
      <c r="I32" s="8">
        <v>4651053</v>
      </c>
      <c r="J32" s="8">
        <v>5807661</v>
      </c>
      <c r="K32" s="8">
        <v>3972930</v>
      </c>
      <c r="L32" s="8">
        <v>2259096</v>
      </c>
      <c r="M32" s="8">
        <v>2775366</v>
      </c>
      <c r="N32" s="8">
        <v>9007392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14815053</v>
      </c>
      <c r="X32" s="8">
        <v>17181444</v>
      </c>
      <c r="Y32" s="8">
        <v>-2366391</v>
      </c>
      <c r="Z32" s="2">
        <v>-13.77</v>
      </c>
      <c r="AA32" s="6">
        <v>34362888</v>
      </c>
    </row>
    <row r="33" spans="1:27" ht="13.5">
      <c r="A33" s="25" t="s">
        <v>59</v>
      </c>
      <c r="B33" s="24"/>
      <c r="C33" s="6">
        <v>39321064</v>
      </c>
      <c r="D33" s="6">
        <v>0</v>
      </c>
      <c r="E33" s="7">
        <v>61510000</v>
      </c>
      <c r="F33" s="8">
        <v>61510000</v>
      </c>
      <c r="G33" s="8">
        <v>4115521</v>
      </c>
      <c r="H33" s="8">
        <v>2955996</v>
      </c>
      <c r="I33" s="8">
        <v>2948368</v>
      </c>
      <c r="J33" s="8">
        <v>10019885</v>
      </c>
      <c r="K33" s="8">
        <v>5106973</v>
      </c>
      <c r="L33" s="8">
        <v>3460144</v>
      </c>
      <c r="M33" s="8">
        <v>2336763</v>
      </c>
      <c r="N33" s="8">
        <v>10903880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20923765</v>
      </c>
      <c r="X33" s="8">
        <v>30754998</v>
      </c>
      <c r="Y33" s="8">
        <v>-9831233</v>
      </c>
      <c r="Z33" s="2">
        <v>-31.97</v>
      </c>
      <c r="AA33" s="6">
        <v>61510000</v>
      </c>
    </row>
    <row r="34" spans="1:27" ht="13.5">
      <c r="A34" s="25" t="s">
        <v>60</v>
      </c>
      <c r="B34" s="24"/>
      <c r="C34" s="6">
        <v>176239094</v>
      </c>
      <c r="D34" s="6">
        <v>0</v>
      </c>
      <c r="E34" s="7">
        <v>206503322</v>
      </c>
      <c r="F34" s="8">
        <v>206503322</v>
      </c>
      <c r="G34" s="8">
        <v>12960182</v>
      </c>
      <c r="H34" s="8">
        <v>13427813</v>
      </c>
      <c r="I34" s="8">
        <v>16775882</v>
      </c>
      <c r="J34" s="8">
        <v>43163877</v>
      </c>
      <c r="K34" s="8">
        <v>14532814</v>
      </c>
      <c r="L34" s="8">
        <v>15051864</v>
      </c>
      <c r="M34" s="8">
        <v>12938833</v>
      </c>
      <c r="N34" s="8">
        <v>42523511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85687388</v>
      </c>
      <c r="X34" s="8">
        <v>105491078</v>
      </c>
      <c r="Y34" s="8">
        <v>-19803690</v>
      </c>
      <c r="Z34" s="2">
        <v>-18.77</v>
      </c>
      <c r="AA34" s="6">
        <v>206503322</v>
      </c>
    </row>
    <row r="35" spans="1:27" ht="13.5">
      <c r="A35" s="23" t="s">
        <v>61</v>
      </c>
      <c r="B35" s="29"/>
      <c r="C35" s="6">
        <v>409474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1689375766</v>
      </c>
      <c r="D36" s="33">
        <f>SUM(D25:D35)</f>
        <v>0</v>
      </c>
      <c r="E36" s="34">
        <f t="shared" si="1"/>
        <v>1891343834</v>
      </c>
      <c r="F36" s="35">
        <f t="shared" si="1"/>
        <v>1891343834</v>
      </c>
      <c r="G36" s="35">
        <f t="shared" si="1"/>
        <v>72815636</v>
      </c>
      <c r="H36" s="35">
        <f t="shared" si="1"/>
        <v>135058621</v>
      </c>
      <c r="I36" s="35">
        <f t="shared" si="1"/>
        <v>328156718</v>
      </c>
      <c r="J36" s="35">
        <f t="shared" si="1"/>
        <v>536030975</v>
      </c>
      <c r="K36" s="35">
        <f t="shared" si="1"/>
        <v>114771520</v>
      </c>
      <c r="L36" s="35">
        <f t="shared" si="1"/>
        <v>126114949</v>
      </c>
      <c r="M36" s="35">
        <f t="shared" si="1"/>
        <v>132773395</v>
      </c>
      <c r="N36" s="35">
        <f t="shared" si="1"/>
        <v>373659864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909690839</v>
      </c>
      <c r="X36" s="35">
        <f t="shared" si="1"/>
        <v>966244823</v>
      </c>
      <c r="Y36" s="35">
        <f t="shared" si="1"/>
        <v>-56553984</v>
      </c>
      <c r="Z36" s="36">
        <f>+IF(X36&lt;&gt;0,+(Y36/X36)*100,0)</f>
        <v>-5.852966313900758</v>
      </c>
      <c r="AA36" s="33">
        <f>SUM(AA25:AA35)</f>
        <v>1891343834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148237442</v>
      </c>
      <c r="D38" s="46">
        <f>+D22-D36</f>
        <v>0</v>
      </c>
      <c r="E38" s="47">
        <f t="shared" si="2"/>
        <v>8207706</v>
      </c>
      <c r="F38" s="48">
        <f t="shared" si="2"/>
        <v>8207706</v>
      </c>
      <c r="G38" s="48">
        <f t="shared" si="2"/>
        <v>292346369</v>
      </c>
      <c r="H38" s="48">
        <f t="shared" si="2"/>
        <v>817654</v>
      </c>
      <c r="I38" s="48">
        <f t="shared" si="2"/>
        <v>-225062560</v>
      </c>
      <c r="J38" s="48">
        <f t="shared" si="2"/>
        <v>68101463</v>
      </c>
      <c r="K38" s="48">
        <f t="shared" si="2"/>
        <v>18340961</v>
      </c>
      <c r="L38" s="48">
        <f t="shared" si="2"/>
        <v>5661974</v>
      </c>
      <c r="M38" s="48">
        <f t="shared" si="2"/>
        <v>41546422</v>
      </c>
      <c r="N38" s="48">
        <f t="shared" si="2"/>
        <v>65549357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133650820</v>
      </c>
      <c r="X38" s="48">
        <f>IF(F22=F36,0,X22-X36)</f>
        <v>94421212</v>
      </c>
      <c r="Y38" s="48">
        <f t="shared" si="2"/>
        <v>39229608</v>
      </c>
      <c r="Z38" s="49">
        <f>+IF(X38&lt;&gt;0,+(Y38/X38)*100,0)</f>
        <v>41.54745228222658</v>
      </c>
      <c r="AA38" s="46">
        <f>+AA22-AA36</f>
        <v>8207706</v>
      </c>
    </row>
    <row r="39" spans="1:27" ht="13.5">
      <c r="A39" s="23" t="s">
        <v>64</v>
      </c>
      <c r="B39" s="29"/>
      <c r="C39" s="6">
        <v>111728307</v>
      </c>
      <c r="D39" s="6">
        <v>0</v>
      </c>
      <c r="E39" s="7">
        <v>81564302</v>
      </c>
      <c r="F39" s="8">
        <v>81564302</v>
      </c>
      <c r="G39" s="8">
        <v>0</v>
      </c>
      <c r="H39" s="8">
        <v>82889</v>
      </c>
      <c r="I39" s="8">
        <v>84000</v>
      </c>
      <c r="J39" s="8">
        <v>166889</v>
      </c>
      <c r="K39" s="8">
        <v>36000</v>
      </c>
      <c r="L39" s="8">
        <v>0</v>
      </c>
      <c r="M39" s="8">
        <v>0</v>
      </c>
      <c r="N39" s="8">
        <v>36000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202889</v>
      </c>
      <c r="X39" s="8"/>
      <c r="Y39" s="8">
        <v>202889</v>
      </c>
      <c r="Z39" s="2">
        <v>0</v>
      </c>
      <c r="AA39" s="6">
        <v>81564302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260514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260226263</v>
      </c>
      <c r="D42" s="55">
        <f>SUM(D38:D41)</f>
        <v>0</v>
      </c>
      <c r="E42" s="56">
        <f t="shared" si="3"/>
        <v>89772008</v>
      </c>
      <c r="F42" s="57">
        <f t="shared" si="3"/>
        <v>89772008</v>
      </c>
      <c r="G42" s="57">
        <f t="shared" si="3"/>
        <v>292346369</v>
      </c>
      <c r="H42" s="57">
        <f t="shared" si="3"/>
        <v>900543</v>
      </c>
      <c r="I42" s="57">
        <f t="shared" si="3"/>
        <v>-224978560</v>
      </c>
      <c r="J42" s="57">
        <f t="shared" si="3"/>
        <v>68268352</v>
      </c>
      <c r="K42" s="57">
        <f t="shared" si="3"/>
        <v>18376961</v>
      </c>
      <c r="L42" s="57">
        <f t="shared" si="3"/>
        <v>5661974</v>
      </c>
      <c r="M42" s="57">
        <f t="shared" si="3"/>
        <v>41546422</v>
      </c>
      <c r="N42" s="57">
        <f t="shared" si="3"/>
        <v>65585357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133853709</v>
      </c>
      <c r="X42" s="57">
        <f t="shared" si="3"/>
        <v>94421212</v>
      </c>
      <c r="Y42" s="57">
        <f t="shared" si="3"/>
        <v>39432497</v>
      </c>
      <c r="Z42" s="58">
        <f>+IF(X42&lt;&gt;0,+(Y42/X42)*100,0)</f>
        <v>41.76232878688319</v>
      </c>
      <c r="AA42" s="55">
        <f>SUM(AA38:AA41)</f>
        <v>89772008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260226263</v>
      </c>
      <c r="D44" s="63">
        <f>+D42-D43</f>
        <v>0</v>
      </c>
      <c r="E44" s="64">
        <f t="shared" si="4"/>
        <v>89772008</v>
      </c>
      <c r="F44" s="65">
        <f t="shared" si="4"/>
        <v>89772008</v>
      </c>
      <c r="G44" s="65">
        <f t="shared" si="4"/>
        <v>292346369</v>
      </c>
      <c r="H44" s="65">
        <f t="shared" si="4"/>
        <v>900543</v>
      </c>
      <c r="I44" s="65">
        <f t="shared" si="4"/>
        <v>-224978560</v>
      </c>
      <c r="J44" s="65">
        <f t="shared" si="4"/>
        <v>68268352</v>
      </c>
      <c r="K44" s="65">
        <f t="shared" si="4"/>
        <v>18376961</v>
      </c>
      <c r="L44" s="65">
        <f t="shared" si="4"/>
        <v>5661974</v>
      </c>
      <c r="M44" s="65">
        <f t="shared" si="4"/>
        <v>41546422</v>
      </c>
      <c r="N44" s="65">
        <f t="shared" si="4"/>
        <v>65585357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133853709</v>
      </c>
      <c r="X44" s="65">
        <f t="shared" si="4"/>
        <v>94421212</v>
      </c>
      <c r="Y44" s="65">
        <f t="shared" si="4"/>
        <v>39432497</v>
      </c>
      <c r="Z44" s="66">
        <f>+IF(X44&lt;&gt;0,+(Y44/X44)*100,0)</f>
        <v>41.76232878688319</v>
      </c>
      <c r="AA44" s="63">
        <f>+AA42-AA43</f>
        <v>89772008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260226263</v>
      </c>
      <c r="D46" s="55">
        <f>SUM(D44:D45)</f>
        <v>0</v>
      </c>
      <c r="E46" s="56">
        <f t="shared" si="5"/>
        <v>89772008</v>
      </c>
      <c r="F46" s="57">
        <f t="shared" si="5"/>
        <v>89772008</v>
      </c>
      <c r="G46" s="57">
        <f t="shared" si="5"/>
        <v>292346369</v>
      </c>
      <c r="H46" s="57">
        <f t="shared" si="5"/>
        <v>900543</v>
      </c>
      <c r="I46" s="57">
        <f t="shared" si="5"/>
        <v>-224978560</v>
      </c>
      <c r="J46" s="57">
        <f t="shared" si="5"/>
        <v>68268352</v>
      </c>
      <c r="K46" s="57">
        <f t="shared" si="5"/>
        <v>18376961</v>
      </c>
      <c r="L46" s="57">
        <f t="shared" si="5"/>
        <v>5661974</v>
      </c>
      <c r="M46" s="57">
        <f t="shared" si="5"/>
        <v>41546422</v>
      </c>
      <c r="N46" s="57">
        <f t="shared" si="5"/>
        <v>65585357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133853709</v>
      </c>
      <c r="X46" s="57">
        <f t="shared" si="5"/>
        <v>94421212</v>
      </c>
      <c r="Y46" s="57">
        <f t="shared" si="5"/>
        <v>39432497</v>
      </c>
      <c r="Z46" s="58">
        <f>+IF(X46&lt;&gt;0,+(Y46/X46)*100,0)</f>
        <v>41.76232878688319</v>
      </c>
      <c r="AA46" s="55">
        <f>SUM(AA44:AA45)</f>
        <v>89772008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260226263</v>
      </c>
      <c r="D48" s="71">
        <f>SUM(D46:D47)</f>
        <v>0</v>
      </c>
      <c r="E48" s="72">
        <f t="shared" si="6"/>
        <v>89772008</v>
      </c>
      <c r="F48" s="73">
        <f t="shared" si="6"/>
        <v>89772008</v>
      </c>
      <c r="G48" s="73">
        <f t="shared" si="6"/>
        <v>292346369</v>
      </c>
      <c r="H48" s="74">
        <f t="shared" si="6"/>
        <v>900543</v>
      </c>
      <c r="I48" s="74">
        <f t="shared" si="6"/>
        <v>-224978560</v>
      </c>
      <c r="J48" s="74">
        <f t="shared" si="6"/>
        <v>68268352</v>
      </c>
      <c r="K48" s="74">
        <f t="shared" si="6"/>
        <v>18376961</v>
      </c>
      <c r="L48" s="74">
        <f t="shared" si="6"/>
        <v>5661974</v>
      </c>
      <c r="M48" s="73">
        <f t="shared" si="6"/>
        <v>41546422</v>
      </c>
      <c r="N48" s="73">
        <f t="shared" si="6"/>
        <v>65585357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133853709</v>
      </c>
      <c r="X48" s="74">
        <f t="shared" si="6"/>
        <v>94421212</v>
      </c>
      <c r="Y48" s="74">
        <f t="shared" si="6"/>
        <v>39432497</v>
      </c>
      <c r="Z48" s="75">
        <f>+IF(X48&lt;&gt;0,+(Y48/X48)*100,0)</f>
        <v>41.76232878688319</v>
      </c>
      <c r="AA48" s="76">
        <f>SUM(AA46:AA47)</f>
        <v>89772008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8782100</v>
      </c>
      <c r="F5" s="8">
        <v>8782100</v>
      </c>
      <c r="G5" s="8">
        <v>8584440</v>
      </c>
      <c r="H5" s="8">
        <v>0</v>
      </c>
      <c r="I5" s="8">
        <v>0</v>
      </c>
      <c r="J5" s="8">
        <v>8584440</v>
      </c>
      <c r="K5" s="8">
        <v>612734</v>
      </c>
      <c r="L5" s="8">
        <v>0</v>
      </c>
      <c r="M5" s="8">
        <v>590769</v>
      </c>
      <c r="N5" s="8">
        <v>1203503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9787943</v>
      </c>
      <c r="X5" s="8">
        <v>4391052</v>
      </c>
      <c r="Y5" s="8">
        <v>5396891</v>
      </c>
      <c r="Z5" s="2">
        <v>122.91</v>
      </c>
      <c r="AA5" s="6">
        <v>8782100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29516790</v>
      </c>
      <c r="F7" s="8">
        <v>29516790</v>
      </c>
      <c r="G7" s="8">
        <v>2295673</v>
      </c>
      <c r="H7" s="8">
        <v>0</v>
      </c>
      <c r="I7" s="8">
        <v>0</v>
      </c>
      <c r="J7" s="8">
        <v>2295673</v>
      </c>
      <c r="K7" s="8">
        <v>0</v>
      </c>
      <c r="L7" s="8">
        <v>78500</v>
      </c>
      <c r="M7" s="8">
        <v>1420129</v>
      </c>
      <c r="N7" s="8">
        <v>1498629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3794302</v>
      </c>
      <c r="X7" s="8">
        <v>14758398</v>
      </c>
      <c r="Y7" s="8">
        <v>-10964096</v>
      </c>
      <c r="Z7" s="2">
        <v>-74.29</v>
      </c>
      <c r="AA7" s="6">
        <v>29516790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36955400</v>
      </c>
      <c r="F8" s="8">
        <v>36955400</v>
      </c>
      <c r="G8" s="8">
        <v>1096011</v>
      </c>
      <c r="H8" s="8">
        <v>0</v>
      </c>
      <c r="I8" s="8">
        <v>0</v>
      </c>
      <c r="J8" s="8">
        <v>1096011</v>
      </c>
      <c r="K8" s="8">
        <v>0</v>
      </c>
      <c r="L8" s="8">
        <v>0</v>
      </c>
      <c r="M8" s="8">
        <v>1312377</v>
      </c>
      <c r="N8" s="8">
        <v>1312377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2408388</v>
      </c>
      <c r="X8" s="8">
        <v>18477702</v>
      </c>
      <c r="Y8" s="8">
        <v>-16069314</v>
      </c>
      <c r="Z8" s="2">
        <v>-86.97</v>
      </c>
      <c r="AA8" s="6">
        <v>36955400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4705800</v>
      </c>
      <c r="F9" s="8">
        <v>4705800</v>
      </c>
      <c r="G9" s="8">
        <v>204054</v>
      </c>
      <c r="H9" s="8">
        <v>0</v>
      </c>
      <c r="I9" s="8">
        <v>0</v>
      </c>
      <c r="J9" s="8">
        <v>204054</v>
      </c>
      <c r="K9" s="8">
        <v>0</v>
      </c>
      <c r="L9" s="8">
        <v>0</v>
      </c>
      <c r="M9" s="8">
        <v>225723</v>
      </c>
      <c r="N9" s="8">
        <v>225723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429777</v>
      </c>
      <c r="X9" s="8">
        <v>2352900</v>
      </c>
      <c r="Y9" s="8">
        <v>-1923123</v>
      </c>
      <c r="Z9" s="2">
        <v>-81.73</v>
      </c>
      <c r="AA9" s="6">
        <v>4705800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6606200</v>
      </c>
      <c r="F10" s="26">
        <v>6606200</v>
      </c>
      <c r="G10" s="26">
        <v>612280</v>
      </c>
      <c r="H10" s="26">
        <v>0</v>
      </c>
      <c r="I10" s="26">
        <v>0</v>
      </c>
      <c r="J10" s="26">
        <v>612280</v>
      </c>
      <c r="K10" s="26">
        <v>0</v>
      </c>
      <c r="L10" s="26">
        <v>0</v>
      </c>
      <c r="M10" s="26">
        <v>609509</v>
      </c>
      <c r="N10" s="26">
        <v>609509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1221789</v>
      </c>
      <c r="X10" s="26">
        <v>3303102</v>
      </c>
      <c r="Y10" s="26">
        <v>-2081313</v>
      </c>
      <c r="Z10" s="27">
        <v>-63.01</v>
      </c>
      <c r="AA10" s="28">
        <v>6606200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263100</v>
      </c>
      <c r="F12" s="8">
        <v>263100</v>
      </c>
      <c r="G12" s="8">
        <v>8980</v>
      </c>
      <c r="H12" s="8">
        <v>0</v>
      </c>
      <c r="I12" s="8">
        <v>0</v>
      </c>
      <c r="J12" s="8">
        <v>8980</v>
      </c>
      <c r="K12" s="8">
        <v>7134</v>
      </c>
      <c r="L12" s="8">
        <v>531</v>
      </c>
      <c r="M12" s="8">
        <v>6621</v>
      </c>
      <c r="N12" s="8">
        <v>14286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23266</v>
      </c>
      <c r="X12" s="8">
        <v>131550</v>
      </c>
      <c r="Y12" s="8">
        <v>-108284</v>
      </c>
      <c r="Z12" s="2">
        <v>-82.31</v>
      </c>
      <c r="AA12" s="6">
        <v>263100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78600</v>
      </c>
      <c r="F13" s="8">
        <v>78600</v>
      </c>
      <c r="G13" s="8">
        <v>1132</v>
      </c>
      <c r="H13" s="8">
        <v>0</v>
      </c>
      <c r="I13" s="8">
        <v>1894</v>
      </c>
      <c r="J13" s="8">
        <v>3026</v>
      </c>
      <c r="K13" s="8">
        <v>2444</v>
      </c>
      <c r="L13" s="8">
        <v>1510</v>
      </c>
      <c r="M13" s="8">
        <v>6034</v>
      </c>
      <c r="N13" s="8">
        <v>9988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13014</v>
      </c>
      <c r="X13" s="8">
        <v>39300</v>
      </c>
      <c r="Y13" s="8">
        <v>-26286</v>
      </c>
      <c r="Z13" s="2">
        <v>-66.89</v>
      </c>
      <c r="AA13" s="6">
        <v>78600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19439600</v>
      </c>
      <c r="F14" s="8">
        <v>19439600</v>
      </c>
      <c r="G14" s="8">
        <v>1946252</v>
      </c>
      <c r="H14" s="8">
        <v>0</v>
      </c>
      <c r="I14" s="8">
        <v>0</v>
      </c>
      <c r="J14" s="8">
        <v>1946252</v>
      </c>
      <c r="K14" s="8">
        <v>1952661</v>
      </c>
      <c r="L14" s="8">
        <v>727</v>
      </c>
      <c r="M14" s="8">
        <v>2000691</v>
      </c>
      <c r="N14" s="8">
        <v>3954079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5900331</v>
      </c>
      <c r="X14" s="8">
        <v>9719802</v>
      </c>
      <c r="Y14" s="8">
        <v>-3819471</v>
      </c>
      <c r="Z14" s="2">
        <v>-39.3</v>
      </c>
      <c r="AA14" s="6">
        <v>19439600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3500</v>
      </c>
      <c r="F16" s="8">
        <v>3500</v>
      </c>
      <c r="G16" s="8">
        <v>3280</v>
      </c>
      <c r="H16" s="8">
        <v>0</v>
      </c>
      <c r="I16" s="8">
        <v>0</v>
      </c>
      <c r="J16" s="8">
        <v>3280</v>
      </c>
      <c r="K16" s="8">
        <v>1450</v>
      </c>
      <c r="L16" s="8">
        <v>2000</v>
      </c>
      <c r="M16" s="8">
        <v>400</v>
      </c>
      <c r="N16" s="8">
        <v>3850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7130</v>
      </c>
      <c r="X16" s="8">
        <v>1752</v>
      </c>
      <c r="Y16" s="8">
        <v>5378</v>
      </c>
      <c r="Z16" s="2">
        <v>306.96</v>
      </c>
      <c r="AA16" s="6">
        <v>3500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8701</v>
      </c>
      <c r="M18" s="8">
        <v>0</v>
      </c>
      <c r="N18" s="8">
        <v>8701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8701</v>
      </c>
      <c r="X18" s="8"/>
      <c r="Y18" s="8">
        <v>8701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63389000</v>
      </c>
      <c r="F19" s="8">
        <v>63389000</v>
      </c>
      <c r="G19" s="8">
        <v>25158000</v>
      </c>
      <c r="H19" s="8">
        <v>2260000</v>
      </c>
      <c r="I19" s="8">
        <v>0</v>
      </c>
      <c r="J19" s="8">
        <v>27418000</v>
      </c>
      <c r="K19" s="8">
        <v>737000</v>
      </c>
      <c r="L19" s="8">
        <v>5</v>
      </c>
      <c r="M19" s="8">
        <v>18305000</v>
      </c>
      <c r="N19" s="8">
        <v>19042005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46460005</v>
      </c>
      <c r="X19" s="8">
        <v>31694502</v>
      </c>
      <c r="Y19" s="8">
        <v>14765503</v>
      </c>
      <c r="Z19" s="2">
        <v>46.59</v>
      </c>
      <c r="AA19" s="6">
        <v>63389000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373890</v>
      </c>
      <c r="F20" s="26">
        <v>373890</v>
      </c>
      <c r="G20" s="26">
        <v>968170</v>
      </c>
      <c r="H20" s="26">
        <v>0</v>
      </c>
      <c r="I20" s="26">
        <v>250</v>
      </c>
      <c r="J20" s="26">
        <v>968420</v>
      </c>
      <c r="K20" s="26">
        <v>44108</v>
      </c>
      <c r="L20" s="26">
        <v>22924</v>
      </c>
      <c r="M20" s="26">
        <v>36000</v>
      </c>
      <c r="N20" s="26">
        <v>103032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1071452</v>
      </c>
      <c r="X20" s="26">
        <v>186948</v>
      </c>
      <c r="Y20" s="26">
        <v>884504</v>
      </c>
      <c r="Z20" s="27">
        <v>473.13</v>
      </c>
      <c r="AA20" s="28">
        <v>373890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170113980</v>
      </c>
      <c r="F22" s="35">
        <f t="shared" si="0"/>
        <v>170113980</v>
      </c>
      <c r="G22" s="35">
        <f t="shared" si="0"/>
        <v>40878272</v>
      </c>
      <c r="H22" s="35">
        <f t="shared" si="0"/>
        <v>2260000</v>
      </c>
      <c r="I22" s="35">
        <f t="shared" si="0"/>
        <v>2144</v>
      </c>
      <c r="J22" s="35">
        <f t="shared" si="0"/>
        <v>43140416</v>
      </c>
      <c r="K22" s="35">
        <f t="shared" si="0"/>
        <v>3357531</v>
      </c>
      <c r="L22" s="35">
        <f t="shared" si="0"/>
        <v>114898</v>
      </c>
      <c r="M22" s="35">
        <f t="shared" si="0"/>
        <v>24513253</v>
      </c>
      <c r="N22" s="35">
        <f t="shared" si="0"/>
        <v>27985682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71126098</v>
      </c>
      <c r="X22" s="35">
        <f t="shared" si="0"/>
        <v>85057008</v>
      </c>
      <c r="Y22" s="35">
        <f t="shared" si="0"/>
        <v>-13930910</v>
      </c>
      <c r="Z22" s="36">
        <f>+IF(X22&lt;&gt;0,+(Y22/X22)*100,0)</f>
        <v>-16.378321231332286</v>
      </c>
      <c r="AA22" s="33">
        <f>SUM(AA5:AA21)</f>
        <v>170113980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47969680</v>
      </c>
      <c r="F25" s="8">
        <v>47969680</v>
      </c>
      <c r="G25" s="8">
        <v>4880941</v>
      </c>
      <c r="H25" s="8">
        <v>4035419</v>
      </c>
      <c r="I25" s="8">
        <v>3624471</v>
      </c>
      <c r="J25" s="8">
        <v>12540831</v>
      </c>
      <c r="K25" s="8">
        <v>3869996</v>
      </c>
      <c r="L25" s="8">
        <v>3885452</v>
      </c>
      <c r="M25" s="8">
        <v>4008095</v>
      </c>
      <c r="N25" s="8">
        <v>11763543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24304374</v>
      </c>
      <c r="X25" s="8">
        <v>23984838</v>
      </c>
      <c r="Y25" s="8">
        <v>319536</v>
      </c>
      <c r="Z25" s="2">
        <v>1.33</v>
      </c>
      <c r="AA25" s="6">
        <v>47969680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4314210</v>
      </c>
      <c r="F26" s="8">
        <v>4314210</v>
      </c>
      <c r="G26" s="8">
        <v>0</v>
      </c>
      <c r="H26" s="8">
        <v>0</v>
      </c>
      <c r="I26" s="8">
        <v>0</v>
      </c>
      <c r="J26" s="8">
        <v>0</v>
      </c>
      <c r="K26" s="8">
        <v>273086</v>
      </c>
      <c r="L26" s="8">
        <v>245003</v>
      </c>
      <c r="M26" s="8">
        <v>273086</v>
      </c>
      <c r="N26" s="8">
        <v>791175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791175</v>
      </c>
      <c r="X26" s="8">
        <v>2157108</v>
      </c>
      <c r="Y26" s="8">
        <v>-1365933</v>
      </c>
      <c r="Z26" s="2">
        <v>-63.32</v>
      </c>
      <c r="AA26" s="6">
        <v>4314210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45250200</v>
      </c>
      <c r="F27" s="8">
        <v>45250200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22625100</v>
      </c>
      <c r="Y27" s="8">
        <v>-22625100</v>
      </c>
      <c r="Z27" s="2">
        <v>-100</v>
      </c>
      <c r="AA27" s="6">
        <v>45250200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554200</v>
      </c>
      <c r="F28" s="8">
        <v>554200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277098</v>
      </c>
      <c r="Y28" s="8">
        <v>-277098</v>
      </c>
      <c r="Z28" s="2">
        <v>-100</v>
      </c>
      <c r="AA28" s="6">
        <v>554200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75100</v>
      </c>
      <c r="F29" s="8">
        <v>75100</v>
      </c>
      <c r="G29" s="8">
        <v>0</v>
      </c>
      <c r="H29" s="8">
        <v>6727</v>
      </c>
      <c r="I29" s="8">
        <v>1335</v>
      </c>
      <c r="J29" s="8">
        <v>8062</v>
      </c>
      <c r="K29" s="8">
        <v>37128</v>
      </c>
      <c r="L29" s="8">
        <v>15459</v>
      </c>
      <c r="M29" s="8">
        <v>0</v>
      </c>
      <c r="N29" s="8">
        <v>52587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60649</v>
      </c>
      <c r="X29" s="8">
        <v>37548</v>
      </c>
      <c r="Y29" s="8">
        <v>23101</v>
      </c>
      <c r="Z29" s="2">
        <v>61.52</v>
      </c>
      <c r="AA29" s="6">
        <v>75100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37590400</v>
      </c>
      <c r="F30" s="8">
        <v>37590400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582838</v>
      </c>
      <c r="M30" s="8">
        <v>1445855</v>
      </c>
      <c r="N30" s="8">
        <v>2028693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2028693</v>
      </c>
      <c r="X30" s="8">
        <v>18795198</v>
      </c>
      <c r="Y30" s="8">
        <v>-16766505</v>
      </c>
      <c r="Z30" s="2">
        <v>-89.21</v>
      </c>
      <c r="AA30" s="6">
        <v>37590400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5185000</v>
      </c>
      <c r="F31" s="8">
        <v>5185000</v>
      </c>
      <c r="G31" s="8">
        <v>0</v>
      </c>
      <c r="H31" s="8">
        <v>283122</v>
      </c>
      <c r="I31" s="8">
        <v>326026</v>
      </c>
      <c r="J31" s="8">
        <v>609148</v>
      </c>
      <c r="K31" s="8">
        <v>0</v>
      </c>
      <c r="L31" s="8">
        <v>32977</v>
      </c>
      <c r="M31" s="8">
        <v>58919</v>
      </c>
      <c r="N31" s="8">
        <v>91896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701044</v>
      </c>
      <c r="X31" s="8">
        <v>2592498</v>
      </c>
      <c r="Y31" s="8">
        <v>-1891454</v>
      </c>
      <c r="Z31" s="2">
        <v>-72.96</v>
      </c>
      <c r="AA31" s="6">
        <v>5185000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11466290</v>
      </c>
      <c r="F32" s="8">
        <v>11466290</v>
      </c>
      <c r="G32" s="8">
        <v>2141120</v>
      </c>
      <c r="H32" s="8">
        <v>666059</v>
      </c>
      <c r="I32" s="8">
        <v>1276245</v>
      </c>
      <c r="J32" s="8">
        <v>4083424</v>
      </c>
      <c r="K32" s="8">
        <v>571668</v>
      </c>
      <c r="L32" s="8">
        <v>1415060</v>
      </c>
      <c r="M32" s="8">
        <v>1725635</v>
      </c>
      <c r="N32" s="8">
        <v>3712363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7795787</v>
      </c>
      <c r="X32" s="8">
        <v>5733144</v>
      </c>
      <c r="Y32" s="8">
        <v>2062643</v>
      </c>
      <c r="Z32" s="2">
        <v>35.98</v>
      </c>
      <c r="AA32" s="6">
        <v>11466290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15007403</v>
      </c>
      <c r="F34" s="8">
        <v>15007403</v>
      </c>
      <c r="G34" s="8">
        <v>3128958</v>
      </c>
      <c r="H34" s="8">
        <v>745962</v>
      </c>
      <c r="I34" s="8">
        <v>1383275</v>
      </c>
      <c r="J34" s="8">
        <v>5258195</v>
      </c>
      <c r="K34" s="8">
        <v>1254924</v>
      </c>
      <c r="L34" s="8">
        <v>701341</v>
      </c>
      <c r="M34" s="8">
        <v>2536406</v>
      </c>
      <c r="N34" s="8">
        <v>4492671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9750866</v>
      </c>
      <c r="X34" s="8">
        <v>7503702</v>
      </c>
      <c r="Y34" s="8">
        <v>2247164</v>
      </c>
      <c r="Z34" s="2">
        <v>29.95</v>
      </c>
      <c r="AA34" s="6">
        <v>15007403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167412483</v>
      </c>
      <c r="F36" s="35">
        <f t="shared" si="1"/>
        <v>167412483</v>
      </c>
      <c r="G36" s="35">
        <f t="shared" si="1"/>
        <v>10151019</v>
      </c>
      <c r="H36" s="35">
        <f t="shared" si="1"/>
        <v>5737289</v>
      </c>
      <c r="I36" s="35">
        <f t="shared" si="1"/>
        <v>6611352</v>
      </c>
      <c r="J36" s="35">
        <f t="shared" si="1"/>
        <v>22499660</v>
      </c>
      <c r="K36" s="35">
        <f t="shared" si="1"/>
        <v>6006802</v>
      </c>
      <c r="L36" s="35">
        <f t="shared" si="1"/>
        <v>6878130</v>
      </c>
      <c r="M36" s="35">
        <f t="shared" si="1"/>
        <v>10047996</v>
      </c>
      <c r="N36" s="35">
        <f t="shared" si="1"/>
        <v>22932928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45432588</v>
      </c>
      <c r="X36" s="35">
        <f t="shared" si="1"/>
        <v>83706234</v>
      </c>
      <c r="Y36" s="35">
        <f t="shared" si="1"/>
        <v>-38273646</v>
      </c>
      <c r="Z36" s="36">
        <f>+IF(X36&lt;&gt;0,+(Y36/X36)*100,0)</f>
        <v>-45.72377010773176</v>
      </c>
      <c r="AA36" s="33">
        <f>SUM(AA25:AA35)</f>
        <v>167412483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2701497</v>
      </c>
      <c r="F38" s="48">
        <f t="shared" si="2"/>
        <v>2701497</v>
      </c>
      <c r="G38" s="48">
        <f t="shared" si="2"/>
        <v>30727253</v>
      </c>
      <c r="H38" s="48">
        <f t="shared" si="2"/>
        <v>-3477289</v>
      </c>
      <c r="I38" s="48">
        <f t="shared" si="2"/>
        <v>-6609208</v>
      </c>
      <c r="J38" s="48">
        <f t="shared" si="2"/>
        <v>20640756</v>
      </c>
      <c r="K38" s="48">
        <f t="shared" si="2"/>
        <v>-2649271</v>
      </c>
      <c r="L38" s="48">
        <f t="shared" si="2"/>
        <v>-6763232</v>
      </c>
      <c r="M38" s="48">
        <f t="shared" si="2"/>
        <v>14465257</v>
      </c>
      <c r="N38" s="48">
        <f t="shared" si="2"/>
        <v>5052754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25693510</v>
      </c>
      <c r="X38" s="48">
        <f>IF(F22=F36,0,X22-X36)</f>
        <v>1350774</v>
      </c>
      <c r="Y38" s="48">
        <f t="shared" si="2"/>
        <v>24342736</v>
      </c>
      <c r="Z38" s="49">
        <f>+IF(X38&lt;&gt;0,+(Y38/X38)*100,0)</f>
        <v>1802.132407049588</v>
      </c>
      <c r="AA38" s="46">
        <f>+AA22-AA36</f>
        <v>2701497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29208000</v>
      </c>
      <c r="F39" s="8">
        <v>29208000</v>
      </c>
      <c r="G39" s="8">
        <v>11203000</v>
      </c>
      <c r="H39" s="8">
        <v>0</v>
      </c>
      <c r="I39" s="8">
        <v>0</v>
      </c>
      <c r="J39" s="8">
        <v>11203000</v>
      </c>
      <c r="K39" s="8">
        <v>0</v>
      </c>
      <c r="L39" s="8">
        <v>0</v>
      </c>
      <c r="M39" s="8">
        <v>6000000</v>
      </c>
      <c r="N39" s="8">
        <v>6000000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17203000</v>
      </c>
      <c r="X39" s="8">
        <v>14604000</v>
      </c>
      <c r="Y39" s="8">
        <v>2599000</v>
      </c>
      <c r="Z39" s="2">
        <v>17.8</v>
      </c>
      <c r="AA39" s="6">
        <v>29208000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500000</v>
      </c>
      <c r="F41" s="8">
        <v>500000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250002</v>
      </c>
      <c r="Y41" s="51">
        <v>-250002</v>
      </c>
      <c r="Z41" s="52">
        <v>-100</v>
      </c>
      <c r="AA41" s="53">
        <v>500000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32409497</v>
      </c>
      <c r="F42" s="57">
        <f t="shared" si="3"/>
        <v>32409497</v>
      </c>
      <c r="G42" s="57">
        <f t="shared" si="3"/>
        <v>41930253</v>
      </c>
      <c r="H42" s="57">
        <f t="shared" si="3"/>
        <v>-3477289</v>
      </c>
      <c r="I42" s="57">
        <f t="shared" si="3"/>
        <v>-6609208</v>
      </c>
      <c r="J42" s="57">
        <f t="shared" si="3"/>
        <v>31843756</v>
      </c>
      <c r="K42" s="57">
        <f t="shared" si="3"/>
        <v>-2649271</v>
      </c>
      <c r="L42" s="57">
        <f t="shared" si="3"/>
        <v>-6763232</v>
      </c>
      <c r="M42" s="57">
        <f t="shared" si="3"/>
        <v>20465257</v>
      </c>
      <c r="N42" s="57">
        <f t="shared" si="3"/>
        <v>11052754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42896510</v>
      </c>
      <c r="X42" s="57">
        <f t="shared" si="3"/>
        <v>16204776</v>
      </c>
      <c r="Y42" s="57">
        <f t="shared" si="3"/>
        <v>26691734</v>
      </c>
      <c r="Z42" s="58">
        <f>+IF(X42&lt;&gt;0,+(Y42/X42)*100,0)</f>
        <v>164.7152296335352</v>
      </c>
      <c r="AA42" s="55">
        <f>SUM(AA38:AA41)</f>
        <v>32409497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32409497</v>
      </c>
      <c r="F44" s="65">
        <f t="shared" si="4"/>
        <v>32409497</v>
      </c>
      <c r="G44" s="65">
        <f t="shared" si="4"/>
        <v>41930253</v>
      </c>
      <c r="H44" s="65">
        <f t="shared" si="4"/>
        <v>-3477289</v>
      </c>
      <c r="I44" s="65">
        <f t="shared" si="4"/>
        <v>-6609208</v>
      </c>
      <c r="J44" s="65">
        <f t="shared" si="4"/>
        <v>31843756</v>
      </c>
      <c r="K44" s="65">
        <f t="shared" si="4"/>
        <v>-2649271</v>
      </c>
      <c r="L44" s="65">
        <f t="shared" si="4"/>
        <v>-6763232</v>
      </c>
      <c r="M44" s="65">
        <f t="shared" si="4"/>
        <v>20465257</v>
      </c>
      <c r="N44" s="65">
        <f t="shared" si="4"/>
        <v>11052754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42896510</v>
      </c>
      <c r="X44" s="65">
        <f t="shared" si="4"/>
        <v>16204776</v>
      </c>
      <c r="Y44" s="65">
        <f t="shared" si="4"/>
        <v>26691734</v>
      </c>
      <c r="Z44" s="66">
        <f>+IF(X44&lt;&gt;0,+(Y44/X44)*100,0)</f>
        <v>164.7152296335352</v>
      </c>
      <c r="AA44" s="63">
        <f>+AA42-AA43</f>
        <v>32409497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32409497</v>
      </c>
      <c r="F46" s="57">
        <f t="shared" si="5"/>
        <v>32409497</v>
      </c>
      <c r="G46" s="57">
        <f t="shared" si="5"/>
        <v>41930253</v>
      </c>
      <c r="H46" s="57">
        <f t="shared" si="5"/>
        <v>-3477289</v>
      </c>
      <c r="I46" s="57">
        <f t="shared" si="5"/>
        <v>-6609208</v>
      </c>
      <c r="J46" s="57">
        <f t="shared" si="5"/>
        <v>31843756</v>
      </c>
      <c r="K46" s="57">
        <f t="shared" si="5"/>
        <v>-2649271</v>
      </c>
      <c r="L46" s="57">
        <f t="shared" si="5"/>
        <v>-6763232</v>
      </c>
      <c r="M46" s="57">
        <f t="shared" si="5"/>
        <v>20465257</v>
      </c>
      <c r="N46" s="57">
        <f t="shared" si="5"/>
        <v>11052754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42896510</v>
      </c>
      <c r="X46" s="57">
        <f t="shared" si="5"/>
        <v>16204776</v>
      </c>
      <c r="Y46" s="57">
        <f t="shared" si="5"/>
        <v>26691734</v>
      </c>
      <c r="Z46" s="58">
        <f>+IF(X46&lt;&gt;0,+(Y46/X46)*100,0)</f>
        <v>164.7152296335352</v>
      </c>
      <c r="AA46" s="55">
        <f>SUM(AA44:AA45)</f>
        <v>32409497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32409497</v>
      </c>
      <c r="F48" s="73">
        <f t="shared" si="6"/>
        <v>32409497</v>
      </c>
      <c r="G48" s="73">
        <f t="shared" si="6"/>
        <v>41930253</v>
      </c>
      <c r="H48" s="74">
        <f t="shared" si="6"/>
        <v>-3477289</v>
      </c>
      <c r="I48" s="74">
        <f t="shared" si="6"/>
        <v>-6609208</v>
      </c>
      <c r="J48" s="74">
        <f t="shared" si="6"/>
        <v>31843756</v>
      </c>
      <c r="K48" s="74">
        <f t="shared" si="6"/>
        <v>-2649271</v>
      </c>
      <c r="L48" s="74">
        <f t="shared" si="6"/>
        <v>-6763232</v>
      </c>
      <c r="M48" s="73">
        <f t="shared" si="6"/>
        <v>20465257</v>
      </c>
      <c r="N48" s="73">
        <f t="shared" si="6"/>
        <v>11052754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42896510</v>
      </c>
      <c r="X48" s="74">
        <f t="shared" si="6"/>
        <v>16204776</v>
      </c>
      <c r="Y48" s="74">
        <f t="shared" si="6"/>
        <v>26691734</v>
      </c>
      <c r="Z48" s="75">
        <f>+IF(X48&lt;&gt;0,+(Y48/X48)*100,0)</f>
        <v>164.7152296335352</v>
      </c>
      <c r="AA48" s="76">
        <f>SUM(AA46:AA47)</f>
        <v>32409497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31171638</v>
      </c>
      <c r="D5" s="6">
        <v>0</v>
      </c>
      <c r="E5" s="7">
        <v>36979908</v>
      </c>
      <c r="F5" s="8">
        <v>36979908</v>
      </c>
      <c r="G5" s="8">
        <v>23538416</v>
      </c>
      <c r="H5" s="8">
        <v>3222178</v>
      </c>
      <c r="I5" s="8">
        <v>1133763</v>
      </c>
      <c r="J5" s="8">
        <v>27894357</v>
      </c>
      <c r="K5" s="8">
        <v>974798</v>
      </c>
      <c r="L5" s="8">
        <v>987043</v>
      </c>
      <c r="M5" s="8">
        <v>1116875</v>
      </c>
      <c r="N5" s="8">
        <v>3078716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30973073</v>
      </c>
      <c r="X5" s="8">
        <v>29320184</v>
      </c>
      <c r="Y5" s="8">
        <v>1652889</v>
      </c>
      <c r="Z5" s="2">
        <v>5.64</v>
      </c>
      <c r="AA5" s="6">
        <v>36979908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65350528</v>
      </c>
      <c r="D7" s="6">
        <v>0</v>
      </c>
      <c r="E7" s="7">
        <v>84119388</v>
      </c>
      <c r="F7" s="8">
        <v>84119388</v>
      </c>
      <c r="G7" s="8">
        <v>7815521</v>
      </c>
      <c r="H7" s="8">
        <v>6808248</v>
      </c>
      <c r="I7" s="8">
        <v>6805724</v>
      </c>
      <c r="J7" s="8">
        <v>21429493</v>
      </c>
      <c r="K7" s="8">
        <v>5870555</v>
      </c>
      <c r="L7" s="8">
        <v>7461688</v>
      </c>
      <c r="M7" s="8">
        <v>4333731</v>
      </c>
      <c r="N7" s="8">
        <v>17665974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39095467</v>
      </c>
      <c r="X7" s="8">
        <v>34002776</v>
      </c>
      <c r="Y7" s="8">
        <v>5092691</v>
      </c>
      <c r="Z7" s="2">
        <v>14.98</v>
      </c>
      <c r="AA7" s="6">
        <v>84119388</v>
      </c>
    </row>
    <row r="8" spans="1:27" ht="13.5">
      <c r="A8" s="25" t="s">
        <v>35</v>
      </c>
      <c r="B8" s="24"/>
      <c r="C8" s="6">
        <v>15654227</v>
      </c>
      <c r="D8" s="6">
        <v>0</v>
      </c>
      <c r="E8" s="7">
        <v>17957400</v>
      </c>
      <c r="F8" s="8">
        <v>17957400</v>
      </c>
      <c r="G8" s="8">
        <v>1575086</v>
      </c>
      <c r="H8" s="8">
        <v>891555</v>
      </c>
      <c r="I8" s="8">
        <v>1430206</v>
      </c>
      <c r="J8" s="8">
        <v>3896847</v>
      </c>
      <c r="K8" s="8">
        <v>1428515</v>
      </c>
      <c r="L8" s="8">
        <v>1603465</v>
      </c>
      <c r="M8" s="8">
        <v>1742992</v>
      </c>
      <c r="N8" s="8">
        <v>4774972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8671819</v>
      </c>
      <c r="X8" s="8">
        <v>9062644</v>
      </c>
      <c r="Y8" s="8">
        <v>-390825</v>
      </c>
      <c r="Z8" s="2">
        <v>-4.31</v>
      </c>
      <c r="AA8" s="6">
        <v>17957400</v>
      </c>
    </row>
    <row r="9" spans="1:27" ht="13.5">
      <c r="A9" s="25" t="s">
        <v>36</v>
      </c>
      <c r="B9" s="24"/>
      <c r="C9" s="6">
        <v>11443603</v>
      </c>
      <c r="D9" s="6">
        <v>0</v>
      </c>
      <c r="E9" s="7">
        <v>11832600</v>
      </c>
      <c r="F9" s="8">
        <v>11832600</v>
      </c>
      <c r="G9" s="8">
        <v>1036024</v>
      </c>
      <c r="H9" s="8">
        <v>1004188</v>
      </c>
      <c r="I9" s="8">
        <v>1007219</v>
      </c>
      <c r="J9" s="8">
        <v>3047431</v>
      </c>
      <c r="K9" s="8">
        <v>1018425</v>
      </c>
      <c r="L9" s="8">
        <v>1019102</v>
      </c>
      <c r="M9" s="8">
        <v>1019492</v>
      </c>
      <c r="N9" s="8">
        <v>3057019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6104450</v>
      </c>
      <c r="X9" s="8">
        <v>5658601</v>
      </c>
      <c r="Y9" s="8">
        <v>445849</v>
      </c>
      <c r="Z9" s="2">
        <v>7.88</v>
      </c>
      <c r="AA9" s="6">
        <v>11832600</v>
      </c>
    </row>
    <row r="10" spans="1:27" ht="13.5">
      <c r="A10" s="25" t="s">
        <v>37</v>
      </c>
      <c r="B10" s="24"/>
      <c r="C10" s="6">
        <v>7393568</v>
      </c>
      <c r="D10" s="6">
        <v>0</v>
      </c>
      <c r="E10" s="7">
        <v>9010000</v>
      </c>
      <c r="F10" s="26">
        <v>9010000</v>
      </c>
      <c r="G10" s="26">
        <v>650877</v>
      </c>
      <c r="H10" s="26">
        <v>636001</v>
      </c>
      <c r="I10" s="26">
        <v>639741</v>
      </c>
      <c r="J10" s="26">
        <v>1926619</v>
      </c>
      <c r="K10" s="26">
        <v>654769</v>
      </c>
      <c r="L10" s="26">
        <v>654131</v>
      </c>
      <c r="M10" s="26">
        <v>683175</v>
      </c>
      <c r="N10" s="26">
        <v>1992075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3918694</v>
      </c>
      <c r="X10" s="26">
        <v>4093895</v>
      </c>
      <c r="Y10" s="26">
        <v>-175201</v>
      </c>
      <c r="Z10" s="27">
        <v>-4.28</v>
      </c>
      <c r="AA10" s="28">
        <v>9010000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1974231</v>
      </c>
      <c r="D12" s="6">
        <v>0</v>
      </c>
      <c r="E12" s="7">
        <v>1238524</v>
      </c>
      <c r="F12" s="8">
        <v>1238524</v>
      </c>
      <c r="G12" s="8">
        <v>59028</v>
      </c>
      <c r="H12" s="8">
        <v>76915</v>
      </c>
      <c r="I12" s="8">
        <v>99295</v>
      </c>
      <c r="J12" s="8">
        <v>235238</v>
      </c>
      <c r="K12" s="8">
        <v>88112</v>
      </c>
      <c r="L12" s="8">
        <v>178574</v>
      </c>
      <c r="M12" s="8">
        <v>109078</v>
      </c>
      <c r="N12" s="8">
        <v>375764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611002</v>
      </c>
      <c r="X12" s="8">
        <v>567756</v>
      </c>
      <c r="Y12" s="8">
        <v>43246</v>
      </c>
      <c r="Z12" s="2">
        <v>7.62</v>
      </c>
      <c r="AA12" s="6">
        <v>1238524</v>
      </c>
    </row>
    <row r="13" spans="1:27" ht="13.5">
      <c r="A13" s="23" t="s">
        <v>40</v>
      </c>
      <c r="B13" s="29"/>
      <c r="C13" s="6">
        <v>1033338</v>
      </c>
      <c r="D13" s="6">
        <v>0</v>
      </c>
      <c r="E13" s="7">
        <v>1590000</v>
      </c>
      <c r="F13" s="8">
        <v>1590000</v>
      </c>
      <c r="G13" s="8">
        <v>1079</v>
      </c>
      <c r="H13" s="8">
        <v>26208</v>
      </c>
      <c r="I13" s="8">
        <v>1</v>
      </c>
      <c r="J13" s="8">
        <v>27288</v>
      </c>
      <c r="K13" s="8">
        <v>66498</v>
      </c>
      <c r="L13" s="8">
        <v>1668</v>
      </c>
      <c r="M13" s="8">
        <v>765</v>
      </c>
      <c r="N13" s="8">
        <v>68931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96219</v>
      </c>
      <c r="X13" s="8">
        <v>893310</v>
      </c>
      <c r="Y13" s="8">
        <v>-797091</v>
      </c>
      <c r="Z13" s="2">
        <v>-89.23</v>
      </c>
      <c r="AA13" s="6">
        <v>1590000</v>
      </c>
    </row>
    <row r="14" spans="1:27" ht="13.5">
      <c r="A14" s="23" t="s">
        <v>41</v>
      </c>
      <c r="B14" s="29"/>
      <c r="C14" s="6">
        <v>5016214</v>
      </c>
      <c r="D14" s="6">
        <v>0</v>
      </c>
      <c r="E14" s="7">
        <v>5268000</v>
      </c>
      <c r="F14" s="8">
        <v>5268000</v>
      </c>
      <c r="G14" s="8">
        <v>427237</v>
      </c>
      <c r="H14" s="8">
        <v>440841</v>
      </c>
      <c r="I14" s="8">
        <v>503972</v>
      </c>
      <c r="J14" s="8">
        <v>1372050</v>
      </c>
      <c r="K14" s="8">
        <v>513759</v>
      </c>
      <c r="L14" s="8">
        <v>504748</v>
      </c>
      <c r="M14" s="8">
        <v>498224</v>
      </c>
      <c r="N14" s="8">
        <v>1516731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2888781</v>
      </c>
      <c r="X14" s="8">
        <v>2428521</v>
      </c>
      <c r="Y14" s="8">
        <v>460260</v>
      </c>
      <c r="Z14" s="2">
        <v>18.95</v>
      </c>
      <c r="AA14" s="6">
        <v>5268000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2168435</v>
      </c>
      <c r="D16" s="6">
        <v>0</v>
      </c>
      <c r="E16" s="7">
        <v>1303500</v>
      </c>
      <c r="F16" s="8">
        <v>1303500</v>
      </c>
      <c r="G16" s="8">
        <v>84025</v>
      </c>
      <c r="H16" s="8">
        <v>259450</v>
      </c>
      <c r="I16" s="8">
        <v>140750</v>
      </c>
      <c r="J16" s="8">
        <v>484225</v>
      </c>
      <c r="K16" s="8">
        <v>79400</v>
      </c>
      <c r="L16" s="8">
        <v>76084</v>
      </c>
      <c r="M16" s="8">
        <v>2138</v>
      </c>
      <c r="N16" s="8">
        <v>157622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641847</v>
      </c>
      <c r="X16" s="8">
        <v>856264</v>
      </c>
      <c r="Y16" s="8">
        <v>-214417</v>
      </c>
      <c r="Z16" s="2">
        <v>-25.04</v>
      </c>
      <c r="AA16" s="6">
        <v>1303500</v>
      </c>
    </row>
    <row r="17" spans="1:27" ht="13.5">
      <c r="A17" s="23" t="s">
        <v>44</v>
      </c>
      <c r="B17" s="29"/>
      <c r="C17" s="6">
        <v>4510550</v>
      </c>
      <c r="D17" s="6">
        <v>0</v>
      </c>
      <c r="E17" s="7">
        <v>3056268</v>
      </c>
      <c r="F17" s="8">
        <v>3056268</v>
      </c>
      <c r="G17" s="8">
        <v>183767</v>
      </c>
      <c r="H17" s="8">
        <v>124314</v>
      </c>
      <c r="I17" s="8">
        <v>235608</v>
      </c>
      <c r="J17" s="8">
        <v>543689</v>
      </c>
      <c r="K17" s="8">
        <v>158622</v>
      </c>
      <c r="L17" s="8">
        <v>275419</v>
      </c>
      <c r="M17" s="8">
        <v>86719</v>
      </c>
      <c r="N17" s="8">
        <v>520760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1064449</v>
      </c>
      <c r="X17" s="8">
        <v>1308937</v>
      </c>
      <c r="Y17" s="8">
        <v>-244488</v>
      </c>
      <c r="Z17" s="2">
        <v>-18.68</v>
      </c>
      <c r="AA17" s="6">
        <v>3056268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1984131</v>
      </c>
      <c r="F18" s="8">
        <v>1984131</v>
      </c>
      <c r="G18" s="8">
        <v>0</v>
      </c>
      <c r="H18" s="8">
        <v>193315</v>
      </c>
      <c r="I18" s="8">
        <v>196587</v>
      </c>
      <c r="J18" s="8">
        <v>389902</v>
      </c>
      <c r="K18" s="8">
        <v>190112</v>
      </c>
      <c r="L18" s="8">
        <v>187031</v>
      </c>
      <c r="M18" s="8">
        <v>0</v>
      </c>
      <c r="N18" s="8">
        <v>377143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767045</v>
      </c>
      <c r="X18" s="8">
        <v>852976</v>
      </c>
      <c r="Y18" s="8">
        <v>-85931</v>
      </c>
      <c r="Z18" s="2">
        <v>-10.07</v>
      </c>
      <c r="AA18" s="6">
        <v>1984131</v>
      </c>
    </row>
    <row r="19" spans="1:27" ht="13.5">
      <c r="A19" s="23" t="s">
        <v>46</v>
      </c>
      <c r="B19" s="29"/>
      <c r="C19" s="6">
        <v>129298125</v>
      </c>
      <c r="D19" s="6">
        <v>0</v>
      </c>
      <c r="E19" s="7">
        <v>122201000</v>
      </c>
      <c r="F19" s="8">
        <v>122201000</v>
      </c>
      <c r="G19" s="8">
        <v>49029960</v>
      </c>
      <c r="H19" s="8">
        <v>129382</v>
      </c>
      <c r="I19" s="8">
        <v>855642</v>
      </c>
      <c r="J19" s="8">
        <v>50014984</v>
      </c>
      <c r="K19" s="8">
        <v>176626</v>
      </c>
      <c r="L19" s="8">
        <v>652896</v>
      </c>
      <c r="M19" s="8">
        <v>33102301</v>
      </c>
      <c r="N19" s="8">
        <v>33931823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83946807</v>
      </c>
      <c r="X19" s="8">
        <v>79696091</v>
      </c>
      <c r="Y19" s="8">
        <v>4250716</v>
      </c>
      <c r="Z19" s="2">
        <v>5.33</v>
      </c>
      <c r="AA19" s="6">
        <v>122201000</v>
      </c>
    </row>
    <row r="20" spans="1:27" ht="13.5">
      <c r="A20" s="23" t="s">
        <v>47</v>
      </c>
      <c r="B20" s="29"/>
      <c r="C20" s="6">
        <v>23899724</v>
      </c>
      <c r="D20" s="6">
        <v>0</v>
      </c>
      <c r="E20" s="7">
        <v>22747372</v>
      </c>
      <c r="F20" s="26">
        <v>22747372</v>
      </c>
      <c r="G20" s="26">
        <v>1766481</v>
      </c>
      <c r="H20" s="26">
        <v>584378</v>
      </c>
      <c r="I20" s="26">
        <v>1673274</v>
      </c>
      <c r="J20" s="26">
        <v>4024133</v>
      </c>
      <c r="K20" s="26">
        <v>521299</v>
      </c>
      <c r="L20" s="26">
        <v>130590</v>
      </c>
      <c r="M20" s="26">
        <v>86300</v>
      </c>
      <c r="N20" s="26">
        <v>738189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4762322</v>
      </c>
      <c r="X20" s="26">
        <v>16670383</v>
      </c>
      <c r="Y20" s="26">
        <v>-11908061</v>
      </c>
      <c r="Z20" s="27">
        <v>-71.43</v>
      </c>
      <c r="AA20" s="28">
        <v>22747372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354157</v>
      </c>
      <c r="I21" s="30">
        <v>0</v>
      </c>
      <c r="J21" s="8">
        <v>354157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354157</v>
      </c>
      <c r="X21" s="8"/>
      <c r="Y21" s="8">
        <v>354157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298914181</v>
      </c>
      <c r="D22" s="33">
        <f>SUM(D5:D21)</f>
        <v>0</v>
      </c>
      <c r="E22" s="34">
        <f t="shared" si="0"/>
        <v>319288091</v>
      </c>
      <c r="F22" s="35">
        <f t="shared" si="0"/>
        <v>319288091</v>
      </c>
      <c r="G22" s="35">
        <f t="shared" si="0"/>
        <v>86167501</v>
      </c>
      <c r="H22" s="35">
        <f t="shared" si="0"/>
        <v>14751130</v>
      </c>
      <c r="I22" s="35">
        <f t="shared" si="0"/>
        <v>14721782</v>
      </c>
      <c r="J22" s="35">
        <f t="shared" si="0"/>
        <v>115640413</v>
      </c>
      <c r="K22" s="35">
        <f t="shared" si="0"/>
        <v>11741490</v>
      </c>
      <c r="L22" s="35">
        <f t="shared" si="0"/>
        <v>13732439</v>
      </c>
      <c r="M22" s="35">
        <f t="shared" si="0"/>
        <v>42781790</v>
      </c>
      <c r="N22" s="35">
        <f t="shared" si="0"/>
        <v>68255719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183896132</v>
      </c>
      <c r="X22" s="35">
        <f t="shared" si="0"/>
        <v>185412338</v>
      </c>
      <c r="Y22" s="35">
        <f t="shared" si="0"/>
        <v>-1516206</v>
      </c>
      <c r="Z22" s="36">
        <f>+IF(X22&lt;&gt;0,+(Y22/X22)*100,0)</f>
        <v>-0.8177481694880522</v>
      </c>
      <c r="AA22" s="33">
        <f>SUM(AA5:AA21)</f>
        <v>319288091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97473147</v>
      </c>
      <c r="D25" s="6">
        <v>0</v>
      </c>
      <c r="E25" s="7">
        <v>110536217</v>
      </c>
      <c r="F25" s="8">
        <v>110536217</v>
      </c>
      <c r="G25" s="8">
        <v>7901862</v>
      </c>
      <c r="H25" s="8">
        <v>8190958</v>
      </c>
      <c r="I25" s="8">
        <v>8428549</v>
      </c>
      <c r="J25" s="8">
        <v>24521369</v>
      </c>
      <c r="K25" s="8">
        <v>8734273</v>
      </c>
      <c r="L25" s="8">
        <v>8492283</v>
      </c>
      <c r="M25" s="8">
        <v>9850030</v>
      </c>
      <c r="N25" s="8">
        <v>27076586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51597955</v>
      </c>
      <c r="X25" s="8">
        <v>57546058</v>
      </c>
      <c r="Y25" s="8">
        <v>-5948103</v>
      </c>
      <c r="Z25" s="2">
        <v>-10.34</v>
      </c>
      <c r="AA25" s="6">
        <v>110536217</v>
      </c>
    </row>
    <row r="26" spans="1:27" ht="13.5">
      <c r="A26" s="25" t="s">
        <v>52</v>
      </c>
      <c r="B26" s="24"/>
      <c r="C26" s="6">
        <v>7637627</v>
      </c>
      <c r="D26" s="6">
        <v>0</v>
      </c>
      <c r="E26" s="7">
        <v>7470831</v>
      </c>
      <c r="F26" s="8">
        <v>7470831</v>
      </c>
      <c r="G26" s="8">
        <v>595949</v>
      </c>
      <c r="H26" s="8">
        <v>311887</v>
      </c>
      <c r="I26" s="8">
        <v>249799</v>
      </c>
      <c r="J26" s="8">
        <v>1157635</v>
      </c>
      <c r="K26" s="8">
        <v>266242</v>
      </c>
      <c r="L26" s="8">
        <v>254694</v>
      </c>
      <c r="M26" s="8">
        <v>326055</v>
      </c>
      <c r="N26" s="8">
        <v>846991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2004626</v>
      </c>
      <c r="X26" s="8">
        <v>3555349</v>
      </c>
      <c r="Y26" s="8">
        <v>-1550723</v>
      </c>
      <c r="Z26" s="2">
        <v>-43.62</v>
      </c>
      <c r="AA26" s="6">
        <v>7470831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536944</v>
      </c>
      <c r="F27" s="8">
        <v>536944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536944</v>
      </c>
    </row>
    <row r="28" spans="1:27" ht="13.5">
      <c r="A28" s="25" t="s">
        <v>54</v>
      </c>
      <c r="B28" s="24"/>
      <c r="C28" s="6">
        <v>50189940</v>
      </c>
      <c r="D28" s="6">
        <v>0</v>
      </c>
      <c r="E28" s="7">
        <v>19846219</v>
      </c>
      <c r="F28" s="8">
        <v>19846219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9923106</v>
      </c>
      <c r="Y28" s="8">
        <v>-9923106</v>
      </c>
      <c r="Z28" s="2">
        <v>-100</v>
      </c>
      <c r="AA28" s="6">
        <v>19846219</v>
      </c>
    </row>
    <row r="29" spans="1:27" ht="13.5">
      <c r="A29" s="25" t="s">
        <v>55</v>
      </c>
      <c r="B29" s="24"/>
      <c r="C29" s="6">
        <v>6252468</v>
      </c>
      <c r="D29" s="6">
        <v>0</v>
      </c>
      <c r="E29" s="7">
        <v>2512140</v>
      </c>
      <c r="F29" s="8">
        <v>2512140</v>
      </c>
      <c r="G29" s="8">
        <v>0</v>
      </c>
      <c r="H29" s="8">
        <v>17774</v>
      </c>
      <c r="I29" s="8">
        <v>8511</v>
      </c>
      <c r="J29" s="8">
        <v>26285</v>
      </c>
      <c r="K29" s="8">
        <v>0</v>
      </c>
      <c r="L29" s="8">
        <v>8743</v>
      </c>
      <c r="M29" s="8">
        <v>8412</v>
      </c>
      <c r="N29" s="8">
        <v>17155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43440</v>
      </c>
      <c r="X29" s="8">
        <v>1256070</v>
      </c>
      <c r="Y29" s="8">
        <v>-1212630</v>
      </c>
      <c r="Z29" s="2">
        <v>-96.54</v>
      </c>
      <c r="AA29" s="6">
        <v>2512140</v>
      </c>
    </row>
    <row r="30" spans="1:27" ht="13.5">
      <c r="A30" s="25" t="s">
        <v>56</v>
      </c>
      <c r="B30" s="24"/>
      <c r="C30" s="6">
        <v>68814609</v>
      </c>
      <c r="D30" s="6">
        <v>0</v>
      </c>
      <c r="E30" s="7">
        <v>74555747</v>
      </c>
      <c r="F30" s="8">
        <v>74555747</v>
      </c>
      <c r="G30" s="8">
        <v>0</v>
      </c>
      <c r="H30" s="8">
        <v>775080</v>
      </c>
      <c r="I30" s="8">
        <v>3429625</v>
      </c>
      <c r="J30" s="8">
        <v>4204705</v>
      </c>
      <c r="K30" s="8">
        <v>7488367</v>
      </c>
      <c r="L30" s="8">
        <v>91677</v>
      </c>
      <c r="M30" s="8">
        <v>7735733</v>
      </c>
      <c r="N30" s="8">
        <v>15315777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19520482</v>
      </c>
      <c r="X30" s="8">
        <v>37840415</v>
      </c>
      <c r="Y30" s="8">
        <v>-18319933</v>
      </c>
      <c r="Z30" s="2">
        <v>-48.41</v>
      </c>
      <c r="AA30" s="6">
        <v>74555747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43996248</v>
      </c>
      <c r="F31" s="8">
        <v>43996248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2762587</v>
      </c>
      <c r="M31" s="8">
        <v>8156206</v>
      </c>
      <c r="N31" s="8">
        <v>10918793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10918793</v>
      </c>
      <c r="X31" s="8">
        <v>24649830</v>
      </c>
      <c r="Y31" s="8">
        <v>-13731037</v>
      </c>
      <c r="Z31" s="2">
        <v>-55.7</v>
      </c>
      <c r="AA31" s="6">
        <v>43996248</v>
      </c>
    </row>
    <row r="32" spans="1:27" ht="13.5">
      <c r="A32" s="25" t="s">
        <v>58</v>
      </c>
      <c r="B32" s="24"/>
      <c r="C32" s="6">
        <v>8897819</v>
      </c>
      <c r="D32" s="6">
        <v>0</v>
      </c>
      <c r="E32" s="7">
        <v>23421680</v>
      </c>
      <c r="F32" s="8">
        <v>23421680</v>
      </c>
      <c r="G32" s="8">
        <v>469600</v>
      </c>
      <c r="H32" s="8">
        <v>728001</v>
      </c>
      <c r="I32" s="8">
        <v>738001</v>
      </c>
      <c r="J32" s="8">
        <v>1935602</v>
      </c>
      <c r="K32" s="8">
        <v>766603</v>
      </c>
      <c r="L32" s="8">
        <v>766603</v>
      </c>
      <c r="M32" s="8">
        <v>726650</v>
      </c>
      <c r="N32" s="8">
        <v>2259856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4195458</v>
      </c>
      <c r="X32" s="8">
        <v>11853942</v>
      </c>
      <c r="Y32" s="8">
        <v>-7658484</v>
      </c>
      <c r="Z32" s="2">
        <v>-64.61</v>
      </c>
      <c r="AA32" s="6">
        <v>23421680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77850</v>
      </c>
      <c r="J33" s="8">
        <v>77850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77850</v>
      </c>
      <c r="X33" s="8"/>
      <c r="Y33" s="8">
        <v>77850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118671445</v>
      </c>
      <c r="D34" s="6">
        <v>0</v>
      </c>
      <c r="E34" s="7">
        <v>31201650</v>
      </c>
      <c r="F34" s="8">
        <v>31201650</v>
      </c>
      <c r="G34" s="8">
        <v>2587224</v>
      </c>
      <c r="H34" s="8">
        <v>3789286</v>
      </c>
      <c r="I34" s="8">
        <v>5779335</v>
      </c>
      <c r="J34" s="8">
        <v>12155845</v>
      </c>
      <c r="K34" s="8">
        <v>6872402</v>
      </c>
      <c r="L34" s="8">
        <v>2281865</v>
      </c>
      <c r="M34" s="8">
        <v>5658511</v>
      </c>
      <c r="N34" s="8">
        <v>14812778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26968623</v>
      </c>
      <c r="X34" s="8">
        <v>15776491</v>
      </c>
      <c r="Y34" s="8">
        <v>11192132</v>
      </c>
      <c r="Z34" s="2">
        <v>70.94</v>
      </c>
      <c r="AA34" s="6">
        <v>31201650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357937055</v>
      </c>
      <c r="D36" s="33">
        <f>SUM(D25:D35)</f>
        <v>0</v>
      </c>
      <c r="E36" s="34">
        <f t="shared" si="1"/>
        <v>314077676</v>
      </c>
      <c r="F36" s="35">
        <f t="shared" si="1"/>
        <v>314077676</v>
      </c>
      <c r="G36" s="35">
        <f t="shared" si="1"/>
        <v>11554635</v>
      </c>
      <c r="H36" s="35">
        <f t="shared" si="1"/>
        <v>13812986</v>
      </c>
      <c r="I36" s="35">
        <f t="shared" si="1"/>
        <v>18711670</v>
      </c>
      <c r="J36" s="35">
        <f t="shared" si="1"/>
        <v>44079291</v>
      </c>
      <c r="K36" s="35">
        <f t="shared" si="1"/>
        <v>24127887</v>
      </c>
      <c r="L36" s="35">
        <f t="shared" si="1"/>
        <v>14658452</v>
      </c>
      <c r="M36" s="35">
        <f t="shared" si="1"/>
        <v>32461597</v>
      </c>
      <c r="N36" s="35">
        <f t="shared" si="1"/>
        <v>71247936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115327227</v>
      </c>
      <c r="X36" s="35">
        <f t="shared" si="1"/>
        <v>162401261</v>
      </c>
      <c r="Y36" s="35">
        <f t="shared" si="1"/>
        <v>-47074034</v>
      </c>
      <c r="Z36" s="36">
        <f>+IF(X36&lt;&gt;0,+(Y36/X36)*100,0)</f>
        <v>-28.986249066132558</v>
      </c>
      <c r="AA36" s="33">
        <f>SUM(AA25:AA35)</f>
        <v>314077676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-59022874</v>
      </c>
      <c r="D38" s="46">
        <f>+D22-D36</f>
        <v>0</v>
      </c>
      <c r="E38" s="47">
        <f t="shared" si="2"/>
        <v>5210415</v>
      </c>
      <c r="F38" s="48">
        <f t="shared" si="2"/>
        <v>5210415</v>
      </c>
      <c r="G38" s="48">
        <f t="shared" si="2"/>
        <v>74612866</v>
      </c>
      <c r="H38" s="48">
        <f t="shared" si="2"/>
        <v>938144</v>
      </c>
      <c r="I38" s="48">
        <f t="shared" si="2"/>
        <v>-3989888</v>
      </c>
      <c r="J38" s="48">
        <f t="shared" si="2"/>
        <v>71561122</v>
      </c>
      <c r="K38" s="48">
        <f t="shared" si="2"/>
        <v>-12386397</v>
      </c>
      <c r="L38" s="48">
        <f t="shared" si="2"/>
        <v>-926013</v>
      </c>
      <c r="M38" s="48">
        <f t="shared" si="2"/>
        <v>10320193</v>
      </c>
      <c r="N38" s="48">
        <f t="shared" si="2"/>
        <v>-2992217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68568905</v>
      </c>
      <c r="X38" s="48">
        <f>IF(F22=F36,0,X22-X36)</f>
        <v>23011077</v>
      </c>
      <c r="Y38" s="48">
        <f t="shared" si="2"/>
        <v>45557828</v>
      </c>
      <c r="Z38" s="49">
        <f>+IF(X38&lt;&gt;0,+(Y38/X38)*100,0)</f>
        <v>197.98216311213943</v>
      </c>
      <c r="AA38" s="46">
        <f>+AA22-AA36</f>
        <v>5210415</v>
      </c>
    </row>
    <row r="39" spans="1:27" ht="13.5">
      <c r="A39" s="23" t="s">
        <v>64</v>
      </c>
      <c r="B39" s="29"/>
      <c r="C39" s="6">
        <v>91165294</v>
      </c>
      <c r="D39" s="6">
        <v>0</v>
      </c>
      <c r="E39" s="7">
        <v>107321000</v>
      </c>
      <c r="F39" s="8">
        <v>107321000</v>
      </c>
      <c r="G39" s="8">
        <v>77348</v>
      </c>
      <c r="H39" s="8">
        <v>11049003</v>
      </c>
      <c r="I39" s="8">
        <v>8690950</v>
      </c>
      <c r="J39" s="8">
        <v>19817301</v>
      </c>
      <c r="K39" s="8">
        <v>14154498</v>
      </c>
      <c r="L39" s="8">
        <v>728054</v>
      </c>
      <c r="M39" s="8">
        <v>17610254</v>
      </c>
      <c r="N39" s="8">
        <v>32492806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52310107</v>
      </c>
      <c r="X39" s="8">
        <v>50236206</v>
      </c>
      <c r="Y39" s="8">
        <v>2073901</v>
      </c>
      <c r="Z39" s="2">
        <v>4.13</v>
      </c>
      <c r="AA39" s="6">
        <v>107321000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32142420</v>
      </c>
      <c r="D42" s="55">
        <f>SUM(D38:D41)</f>
        <v>0</v>
      </c>
      <c r="E42" s="56">
        <f t="shared" si="3"/>
        <v>112531415</v>
      </c>
      <c r="F42" s="57">
        <f t="shared" si="3"/>
        <v>112531415</v>
      </c>
      <c r="G42" s="57">
        <f t="shared" si="3"/>
        <v>74690214</v>
      </c>
      <c r="H42" s="57">
        <f t="shared" si="3"/>
        <v>11987147</v>
      </c>
      <c r="I42" s="57">
        <f t="shared" si="3"/>
        <v>4701062</v>
      </c>
      <c r="J42" s="57">
        <f t="shared" si="3"/>
        <v>91378423</v>
      </c>
      <c r="K42" s="57">
        <f t="shared" si="3"/>
        <v>1768101</v>
      </c>
      <c r="L42" s="57">
        <f t="shared" si="3"/>
        <v>-197959</v>
      </c>
      <c r="M42" s="57">
        <f t="shared" si="3"/>
        <v>27930447</v>
      </c>
      <c r="N42" s="57">
        <f t="shared" si="3"/>
        <v>29500589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120879012</v>
      </c>
      <c r="X42" s="57">
        <f t="shared" si="3"/>
        <v>73247283</v>
      </c>
      <c r="Y42" s="57">
        <f t="shared" si="3"/>
        <v>47631729</v>
      </c>
      <c r="Z42" s="58">
        <f>+IF(X42&lt;&gt;0,+(Y42/X42)*100,0)</f>
        <v>65.02866324748182</v>
      </c>
      <c r="AA42" s="55">
        <f>SUM(AA38:AA41)</f>
        <v>112531415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32142420</v>
      </c>
      <c r="D44" s="63">
        <f>+D42-D43</f>
        <v>0</v>
      </c>
      <c r="E44" s="64">
        <f t="shared" si="4"/>
        <v>112531415</v>
      </c>
      <c r="F44" s="65">
        <f t="shared" si="4"/>
        <v>112531415</v>
      </c>
      <c r="G44" s="65">
        <f t="shared" si="4"/>
        <v>74690214</v>
      </c>
      <c r="H44" s="65">
        <f t="shared" si="4"/>
        <v>11987147</v>
      </c>
      <c r="I44" s="65">
        <f t="shared" si="4"/>
        <v>4701062</v>
      </c>
      <c r="J44" s="65">
        <f t="shared" si="4"/>
        <v>91378423</v>
      </c>
      <c r="K44" s="65">
        <f t="shared" si="4"/>
        <v>1768101</v>
      </c>
      <c r="L44" s="65">
        <f t="shared" si="4"/>
        <v>-197959</v>
      </c>
      <c r="M44" s="65">
        <f t="shared" si="4"/>
        <v>27930447</v>
      </c>
      <c r="N44" s="65">
        <f t="shared" si="4"/>
        <v>29500589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120879012</v>
      </c>
      <c r="X44" s="65">
        <f t="shared" si="4"/>
        <v>73247283</v>
      </c>
      <c r="Y44" s="65">
        <f t="shared" si="4"/>
        <v>47631729</v>
      </c>
      <c r="Z44" s="66">
        <f>+IF(X44&lt;&gt;0,+(Y44/X44)*100,0)</f>
        <v>65.02866324748182</v>
      </c>
      <c r="AA44" s="63">
        <f>+AA42-AA43</f>
        <v>112531415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32142420</v>
      </c>
      <c r="D46" s="55">
        <f>SUM(D44:D45)</f>
        <v>0</v>
      </c>
      <c r="E46" s="56">
        <f t="shared" si="5"/>
        <v>112531415</v>
      </c>
      <c r="F46" s="57">
        <f t="shared" si="5"/>
        <v>112531415</v>
      </c>
      <c r="G46" s="57">
        <f t="shared" si="5"/>
        <v>74690214</v>
      </c>
      <c r="H46" s="57">
        <f t="shared" si="5"/>
        <v>11987147</v>
      </c>
      <c r="I46" s="57">
        <f t="shared" si="5"/>
        <v>4701062</v>
      </c>
      <c r="J46" s="57">
        <f t="shared" si="5"/>
        <v>91378423</v>
      </c>
      <c r="K46" s="57">
        <f t="shared" si="5"/>
        <v>1768101</v>
      </c>
      <c r="L46" s="57">
        <f t="shared" si="5"/>
        <v>-197959</v>
      </c>
      <c r="M46" s="57">
        <f t="shared" si="5"/>
        <v>27930447</v>
      </c>
      <c r="N46" s="57">
        <f t="shared" si="5"/>
        <v>29500589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120879012</v>
      </c>
      <c r="X46" s="57">
        <f t="shared" si="5"/>
        <v>73247283</v>
      </c>
      <c r="Y46" s="57">
        <f t="shared" si="5"/>
        <v>47631729</v>
      </c>
      <c r="Z46" s="58">
        <f>+IF(X46&lt;&gt;0,+(Y46/X46)*100,0)</f>
        <v>65.02866324748182</v>
      </c>
      <c r="AA46" s="55">
        <f>SUM(AA44:AA45)</f>
        <v>112531415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32142420</v>
      </c>
      <c r="D48" s="71">
        <f>SUM(D46:D47)</f>
        <v>0</v>
      </c>
      <c r="E48" s="72">
        <f t="shared" si="6"/>
        <v>112531415</v>
      </c>
      <c r="F48" s="73">
        <f t="shared" si="6"/>
        <v>112531415</v>
      </c>
      <c r="G48" s="73">
        <f t="shared" si="6"/>
        <v>74690214</v>
      </c>
      <c r="H48" s="74">
        <f t="shared" si="6"/>
        <v>11987147</v>
      </c>
      <c r="I48" s="74">
        <f t="shared" si="6"/>
        <v>4701062</v>
      </c>
      <c r="J48" s="74">
        <f t="shared" si="6"/>
        <v>91378423</v>
      </c>
      <c r="K48" s="74">
        <f t="shared" si="6"/>
        <v>1768101</v>
      </c>
      <c r="L48" s="74">
        <f t="shared" si="6"/>
        <v>-197959</v>
      </c>
      <c r="M48" s="73">
        <f t="shared" si="6"/>
        <v>27930447</v>
      </c>
      <c r="N48" s="73">
        <f t="shared" si="6"/>
        <v>29500589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120879012</v>
      </c>
      <c r="X48" s="74">
        <f t="shared" si="6"/>
        <v>73247283</v>
      </c>
      <c r="Y48" s="74">
        <f t="shared" si="6"/>
        <v>47631729</v>
      </c>
      <c r="Z48" s="75">
        <f>+IF(X48&lt;&gt;0,+(Y48/X48)*100,0)</f>
        <v>65.02866324748182</v>
      </c>
      <c r="AA48" s="76">
        <f>SUM(AA46:AA47)</f>
        <v>112531415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7052614</v>
      </c>
      <c r="F5" s="8">
        <v>7052614</v>
      </c>
      <c r="G5" s="8">
        <v>0</v>
      </c>
      <c r="H5" s="8">
        <v>1156921</v>
      </c>
      <c r="I5" s="8">
        <v>587967</v>
      </c>
      <c r="J5" s="8">
        <v>1744888</v>
      </c>
      <c r="K5" s="8">
        <v>581630</v>
      </c>
      <c r="L5" s="8">
        <v>535630</v>
      </c>
      <c r="M5" s="8">
        <v>0</v>
      </c>
      <c r="N5" s="8">
        <v>1117260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2862148</v>
      </c>
      <c r="X5" s="8">
        <v>3526308</v>
      </c>
      <c r="Y5" s="8">
        <v>-664160</v>
      </c>
      <c r="Z5" s="2">
        <v>-18.83</v>
      </c>
      <c r="AA5" s="6">
        <v>7052614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1600000</v>
      </c>
      <c r="F6" s="8">
        <v>1600000</v>
      </c>
      <c r="G6" s="8">
        <v>0</v>
      </c>
      <c r="H6" s="8">
        <v>217458</v>
      </c>
      <c r="I6" s="8">
        <v>134749</v>
      </c>
      <c r="J6" s="8">
        <v>352207</v>
      </c>
      <c r="K6" s="8">
        <v>141376</v>
      </c>
      <c r="L6" s="8">
        <v>132763</v>
      </c>
      <c r="M6" s="8">
        <v>0</v>
      </c>
      <c r="N6" s="8">
        <v>274139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626346</v>
      </c>
      <c r="X6" s="8">
        <v>799998</v>
      </c>
      <c r="Y6" s="8">
        <v>-173652</v>
      </c>
      <c r="Z6" s="2">
        <v>-21.71</v>
      </c>
      <c r="AA6" s="6">
        <v>1600000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16551351</v>
      </c>
      <c r="F7" s="8">
        <v>16551351</v>
      </c>
      <c r="G7" s="8">
        <v>321098</v>
      </c>
      <c r="H7" s="8">
        <v>2488775</v>
      </c>
      <c r="I7" s="8">
        <v>1231385</v>
      </c>
      <c r="J7" s="8">
        <v>4041258</v>
      </c>
      <c r="K7" s="8">
        <v>1199923</v>
      </c>
      <c r="L7" s="8">
        <v>1064710</v>
      </c>
      <c r="M7" s="8">
        <v>0</v>
      </c>
      <c r="N7" s="8">
        <v>2264633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6305891</v>
      </c>
      <c r="X7" s="8">
        <v>8275674</v>
      </c>
      <c r="Y7" s="8">
        <v>-1969783</v>
      </c>
      <c r="Z7" s="2">
        <v>-23.8</v>
      </c>
      <c r="AA7" s="6">
        <v>16551351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7834853</v>
      </c>
      <c r="F8" s="8">
        <v>7834853</v>
      </c>
      <c r="G8" s="8">
        <v>527</v>
      </c>
      <c r="H8" s="8">
        <v>1133470</v>
      </c>
      <c r="I8" s="8">
        <v>489077</v>
      </c>
      <c r="J8" s="8">
        <v>1623074</v>
      </c>
      <c r="K8" s="8">
        <v>526678</v>
      </c>
      <c r="L8" s="8">
        <v>552444</v>
      </c>
      <c r="M8" s="8">
        <v>0</v>
      </c>
      <c r="N8" s="8">
        <v>1079122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2702196</v>
      </c>
      <c r="X8" s="8">
        <v>3917424</v>
      </c>
      <c r="Y8" s="8">
        <v>-1215228</v>
      </c>
      <c r="Z8" s="2">
        <v>-31.02</v>
      </c>
      <c r="AA8" s="6">
        <v>7834853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5760451</v>
      </c>
      <c r="F9" s="8">
        <v>5760451</v>
      </c>
      <c r="G9" s="8">
        <v>366429</v>
      </c>
      <c r="H9" s="8">
        <v>748748</v>
      </c>
      <c r="I9" s="8">
        <v>373556</v>
      </c>
      <c r="J9" s="8">
        <v>1488733</v>
      </c>
      <c r="K9" s="8">
        <v>374256</v>
      </c>
      <c r="L9" s="8">
        <v>376389</v>
      </c>
      <c r="M9" s="8">
        <v>0</v>
      </c>
      <c r="N9" s="8">
        <v>750645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2239378</v>
      </c>
      <c r="X9" s="8">
        <v>2880228</v>
      </c>
      <c r="Y9" s="8">
        <v>-640850</v>
      </c>
      <c r="Z9" s="2">
        <v>-22.25</v>
      </c>
      <c r="AA9" s="6">
        <v>5760451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4865789</v>
      </c>
      <c r="F10" s="26">
        <v>4865789</v>
      </c>
      <c r="G10" s="26">
        <v>0</v>
      </c>
      <c r="H10" s="26">
        <v>718907</v>
      </c>
      <c r="I10" s="26">
        <v>355631</v>
      </c>
      <c r="J10" s="26">
        <v>1074538</v>
      </c>
      <c r="K10" s="26">
        <v>359931</v>
      </c>
      <c r="L10" s="26">
        <v>358358</v>
      </c>
      <c r="M10" s="26">
        <v>0</v>
      </c>
      <c r="N10" s="26">
        <v>718289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1792827</v>
      </c>
      <c r="X10" s="26">
        <v>1302463</v>
      </c>
      <c r="Y10" s="26">
        <v>490364</v>
      </c>
      <c r="Z10" s="27">
        <v>37.65</v>
      </c>
      <c r="AA10" s="28">
        <v>4865789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321</v>
      </c>
      <c r="H11" s="8">
        <v>2953</v>
      </c>
      <c r="I11" s="8">
        <v>5369</v>
      </c>
      <c r="J11" s="8">
        <v>8643</v>
      </c>
      <c r="K11" s="8">
        <v>2714</v>
      </c>
      <c r="L11" s="8">
        <v>3057</v>
      </c>
      <c r="M11" s="8">
        <v>0</v>
      </c>
      <c r="N11" s="8">
        <v>5771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14414</v>
      </c>
      <c r="X11" s="8"/>
      <c r="Y11" s="8">
        <v>14414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85949</v>
      </c>
      <c r="F12" s="8">
        <v>85949</v>
      </c>
      <c r="G12" s="8">
        <v>494</v>
      </c>
      <c r="H12" s="8">
        <v>2880</v>
      </c>
      <c r="I12" s="8">
        <v>1636</v>
      </c>
      <c r="J12" s="8">
        <v>5010</v>
      </c>
      <c r="K12" s="8">
        <v>1962</v>
      </c>
      <c r="L12" s="8">
        <v>1926</v>
      </c>
      <c r="M12" s="8">
        <v>0</v>
      </c>
      <c r="N12" s="8">
        <v>3888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8898</v>
      </c>
      <c r="X12" s="8">
        <v>42972</v>
      </c>
      <c r="Y12" s="8">
        <v>-34074</v>
      </c>
      <c r="Z12" s="2">
        <v>-79.29</v>
      </c>
      <c r="AA12" s="6">
        <v>85949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406157</v>
      </c>
      <c r="F13" s="8">
        <v>406157</v>
      </c>
      <c r="G13" s="8">
        <v>43584</v>
      </c>
      <c r="H13" s="8">
        <v>7000</v>
      </c>
      <c r="I13" s="8">
        <v>6617</v>
      </c>
      <c r="J13" s="8">
        <v>57201</v>
      </c>
      <c r="K13" s="8">
        <v>3386</v>
      </c>
      <c r="L13" s="8">
        <v>825</v>
      </c>
      <c r="M13" s="8">
        <v>0</v>
      </c>
      <c r="N13" s="8">
        <v>4211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61412</v>
      </c>
      <c r="X13" s="8">
        <v>203076</v>
      </c>
      <c r="Y13" s="8">
        <v>-141664</v>
      </c>
      <c r="Z13" s="2">
        <v>-69.76</v>
      </c>
      <c r="AA13" s="6">
        <v>406157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8296800</v>
      </c>
      <c r="F14" s="8">
        <v>8296800</v>
      </c>
      <c r="G14" s="8">
        <v>132279</v>
      </c>
      <c r="H14" s="8">
        <v>1167688</v>
      </c>
      <c r="I14" s="8">
        <v>599994</v>
      </c>
      <c r="J14" s="8">
        <v>1899961</v>
      </c>
      <c r="K14" s="8">
        <v>614358</v>
      </c>
      <c r="L14" s="8">
        <v>623967</v>
      </c>
      <c r="M14" s="8">
        <v>0</v>
      </c>
      <c r="N14" s="8">
        <v>1238325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3138286</v>
      </c>
      <c r="X14" s="8">
        <v>4148400</v>
      </c>
      <c r="Y14" s="8">
        <v>-1010114</v>
      </c>
      <c r="Z14" s="2">
        <v>-24.35</v>
      </c>
      <c r="AA14" s="6">
        <v>8296800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245310</v>
      </c>
      <c r="F16" s="8">
        <v>245310</v>
      </c>
      <c r="G16" s="8">
        <v>1375</v>
      </c>
      <c r="H16" s="8">
        <v>78</v>
      </c>
      <c r="I16" s="8">
        <v>140</v>
      </c>
      <c r="J16" s="8">
        <v>1593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1593</v>
      </c>
      <c r="X16" s="8">
        <v>122658</v>
      </c>
      <c r="Y16" s="8">
        <v>-121065</v>
      </c>
      <c r="Z16" s="2">
        <v>-98.7</v>
      </c>
      <c r="AA16" s="6">
        <v>245310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858678</v>
      </c>
      <c r="F17" s="8">
        <v>858678</v>
      </c>
      <c r="G17" s="8">
        <v>6724</v>
      </c>
      <c r="H17" s="8">
        <v>50812</v>
      </c>
      <c r="I17" s="8">
        <v>7948</v>
      </c>
      <c r="J17" s="8">
        <v>65484</v>
      </c>
      <c r="K17" s="8">
        <v>15053</v>
      </c>
      <c r="L17" s="8">
        <v>32462</v>
      </c>
      <c r="M17" s="8">
        <v>0</v>
      </c>
      <c r="N17" s="8">
        <v>47515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112999</v>
      </c>
      <c r="X17" s="8">
        <v>429342</v>
      </c>
      <c r="Y17" s="8">
        <v>-316343</v>
      </c>
      <c r="Z17" s="2">
        <v>-73.68</v>
      </c>
      <c r="AA17" s="6">
        <v>858678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31150</v>
      </c>
      <c r="F18" s="8">
        <v>31150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8266</v>
      </c>
      <c r="Y18" s="8">
        <v>-8266</v>
      </c>
      <c r="Z18" s="2">
        <v>-100</v>
      </c>
      <c r="AA18" s="6">
        <v>31150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42400000</v>
      </c>
      <c r="F19" s="8">
        <v>42400000</v>
      </c>
      <c r="G19" s="8">
        <v>15220500</v>
      </c>
      <c r="H19" s="8">
        <v>2075000</v>
      </c>
      <c r="I19" s="8">
        <v>0</v>
      </c>
      <c r="J19" s="8">
        <v>17295500</v>
      </c>
      <c r="K19" s="8">
        <v>773923</v>
      </c>
      <c r="L19" s="8">
        <v>448335</v>
      </c>
      <c r="M19" s="8">
        <v>0</v>
      </c>
      <c r="N19" s="8">
        <v>1222258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18517758</v>
      </c>
      <c r="X19" s="8">
        <v>21199998</v>
      </c>
      <c r="Y19" s="8">
        <v>-2682240</v>
      </c>
      <c r="Z19" s="2">
        <v>-12.65</v>
      </c>
      <c r="AA19" s="6">
        <v>42400000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880092</v>
      </c>
      <c r="F20" s="26">
        <v>880092</v>
      </c>
      <c r="G20" s="26">
        <v>9801</v>
      </c>
      <c r="H20" s="26">
        <v>14088</v>
      </c>
      <c r="I20" s="26">
        <v>11224</v>
      </c>
      <c r="J20" s="26">
        <v>35113</v>
      </c>
      <c r="K20" s="26">
        <v>7934</v>
      </c>
      <c r="L20" s="26">
        <v>51928</v>
      </c>
      <c r="M20" s="26">
        <v>0</v>
      </c>
      <c r="N20" s="26">
        <v>59862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94975</v>
      </c>
      <c r="X20" s="26">
        <v>440046</v>
      </c>
      <c r="Y20" s="26">
        <v>-345071</v>
      </c>
      <c r="Z20" s="27">
        <v>-78.42</v>
      </c>
      <c r="AA20" s="28">
        <v>880092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96869194</v>
      </c>
      <c r="F22" s="35">
        <f t="shared" si="0"/>
        <v>96869194</v>
      </c>
      <c r="G22" s="35">
        <f t="shared" si="0"/>
        <v>16103132</v>
      </c>
      <c r="H22" s="35">
        <f t="shared" si="0"/>
        <v>9784778</v>
      </c>
      <c r="I22" s="35">
        <f t="shared" si="0"/>
        <v>3805293</v>
      </c>
      <c r="J22" s="35">
        <f t="shared" si="0"/>
        <v>29693203</v>
      </c>
      <c r="K22" s="35">
        <f t="shared" si="0"/>
        <v>4603124</v>
      </c>
      <c r="L22" s="35">
        <f t="shared" si="0"/>
        <v>4182794</v>
      </c>
      <c r="M22" s="35">
        <f t="shared" si="0"/>
        <v>0</v>
      </c>
      <c r="N22" s="35">
        <f t="shared" si="0"/>
        <v>8785918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38479121</v>
      </c>
      <c r="X22" s="35">
        <f t="shared" si="0"/>
        <v>47296853</v>
      </c>
      <c r="Y22" s="35">
        <f t="shared" si="0"/>
        <v>-8817732</v>
      </c>
      <c r="Z22" s="36">
        <f>+IF(X22&lt;&gt;0,+(Y22/X22)*100,0)</f>
        <v>-18.643379930584388</v>
      </c>
      <c r="AA22" s="33">
        <f>SUM(AA5:AA21)</f>
        <v>96869194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36817346</v>
      </c>
      <c r="F25" s="8">
        <v>36817346</v>
      </c>
      <c r="G25" s="8">
        <v>2706402</v>
      </c>
      <c r="H25" s="8">
        <v>2753766</v>
      </c>
      <c r="I25" s="8">
        <v>2780447</v>
      </c>
      <c r="J25" s="8">
        <v>8240615</v>
      </c>
      <c r="K25" s="8">
        <v>30468</v>
      </c>
      <c r="L25" s="8">
        <v>7160663</v>
      </c>
      <c r="M25" s="8">
        <v>0</v>
      </c>
      <c r="N25" s="8">
        <v>7191131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15431746</v>
      </c>
      <c r="X25" s="8">
        <v>18408672</v>
      </c>
      <c r="Y25" s="8">
        <v>-2976926</v>
      </c>
      <c r="Z25" s="2">
        <v>-16.17</v>
      </c>
      <c r="AA25" s="6">
        <v>36817346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3165648</v>
      </c>
      <c r="F26" s="8">
        <v>3165648</v>
      </c>
      <c r="G26" s="8">
        <v>513899</v>
      </c>
      <c r="H26" s="8">
        <v>88934</v>
      </c>
      <c r="I26" s="8">
        <v>48863</v>
      </c>
      <c r="J26" s="8">
        <v>651696</v>
      </c>
      <c r="K26" s="8">
        <v>-10739</v>
      </c>
      <c r="L26" s="8">
        <v>-118567</v>
      </c>
      <c r="M26" s="8">
        <v>0</v>
      </c>
      <c r="N26" s="8">
        <v>-129306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522390</v>
      </c>
      <c r="X26" s="8">
        <v>1582824</v>
      </c>
      <c r="Y26" s="8">
        <v>-1060434</v>
      </c>
      <c r="Z26" s="2">
        <v>-67</v>
      </c>
      <c r="AA26" s="6">
        <v>3165648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12139777</v>
      </c>
      <c r="F27" s="8">
        <v>12139777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6069888</v>
      </c>
      <c r="Y27" s="8">
        <v>-6069888</v>
      </c>
      <c r="Z27" s="2">
        <v>-100</v>
      </c>
      <c r="AA27" s="6">
        <v>12139777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24935269</v>
      </c>
      <c r="F28" s="8">
        <v>24935269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12467634</v>
      </c>
      <c r="Y28" s="8">
        <v>-12467634</v>
      </c>
      <c r="Z28" s="2">
        <v>-100</v>
      </c>
      <c r="AA28" s="6">
        <v>24935269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100000</v>
      </c>
      <c r="F29" s="8">
        <v>100000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49998</v>
      </c>
      <c r="Y29" s="8">
        <v>-49998</v>
      </c>
      <c r="Z29" s="2">
        <v>-100</v>
      </c>
      <c r="AA29" s="6">
        <v>100000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29433519</v>
      </c>
      <c r="F30" s="8">
        <v>29433519</v>
      </c>
      <c r="G30" s="8">
        <v>438596</v>
      </c>
      <c r="H30" s="8">
        <v>0</v>
      </c>
      <c r="I30" s="8">
        <v>2640049</v>
      </c>
      <c r="J30" s="8">
        <v>3078645</v>
      </c>
      <c r="K30" s="8">
        <v>289809</v>
      </c>
      <c r="L30" s="8">
        <v>2167348</v>
      </c>
      <c r="M30" s="8">
        <v>0</v>
      </c>
      <c r="N30" s="8">
        <v>2457157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5535802</v>
      </c>
      <c r="X30" s="8">
        <v>14716758</v>
      </c>
      <c r="Y30" s="8">
        <v>-9180956</v>
      </c>
      <c r="Z30" s="2">
        <v>-62.38</v>
      </c>
      <c r="AA30" s="6">
        <v>29433519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1660000</v>
      </c>
      <c r="F31" s="8">
        <v>1660000</v>
      </c>
      <c r="G31" s="8">
        <v>103473</v>
      </c>
      <c r="H31" s="8">
        <v>58575</v>
      </c>
      <c r="I31" s="8">
        <v>76755</v>
      </c>
      <c r="J31" s="8">
        <v>238803</v>
      </c>
      <c r="K31" s="8">
        <v>99124</v>
      </c>
      <c r="L31" s="8">
        <v>267501</v>
      </c>
      <c r="M31" s="8">
        <v>0</v>
      </c>
      <c r="N31" s="8">
        <v>366625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605428</v>
      </c>
      <c r="X31" s="8">
        <v>829998</v>
      </c>
      <c r="Y31" s="8">
        <v>-224570</v>
      </c>
      <c r="Z31" s="2">
        <v>-27.06</v>
      </c>
      <c r="AA31" s="6">
        <v>1660000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2093411</v>
      </c>
      <c r="F32" s="8">
        <v>2093411</v>
      </c>
      <c r="G32" s="8">
        <v>91704</v>
      </c>
      <c r="H32" s="8">
        <v>66770</v>
      </c>
      <c r="I32" s="8">
        <v>103448</v>
      </c>
      <c r="J32" s="8">
        <v>261922</v>
      </c>
      <c r="K32" s="8">
        <v>121399</v>
      </c>
      <c r="L32" s="8">
        <v>60848</v>
      </c>
      <c r="M32" s="8">
        <v>0</v>
      </c>
      <c r="N32" s="8">
        <v>182247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444169</v>
      </c>
      <c r="X32" s="8">
        <v>1046706</v>
      </c>
      <c r="Y32" s="8">
        <v>-602537</v>
      </c>
      <c r="Z32" s="2">
        <v>-57.57</v>
      </c>
      <c r="AA32" s="6">
        <v>2093411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158274</v>
      </c>
      <c r="H33" s="8">
        <v>140869</v>
      </c>
      <c r="I33" s="8">
        <v>118085</v>
      </c>
      <c r="J33" s="8">
        <v>417228</v>
      </c>
      <c r="K33" s="8">
        <v>283521</v>
      </c>
      <c r="L33" s="8">
        <v>1623494</v>
      </c>
      <c r="M33" s="8">
        <v>0</v>
      </c>
      <c r="N33" s="8">
        <v>1907015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2324243</v>
      </c>
      <c r="X33" s="8">
        <v>1916665</v>
      </c>
      <c r="Y33" s="8">
        <v>407578</v>
      </c>
      <c r="Z33" s="2">
        <v>21.26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25543044</v>
      </c>
      <c r="F34" s="8">
        <v>25543044</v>
      </c>
      <c r="G34" s="8">
        <v>370560</v>
      </c>
      <c r="H34" s="8">
        <v>398588</v>
      </c>
      <c r="I34" s="8">
        <v>1227536</v>
      </c>
      <c r="J34" s="8">
        <v>1996684</v>
      </c>
      <c r="K34" s="8">
        <v>493878</v>
      </c>
      <c r="L34" s="8">
        <v>1186501</v>
      </c>
      <c r="M34" s="8">
        <v>0</v>
      </c>
      <c r="N34" s="8">
        <v>1680379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3677063</v>
      </c>
      <c r="X34" s="8">
        <v>12771522</v>
      </c>
      <c r="Y34" s="8">
        <v>-9094459</v>
      </c>
      <c r="Z34" s="2">
        <v>-71.21</v>
      </c>
      <c r="AA34" s="6">
        <v>25543044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135888014</v>
      </c>
      <c r="F36" s="35">
        <f t="shared" si="1"/>
        <v>135888014</v>
      </c>
      <c r="G36" s="35">
        <f t="shared" si="1"/>
        <v>4382908</v>
      </c>
      <c r="H36" s="35">
        <f t="shared" si="1"/>
        <v>3507502</v>
      </c>
      <c r="I36" s="35">
        <f t="shared" si="1"/>
        <v>6995183</v>
      </c>
      <c r="J36" s="35">
        <f t="shared" si="1"/>
        <v>14885593</v>
      </c>
      <c r="K36" s="35">
        <f t="shared" si="1"/>
        <v>1307460</v>
      </c>
      <c r="L36" s="35">
        <f t="shared" si="1"/>
        <v>12347788</v>
      </c>
      <c r="M36" s="35">
        <f t="shared" si="1"/>
        <v>0</v>
      </c>
      <c r="N36" s="35">
        <f t="shared" si="1"/>
        <v>13655248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28540841</v>
      </c>
      <c r="X36" s="35">
        <f t="shared" si="1"/>
        <v>69860665</v>
      </c>
      <c r="Y36" s="35">
        <f t="shared" si="1"/>
        <v>-41319824</v>
      </c>
      <c r="Z36" s="36">
        <f>+IF(X36&lt;&gt;0,+(Y36/X36)*100,0)</f>
        <v>-59.14605021294888</v>
      </c>
      <c r="AA36" s="33">
        <f>SUM(AA25:AA35)</f>
        <v>135888014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-39018820</v>
      </c>
      <c r="F38" s="48">
        <f t="shared" si="2"/>
        <v>-39018820</v>
      </c>
      <c r="G38" s="48">
        <f t="shared" si="2"/>
        <v>11720224</v>
      </c>
      <c r="H38" s="48">
        <f t="shared" si="2"/>
        <v>6277276</v>
      </c>
      <c r="I38" s="48">
        <f t="shared" si="2"/>
        <v>-3189890</v>
      </c>
      <c r="J38" s="48">
        <f t="shared" si="2"/>
        <v>14807610</v>
      </c>
      <c r="K38" s="48">
        <f t="shared" si="2"/>
        <v>3295664</v>
      </c>
      <c r="L38" s="48">
        <f t="shared" si="2"/>
        <v>-8164994</v>
      </c>
      <c r="M38" s="48">
        <f t="shared" si="2"/>
        <v>0</v>
      </c>
      <c r="N38" s="48">
        <f t="shared" si="2"/>
        <v>-4869330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9938280</v>
      </c>
      <c r="X38" s="48">
        <f>IF(F22=F36,0,X22-X36)</f>
        <v>-22563812</v>
      </c>
      <c r="Y38" s="48">
        <f t="shared" si="2"/>
        <v>32502092</v>
      </c>
      <c r="Z38" s="49">
        <f>+IF(X38&lt;&gt;0,+(Y38/X38)*100,0)</f>
        <v>-144.045217182274</v>
      </c>
      <c r="AA38" s="46">
        <f>+AA22-AA36</f>
        <v>-39018820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38937000</v>
      </c>
      <c r="F39" s="8">
        <v>38937000</v>
      </c>
      <c r="G39" s="8">
        <v>6551000</v>
      </c>
      <c r="H39" s="8">
        <v>0</v>
      </c>
      <c r="I39" s="8">
        <v>0</v>
      </c>
      <c r="J39" s="8">
        <v>6551000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6551000</v>
      </c>
      <c r="X39" s="8">
        <v>19468500</v>
      </c>
      <c r="Y39" s="8">
        <v>-12917500</v>
      </c>
      <c r="Z39" s="2">
        <v>-66.35</v>
      </c>
      <c r="AA39" s="6">
        <v>38937000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-81820</v>
      </c>
      <c r="F42" s="57">
        <f t="shared" si="3"/>
        <v>-81820</v>
      </c>
      <c r="G42" s="57">
        <f t="shared" si="3"/>
        <v>18271224</v>
      </c>
      <c r="H42" s="57">
        <f t="shared" si="3"/>
        <v>6277276</v>
      </c>
      <c r="I42" s="57">
        <f t="shared" si="3"/>
        <v>-3189890</v>
      </c>
      <c r="J42" s="57">
        <f t="shared" si="3"/>
        <v>21358610</v>
      </c>
      <c r="K42" s="57">
        <f t="shared" si="3"/>
        <v>3295664</v>
      </c>
      <c r="L42" s="57">
        <f t="shared" si="3"/>
        <v>-8164994</v>
      </c>
      <c r="M42" s="57">
        <f t="shared" si="3"/>
        <v>0</v>
      </c>
      <c r="N42" s="57">
        <f t="shared" si="3"/>
        <v>-4869330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16489280</v>
      </c>
      <c r="X42" s="57">
        <f t="shared" si="3"/>
        <v>-3095312</v>
      </c>
      <c r="Y42" s="57">
        <f t="shared" si="3"/>
        <v>19584592</v>
      </c>
      <c r="Z42" s="58">
        <f>+IF(X42&lt;&gt;0,+(Y42/X42)*100,0)</f>
        <v>-632.7178649519014</v>
      </c>
      <c r="AA42" s="55">
        <f>SUM(AA38:AA41)</f>
        <v>-81820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-81820</v>
      </c>
      <c r="F44" s="65">
        <f t="shared" si="4"/>
        <v>-81820</v>
      </c>
      <c r="G44" s="65">
        <f t="shared" si="4"/>
        <v>18271224</v>
      </c>
      <c r="H44" s="65">
        <f t="shared" si="4"/>
        <v>6277276</v>
      </c>
      <c r="I44" s="65">
        <f t="shared" si="4"/>
        <v>-3189890</v>
      </c>
      <c r="J44" s="65">
        <f t="shared" si="4"/>
        <v>21358610</v>
      </c>
      <c r="K44" s="65">
        <f t="shared" si="4"/>
        <v>3295664</v>
      </c>
      <c r="L44" s="65">
        <f t="shared" si="4"/>
        <v>-8164994</v>
      </c>
      <c r="M44" s="65">
        <f t="shared" si="4"/>
        <v>0</v>
      </c>
      <c r="N44" s="65">
        <f t="shared" si="4"/>
        <v>-4869330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16489280</v>
      </c>
      <c r="X44" s="65">
        <f t="shared" si="4"/>
        <v>-3095312</v>
      </c>
      <c r="Y44" s="65">
        <f t="shared" si="4"/>
        <v>19584592</v>
      </c>
      <c r="Z44" s="66">
        <f>+IF(X44&lt;&gt;0,+(Y44/X44)*100,0)</f>
        <v>-632.7178649519014</v>
      </c>
      <c r="AA44" s="63">
        <f>+AA42-AA43</f>
        <v>-81820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-81820</v>
      </c>
      <c r="F46" s="57">
        <f t="shared" si="5"/>
        <v>-81820</v>
      </c>
      <c r="G46" s="57">
        <f t="shared" si="5"/>
        <v>18271224</v>
      </c>
      <c r="H46" s="57">
        <f t="shared" si="5"/>
        <v>6277276</v>
      </c>
      <c r="I46" s="57">
        <f t="shared" si="5"/>
        <v>-3189890</v>
      </c>
      <c r="J46" s="57">
        <f t="shared" si="5"/>
        <v>21358610</v>
      </c>
      <c r="K46" s="57">
        <f t="shared" si="5"/>
        <v>3295664</v>
      </c>
      <c r="L46" s="57">
        <f t="shared" si="5"/>
        <v>-8164994</v>
      </c>
      <c r="M46" s="57">
        <f t="shared" si="5"/>
        <v>0</v>
      </c>
      <c r="N46" s="57">
        <f t="shared" si="5"/>
        <v>-4869330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16489280</v>
      </c>
      <c r="X46" s="57">
        <f t="shared" si="5"/>
        <v>-3095312</v>
      </c>
      <c r="Y46" s="57">
        <f t="shared" si="5"/>
        <v>19584592</v>
      </c>
      <c r="Z46" s="58">
        <f>+IF(X46&lt;&gt;0,+(Y46/X46)*100,0)</f>
        <v>-632.7178649519014</v>
      </c>
      <c r="AA46" s="55">
        <f>SUM(AA44:AA45)</f>
        <v>-81820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-81820</v>
      </c>
      <c r="F48" s="73">
        <f t="shared" si="6"/>
        <v>-81820</v>
      </c>
      <c r="G48" s="73">
        <f t="shared" si="6"/>
        <v>18271224</v>
      </c>
      <c r="H48" s="74">
        <f t="shared" si="6"/>
        <v>6277276</v>
      </c>
      <c r="I48" s="74">
        <f t="shared" si="6"/>
        <v>-3189890</v>
      </c>
      <c r="J48" s="74">
        <f t="shared" si="6"/>
        <v>21358610</v>
      </c>
      <c r="K48" s="74">
        <f t="shared" si="6"/>
        <v>3295664</v>
      </c>
      <c r="L48" s="74">
        <f t="shared" si="6"/>
        <v>-8164994</v>
      </c>
      <c r="M48" s="73">
        <f t="shared" si="6"/>
        <v>0</v>
      </c>
      <c r="N48" s="73">
        <f t="shared" si="6"/>
        <v>-4869330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16489280</v>
      </c>
      <c r="X48" s="74">
        <f t="shared" si="6"/>
        <v>-3095312</v>
      </c>
      <c r="Y48" s="74">
        <f t="shared" si="6"/>
        <v>19584592</v>
      </c>
      <c r="Z48" s="75">
        <f>+IF(X48&lt;&gt;0,+(Y48/X48)*100,0)</f>
        <v>-632.7178649519014</v>
      </c>
      <c r="AA48" s="76">
        <f>SUM(AA46:AA47)</f>
        <v>-81820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22118105</v>
      </c>
      <c r="F5" s="8">
        <v>22118105</v>
      </c>
      <c r="G5" s="8">
        <v>2457130</v>
      </c>
      <c r="H5" s="8">
        <v>1707672</v>
      </c>
      <c r="I5" s="8">
        <v>1279353</v>
      </c>
      <c r="J5" s="8">
        <v>5444155</v>
      </c>
      <c r="K5" s="8">
        <v>1643448</v>
      </c>
      <c r="L5" s="8">
        <v>1549657</v>
      </c>
      <c r="M5" s="8">
        <v>1704163</v>
      </c>
      <c r="N5" s="8">
        <v>4897268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10341423</v>
      </c>
      <c r="X5" s="8">
        <v>11059050</v>
      </c>
      <c r="Y5" s="8">
        <v>-717627</v>
      </c>
      <c r="Z5" s="2">
        <v>-6.49</v>
      </c>
      <c r="AA5" s="6">
        <v>22118105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68574710</v>
      </c>
      <c r="F7" s="8">
        <v>68574710</v>
      </c>
      <c r="G7" s="8">
        <v>5896523</v>
      </c>
      <c r="H7" s="8">
        <v>6860478</v>
      </c>
      <c r="I7" s="8">
        <v>7573330</v>
      </c>
      <c r="J7" s="8">
        <v>20330331</v>
      </c>
      <c r="K7" s="8">
        <v>4917893</v>
      </c>
      <c r="L7" s="8">
        <v>6555220</v>
      </c>
      <c r="M7" s="8">
        <v>84571684</v>
      </c>
      <c r="N7" s="8">
        <v>96044797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116375128</v>
      </c>
      <c r="X7" s="8">
        <v>34287354</v>
      </c>
      <c r="Y7" s="8">
        <v>82087774</v>
      </c>
      <c r="Z7" s="2">
        <v>239.41</v>
      </c>
      <c r="AA7" s="6">
        <v>68574710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34858881</v>
      </c>
      <c r="F8" s="8">
        <v>34858881</v>
      </c>
      <c r="G8" s="8">
        <v>2065284</v>
      </c>
      <c r="H8" s="8">
        <v>1767248</v>
      </c>
      <c r="I8" s="8">
        <v>2257614</v>
      </c>
      <c r="J8" s="8">
        <v>6090146</v>
      </c>
      <c r="K8" s="8">
        <v>2669829</v>
      </c>
      <c r="L8" s="8">
        <v>2140066</v>
      </c>
      <c r="M8" s="8">
        <v>6895601</v>
      </c>
      <c r="N8" s="8">
        <v>11705496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17795642</v>
      </c>
      <c r="X8" s="8">
        <v>17429442</v>
      </c>
      <c r="Y8" s="8">
        <v>366200</v>
      </c>
      <c r="Z8" s="2">
        <v>2.1</v>
      </c>
      <c r="AA8" s="6">
        <v>34858881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8017140</v>
      </c>
      <c r="F9" s="8">
        <v>8017140</v>
      </c>
      <c r="G9" s="8">
        <v>1138831</v>
      </c>
      <c r="H9" s="8">
        <v>1150434</v>
      </c>
      <c r="I9" s="8">
        <v>1137209</v>
      </c>
      <c r="J9" s="8">
        <v>3426474</v>
      </c>
      <c r="K9" s="8">
        <v>1147373</v>
      </c>
      <c r="L9" s="8">
        <v>1141080</v>
      </c>
      <c r="M9" s="8">
        <v>1133534</v>
      </c>
      <c r="N9" s="8">
        <v>3421987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6848461</v>
      </c>
      <c r="X9" s="8">
        <v>4008570</v>
      </c>
      <c r="Y9" s="8">
        <v>2839891</v>
      </c>
      <c r="Z9" s="2">
        <v>70.85</v>
      </c>
      <c r="AA9" s="6">
        <v>8017140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5952723</v>
      </c>
      <c r="F10" s="26">
        <v>5952723</v>
      </c>
      <c r="G10" s="26">
        <v>749499</v>
      </c>
      <c r="H10" s="26">
        <v>741164</v>
      </c>
      <c r="I10" s="26">
        <v>741196</v>
      </c>
      <c r="J10" s="26">
        <v>2231859</v>
      </c>
      <c r="K10" s="26">
        <v>740737</v>
      </c>
      <c r="L10" s="26">
        <v>740687</v>
      </c>
      <c r="M10" s="26">
        <v>738304</v>
      </c>
      <c r="N10" s="26">
        <v>2219728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4451587</v>
      </c>
      <c r="X10" s="26">
        <v>2976360</v>
      </c>
      <c r="Y10" s="26">
        <v>1475227</v>
      </c>
      <c r="Z10" s="27">
        <v>49.56</v>
      </c>
      <c r="AA10" s="28">
        <v>5952723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570229</v>
      </c>
      <c r="F12" s="8">
        <v>570229</v>
      </c>
      <c r="G12" s="8">
        <v>34938</v>
      </c>
      <c r="H12" s="8">
        <v>28023</v>
      </c>
      <c r="I12" s="8">
        <v>27496</v>
      </c>
      <c r="J12" s="8">
        <v>90457</v>
      </c>
      <c r="K12" s="8">
        <v>28146</v>
      </c>
      <c r="L12" s="8">
        <v>28942</v>
      </c>
      <c r="M12" s="8">
        <v>27776</v>
      </c>
      <c r="N12" s="8">
        <v>84864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175321</v>
      </c>
      <c r="X12" s="8">
        <v>285114</v>
      </c>
      <c r="Y12" s="8">
        <v>-109793</v>
      </c>
      <c r="Z12" s="2">
        <v>-38.51</v>
      </c>
      <c r="AA12" s="6">
        <v>570229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800000</v>
      </c>
      <c r="F13" s="8">
        <v>800000</v>
      </c>
      <c r="G13" s="8">
        <v>19398</v>
      </c>
      <c r="H13" s="8">
        <v>110489</v>
      </c>
      <c r="I13" s="8">
        <v>88745</v>
      </c>
      <c r="J13" s="8">
        <v>218632</v>
      </c>
      <c r="K13" s="8">
        <v>40353</v>
      </c>
      <c r="L13" s="8">
        <v>-1982245</v>
      </c>
      <c r="M13" s="8">
        <v>17076</v>
      </c>
      <c r="N13" s="8">
        <v>-1924816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-1706184</v>
      </c>
      <c r="X13" s="8">
        <v>400002</v>
      </c>
      <c r="Y13" s="8">
        <v>-2106186</v>
      </c>
      <c r="Z13" s="2">
        <v>-526.54</v>
      </c>
      <c r="AA13" s="6">
        <v>800000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15710215</v>
      </c>
      <c r="F14" s="8">
        <v>15710215</v>
      </c>
      <c r="G14" s="8">
        <v>1590083</v>
      </c>
      <c r="H14" s="8">
        <v>1631296</v>
      </c>
      <c r="I14" s="8">
        <v>1355946</v>
      </c>
      <c r="J14" s="8">
        <v>4577325</v>
      </c>
      <c r="K14" s="8">
        <v>1816346</v>
      </c>
      <c r="L14" s="8">
        <v>1823561</v>
      </c>
      <c r="M14" s="8">
        <v>1865542</v>
      </c>
      <c r="N14" s="8">
        <v>5505449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10082774</v>
      </c>
      <c r="X14" s="8">
        <v>7855110</v>
      </c>
      <c r="Y14" s="8">
        <v>2227664</v>
      </c>
      <c r="Z14" s="2">
        <v>28.36</v>
      </c>
      <c r="AA14" s="6">
        <v>15710215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178900</v>
      </c>
      <c r="F16" s="8">
        <v>178900</v>
      </c>
      <c r="G16" s="8">
        <v>200</v>
      </c>
      <c r="H16" s="8">
        <v>15250</v>
      </c>
      <c r="I16" s="8">
        <v>740</v>
      </c>
      <c r="J16" s="8">
        <v>16190</v>
      </c>
      <c r="K16" s="8">
        <v>10400</v>
      </c>
      <c r="L16" s="8">
        <v>4150</v>
      </c>
      <c r="M16" s="8">
        <v>0</v>
      </c>
      <c r="N16" s="8">
        <v>14550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30740</v>
      </c>
      <c r="X16" s="8">
        <v>89448</v>
      </c>
      <c r="Y16" s="8">
        <v>-58708</v>
      </c>
      <c r="Z16" s="2">
        <v>-65.63</v>
      </c>
      <c r="AA16" s="6">
        <v>178900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2042882</v>
      </c>
      <c r="F17" s="8">
        <v>2042882</v>
      </c>
      <c r="G17" s="8">
        <v>127945</v>
      </c>
      <c r="H17" s="8">
        <v>188565</v>
      </c>
      <c r="I17" s="8">
        <v>186290</v>
      </c>
      <c r="J17" s="8">
        <v>502800</v>
      </c>
      <c r="K17" s="8">
        <v>197123</v>
      </c>
      <c r="L17" s="8">
        <v>167056</v>
      </c>
      <c r="M17" s="8">
        <v>86133</v>
      </c>
      <c r="N17" s="8">
        <v>450312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953112</v>
      </c>
      <c r="X17" s="8">
        <v>1021440</v>
      </c>
      <c r="Y17" s="8">
        <v>-68328</v>
      </c>
      <c r="Z17" s="2">
        <v>-6.69</v>
      </c>
      <c r="AA17" s="6">
        <v>2042882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1830338</v>
      </c>
      <c r="F18" s="8">
        <v>1830338</v>
      </c>
      <c r="G18" s="8">
        <v>226700</v>
      </c>
      <c r="H18" s="8">
        <v>132820</v>
      </c>
      <c r="I18" s="8">
        <v>149303</v>
      </c>
      <c r="J18" s="8">
        <v>508823</v>
      </c>
      <c r="K18" s="8">
        <v>134440</v>
      </c>
      <c r="L18" s="8">
        <v>121591</v>
      </c>
      <c r="M18" s="8">
        <v>111129</v>
      </c>
      <c r="N18" s="8">
        <v>367160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875983</v>
      </c>
      <c r="X18" s="8">
        <v>915168</v>
      </c>
      <c r="Y18" s="8">
        <v>-39185</v>
      </c>
      <c r="Z18" s="2">
        <v>-4.28</v>
      </c>
      <c r="AA18" s="6">
        <v>1830338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112152551</v>
      </c>
      <c r="F19" s="8">
        <v>112152551</v>
      </c>
      <c r="G19" s="8">
        <v>33045000</v>
      </c>
      <c r="H19" s="8">
        <v>0</v>
      </c>
      <c r="I19" s="8">
        <v>0</v>
      </c>
      <c r="J19" s="8">
        <v>33045000</v>
      </c>
      <c r="K19" s="8">
        <v>0</v>
      </c>
      <c r="L19" s="8">
        <v>0</v>
      </c>
      <c r="M19" s="8">
        <v>26393000</v>
      </c>
      <c r="N19" s="8">
        <v>26393000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59438000</v>
      </c>
      <c r="X19" s="8">
        <v>56076276</v>
      </c>
      <c r="Y19" s="8">
        <v>3361724</v>
      </c>
      <c r="Z19" s="2">
        <v>5.99</v>
      </c>
      <c r="AA19" s="6">
        <v>112152551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866911</v>
      </c>
      <c r="F20" s="26">
        <v>866911</v>
      </c>
      <c r="G20" s="26">
        <v>41259</v>
      </c>
      <c r="H20" s="26">
        <v>100084</v>
      </c>
      <c r="I20" s="26">
        <v>125341</v>
      </c>
      <c r="J20" s="26">
        <v>266684</v>
      </c>
      <c r="K20" s="26">
        <v>60247</v>
      </c>
      <c r="L20" s="26">
        <v>77726</v>
      </c>
      <c r="M20" s="26">
        <v>62308</v>
      </c>
      <c r="N20" s="26">
        <v>200281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466965</v>
      </c>
      <c r="X20" s="26">
        <v>433458</v>
      </c>
      <c r="Y20" s="26">
        <v>33507</v>
      </c>
      <c r="Z20" s="27">
        <v>7.73</v>
      </c>
      <c r="AA20" s="28">
        <v>866911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273673585</v>
      </c>
      <c r="F22" s="35">
        <f t="shared" si="0"/>
        <v>273673585</v>
      </c>
      <c r="G22" s="35">
        <f t="shared" si="0"/>
        <v>47392790</v>
      </c>
      <c r="H22" s="35">
        <f t="shared" si="0"/>
        <v>14433523</v>
      </c>
      <c r="I22" s="35">
        <f t="shared" si="0"/>
        <v>14922563</v>
      </c>
      <c r="J22" s="35">
        <f t="shared" si="0"/>
        <v>76748876</v>
      </c>
      <c r="K22" s="35">
        <f t="shared" si="0"/>
        <v>13406335</v>
      </c>
      <c r="L22" s="35">
        <f t="shared" si="0"/>
        <v>12367491</v>
      </c>
      <c r="M22" s="35">
        <f t="shared" si="0"/>
        <v>123606250</v>
      </c>
      <c r="N22" s="35">
        <f t="shared" si="0"/>
        <v>149380076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226128952</v>
      </c>
      <c r="X22" s="35">
        <f t="shared" si="0"/>
        <v>136836792</v>
      </c>
      <c r="Y22" s="35">
        <f t="shared" si="0"/>
        <v>89292160</v>
      </c>
      <c r="Z22" s="36">
        <f>+IF(X22&lt;&gt;0,+(Y22/X22)*100,0)</f>
        <v>65.2544967584449</v>
      </c>
      <c r="AA22" s="33">
        <f>SUM(AA5:AA21)</f>
        <v>273673585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68628557</v>
      </c>
      <c r="F25" s="8">
        <v>68628557</v>
      </c>
      <c r="G25" s="8">
        <v>5224531</v>
      </c>
      <c r="H25" s="8">
        <v>5590123</v>
      </c>
      <c r="I25" s="8">
        <v>5709774</v>
      </c>
      <c r="J25" s="8">
        <v>16524428</v>
      </c>
      <c r="K25" s="8">
        <v>5713558</v>
      </c>
      <c r="L25" s="8">
        <v>6151097</v>
      </c>
      <c r="M25" s="8">
        <v>5952275</v>
      </c>
      <c r="N25" s="8">
        <v>17816930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34341358</v>
      </c>
      <c r="X25" s="8">
        <v>34314276</v>
      </c>
      <c r="Y25" s="8">
        <v>27082</v>
      </c>
      <c r="Z25" s="2">
        <v>0.08</v>
      </c>
      <c r="AA25" s="6">
        <v>68628557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5874726</v>
      </c>
      <c r="F26" s="8">
        <v>5874726</v>
      </c>
      <c r="G26" s="8">
        <v>444754</v>
      </c>
      <c r="H26" s="8">
        <v>439037</v>
      </c>
      <c r="I26" s="8">
        <v>465050</v>
      </c>
      <c r="J26" s="8">
        <v>1348841</v>
      </c>
      <c r="K26" s="8">
        <v>462775</v>
      </c>
      <c r="L26" s="8">
        <v>461779</v>
      </c>
      <c r="M26" s="8">
        <v>467738</v>
      </c>
      <c r="N26" s="8">
        <v>1392292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2741133</v>
      </c>
      <c r="X26" s="8">
        <v>2937366</v>
      </c>
      <c r="Y26" s="8">
        <v>-196233</v>
      </c>
      <c r="Z26" s="2">
        <v>-6.68</v>
      </c>
      <c r="AA26" s="6">
        <v>5874726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11177966</v>
      </c>
      <c r="F27" s="8">
        <v>11177966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5588982</v>
      </c>
      <c r="Y27" s="8">
        <v>-5588982</v>
      </c>
      <c r="Z27" s="2">
        <v>-100</v>
      </c>
      <c r="AA27" s="6">
        <v>11177966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13104451</v>
      </c>
      <c r="F28" s="8">
        <v>13104451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6552228</v>
      </c>
      <c r="Y28" s="8">
        <v>-6552228</v>
      </c>
      <c r="Z28" s="2">
        <v>-100</v>
      </c>
      <c r="AA28" s="6">
        <v>13104451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81270196</v>
      </c>
      <c r="F30" s="8">
        <v>81270196</v>
      </c>
      <c r="G30" s="8">
        <v>1143151</v>
      </c>
      <c r="H30" s="8">
        <v>18215</v>
      </c>
      <c r="I30" s="8">
        <v>0</v>
      </c>
      <c r="J30" s="8">
        <v>1161366</v>
      </c>
      <c r="K30" s="8">
        <v>3825229</v>
      </c>
      <c r="L30" s="8">
        <v>3118597</v>
      </c>
      <c r="M30" s="8">
        <v>12046048</v>
      </c>
      <c r="N30" s="8">
        <v>18989874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20151240</v>
      </c>
      <c r="X30" s="8">
        <v>40635096</v>
      </c>
      <c r="Y30" s="8">
        <v>-20483856</v>
      </c>
      <c r="Z30" s="2">
        <v>-50.41</v>
      </c>
      <c r="AA30" s="6">
        <v>81270196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11010047</v>
      </c>
      <c r="F31" s="8">
        <v>11010047</v>
      </c>
      <c r="G31" s="8">
        <v>6591</v>
      </c>
      <c r="H31" s="8">
        <v>500911</v>
      </c>
      <c r="I31" s="8">
        <v>1011056</v>
      </c>
      <c r="J31" s="8">
        <v>1518558</v>
      </c>
      <c r="K31" s="8">
        <v>956246</v>
      </c>
      <c r="L31" s="8">
        <v>1091608</v>
      </c>
      <c r="M31" s="8">
        <v>339333</v>
      </c>
      <c r="N31" s="8">
        <v>2387187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3905745</v>
      </c>
      <c r="X31" s="8">
        <v>5505024</v>
      </c>
      <c r="Y31" s="8">
        <v>-1599279</v>
      </c>
      <c r="Z31" s="2">
        <v>-29.05</v>
      </c>
      <c r="AA31" s="6">
        <v>11010047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27767116</v>
      </c>
      <c r="F32" s="8">
        <v>27767116</v>
      </c>
      <c r="G32" s="8">
        <v>697092</v>
      </c>
      <c r="H32" s="8">
        <v>274256</v>
      </c>
      <c r="I32" s="8">
        <v>1287286</v>
      </c>
      <c r="J32" s="8">
        <v>2258634</v>
      </c>
      <c r="K32" s="8">
        <v>2299764</v>
      </c>
      <c r="L32" s="8">
        <v>603297</v>
      </c>
      <c r="M32" s="8">
        <v>1720927</v>
      </c>
      <c r="N32" s="8">
        <v>4623988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6882622</v>
      </c>
      <c r="X32" s="8">
        <v>13883556</v>
      </c>
      <c r="Y32" s="8">
        <v>-7000934</v>
      </c>
      <c r="Z32" s="2">
        <v>-50.43</v>
      </c>
      <c r="AA32" s="6">
        <v>27767116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51517472</v>
      </c>
      <c r="F34" s="8">
        <v>51517472</v>
      </c>
      <c r="G34" s="8">
        <v>609757</v>
      </c>
      <c r="H34" s="8">
        <v>2591133</v>
      </c>
      <c r="I34" s="8">
        <v>2882283</v>
      </c>
      <c r="J34" s="8">
        <v>6083173</v>
      </c>
      <c r="K34" s="8">
        <v>3718874</v>
      </c>
      <c r="L34" s="8">
        <v>1666253</v>
      </c>
      <c r="M34" s="8">
        <v>2146018</v>
      </c>
      <c r="N34" s="8">
        <v>7531145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13614318</v>
      </c>
      <c r="X34" s="8">
        <v>25758738</v>
      </c>
      <c r="Y34" s="8">
        <v>-12144420</v>
      </c>
      <c r="Z34" s="2">
        <v>-47.15</v>
      </c>
      <c r="AA34" s="6">
        <v>51517472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270350531</v>
      </c>
      <c r="F36" s="35">
        <f t="shared" si="1"/>
        <v>270350531</v>
      </c>
      <c r="G36" s="35">
        <f t="shared" si="1"/>
        <v>8125876</v>
      </c>
      <c r="H36" s="35">
        <f t="shared" si="1"/>
        <v>9413675</v>
      </c>
      <c r="I36" s="35">
        <f t="shared" si="1"/>
        <v>11355449</v>
      </c>
      <c r="J36" s="35">
        <f t="shared" si="1"/>
        <v>28895000</v>
      </c>
      <c r="K36" s="35">
        <f t="shared" si="1"/>
        <v>16976446</v>
      </c>
      <c r="L36" s="35">
        <f t="shared" si="1"/>
        <v>13092631</v>
      </c>
      <c r="M36" s="35">
        <f t="shared" si="1"/>
        <v>22672339</v>
      </c>
      <c r="N36" s="35">
        <f t="shared" si="1"/>
        <v>52741416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81636416</v>
      </c>
      <c r="X36" s="35">
        <f t="shared" si="1"/>
        <v>135175266</v>
      </c>
      <c r="Y36" s="35">
        <f t="shared" si="1"/>
        <v>-53538850</v>
      </c>
      <c r="Z36" s="36">
        <f>+IF(X36&lt;&gt;0,+(Y36/X36)*100,0)</f>
        <v>-39.60698697644878</v>
      </c>
      <c r="AA36" s="33">
        <f>SUM(AA25:AA35)</f>
        <v>270350531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3323054</v>
      </c>
      <c r="F38" s="48">
        <f t="shared" si="2"/>
        <v>3323054</v>
      </c>
      <c r="G38" s="48">
        <f t="shared" si="2"/>
        <v>39266914</v>
      </c>
      <c r="H38" s="48">
        <f t="shared" si="2"/>
        <v>5019848</v>
      </c>
      <c r="I38" s="48">
        <f t="shared" si="2"/>
        <v>3567114</v>
      </c>
      <c r="J38" s="48">
        <f t="shared" si="2"/>
        <v>47853876</v>
      </c>
      <c r="K38" s="48">
        <f t="shared" si="2"/>
        <v>-3570111</v>
      </c>
      <c r="L38" s="48">
        <f t="shared" si="2"/>
        <v>-725140</v>
      </c>
      <c r="M38" s="48">
        <f t="shared" si="2"/>
        <v>100933911</v>
      </c>
      <c r="N38" s="48">
        <f t="shared" si="2"/>
        <v>96638660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144492536</v>
      </c>
      <c r="X38" s="48">
        <f>IF(F22=F36,0,X22-X36)</f>
        <v>1661526</v>
      </c>
      <c r="Y38" s="48">
        <f t="shared" si="2"/>
        <v>142831010</v>
      </c>
      <c r="Z38" s="49">
        <f>+IF(X38&lt;&gt;0,+(Y38/X38)*100,0)</f>
        <v>8596.375259851486</v>
      </c>
      <c r="AA38" s="46">
        <f>+AA22-AA36</f>
        <v>3323054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35778999</v>
      </c>
      <c r="F41" s="8">
        <v>35778999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17889498</v>
      </c>
      <c r="Y41" s="51">
        <v>-17889498</v>
      </c>
      <c r="Z41" s="52">
        <v>-100</v>
      </c>
      <c r="AA41" s="53">
        <v>35778999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39102053</v>
      </c>
      <c r="F42" s="57">
        <f t="shared" si="3"/>
        <v>39102053</v>
      </c>
      <c r="G42" s="57">
        <f t="shared" si="3"/>
        <v>39266914</v>
      </c>
      <c r="H42" s="57">
        <f t="shared" si="3"/>
        <v>5019848</v>
      </c>
      <c r="I42" s="57">
        <f t="shared" si="3"/>
        <v>3567114</v>
      </c>
      <c r="J42" s="57">
        <f t="shared" si="3"/>
        <v>47853876</v>
      </c>
      <c r="K42" s="57">
        <f t="shared" si="3"/>
        <v>-3570111</v>
      </c>
      <c r="L42" s="57">
        <f t="shared" si="3"/>
        <v>-725140</v>
      </c>
      <c r="M42" s="57">
        <f t="shared" si="3"/>
        <v>100933911</v>
      </c>
      <c r="N42" s="57">
        <f t="shared" si="3"/>
        <v>96638660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144492536</v>
      </c>
      <c r="X42" s="57">
        <f t="shared" si="3"/>
        <v>19551024</v>
      </c>
      <c r="Y42" s="57">
        <f t="shared" si="3"/>
        <v>124941512</v>
      </c>
      <c r="Z42" s="58">
        <f>+IF(X42&lt;&gt;0,+(Y42/X42)*100,0)</f>
        <v>639.053545226071</v>
      </c>
      <c r="AA42" s="55">
        <f>SUM(AA38:AA41)</f>
        <v>39102053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39102053</v>
      </c>
      <c r="F44" s="65">
        <f t="shared" si="4"/>
        <v>39102053</v>
      </c>
      <c r="G44" s="65">
        <f t="shared" si="4"/>
        <v>39266914</v>
      </c>
      <c r="H44" s="65">
        <f t="shared" si="4"/>
        <v>5019848</v>
      </c>
      <c r="I44" s="65">
        <f t="shared" si="4"/>
        <v>3567114</v>
      </c>
      <c r="J44" s="65">
        <f t="shared" si="4"/>
        <v>47853876</v>
      </c>
      <c r="K44" s="65">
        <f t="shared" si="4"/>
        <v>-3570111</v>
      </c>
      <c r="L44" s="65">
        <f t="shared" si="4"/>
        <v>-725140</v>
      </c>
      <c r="M44" s="65">
        <f t="shared" si="4"/>
        <v>100933911</v>
      </c>
      <c r="N44" s="65">
        <f t="shared" si="4"/>
        <v>96638660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144492536</v>
      </c>
      <c r="X44" s="65">
        <f t="shared" si="4"/>
        <v>19551024</v>
      </c>
      <c r="Y44" s="65">
        <f t="shared" si="4"/>
        <v>124941512</v>
      </c>
      <c r="Z44" s="66">
        <f>+IF(X44&lt;&gt;0,+(Y44/X44)*100,0)</f>
        <v>639.053545226071</v>
      </c>
      <c r="AA44" s="63">
        <f>+AA42-AA43</f>
        <v>39102053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39102053</v>
      </c>
      <c r="F46" s="57">
        <f t="shared" si="5"/>
        <v>39102053</v>
      </c>
      <c r="G46" s="57">
        <f t="shared" si="5"/>
        <v>39266914</v>
      </c>
      <c r="H46" s="57">
        <f t="shared" si="5"/>
        <v>5019848</v>
      </c>
      <c r="I46" s="57">
        <f t="shared" si="5"/>
        <v>3567114</v>
      </c>
      <c r="J46" s="57">
        <f t="shared" si="5"/>
        <v>47853876</v>
      </c>
      <c r="K46" s="57">
        <f t="shared" si="5"/>
        <v>-3570111</v>
      </c>
      <c r="L46" s="57">
        <f t="shared" si="5"/>
        <v>-725140</v>
      </c>
      <c r="M46" s="57">
        <f t="shared" si="5"/>
        <v>100933911</v>
      </c>
      <c r="N46" s="57">
        <f t="shared" si="5"/>
        <v>96638660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144492536</v>
      </c>
      <c r="X46" s="57">
        <f t="shared" si="5"/>
        <v>19551024</v>
      </c>
      <c r="Y46" s="57">
        <f t="shared" si="5"/>
        <v>124941512</v>
      </c>
      <c r="Z46" s="58">
        <f>+IF(X46&lt;&gt;0,+(Y46/X46)*100,0)</f>
        <v>639.053545226071</v>
      </c>
      <c r="AA46" s="55">
        <f>SUM(AA44:AA45)</f>
        <v>39102053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39102053</v>
      </c>
      <c r="F48" s="73">
        <f t="shared" si="6"/>
        <v>39102053</v>
      </c>
      <c r="G48" s="73">
        <f t="shared" si="6"/>
        <v>39266914</v>
      </c>
      <c r="H48" s="74">
        <f t="shared" si="6"/>
        <v>5019848</v>
      </c>
      <c r="I48" s="74">
        <f t="shared" si="6"/>
        <v>3567114</v>
      </c>
      <c r="J48" s="74">
        <f t="shared" si="6"/>
        <v>47853876</v>
      </c>
      <c r="K48" s="74">
        <f t="shared" si="6"/>
        <v>-3570111</v>
      </c>
      <c r="L48" s="74">
        <f t="shared" si="6"/>
        <v>-725140</v>
      </c>
      <c r="M48" s="73">
        <f t="shared" si="6"/>
        <v>100933911</v>
      </c>
      <c r="N48" s="73">
        <f t="shared" si="6"/>
        <v>96638660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144492536</v>
      </c>
      <c r="X48" s="74">
        <f t="shared" si="6"/>
        <v>19551024</v>
      </c>
      <c r="Y48" s="74">
        <f t="shared" si="6"/>
        <v>124941512</v>
      </c>
      <c r="Z48" s="75">
        <f>+IF(X48&lt;&gt;0,+(Y48/X48)*100,0)</f>
        <v>639.053545226071</v>
      </c>
      <c r="AA48" s="76">
        <f>SUM(AA46:AA47)</f>
        <v>39102053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103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643770</v>
      </c>
      <c r="D12" s="6">
        <v>0</v>
      </c>
      <c r="E12" s="7">
        <v>1081113</v>
      </c>
      <c r="F12" s="8">
        <v>1081113</v>
      </c>
      <c r="G12" s="8">
        <v>6976</v>
      </c>
      <c r="H12" s="8">
        <v>6976</v>
      </c>
      <c r="I12" s="8">
        <v>6976</v>
      </c>
      <c r="J12" s="8">
        <v>20928</v>
      </c>
      <c r="K12" s="8">
        <v>7228</v>
      </c>
      <c r="L12" s="8">
        <v>7228</v>
      </c>
      <c r="M12" s="8">
        <v>7228</v>
      </c>
      <c r="N12" s="8">
        <v>21684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42612</v>
      </c>
      <c r="X12" s="8">
        <v>535998</v>
      </c>
      <c r="Y12" s="8">
        <v>-493386</v>
      </c>
      <c r="Z12" s="2">
        <v>-92.05</v>
      </c>
      <c r="AA12" s="6">
        <v>1081113</v>
      </c>
    </row>
    <row r="13" spans="1:27" ht="13.5">
      <c r="A13" s="23" t="s">
        <v>40</v>
      </c>
      <c r="B13" s="29"/>
      <c r="C13" s="6">
        <v>7866135</v>
      </c>
      <c r="D13" s="6">
        <v>0</v>
      </c>
      <c r="E13" s="7">
        <v>5443350</v>
      </c>
      <c r="F13" s="8">
        <v>5443350</v>
      </c>
      <c r="G13" s="8">
        <v>351170</v>
      </c>
      <c r="H13" s="8">
        <v>590952</v>
      </c>
      <c r="I13" s="8">
        <v>654418</v>
      </c>
      <c r="J13" s="8">
        <v>1596540</v>
      </c>
      <c r="K13" s="8">
        <v>544495</v>
      </c>
      <c r="L13" s="8">
        <v>499393</v>
      </c>
      <c r="M13" s="8">
        <v>384022</v>
      </c>
      <c r="N13" s="8">
        <v>1427910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3024450</v>
      </c>
      <c r="X13" s="8">
        <v>2721498</v>
      </c>
      <c r="Y13" s="8">
        <v>302952</v>
      </c>
      <c r="Z13" s="2">
        <v>11.13</v>
      </c>
      <c r="AA13" s="6">
        <v>5443350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110413265</v>
      </c>
      <c r="D19" s="6">
        <v>0</v>
      </c>
      <c r="E19" s="7">
        <v>112990522</v>
      </c>
      <c r="F19" s="8">
        <v>112990522</v>
      </c>
      <c r="G19" s="8">
        <v>39286792</v>
      </c>
      <c r="H19" s="8">
        <v>0</v>
      </c>
      <c r="I19" s="8">
        <v>7079072</v>
      </c>
      <c r="J19" s="8">
        <v>46365864</v>
      </c>
      <c r="K19" s="8">
        <v>-336003</v>
      </c>
      <c r="L19" s="8">
        <v>-518987</v>
      </c>
      <c r="M19" s="8">
        <v>31628031</v>
      </c>
      <c r="N19" s="8">
        <v>30773041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77138905</v>
      </c>
      <c r="X19" s="8">
        <v>70277334</v>
      </c>
      <c r="Y19" s="8">
        <v>6861571</v>
      </c>
      <c r="Z19" s="2">
        <v>9.76</v>
      </c>
      <c r="AA19" s="6">
        <v>112990522</v>
      </c>
    </row>
    <row r="20" spans="1:27" ht="13.5">
      <c r="A20" s="23" t="s">
        <v>47</v>
      </c>
      <c r="B20" s="29"/>
      <c r="C20" s="6">
        <v>2134929</v>
      </c>
      <c r="D20" s="6">
        <v>0</v>
      </c>
      <c r="E20" s="7">
        <v>100000</v>
      </c>
      <c r="F20" s="26">
        <v>100000</v>
      </c>
      <c r="G20" s="26">
        <v>32056</v>
      </c>
      <c r="H20" s="26">
        <v>18672</v>
      </c>
      <c r="I20" s="26">
        <v>6983</v>
      </c>
      <c r="J20" s="26">
        <v>57711</v>
      </c>
      <c r="K20" s="26">
        <v>2643</v>
      </c>
      <c r="L20" s="26">
        <v>7829</v>
      </c>
      <c r="M20" s="26">
        <v>795940</v>
      </c>
      <c r="N20" s="26">
        <v>806412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864123</v>
      </c>
      <c r="X20" s="26">
        <v>49800</v>
      </c>
      <c r="Y20" s="26">
        <v>814323</v>
      </c>
      <c r="Z20" s="27">
        <v>1635.19</v>
      </c>
      <c r="AA20" s="28">
        <v>100000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30000</v>
      </c>
      <c r="F21" s="8">
        <v>30000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30000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121058099</v>
      </c>
      <c r="D22" s="33">
        <f>SUM(D5:D21)</f>
        <v>0</v>
      </c>
      <c r="E22" s="34">
        <f t="shared" si="0"/>
        <v>119644985</v>
      </c>
      <c r="F22" s="35">
        <f t="shared" si="0"/>
        <v>119644985</v>
      </c>
      <c r="G22" s="35">
        <f t="shared" si="0"/>
        <v>39676994</v>
      </c>
      <c r="H22" s="35">
        <f t="shared" si="0"/>
        <v>616600</v>
      </c>
      <c r="I22" s="35">
        <f t="shared" si="0"/>
        <v>7747449</v>
      </c>
      <c r="J22" s="35">
        <f t="shared" si="0"/>
        <v>48041043</v>
      </c>
      <c r="K22" s="35">
        <f t="shared" si="0"/>
        <v>218363</v>
      </c>
      <c r="L22" s="35">
        <f t="shared" si="0"/>
        <v>-4537</v>
      </c>
      <c r="M22" s="35">
        <f t="shared" si="0"/>
        <v>32815221</v>
      </c>
      <c r="N22" s="35">
        <f t="shared" si="0"/>
        <v>33029047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81070090</v>
      </c>
      <c r="X22" s="35">
        <f t="shared" si="0"/>
        <v>73584630</v>
      </c>
      <c r="Y22" s="35">
        <f t="shared" si="0"/>
        <v>7485460</v>
      </c>
      <c r="Z22" s="36">
        <f>+IF(X22&lt;&gt;0,+(Y22/X22)*100,0)</f>
        <v>10.172586313201549</v>
      </c>
      <c r="AA22" s="33">
        <f>SUM(AA5:AA21)</f>
        <v>119644985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52743677</v>
      </c>
      <c r="D25" s="6">
        <v>0</v>
      </c>
      <c r="E25" s="7">
        <v>61214626</v>
      </c>
      <c r="F25" s="8">
        <v>61214626</v>
      </c>
      <c r="G25" s="8">
        <v>4103785</v>
      </c>
      <c r="H25" s="8">
        <v>3993926</v>
      </c>
      <c r="I25" s="8">
        <v>4164661</v>
      </c>
      <c r="J25" s="8">
        <v>12262372</v>
      </c>
      <c r="K25" s="8">
        <v>4006893</v>
      </c>
      <c r="L25" s="8">
        <v>4106207</v>
      </c>
      <c r="M25" s="8">
        <v>4045536</v>
      </c>
      <c r="N25" s="8">
        <v>12158636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24421008</v>
      </c>
      <c r="X25" s="8">
        <v>29732449</v>
      </c>
      <c r="Y25" s="8">
        <v>-5311441</v>
      </c>
      <c r="Z25" s="2">
        <v>-17.86</v>
      </c>
      <c r="AA25" s="6">
        <v>61214626</v>
      </c>
    </row>
    <row r="26" spans="1:27" ht="13.5">
      <c r="A26" s="25" t="s">
        <v>52</v>
      </c>
      <c r="B26" s="24"/>
      <c r="C26" s="6">
        <v>5987653</v>
      </c>
      <c r="D26" s="6">
        <v>0</v>
      </c>
      <c r="E26" s="7">
        <v>6714580</v>
      </c>
      <c r="F26" s="8">
        <v>6714580</v>
      </c>
      <c r="G26" s="8">
        <v>504930</v>
      </c>
      <c r="H26" s="8">
        <v>206855</v>
      </c>
      <c r="I26" s="8">
        <v>608077</v>
      </c>
      <c r="J26" s="8">
        <v>1319862</v>
      </c>
      <c r="K26" s="8">
        <v>497657</v>
      </c>
      <c r="L26" s="8">
        <v>502158</v>
      </c>
      <c r="M26" s="8">
        <v>502158</v>
      </c>
      <c r="N26" s="8">
        <v>1501973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2821835</v>
      </c>
      <c r="X26" s="8">
        <v>3290145</v>
      </c>
      <c r="Y26" s="8">
        <v>-468310</v>
      </c>
      <c r="Z26" s="2">
        <v>-14.23</v>
      </c>
      <c r="AA26" s="6">
        <v>6714580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3000</v>
      </c>
      <c r="F27" s="8">
        <v>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3000</v>
      </c>
    </row>
    <row r="28" spans="1:27" ht="13.5">
      <c r="A28" s="25" t="s">
        <v>54</v>
      </c>
      <c r="B28" s="24"/>
      <c r="C28" s="6">
        <v>3960968</v>
      </c>
      <c r="D28" s="6">
        <v>0</v>
      </c>
      <c r="E28" s="7">
        <v>3826620</v>
      </c>
      <c r="F28" s="8">
        <v>3826620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1721979</v>
      </c>
      <c r="Y28" s="8">
        <v>-1721979</v>
      </c>
      <c r="Z28" s="2">
        <v>-100</v>
      </c>
      <c r="AA28" s="6">
        <v>3826620</v>
      </c>
    </row>
    <row r="29" spans="1:27" ht="13.5">
      <c r="A29" s="25" t="s">
        <v>55</v>
      </c>
      <c r="B29" s="24"/>
      <c r="C29" s="6">
        <v>2397250</v>
      </c>
      <c r="D29" s="6">
        <v>0</v>
      </c>
      <c r="E29" s="7">
        <v>2165810</v>
      </c>
      <c r="F29" s="8">
        <v>2165810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365355</v>
      </c>
      <c r="N29" s="8">
        <v>365355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365355</v>
      </c>
      <c r="X29" s="8">
        <v>385500</v>
      </c>
      <c r="Y29" s="8">
        <v>-20145</v>
      </c>
      <c r="Z29" s="2">
        <v>-5.23</v>
      </c>
      <c r="AA29" s="6">
        <v>2165810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3520613</v>
      </c>
      <c r="D31" s="6">
        <v>0</v>
      </c>
      <c r="E31" s="7">
        <v>4406400</v>
      </c>
      <c r="F31" s="8">
        <v>4406400</v>
      </c>
      <c r="G31" s="8">
        <v>61865</v>
      </c>
      <c r="H31" s="8">
        <v>725628</v>
      </c>
      <c r="I31" s="8">
        <v>643144</v>
      </c>
      <c r="J31" s="8">
        <v>1430637</v>
      </c>
      <c r="K31" s="8">
        <v>368193</v>
      </c>
      <c r="L31" s="8">
        <v>609654</v>
      </c>
      <c r="M31" s="8">
        <v>345063</v>
      </c>
      <c r="N31" s="8">
        <v>1322910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2753547</v>
      </c>
      <c r="X31" s="8">
        <v>1578686</v>
      </c>
      <c r="Y31" s="8">
        <v>1174861</v>
      </c>
      <c r="Z31" s="2">
        <v>74.42</v>
      </c>
      <c r="AA31" s="6">
        <v>4406400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823476</v>
      </c>
      <c r="I32" s="8">
        <v>965209</v>
      </c>
      <c r="J32" s="8">
        <v>1788685</v>
      </c>
      <c r="K32" s="8">
        <v>882473</v>
      </c>
      <c r="L32" s="8">
        <v>714972</v>
      </c>
      <c r="M32" s="8">
        <v>751576</v>
      </c>
      <c r="N32" s="8">
        <v>2349021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4137706</v>
      </c>
      <c r="X32" s="8"/>
      <c r="Y32" s="8">
        <v>4137706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54621446</v>
      </c>
      <c r="D33" s="6">
        <v>0</v>
      </c>
      <c r="E33" s="7">
        <v>61335440</v>
      </c>
      <c r="F33" s="8">
        <v>61335440</v>
      </c>
      <c r="G33" s="8">
        <v>1195941</v>
      </c>
      <c r="H33" s="8">
        <v>17641</v>
      </c>
      <c r="I33" s="8">
        <v>761201</v>
      </c>
      <c r="J33" s="8">
        <v>1974783</v>
      </c>
      <c r="K33" s="8">
        <v>3339504</v>
      </c>
      <c r="L33" s="8">
        <v>623284</v>
      </c>
      <c r="M33" s="8">
        <v>10140565</v>
      </c>
      <c r="N33" s="8">
        <v>14103353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16078136</v>
      </c>
      <c r="X33" s="8">
        <v>22864311</v>
      </c>
      <c r="Y33" s="8">
        <v>-6786175</v>
      </c>
      <c r="Z33" s="2">
        <v>-29.68</v>
      </c>
      <c r="AA33" s="6">
        <v>61335440</v>
      </c>
    </row>
    <row r="34" spans="1:27" ht="13.5">
      <c r="A34" s="25" t="s">
        <v>60</v>
      </c>
      <c r="B34" s="24"/>
      <c r="C34" s="6">
        <v>13141330</v>
      </c>
      <c r="D34" s="6">
        <v>0</v>
      </c>
      <c r="E34" s="7">
        <v>20392144</v>
      </c>
      <c r="F34" s="8">
        <v>20392144</v>
      </c>
      <c r="G34" s="8">
        <v>283840</v>
      </c>
      <c r="H34" s="8">
        <v>1160124</v>
      </c>
      <c r="I34" s="8">
        <v>819797</v>
      </c>
      <c r="J34" s="8">
        <v>2263761</v>
      </c>
      <c r="K34" s="8">
        <v>953617</v>
      </c>
      <c r="L34" s="8">
        <v>1032396</v>
      </c>
      <c r="M34" s="8">
        <v>1808930</v>
      </c>
      <c r="N34" s="8">
        <v>3794943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6058704</v>
      </c>
      <c r="X34" s="8">
        <v>11557403</v>
      </c>
      <c r="Y34" s="8">
        <v>-5498699</v>
      </c>
      <c r="Z34" s="2">
        <v>-47.58</v>
      </c>
      <c r="AA34" s="6">
        <v>20392144</v>
      </c>
    </row>
    <row r="35" spans="1:27" ht="13.5">
      <c r="A35" s="23" t="s">
        <v>61</v>
      </c>
      <c r="B35" s="29"/>
      <c r="C35" s="6">
        <v>1182048</v>
      </c>
      <c r="D35" s="6">
        <v>0</v>
      </c>
      <c r="E35" s="7">
        <v>210000</v>
      </c>
      <c r="F35" s="8">
        <v>210000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210000</v>
      </c>
    </row>
    <row r="36" spans="1:27" ht="12.75">
      <c r="A36" s="40" t="s">
        <v>62</v>
      </c>
      <c r="B36" s="32"/>
      <c r="C36" s="33">
        <f aca="true" t="shared" si="1" ref="C36:Y36">SUM(C25:C35)</f>
        <v>137554985</v>
      </c>
      <c r="D36" s="33">
        <f>SUM(D25:D35)</f>
        <v>0</v>
      </c>
      <c r="E36" s="34">
        <f t="shared" si="1"/>
        <v>160268620</v>
      </c>
      <c r="F36" s="35">
        <f t="shared" si="1"/>
        <v>160268620</v>
      </c>
      <c r="G36" s="35">
        <f t="shared" si="1"/>
        <v>6150361</v>
      </c>
      <c r="H36" s="35">
        <f t="shared" si="1"/>
        <v>6927650</v>
      </c>
      <c r="I36" s="35">
        <f t="shared" si="1"/>
        <v>7962089</v>
      </c>
      <c r="J36" s="35">
        <f t="shared" si="1"/>
        <v>21040100</v>
      </c>
      <c r="K36" s="35">
        <f t="shared" si="1"/>
        <v>10048337</v>
      </c>
      <c r="L36" s="35">
        <f t="shared" si="1"/>
        <v>7588671</v>
      </c>
      <c r="M36" s="35">
        <f t="shared" si="1"/>
        <v>17959183</v>
      </c>
      <c r="N36" s="35">
        <f t="shared" si="1"/>
        <v>35596191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56636291</v>
      </c>
      <c r="X36" s="35">
        <f t="shared" si="1"/>
        <v>71130473</v>
      </c>
      <c r="Y36" s="35">
        <f t="shared" si="1"/>
        <v>-14494182</v>
      </c>
      <c r="Z36" s="36">
        <f>+IF(X36&lt;&gt;0,+(Y36/X36)*100,0)</f>
        <v>-20.37689528649697</v>
      </c>
      <c r="AA36" s="33">
        <f>SUM(AA25:AA35)</f>
        <v>160268620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-16496886</v>
      </c>
      <c r="D38" s="46">
        <f>+D22-D36</f>
        <v>0</v>
      </c>
      <c r="E38" s="47">
        <f t="shared" si="2"/>
        <v>-40623635</v>
      </c>
      <c r="F38" s="48">
        <f t="shared" si="2"/>
        <v>-40623635</v>
      </c>
      <c r="G38" s="48">
        <f t="shared" si="2"/>
        <v>33526633</v>
      </c>
      <c r="H38" s="48">
        <f t="shared" si="2"/>
        <v>-6311050</v>
      </c>
      <c r="I38" s="48">
        <f t="shared" si="2"/>
        <v>-214640</v>
      </c>
      <c r="J38" s="48">
        <f t="shared" si="2"/>
        <v>27000943</v>
      </c>
      <c r="K38" s="48">
        <f t="shared" si="2"/>
        <v>-9829974</v>
      </c>
      <c r="L38" s="48">
        <f t="shared" si="2"/>
        <v>-7593208</v>
      </c>
      <c r="M38" s="48">
        <f t="shared" si="2"/>
        <v>14856038</v>
      </c>
      <c r="N38" s="48">
        <f t="shared" si="2"/>
        <v>-2567144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24433799</v>
      </c>
      <c r="X38" s="48">
        <f>IF(F22=F36,0,X22-X36)</f>
        <v>2454157</v>
      </c>
      <c r="Y38" s="48">
        <f t="shared" si="2"/>
        <v>21979642</v>
      </c>
      <c r="Z38" s="49">
        <f>+IF(X38&lt;&gt;0,+(Y38/X38)*100,0)</f>
        <v>895.6086346554031</v>
      </c>
      <c r="AA38" s="46">
        <f>+AA22-AA36</f>
        <v>-40623635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-28752</v>
      </c>
      <c r="M39" s="8">
        <v>12466</v>
      </c>
      <c r="N39" s="8">
        <v>-16286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-16286</v>
      </c>
      <c r="X39" s="8"/>
      <c r="Y39" s="8">
        <v>-16286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-16496886</v>
      </c>
      <c r="D42" s="55">
        <f>SUM(D38:D41)</f>
        <v>0</v>
      </c>
      <c r="E42" s="56">
        <f t="shared" si="3"/>
        <v>-40623635</v>
      </c>
      <c r="F42" s="57">
        <f t="shared" si="3"/>
        <v>-40623635</v>
      </c>
      <c r="G42" s="57">
        <f t="shared" si="3"/>
        <v>33526633</v>
      </c>
      <c r="H42" s="57">
        <f t="shared" si="3"/>
        <v>-6311050</v>
      </c>
      <c r="I42" s="57">
        <f t="shared" si="3"/>
        <v>-214640</v>
      </c>
      <c r="J42" s="57">
        <f t="shared" si="3"/>
        <v>27000943</v>
      </c>
      <c r="K42" s="57">
        <f t="shared" si="3"/>
        <v>-9829974</v>
      </c>
      <c r="L42" s="57">
        <f t="shared" si="3"/>
        <v>-7621960</v>
      </c>
      <c r="M42" s="57">
        <f t="shared" si="3"/>
        <v>14868504</v>
      </c>
      <c r="N42" s="57">
        <f t="shared" si="3"/>
        <v>-2583430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24417513</v>
      </c>
      <c r="X42" s="57">
        <f t="shared" si="3"/>
        <v>2454157</v>
      </c>
      <c r="Y42" s="57">
        <f t="shared" si="3"/>
        <v>21963356</v>
      </c>
      <c r="Z42" s="58">
        <f>+IF(X42&lt;&gt;0,+(Y42/X42)*100,0)</f>
        <v>894.9450259294739</v>
      </c>
      <c r="AA42" s="55">
        <f>SUM(AA38:AA41)</f>
        <v>-40623635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-16496886</v>
      </c>
      <c r="D44" s="63">
        <f>+D42-D43</f>
        <v>0</v>
      </c>
      <c r="E44" s="64">
        <f t="shared" si="4"/>
        <v>-40623635</v>
      </c>
      <c r="F44" s="65">
        <f t="shared" si="4"/>
        <v>-40623635</v>
      </c>
      <c r="G44" s="65">
        <f t="shared" si="4"/>
        <v>33526633</v>
      </c>
      <c r="H44" s="65">
        <f t="shared" si="4"/>
        <v>-6311050</v>
      </c>
      <c r="I44" s="65">
        <f t="shared" si="4"/>
        <v>-214640</v>
      </c>
      <c r="J44" s="65">
        <f t="shared" si="4"/>
        <v>27000943</v>
      </c>
      <c r="K44" s="65">
        <f t="shared" si="4"/>
        <v>-9829974</v>
      </c>
      <c r="L44" s="65">
        <f t="shared" si="4"/>
        <v>-7621960</v>
      </c>
      <c r="M44" s="65">
        <f t="shared" si="4"/>
        <v>14868504</v>
      </c>
      <c r="N44" s="65">
        <f t="shared" si="4"/>
        <v>-2583430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24417513</v>
      </c>
      <c r="X44" s="65">
        <f t="shared" si="4"/>
        <v>2454157</v>
      </c>
      <c r="Y44" s="65">
        <f t="shared" si="4"/>
        <v>21963356</v>
      </c>
      <c r="Z44" s="66">
        <f>+IF(X44&lt;&gt;0,+(Y44/X44)*100,0)</f>
        <v>894.9450259294739</v>
      </c>
      <c r="AA44" s="63">
        <f>+AA42-AA43</f>
        <v>-40623635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-16496886</v>
      </c>
      <c r="D46" s="55">
        <f>SUM(D44:D45)</f>
        <v>0</v>
      </c>
      <c r="E46" s="56">
        <f t="shared" si="5"/>
        <v>-40623635</v>
      </c>
      <c r="F46" s="57">
        <f t="shared" si="5"/>
        <v>-40623635</v>
      </c>
      <c r="G46" s="57">
        <f t="shared" si="5"/>
        <v>33526633</v>
      </c>
      <c r="H46" s="57">
        <f t="shared" si="5"/>
        <v>-6311050</v>
      </c>
      <c r="I46" s="57">
        <f t="shared" si="5"/>
        <v>-214640</v>
      </c>
      <c r="J46" s="57">
        <f t="shared" si="5"/>
        <v>27000943</v>
      </c>
      <c r="K46" s="57">
        <f t="shared" si="5"/>
        <v>-9829974</v>
      </c>
      <c r="L46" s="57">
        <f t="shared" si="5"/>
        <v>-7621960</v>
      </c>
      <c r="M46" s="57">
        <f t="shared" si="5"/>
        <v>14868504</v>
      </c>
      <c r="N46" s="57">
        <f t="shared" si="5"/>
        <v>-2583430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24417513</v>
      </c>
      <c r="X46" s="57">
        <f t="shared" si="5"/>
        <v>2454157</v>
      </c>
      <c r="Y46" s="57">
        <f t="shared" si="5"/>
        <v>21963356</v>
      </c>
      <c r="Z46" s="58">
        <f>+IF(X46&lt;&gt;0,+(Y46/X46)*100,0)</f>
        <v>894.9450259294739</v>
      </c>
      <c r="AA46" s="55">
        <f>SUM(AA44:AA45)</f>
        <v>-40623635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-16496886</v>
      </c>
      <c r="D48" s="71">
        <f>SUM(D46:D47)</f>
        <v>0</v>
      </c>
      <c r="E48" s="72">
        <f t="shared" si="6"/>
        <v>-40623635</v>
      </c>
      <c r="F48" s="73">
        <f t="shared" si="6"/>
        <v>-40623635</v>
      </c>
      <c r="G48" s="73">
        <f t="shared" si="6"/>
        <v>33526633</v>
      </c>
      <c r="H48" s="74">
        <f t="shared" si="6"/>
        <v>-6311050</v>
      </c>
      <c r="I48" s="74">
        <f t="shared" si="6"/>
        <v>-214640</v>
      </c>
      <c r="J48" s="74">
        <f t="shared" si="6"/>
        <v>27000943</v>
      </c>
      <c r="K48" s="74">
        <f t="shared" si="6"/>
        <v>-9829974</v>
      </c>
      <c r="L48" s="74">
        <f t="shared" si="6"/>
        <v>-7621960</v>
      </c>
      <c r="M48" s="73">
        <f t="shared" si="6"/>
        <v>14868504</v>
      </c>
      <c r="N48" s="73">
        <f t="shared" si="6"/>
        <v>-2583430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24417513</v>
      </c>
      <c r="X48" s="74">
        <f t="shared" si="6"/>
        <v>2454157</v>
      </c>
      <c r="Y48" s="74">
        <f t="shared" si="6"/>
        <v>21963356</v>
      </c>
      <c r="Z48" s="75">
        <f>+IF(X48&lt;&gt;0,+(Y48/X48)*100,0)</f>
        <v>894.9450259294739</v>
      </c>
      <c r="AA48" s="76">
        <f>SUM(AA46:AA47)</f>
        <v>-40623635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415583674</v>
      </c>
      <c r="D5" s="6">
        <v>0</v>
      </c>
      <c r="E5" s="7">
        <v>281254278</v>
      </c>
      <c r="F5" s="8">
        <v>281254278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140627136</v>
      </c>
      <c r="Y5" s="8">
        <v>-140627136</v>
      </c>
      <c r="Z5" s="2">
        <v>-100</v>
      </c>
      <c r="AA5" s="6">
        <v>281254278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130967467</v>
      </c>
      <c r="D7" s="6">
        <v>0</v>
      </c>
      <c r="E7" s="7">
        <v>173705289</v>
      </c>
      <c r="F7" s="8">
        <v>173705289</v>
      </c>
      <c r="G7" s="8">
        <v>951296</v>
      </c>
      <c r="H7" s="8">
        <v>492725</v>
      </c>
      <c r="I7" s="8">
        <v>4679138</v>
      </c>
      <c r="J7" s="8">
        <v>6123159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6123159</v>
      </c>
      <c r="X7" s="8">
        <v>86852646</v>
      </c>
      <c r="Y7" s="8">
        <v>-80729487</v>
      </c>
      <c r="Z7" s="2">
        <v>-92.95</v>
      </c>
      <c r="AA7" s="6">
        <v>173705289</v>
      </c>
    </row>
    <row r="8" spans="1:27" ht="13.5">
      <c r="A8" s="25" t="s">
        <v>35</v>
      </c>
      <c r="B8" s="24"/>
      <c r="C8" s="6">
        <v>51712406</v>
      </c>
      <c r="D8" s="6">
        <v>0</v>
      </c>
      <c r="E8" s="7">
        <v>80775948</v>
      </c>
      <c r="F8" s="8">
        <v>80775948</v>
      </c>
      <c r="G8" s="8">
        <v>263991</v>
      </c>
      <c r="H8" s="8">
        <v>231366</v>
      </c>
      <c r="I8" s="8">
        <v>337005</v>
      </c>
      <c r="J8" s="8">
        <v>832362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832362</v>
      </c>
      <c r="X8" s="8">
        <v>40387974</v>
      </c>
      <c r="Y8" s="8">
        <v>-39555612</v>
      </c>
      <c r="Z8" s="2">
        <v>-97.94</v>
      </c>
      <c r="AA8" s="6">
        <v>80775948</v>
      </c>
    </row>
    <row r="9" spans="1:27" ht="13.5">
      <c r="A9" s="25" t="s">
        <v>36</v>
      </c>
      <c r="B9" s="24"/>
      <c r="C9" s="6">
        <v>21579031</v>
      </c>
      <c r="D9" s="6">
        <v>0</v>
      </c>
      <c r="E9" s="7">
        <v>24434580</v>
      </c>
      <c r="F9" s="8">
        <v>24434580</v>
      </c>
      <c r="G9" s="8">
        <v>138349</v>
      </c>
      <c r="H9" s="8">
        <v>105880</v>
      </c>
      <c r="I9" s="8">
        <v>112669</v>
      </c>
      <c r="J9" s="8">
        <v>356898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356898</v>
      </c>
      <c r="X9" s="8">
        <v>12217290</v>
      </c>
      <c r="Y9" s="8">
        <v>-11860392</v>
      </c>
      <c r="Z9" s="2">
        <v>-97.08</v>
      </c>
      <c r="AA9" s="6">
        <v>24434580</v>
      </c>
    </row>
    <row r="10" spans="1:27" ht="13.5">
      <c r="A10" s="25" t="s">
        <v>37</v>
      </c>
      <c r="B10" s="24"/>
      <c r="C10" s="6">
        <v>18290050</v>
      </c>
      <c r="D10" s="6">
        <v>0</v>
      </c>
      <c r="E10" s="7">
        <v>27126307</v>
      </c>
      <c r="F10" s="26">
        <v>27126307</v>
      </c>
      <c r="G10" s="26">
        <v>0</v>
      </c>
      <c r="H10" s="26">
        <v>560</v>
      </c>
      <c r="I10" s="26">
        <v>0</v>
      </c>
      <c r="J10" s="26">
        <v>560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560</v>
      </c>
      <c r="X10" s="26">
        <v>13563156</v>
      </c>
      <c r="Y10" s="26">
        <v>-13562596</v>
      </c>
      <c r="Z10" s="27">
        <v>-100</v>
      </c>
      <c r="AA10" s="28">
        <v>27126307</v>
      </c>
    </row>
    <row r="11" spans="1:27" ht="13.5">
      <c r="A11" s="25" t="s">
        <v>38</v>
      </c>
      <c r="B11" s="29"/>
      <c r="C11" s="6">
        <v>-4936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349152</v>
      </c>
      <c r="D12" s="6">
        <v>0</v>
      </c>
      <c r="E12" s="7">
        <v>729890</v>
      </c>
      <c r="F12" s="8">
        <v>729890</v>
      </c>
      <c r="G12" s="8">
        <v>0</v>
      </c>
      <c r="H12" s="8">
        <v>9482</v>
      </c>
      <c r="I12" s="8">
        <v>8233</v>
      </c>
      <c r="J12" s="8">
        <v>17715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17715</v>
      </c>
      <c r="X12" s="8">
        <v>364944</v>
      </c>
      <c r="Y12" s="8">
        <v>-347229</v>
      </c>
      <c r="Z12" s="2">
        <v>-95.15</v>
      </c>
      <c r="AA12" s="6">
        <v>729890</v>
      </c>
    </row>
    <row r="13" spans="1:27" ht="13.5">
      <c r="A13" s="23" t="s">
        <v>40</v>
      </c>
      <c r="B13" s="29"/>
      <c r="C13" s="6">
        <v>265942</v>
      </c>
      <c r="D13" s="6">
        <v>0</v>
      </c>
      <c r="E13" s="7">
        <v>450000</v>
      </c>
      <c r="F13" s="8">
        <v>450000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225000</v>
      </c>
      <c r="Y13" s="8">
        <v>-225000</v>
      </c>
      <c r="Z13" s="2">
        <v>-100</v>
      </c>
      <c r="AA13" s="6">
        <v>450000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683189</v>
      </c>
      <c r="D16" s="6">
        <v>0</v>
      </c>
      <c r="E16" s="7">
        <v>606666</v>
      </c>
      <c r="F16" s="8">
        <v>606666</v>
      </c>
      <c r="G16" s="8">
        <v>7367</v>
      </c>
      <c r="H16" s="8">
        <v>98</v>
      </c>
      <c r="I16" s="8">
        <v>54434</v>
      </c>
      <c r="J16" s="8">
        <v>61899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61899</v>
      </c>
      <c r="X16" s="8">
        <v>303330</v>
      </c>
      <c r="Y16" s="8">
        <v>-241431</v>
      </c>
      <c r="Z16" s="2">
        <v>-79.59</v>
      </c>
      <c r="AA16" s="6">
        <v>606666</v>
      </c>
    </row>
    <row r="17" spans="1:27" ht="13.5">
      <c r="A17" s="23" t="s">
        <v>44</v>
      </c>
      <c r="B17" s="29"/>
      <c r="C17" s="6">
        <v>538313</v>
      </c>
      <c r="D17" s="6">
        <v>0</v>
      </c>
      <c r="E17" s="7">
        <v>500000</v>
      </c>
      <c r="F17" s="8">
        <v>500000</v>
      </c>
      <c r="G17" s="8">
        <v>27182</v>
      </c>
      <c r="H17" s="8">
        <v>35970</v>
      </c>
      <c r="I17" s="8">
        <v>31757</v>
      </c>
      <c r="J17" s="8">
        <v>94909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94909</v>
      </c>
      <c r="X17" s="8">
        <v>250002</v>
      </c>
      <c r="Y17" s="8">
        <v>-155093</v>
      </c>
      <c r="Z17" s="2">
        <v>-62.04</v>
      </c>
      <c r="AA17" s="6">
        <v>500000</v>
      </c>
    </row>
    <row r="18" spans="1:27" ht="13.5">
      <c r="A18" s="25" t="s">
        <v>45</v>
      </c>
      <c r="B18" s="24"/>
      <c r="C18" s="6">
        <v>2597835</v>
      </c>
      <c r="D18" s="6">
        <v>0</v>
      </c>
      <c r="E18" s="7">
        <v>2455806</v>
      </c>
      <c r="F18" s="8">
        <v>2455806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1227906</v>
      </c>
      <c r="Y18" s="8">
        <v>-1227906</v>
      </c>
      <c r="Z18" s="2">
        <v>-100</v>
      </c>
      <c r="AA18" s="6">
        <v>2455806</v>
      </c>
    </row>
    <row r="19" spans="1:27" ht="13.5">
      <c r="A19" s="23" t="s">
        <v>46</v>
      </c>
      <c r="B19" s="29"/>
      <c r="C19" s="6">
        <v>36855206</v>
      </c>
      <c r="D19" s="6">
        <v>0</v>
      </c>
      <c r="E19" s="7">
        <v>28792000</v>
      </c>
      <c r="F19" s="8">
        <v>28792000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14394000</v>
      </c>
      <c r="Y19" s="8">
        <v>-14394000</v>
      </c>
      <c r="Z19" s="2">
        <v>-100</v>
      </c>
      <c r="AA19" s="6">
        <v>28792000</v>
      </c>
    </row>
    <row r="20" spans="1:27" ht="13.5">
      <c r="A20" s="23" t="s">
        <v>47</v>
      </c>
      <c r="B20" s="29"/>
      <c r="C20" s="6">
        <v>1691264</v>
      </c>
      <c r="D20" s="6">
        <v>0</v>
      </c>
      <c r="E20" s="7">
        <v>3260018</v>
      </c>
      <c r="F20" s="26">
        <v>3260018</v>
      </c>
      <c r="G20" s="26">
        <v>75966</v>
      </c>
      <c r="H20" s="26">
        <v>74652</v>
      </c>
      <c r="I20" s="26">
        <v>77811</v>
      </c>
      <c r="J20" s="26">
        <v>228429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228429</v>
      </c>
      <c r="X20" s="26">
        <v>1630008</v>
      </c>
      <c r="Y20" s="26">
        <v>-1401579</v>
      </c>
      <c r="Z20" s="27">
        <v>-85.99</v>
      </c>
      <c r="AA20" s="28">
        <v>3260018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42544</v>
      </c>
      <c r="J21" s="8">
        <v>42544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42544</v>
      </c>
      <c r="X21" s="8"/>
      <c r="Y21" s="8">
        <v>42544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681108593</v>
      </c>
      <c r="D22" s="33">
        <f>SUM(D5:D21)</f>
        <v>0</v>
      </c>
      <c r="E22" s="34">
        <f t="shared" si="0"/>
        <v>624090782</v>
      </c>
      <c r="F22" s="35">
        <f t="shared" si="0"/>
        <v>624090782</v>
      </c>
      <c r="G22" s="35">
        <f t="shared" si="0"/>
        <v>1464151</v>
      </c>
      <c r="H22" s="35">
        <f t="shared" si="0"/>
        <v>950733</v>
      </c>
      <c r="I22" s="35">
        <f t="shared" si="0"/>
        <v>5343591</v>
      </c>
      <c r="J22" s="35">
        <f t="shared" si="0"/>
        <v>7758475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7758475</v>
      </c>
      <c r="X22" s="35">
        <f t="shared" si="0"/>
        <v>312043392</v>
      </c>
      <c r="Y22" s="35">
        <f t="shared" si="0"/>
        <v>-304284917</v>
      </c>
      <c r="Z22" s="36">
        <f>+IF(X22&lt;&gt;0,+(Y22/X22)*100,0)</f>
        <v>-97.51365508807184</v>
      </c>
      <c r="AA22" s="33">
        <f>SUM(AA5:AA21)</f>
        <v>624090782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115579365</v>
      </c>
      <c r="D25" s="6">
        <v>0</v>
      </c>
      <c r="E25" s="7">
        <v>143567994</v>
      </c>
      <c r="F25" s="8">
        <v>143567994</v>
      </c>
      <c r="G25" s="8">
        <v>8825539</v>
      </c>
      <c r="H25" s="8">
        <v>9253927</v>
      </c>
      <c r="I25" s="8">
        <v>9356781</v>
      </c>
      <c r="J25" s="8">
        <v>27436247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27436247</v>
      </c>
      <c r="X25" s="8">
        <v>71783994</v>
      </c>
      <c r="Y25" s="8">
        <v>-44347747</v>
      </c>
      <c r="Z25" s="2">
        <v>-61.78</v>
      </c>
      <c r="AA25" s="6">
        <v>143567994</v>
      </c>
    </row>
    <row r="26" spans="1:27" ht="13.5">
      <c r="A26" s="25" t="s">
        <v>52</v>
      </c>
      <c r="B26" s="24"/>
      <c r="C26" s="6">
        <v>2931554</v>
      </c>
      <c r="D26" s="6">
        <v>0</v>
      </c>
      <c r="E26" s="7">
        <v>3547876</v>
      </c>
      <c r="F26" s="8">
        <v>3547876</v>
      </c>
      <c r="G26" s="8">
        <v>249631</v>
      </c>
      <c r="H26" s="8">
        <v>157947</v>
      </c>
      <c r="I26" s="8">
        <v>315917</v>
      </c>
      <c r="J26" s="8">
        <v>723495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723495</v>
      </c>
      <c r="X26" s="8">
        <v>1773936</v>
      </c>
      <c r="Y26" s="8">
        <v>-1050441</v>
      </c>
      <c r="Z26" s="2">
        <v>-59.22</v>
      </c>
      <c r="AA26" s="6">
        <v>3547876</v>
      </c>
    </row>
    <row r="27" spans="1:27" ht="13.5">
      <c r="A27" s="25" t="s">
        <v>53</v>
      </c>
      <c r="B27" s="24"/>
      <c r="C27" s="6">
        <v>84603102</v>
      </c>
      <c r="D27" s="6">
        <v>0</v>
      </c>
      <c r="E27" s="7">
        <v>66635371</v>
      </c>
      <c r="F27" s="8">
        <v>66635371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33317688</v>
      </c>
      <c r="Y27" s="8">
        <v>-33317688</v>
      </c>
      <c r="Z27" s="2">
        <v>-100</v>
      </c>
      <c r="AA27" s="6">
        <v>66635371</v>
      </c>
    </row>
    <row r="28" spans="1:27" ht="13.5">
      <c r="A28" s="25" t="s">
        <v>54</v>
      </c>
      <c r="B28" s="24"/>
      <c r="C28" s="6">
        <v>59363205</v>
      </c>
      <c r="D28" s="6">
        <v>0</v>
      </c>
      <c r="E28" s="7">
        <v>61502813</v>
      </c>
      <c r="F28" s="8">
        <v>61502813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30751410</v>
      </c>
      <c r="Y28" s="8">
        <v>-30751410</v>
      </c>
      <c r="Z28" s="2">
        <v>-100</v>
      </c>
      <c r="AA28" s="6">
        <v>61502813</v>
      </c>
    </row>
    <row r="29" spans="1:27" ht="13.5">
      <c r="A29" s="25" t="s">
        <v>55</v>
      </c>
      <c r="B29" s="24"/>
      <c r="C29" s="6">
        <v>3922833</v>
      </c>
      <c r="D29" s="6">
        <v>0</v>
      </c>
      <c r="E29" s="7">
        <v>5044037</v>
      </c>
      <c r="F29" s="8">
        <v>5044037</v>
      </c>
      <c r="G29" s="8">
        <v>137280</v>
      </c>
      <c r="H29" s="8">
        <v>1445</v>
      </c>
      <c r="I29" s="8">
        <v>8809</v>
      </c>
      <c r="J29" s="8">
        <v>147534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147534</v>
      </c>
      <c r="X29" s="8">
        <v>2522016</v>
      </c>
      <c r="Y29" s="8">
        <v>-2374482</v>
      </c>
      <c r="Z29" s="2">
        <v>-94.15</v>
      </c>
      <c r="AA29" s="6">
        <v>5044037</v>
      </c>
    </row>
    <row r="30" spans="1:27" ht="13.5">
      <c r="A30" s="25" t="s">
        <v>56</v>
      </c>
      <c r="B30" s="24"/>
      <c r="C30" s="6">
        <v>109898618</v>
      </c>
      <c r="D30" s="6">
        <v>0</v>
      </c>
      <c r="E30" s="7">
        <v>133685880</v>
      </c>
      <c r="F30" s="8">
        <v>133685880</v>
      </c>
      <c r="G30" s="8">
        <v>0</v>
      </c>
      <c r="H30" s="8">
        <v>11996756</v>
      </c>
      <c r="I30" s="8">
        <v>11408918</v>
      </c>
      <c r="J30" s="8">
        <v>23405674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23405674</v>
      </c>
      <c r="X30" s="8">
        <v>66842940</v>
      </c>
      <c r="Y30" s="8">
        <v>-43437266</v>
      </c>
      <c r="Z30" s="2">
        <v>-64.98</v>
      </c>
      <c r="AA30" s="6">
        <v>133685880</v>
      </c>
    </row>
    <row r="31" spans="1:27" ht="13.5">
      <c r="A31" s="25" t="s">
        <v>57</v>
      </c>
      <c r="B31" s="24"/>
      <c r="C31" s="6">
        <v>18034631</v>
      </c>
      <c r="D31" s="6">
        <v>0</v>
      </c>
      <c r="E31" s="7">
        <v>20891306</v>
      </c>
      <c r="F31" s="8">
        <v>20891306</v>
      </c>
      <c r="G31" s="8">
        <v>383629</v>
      </c>
      <c r="H31" s="8">
        <v>638635</v>
      </c>
      <c r="I31" s="8">
        <v>609970</v>
      </c>
      <c r="J31" s="8">
        <v>1632234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1632234</v>
      </c>
      <c r="X31" s="8">
        <v>10446000</v>
      </c>
      <c r="Y31" s="8">
        <v>-8813766</v>
      </c>
      <c r="Z31" s="2">
        <v>-84.37</v>
      </c>
      <c r="AA31" s="6">
        <v>20891306</v>
      </c>
    </row>
    <row r="32" spans="1:27" ht="13.5">
      <c r="A32" s="25" t="s">
        <v>58</v>
      </c>
      <c r="B32" s="24"/>
      <c r="C32" s="6">
        <v>14837785</v>
      </c>
      <c r="D32" s="6">
        <v>0</v>
      </c>
      <c r="E32" s="7">
        <v>24972219</v>
      </c>
      <c r="F32" s="8">
        <v>24972219</v>
      </c>
      <c r="G32" s="8">
        <v>1934858</v>
      </c>
      <c r="H32" s="8">
        <v>2445544</v>
      </c>
      <c r="I32" s="8">
        <v>2181172</v>
      </c>
      <c r="J32" s="8">
        <v>6561574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6561574</v>
      </c>
      <c r="X32" s="8">
        <v>12486108</v>
      </c>
      <c r="Y32" s="8">
        <v>-5924534</v>
      </c>
      <c r="Z32" s="2">
        <v>-47.45</v>
      </c>
      <c r="AA32" s="6">
        <v>24972219</v>
      </c>
    </row>
    <row r="33" spans="1:27" ht="13.5">
      <c r="A33" s="25" t="s">
        <v>59</v>
      </c>
      <c r="B33" s="24"/>
      <c r="C33" s="6">
        <v>2343317</v>
      </c>
      <c r="D33" s="6">
        <v>0</v>
      </c>
      <c r="E33" s="7">
        <v>0</v>
      </c>
      <c r="F33" s="8">
        <v>0</v>
      </c>
      <c r="G33" s="8">
        <v>16584</v>
      </c>
      <c r="H33" s="8">
        <v>588799</v>
      </c>
      <c r="I33" s="8">
        <v>15844</v>
      </c>
      <c r="J33" s="8">
        <v>621227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621227</v>
      </c>
      <c r="X33" s="8"/>
      <c r="Y33" s="8">
        <v>621227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53968122</v>
      </c>
      <c r="D34" s="6">
        <v>0</v>
      </c>
      <c r="E34" s="7">
        <v>69151005</v>
      </c>
      <c r="F34" s="8">
        <v>69151005</v>
      </c>
      <c r="G34" s="8">
        <v>386103</v>
      </c>
      <c r="H34" s="8">
        <v>410640</v>
      </c>
      <c r="I34" s="8">
        <v>2740698</v>
      </c>
      <c r="J34" s="8">
        <v>3537441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3537441</v>
      </c>
      <c r="X34" s="8">
        <v>34572000</v>
      </c>
      <c r="Y34" s="8">
        <v>-31034559</v>
      </c>
      <c r="Z34" s="2">
        <v>-89.77</v>
      </c>
      <c r="AA34" s="6">
        <v>69151005</v>
      </c>
    </row>
    <row r="35" spans="1:27" ht="13.5">
      <c r="A35" s="23" t="s">
        <v>61</v>
      </c>
      <c r="B35" s="29"/>
      <c r="C35" s="6">
        <v>156569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465639101</v>
      </c>
      <c r="D36" s="33">
        <f>SUM(D25:D35)</f>
        <v>0</v>
      </c>
      <c r="E36" s="34">
        <f t="shared" si="1"/>
        <v>528998501</v>
      </c>
      <c r="F36" s="35">
        <f t="shared" si="1"/>
        <v>528998501</v>
      </c>
      <c r="G36" s="35">
        <f t="shared" si="1"/>
        <v>11933624</v>
      </c>
      <c r="H36" s="35">
        <f t="shared" si="1"/>
        <v>25493693</v>
      </c>
      <c r="I36" s="35">
        <f t="shared" si="1"/>
        <v>26638109</v>
      </c>
      <c r="J36" s="35">
        <f t="shared" si="1"/>
        <v>64065426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64065426</v>
      </c>
      <c r="X36" s="35">
        <f t="shared" si="1"/>
        <v>264496092</v>
      </c>
      <c r="Y36" s="35">
        <f t="shared" si="1"/>
        <v>-200430666</v>
      </c>
      <c r="Z36" s="36">
        <f>+IF(X36&lt;&gt;0,+(Y36/X36)*100,0)</f>
        <v>-75.77830904208595</v>
      </c>
      <c r="AA36" s="33">
        <f>SUM(AA25:AA35)</f>
        <v>528998501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215469492</v>
      </c>
      <c r="D38" s="46">
        <f>+D22-D36</f>
        <v>0</v>
      </c>
      <c r="E38" s="47">
        <f t="shared" si="2"/>
        <v>95092281</v>
      </c>
      <c r="F38" s="48">
        <f t="shared" si="2"/>
        <v>95092281</v>
      </c>
      <c r="G38" s="48">
        <f t="shared" si="2"/>
        <v>-10469473</v>
      </c>
      <c r="H38" s="48">
        <f t="shared" si="2"/>
        <v>-24542960</v>
      </c>
      <c r="I38" s="48">
        <f t="shared" si="2"/>
        <v>-21294518</v>
      </c>
      <c r="J38" s="48">
        <f t="shared" si="2"/>
        <v>-56306951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-56306951</v>
      </c>
      <c r="X38" s="48">
        <f>IF(F22=F36,0,X22-X36)</f>
        <v>47547300</v>
      </c>
      <c r="Y38" s="48">
        <f t="shared" si="2"/>
        <v>-103854251</v>
      </c>
      <c r="Z38" s="49">
        <f>+IF(X38&lt;&gt;0,+(Y38/X38)*100,0)</f>
        <v>-218.4230250718758</v>
      </c>
      <c r="AA38" s="46">
        <f>+AA22-AA36</f>
        <v>95092281</v>
      </c>
    </row>
    <row r="39" spans="1:27" ht="13.5">
      <c r="A39" s="23" t="s">
        <v>64</v>
      </c>
      <c r="B39" s="29"/>
      <c r="C39" s="6">
        <v>3262406</v>
      </c>
      <c r="D39" s="6">
        <v>0</v>
      </c>
      <c r="E39" s="7">
        <v>45103000</v>
      </c>
      <c r="F39" s="8">
        <v>45103000</v>
      </c>
      <c r="G39" s="8">
        <v>0</v>
      </c>
      <c r="H39" s="8">
        <v>0</v>
      </c>
      <c r="I39" s="8">
        <v>377957</v>
      </c>
      <c r="J39" s="8">
        <v>377957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377957</v>
      </c>
      <c r="X39" s="8">
        <v>2210034</v>
      </c>
      <c r="Y39" s="8">
        <v>-1832077</v>
      </c>
      <c r="Z39" s="2">
        <v>-82.9</v>
      </c>
      <c r="AA39" s="6">
        <v>45103000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2660268</v>
      </c>
      <c r="Y40" s="26">
        <v>-2660268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-927801</v>
      </c>
      <c r="D41" s="50">
        <v>0</v>
      </c>
      <c r="E41" s="7">
        <v>53648745</v>
      </c>
      <c r="F41" s="8">
        <v>53648745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53648745</v>
      </c>
    </row>
    <row r="42" spans="1:27" ht="24.75" customHeight="1">
      <c r="A42" s="54" t="s">
        <v>67</v>
      </c>
      <c r="B42" s="29"/>
      <c r="C42" s="55">
        <f aca="true" t="shared" si="3" ref="C42:Y42">SUM(C38:C41)</f>
        <v>217804097</v>
      </c>
      <c r="D42" s="55">
        <f>SUM(D38:D41)</f>
        <v>0</v>
      </c>
      <c r="E42" s="56">
        <f t="shared" si="3"/>
        <v>193844026</v>
      </c>
      <c r="F42" s="57">
        <f t="shared" si="3"/>
        <v>193844026</v>
      </c>
      <c r="G42" s="57">
        <f t="shared" si="3"/>
        <v>-10469473</v>
      </c>
      <c r="H42" s="57">
        <f t="shared" si="3"/>
        <v>-24542960</v>
      </c>
      <c r="I42" s="57">
        <f t="shared" si="3"/>
        <v>-20916561</v>
      </c>
      <c r="J42" s="57">
        <f t="shared" si="3"/>
        <v>-55928994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-55928994</v>
      </c>
      <c r="X42" s="57">
        <f t="shared" si="3"/>
        <v>52417602</v>
      </c>
      <c r="Y42" s="57">
        <f t="shared" si="3"/>
        <v>-108346596</v>
      </c>
      <c r="Z42" s="58">
        <f>+IF(X42&lt;&gt;0,+(Y42/X42)*100,0)</f>
        <v>-206.69887950997835</v>
      </c>
      <c r="AA42" s="55">
        <f>SUM(AA38:AA41)</f>
        <v>193844026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217804097</v>
      </c>
      <c r="D44" s="63">
        <f>+D42-D43</f>
        <v>0</v>
      </c>
      <c r="E44" s="64">
        <f t="shared" si="4"/>
        <v>193844026</v>
      </c>
      <c r="F44" s="65">
        <f t="shared" si="4"/>
        <v>193844026</v>
      </c>
      <c r="G44" s="65">
        <f t="shared" si="4"/>
        <v>-10469473</v>
      </c>
      <c r="H44" s="65">
        <f t="shared" si="4"/>
        <v>-24542960</v>
      </c>
      <c r="I44" s="65">
        <f t="shared" si="4"/>
        <v>-20916561</v>
      </c>
      <c r="J44" s="65">
        <f t="shared" si="4"/>
        <v>-55928994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-55928994</v>
      </c>
      <c r="X44" s="65">
        <f t="shared" si="4"/>
        <v>52417602</v>
      </c>
      <c r="Y44" s="65">
        <f t="shared" si="4"/>
        <v>-108346596</v>
      </c>
      <c r="Z44" s="66">
        <f>+IF(X44&lt;&gt;0,+(Y44/X44)*100,0)</f>
        <v>-206.69887950997835</v>
      </c>
      <c r="AA44" s="63">
        <f>+AA42-AA43</f>
        <v>193844026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217804097</v>
      </c>
      <c r="D46" s="55">
        <f>SUM(D44:D45)</f>
        <v>0</v>
      </c>
      <c r="E46" s="56">
        <f t="shared" si="5"/>
        <v>193844026</v>
      </c>
      <c r="F46" s="57">
        <f t="shared" si="5"/>
        <v>193844026</v>
      </c>
      <c r="G46" s="57">
        <f t="shared" si="5"/>
        <v>-10469473</v>
      </c>
      <c r="H46" s="57">
        <f t="shared" si="5"/>
        <v>-24542960</v>
      </c>
      <c r="I46" s="57">
        <f t="shared" si="5"/>
        <v>-20916561</v>
      </c>
      <c r="J46" s="57">
        <f t="shared" si="5"/>
        <v>-55928994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-55928994</v>
      </c>
      <c r="X46" s="57">
        <f t="shared" si="5"/>
        <v>52417602</v>
      </c>
      <c r="Y46" s="57">
        <f t="shared" si="5"/>
        <v>-108346596</v>
      </c>
      <c r="Z46" s="58">
        <f>+IF(X46&lt;&gt;0,+(Y46/X46)*100,0)</f>
        <v>-206.69887950997835</v>
      </c>
      <c r="AA46" s="55">
        <f>SUM(AA44:AA45)</f>
        <v>193844026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217804097</v>
      </c>
      <c r="D48" s="71">
        <f>SUM(D46:D47)</f>
        <v>0</v>
      </c>
      <c r="E48" s="72">
        <f t="shared" si="6"/>
        <v>193844026</v>
      </c>
      <c r="F48" s="73">
        <f t="shared" si="6"/>
        <v>193844026</v>
      </c>
      <c r="G48" s="73">
        <f t="shared" si="6"/>
        <v>-10469473</v>
      </c>
      <c r="H48" s="74">
        <f t="shared" si="6"/>
        <v>-24542960</v>
      </c>
      <c r="I48" s="74">
        <f t="shared" si="6"/>
        <v>-20916561</v>
      </c>
      <c r="J48" s="74">
        <f t="shared" si="6"/>
        <v>-55928994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-55928994</v>
      </c>
      <c r="X48" s="74">
        <f t="shared" si="6"/>
        <v>52417602</v>
      </c>
      <c r="Y48" s="74">
        <f t="shared" si="6"/>
        <v>-108346596</v>
      </c>
      <c r="Z48" s="75">
        <f>+IF(X48&lt;&gt;0,+(Y48/X48)*100,0)</f>
        <v>-206.69887950997835</v>
      </c>
      <c r="AA48" s="76">
        <f>SUM(AA46:AA47)</f>
        <v>193844026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93500</v>
      </c>
      <c r="F12" s="8">
        <v>93500</v>
      </c>
      <c r="G12" s="8">
        <v>0</v>
      </c>
      <c r="H12" s="8">
        <v>10629</v>
      </c>
      <c r="I12" s="8">
        <v>0</v>
      </c>
      <c r="J12" s="8">
        <v>10629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10629</v>
      </c>
      <c r="X12" s="8">
        <v>46752</v>
      </c>
      <c r="Y12" s="8">
        <v>-36123</v>
      </c>
      <c r="Z12" s="2">
        <v>-77.27</v>
      </c>
      <c r="AA12" s="6">
        <v>93500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1458500</v>
      </c>
      <c r="F13" s="8">
        <v>1458500</v>
      </c>
      <c r="G13" s="8">
        <v>7939</v>
      </c>
      <c r="H13" s="8">
        <v>134394</v>
      </c>
      <c r="I13" s="8">
        <v>78450</v>
      </c>
      <c r="J13" s="8">
        <v>220783</v>
      </c>
      <c r="K13" s="8">
        <v>1333</v>
      </c>
      <c r="L13" s="8">
        <v>184288</v>
      </c>
      <c r="M13" s="8">
        <v>140550</v>
      </c>
      <c r="N13" s="8">
        <v>326171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546954</v>
      </c>
      <c r="X13" s="8">
        <v>729252</v>
      </c>
      <c r="Y13" s="8">
        <v>-182298</v>
      </c>
      <c r="Z13" s="2">
        <v>-25</v>
      </c>
      <c r="AA13" s="6">
        <v>1458500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-16400</v>
      </c>
      <c r="N18" s="8">
        <v>-16400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-16400</v>
      </c>
      <c r="X18" s="8"/>
      <c r="Y18" s="8">
        <v>-16400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74449000</v>
      </c>
      <c r="F19" s="8">
        <v>74449000</v>
      </c>
      <c r="G19" s="8">
        <v>27826538</v>
      </c>
      <c r="H19" s="8">
        <v>1500000</v>
      </c>
      <c r="I19" s="8">
        <v>185340</v>
      </c>
      <c r="J19" s="8">
        <v>29511878</v>
      </c>
      <c r="K19" s="8">
        <v>372650</v>
      </c>
      <c r="L19" s="8">
        <v>208154</v>
      </c>
      <c r="M19" s="8">
        <v>19362220</v>
      </c>
      <c r="N19" s="8">
        <v>19943024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49454902</v>
      </c>
      <c r="X19" s="8">
        <v>37224498</v>
      </c>
      <c r="Y19" s="8">
        <v>12230404</v>
      </c>
      <c r="Z19" s="2">
        <v>32.86</v>
      </c>
      <c r="AA19" s="6">
        <v>74449000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5005844</v>
      </c>
      <c r="F20" s="26">
        <v>5005844</v>
      </c>
      <c r="G20" s="26">
        <v>9816</v>
      </c>
      <c r="H20" s="26">
        <v>275305</v>
      </c>
      <c r="I20" s="26">
        <v>29177</v>
      </c>
      <c r="J20" s="26">
        <v>314298</v>
      </c>
      <c r="K20" s="26">
        <v>16595</v>
      </c>
      <c r="L20" s="26">
        <v>-45051</v>
      </c>
      <c r="M20" s="26">
        <v>7186</v>
      </c>
      <c r="N20" s="26">
        <v>-21270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293028</v>
      </c>
      <c r="X20" s="26">
        <v>2502924</v>
      </c>
      <c r="Y20" s="26">
        <v>-2209896</v>
      </c>
      <c r="Z20" s="27">
        <v>-88.29</v>
      </c>
      <c r="AA20" s="28">
        <v>5005844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81006844</v>
      </c>
      <c r="F22" s="35">
        <f t="shared" si="0"/>
        <v>81006844</v>
      </c>
      <c r="G22" s="35">
        <f t="shared" si="0"/>
        <v>27844293</v>
      </c>
      <c r="H22" s="35">
        <f t="shared" si="0"/>
        <v>1920328</v>
      </c>
      <c r="I22" s="35">
        <f t="shared" si="0"/>
        <v>292967</v>
      </c>
      <c r="J22" s="35">
        <f t="shared" si="0"/>
        <v>30057588</v>
      </c>
      <c r="K22" s="35">
        <f t="shared" si="0"/>
        <v>390578</v>
      </c>
      <c r="L22" s="35">
        <f t="shared" si="0"/>
        <v>347391</v>
      </c>
      <c r="M22" s="35">
        <f t="shared" si="0"/>
        <v>19493556</v>
      </c>
      <c r="N22" s="35">
        <f t="shared" si="0"/>
        <v>20231525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50289113</v>
      </c>
      <c r="X22" s="35">
        <f t="shared" si="0"/>
        <v>40503426</v>
      </c>
      <c r="Y22" s="35">
        <f t="shared" si="0"/>
        <v>9785687</v>
      </c>
      <c r="Z22" s="36">
        <f>+IF(X22&lt;&gt;0,+(Y22/X22)*100,0)</f>
        <v>24.160146354039284</v>
      </c>
      <c r="AA22" s="33">
        <f>SUM(AA5:AA21)</f>
        <v>81006844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59594699</v>
      </c>
      <c r="F25" s="8">
        <v>59594699</v>
      </c>
      <c r="G25" s="8">
        <v>4021654</v>
      </c>
      <c r="H25" s="8">
        <v>3924370</v>
      </c>
      <c r="I25" s="8">
        <v>4329827</v>
      </c>
      <c r="J25" s="8">
        <v>12275851</v>
      </c>
      <c r="K25" s="8">
        <v>3750492</v>
      </c>
      <c r="L25" s="8">
        <v>5987984</v>
      </c>
      <c r="M25" s="8">
        <v>4589065</v>
      </c>
      <c r="N25" s="8">
        <v>14327541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26603392</v>
      </c>
      <c r="X25" s="8">
        <v>29797350</v>
      </c>
      <c r="Y25" s="8">
        <v>-3193958</v>
      </c>
      <c r="Z25" s="2">
        <v>-10.72</v>
      </c>
      <c r="AA25" s="6">
        <v>59594699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4674812</v>
      </c>
      <c r="F26" s="8">
        <v>4674812</v>
      </c>
      <c r="G26" s="8">
        <v>359934</v>
      </c>
      <c r="H26" s="8">
        <v>395177</v>
      </c>
      <c r="I26" s="8">
        <v>312147</v>
      </c>
      <c r="J26" s="8">
        <v>1067258</v>
      </c>
      <c r="K26" s="8">
        <v>355528</v>
      </c>
      <c r="L26" s="8">
        <v>358876</v>
      </c>
      <c r="M26" s="8">
        <v>342522</v>
      </c>
      <c r="N26" s="8">
        <v>1056926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2124184</v>
      </c>
      <c r="X26" s="8">
        <v>2337408</v>
      </c>
      <c r="Y26" s="8">
        <v>-213224</v>
      </c>
      <c r="Z26" s="2">
        <v>-9.12</v>
      </c>
      <c r="AA26" s="6">
        <v>4674812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2321000</v>
      </c>
      <c r="F28" s="8">
        <v>2321000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106711</v>
      </c>
      <c r="M28" s="8">
        <v>0</v>
      </c>
      <c r="N28" s="8">
        <v>106711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106711</v>
      </c>
      <c r="X28" s="8">
        <v>1160502</v>
      </c>
      <c r="Y28" s="8">
        <v>-1053791</v>
      </c>
      <c r="Z28" s="2">
        <v>-90.8</v>
      </c>
      <c r="AA28" s="6">
        <v>2321000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307000</v>
      </c>
      <c r="F29" s="8">
        <v>307000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153450</v>
      </c>
      <c r="Y29" s="8">
        <v>-153450</v>
      </c>
      <c r="Z29" s="2">
        <v>-100</v>
      </c>
      <c r="AA29" s="6">
        <v>307000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7124188</v>
      </c>
      <c r="F32" s="8">
        <v>7124188</v>
      </c>
      <c r="G32" s="8">
        <v>34894</v>
      </c>
      <c r="H32" s="8">
        <v>144032</v>
      </c>
      <c r="I32" s="8">
        <v>478763</v>
      </c>
      <c r="J32" s="8">
        <v>657689</v>
      </c>
      <c r="K32" s="8">
        <v>791314</v>
      </c>
      <c r="L32" s="8">
        <v>120295</v>
      </c>
      <c r="M32" s="8">
        <v>305673</v>
      </c>
      <c r="N32" s="8">
        <v>1217282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1874971</v>
      </c>
      <c r="X32" s="8">
        <v>3562092</v>
      </c>
      <c r="Y32" s="8">
        <v>-1687121</v>
      </c>
      <c r="Z32" s="2">
        <v>-47.36</v>
      </c>
      <c r="AA32" s="6">
        <v>7124188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3083000</v>
      </c>
      <c r="F33" s="8">
        <v>3083000</v>
      </c>
      <c r="G33" s="8">
        <v>215538</v>
      </c>
      <c r="H33" s="8">
        <v>567532</v>
      </c>
      <c r="I33" s="8">
        <v>581983</v>
      </c>
      <c r="J33" s="8">
        <v>1365053</v>
      </c>
      <c r="K33" s="8">
        <v>776297</v>
      </c>
      <c r="L33" s="8">
        <v>940033</v>
      </c>
      <c r="M33" s="8">
        <v>867358</v>
      </c>
      <c r="N33" s="8">
        <v>2583688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3948741</v>
      </c>
      <c r="X33" s="8">
        <v>1541502</v>
      </c>
      <c r="Y33" s="8">
        <v>2407239</v>
      </c>
      <c r="Z33" s="2">
        <v>156.16</v>
      </c>
      <c r="AA33" s="6">
        <v>3083000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19623580</v>
      </c>
      <c r="F34" s="8">
        <v>19623580</v>
      </c>
      <c r="G34" s="8">
        <v>491181</v>
      </c>
      <c r="H34" s="8">
        <v>1878257</v>
      </c>
      <c r="I34" s="8">
        <v>1145034</v>
      </c>
      <c r="J34" s="8">
        <v>3514472</v>
      </c>
      <c r="K34" s="8">
        <v>1335268</v>
      </c>
      <c r="L34" s="8">
        <v>1543477</v>
      </c>
      <c r="M34" s="8">
        <v>2016160</v>
      </c>
      <c r="N34" s="8">
        <v>4894905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8409377</v>
      </c>
      <c r="X34" s="8">
        <v>9811818</v>
      </c>
      <c r="Y34" s="8">
        <v>-1402441</v>
      </c>
      <c r="Z34" s="2">
        <v>-14.29</v>
      </c>
      <c r="AA34" s="6">
        <v>19623580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96728279</v>
      </c>
      <c r="F36" s="35">
        <f t="shared" si="1"/>
        <v>96728279</v>
      </c>
      <c r="G36" s="35">
        <f t="shared" si="1"/>
        <v>5123201</v>
      </c>
      <c r="H36" s="35">
        <f t="shared" si="1"/>
        <v>6909368</v>
      </c>
      <c r="I36" s="35">
        <f t="shared" si="1"/>
        <v>6847754</v>
      </c>
      <c r="J36" s="35">
        <f t="shared" si="1"/>
        <v>18880323</v>
      </c>
      <c r="K36" s="35">
        <f t="shared" si="1"/>
        <v>7008899</v>
      </c>
      <c r="L36" s="35">
        <f t="shared" si="1"/>
        <v>9057376</v>
      </c>
      <c r="M36" s="35">
        <f t="shared" si="1"/>
        <v>8120778</v>
      </c>
      <c r="N36" s="35">
        <f t="shared" si="1"/>
        <v>24187053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43067376</v>
      </c>
      <c r="X36" s="35">
        <f t="shared" si="1"/>
        <v>48364122</v>
      </c>
      <c r="Y36" s="35">
        <f t="shared" si="1"/>
        <v>-5296746</v>
      </c>
      <c r="Z36" s="36">
        <f>+IF(X36&lt;&gt;0,+(Y36/X36)*100,0)</f>
        <v>-10.951808450073797</v>
      </c>
      <c r="AA36" s="33">
        <f>SUM(AA25:AA35)</f>
        <v>96728279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-15721435</v>
      </c>
      <c r="F38" s="48">
        <f t="shared" si="2"/>
        <v>-15721435</v>
      </c>
      <c r="G38" s="48">
        <f t="shared" si="2"/>
        <v>22721092</v>
      </c>
      <c r="H38" s="48">
        <f t="shared" si="2"/>
        <v>-4989040</v>
      </c>
      <c r="I38" s="48">
        <f t="shared" si="2"/>
        <v>-6554787</v>
      </c>
      <c r="J38" s="48">
        <f t="shared" si="2"/>
        <v>11177265</v>
      </c>
      <c r="K38" s="48">
        <f t="shared" si="2"/>
        <v>-6618321</v>
      </c>
      <c r="L38" s="48">
        <f t="shared" si="2"/>
        <v>-8709985</v>
      </c>
      <c r="M38" s="48">
        <f t="shared" si="2"/>
        <v>11372778</v>
      </c>
      <c r="N38" s="48">
        <f t="shared" si="2"/>
        <v>-3955528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7221737</v>
      </c>
      <c r="X38" s="48">
        <f>IF(F22=F36,0,X22-X36)</f>
        <v>-7860696</v>
      </c>
      <c r="Y38" s="48">
        <f t="shared" si="2"/>
        <v>15082433</v>
      </c>
      <c r="Z38" s="49">
        <f>+IF(X38&lt;&gt;0,+(Y38/X38)*100,0)</f>
        <v>-191.87147041432465</v>
      </c>
      <c r="AA38" s="46">
        <f>+AA22-AA36</f>
        <v>-15721435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585380</v>
      </c>
      <c r="N39" s="8">
        <v>585380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585380</v>
      </c>
      <c r="X39" s="8"/>
      <c r="Y39" s="8">
        <v>585380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-15721435</v>
      </c>
      <c r="F42" s="57">
        <f t="shared" si="3"/>
        <v>-15721435</v>
      </c>
      <c r="G42" s="57">
        <f t="shared" si="3"/>
        <v>22721092</v>
      </c>
      <c r="H42" s="57">
        <f t="shared" si="3"/>
        <v>-4989040</v>
      </c>
      <c r="I42" s="57">
        <f t="shared" si="3"/>
        <v>-6554787</v>
      </c>
      <c r="J42" s="57">
        <f t="shared" si="3"/>
        <v>11177265</v>
      </c>
      <c r="K42" s="57">
        <f t="shared" si="3"/>
        <v>-6618321</v>
      </c>
      <c r="L42" s="57">
        <f t="shared" si="3"/>
        <v>-8709985</v>
      </c>
      <c r="M42" s="57">
        <f t="shared" si="3"/>
        <v>11958158</v>
      </c>
      <c r="N42" s="57">
        <f t="shared" si="3"/>
        <v>-3370148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7807117</v>
      </c>
      <c r="X42" s="57">
        <f t="shared" si="3"/>
        <v>-7860696</v>
      </c>
      <c r="Y42" s="57">
        <f t="shared" si="3"/>
        <v>15667813</v>
      </c>
      <c r="Z42" s="58">
        <f>+IF(X42&lt;&gt;0,+(Y42/X42)*100,0)</f>
        <v>-199.318393689312</v>
      </c>
      <c r="AA42" s="55">
        <f>SUM(AA38:AA41)</f>
        <v>-15721435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-15721435</v>
      </c>
      <c r="F44" s="65">
        <f t="shared" si="4"/>
        <v>-15721435</v>
      </c>
      <c r="G44" s="65">
        <f t="shared" si="4"/>
        <v>22721092</v>
      </c>
      <c r="H44" s="65">
        <f t="shared" si="4"/>
        <v>-4989040</v>
      </c>
      <c r="I44" s="65">
        <f t="shared" si="4"/>
        <v>-6554787</v>
      </c>
      <c r="J44" s="65">
        <f t="shared" si="4"/>
        <v>11177265</v>
      </c>
      <c r="K44" s="65">
        <f t="shared" si="4"/>
        <v>-6618321</v>
      </c>
      <c r="L44" s="65">
        <f t="shared" si="4"/>
        <v>-8709985</v>
      </c>
      <c r="M44" s="65">
        <f t="shared" si="4"/>
        <v>11958158</v>
      </c>
      <c r="N44" s="65">
        <f t="shared" si="4"/>
        <v>-3370148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7807117</v>
      </c>
      <c r="X44" s="65">
        <f t="shared" si="4"/>
        <v>-7860696</v>
      </c>
      <c r="Y44" s="65">
        <f t="shared" si="4"/>
        <v>15667813</v>
      </c>
      <c r="Z44" s="66">
        <f>+IF(X44&lt;&gt;0,+(Y44/X44)*100,0)</f>
        <v>-199.318393689312</v>
      </c>
      <c r="AA44" s="63">
        <f>+AA42-AA43</f>
        <v>-15721435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-15721435</v>
      </c>
      <c r="F46" s="57">
        <f t="shared" si="5"/>
        <v>-15721435</v>
      </c>
      <c r="G46" s="57">
        <f t="shared" si="5"/>
        <v>22721092</v>
      </c>
      <c r="H46" s="57">
        <f t="shared" si="5"/>
        <v>-4989040</v>
      </c>
      <c r="I46" s="57">
        <f t="shared" si="5"/>
        <v>-6554787</v>
      </c>
      <c r="J46" s="57">
        <f t="shared" si="5"/>
        <v>11177265</v>
      </c>
      <c r="K46" s="57">
        <f t="shared" si="5"/>
        <v>-6618321</v>
      </c>
      <c r="L46" s="57">
        <f t="shared" si="5"/>
        <v>-8709985</v>
      </c>
      <c r="M46" s="57">
        <f t="shared" si="5"/>
        <v>11958158</v>
      </c>
      <c r="N46" s="57">
        <f t="shared" si="5"/>
        <v>-3370148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7807117</v>
      </c>
      <c r="X46" s="57">
        <f t="shared" si="5"/>
        <v>-7860696</v>
      </c>
      <c r="Y46" s="57">
        <f t="shared" si="5"/>
        <v>15667813</v>
      </c>
      <c r="Z46" s="58">
        <f>+IF(X46&lt;&gt;0,+(Y46/X46)*100,0)</f>
        <v>-199.318393689312</v>
      </c>
      <c r="AA46" s="55">
        <f>SUM(AA44:AA45)</f>
        <v>-15721435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-15721435</v>
      </c>
      <c r="F48" s="73">
        <f t="shared" si="6"/>
        <v>-15721435</v>
      </c>
      <c r="G48" s="73">
        <f t="shared" si="6"/>
        <v>22721092</v>
      </c>
      <c r="H48" s="74">
        <f t="shared" si="6"/>
        <v>-4989040</v>
      </c>
      <c r="I48" s="74">
        <f t="shared" si="6"/>
        <v>-6554787</v>
      </c>
      <c r="J48" s="74">
        <f t="shared" si="6"/>
        <v>11177265</v>
      </c>
      <c r="K48" s="74">
        <f t="shared" si="6"/>
        <v>-6618321</v>
      </c>
      <c r="L48" s="74">
        <f t="shared" si="6"/>
        <v>-8709985</v>
      </c>
      <c r="M48" s="73">
        <f t="shared" si="6"/>
        <v>11958158</v>
      </c>
      <c r="N48" s="73">
        <f t="shared" si="6"/>
        <v>-3370148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7807117</v>
      </c>
      <c r="X48" s="74">
        <f t="shared" si="6"/>
        <v>-7860696</v>
      </c>
      <c r="Y48" s="74">
        <f t="shared" si="6"/>
        <v>15667813</v>
      </c>
      <c r="Z48" s="75">
        <f>+IF(X48&lt;&gt;0,+(Y48/X48)*100,0)</f>
        <v>-199.318393689312</v>
      </c>
      <c r="AA48" s="76">
        <f>SUM(AA46:AA47)</f>
        <v>-15721435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10333005</v>
      </c>
      <c r="D5" s="6">
        <v>0</v>
      </c>
      <c r="E5" s="7">
        <v>9841641</v>
      </c>
      <c r="F5" s="8">
        <v>9841641</v>
      </c>
      <c r="G5" s="8">
        <v>10747860</v>
      </c>
      <c r="H5" s="8">
        <v>-525399</v>
      </c>
      <c r="I5" s="8">
        <v>-7800</v>
      </c>
      <c r="J5" s="8">
        <v>10214661</v>
      </c>
      <c r="K5" s="8">
        <v>-5669</v>
      </c>
      <c r="L5" s="8">
        <v>777</v>
      </c>
      <c r="M5" s="8">
        <v>-649</v>
      </c>
      <c r="N5" s="8">
        <v>-5541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10209120</v>
      </c>
      <c r="X5" s="8">
        <v>4920822</v>
      </c>
      <c r="Y5" s="8">
        <v>5288298</v>
      </c>
      <c r="Z5" s="2">
        <v>107.47</v>
      </c>
      <c r="AA5" s="6">
        <v>9841641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1149492</v>
      </c>
      <c r="F6" s="8">
        <v>1149492</v>
      </c>
      <c r="G6" s="8">
        <v>108228</v>
      </c>
      <c r="H6" s="8">
        <v>107439</v>
      </c>
      <c r="I6" s="8">
        <v>106506</v>
      </c>
      <c r="J6" s="8">
        <v>322173</v>
      </c>
      <c r="K6" s="8">
        <v>108820</v>
      </c>
      <c r="L6" s="8">
        <v>145015</v>
      </c>
      <c r="M6" s="8">
        <v>139763</v>
      </c>
      <c r="N6" s="8">
        <v>393598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715771</v>
      </c>
      <c r="X6" s="8">
        <v>574746</v>
      </c>
      <c r="Y6" s="8">
        <v>141025</v>
      </c>
      <c r="Z6" s="2">
        <v>24.54</v>
      </c>
      <c r="AA6" s="6">
        <v>1149492</v>
      </c>
    </row>
    <row r="7" spans="1:27" ht="13.5">
      <c r="A7" s="25" t="s">
        <v>34</v>
      </c>
      <c r="B7" s="24"/>
      <c r="C7" s="6">
        <v>10115202</v>
      </c>
      <c r="D7" s="6">
        <v>0</v>
      </c>
      <c r="E7" s="7">
        <v>12285047</v>
      </c>
      <c r="F7" s="8">
        <v>12285047</v>
      </c>
      <c r="G7" s="8">
        <v>1110723</v>
      </c>
      <c r="H7" s="8">
        <v>896276</v>
      </c>
      <c r="I7" s="8">
        <v>409785</v>
      </c>
      <c r="J7" s="8">
        <v>2416784</v>
      </c>
      <c r="K7" s="8">
        <v>841121</v>
      </c>
      <c r="L7" s="8">
        <v>871341</v>
      </c>
      <c r="M7" s="8">
        <v>1401617</v>
      </c>
      <c r="N7" s="8">
        <v>3114079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5530863</v>
      </c>
      <c r="X7" s="8">
        <v>6142524</v>
      </c>
      <c r="Y7" s="8">
        <v>-611661</v>
      </c>
      <c r="Z7" s="2">
        <v>-9.96</v>
      </c>
      <c r="AA7" s="6">
        <v>12285047</v>
      </c>
    </row>
    <row r="8" spans="1:27" ht="13.5">
      <c r="A8" s="25" t="s">
        <v>35</v>
      </c>
      <c r="B8" s="24"/>
      <c r="C8" s="6">
        <v>5873673</v>
      </c>
      <c r="D8" s="6">
        <v>0</v>
      </c>
      <c r="E8" s="7">
        <v>5831974</v>
      </c>
      <c r="F8" s="8">
        <v>5831974</v>
      </c>
      <c r="G8" s="8">
        <v>496346</v>
      </c>
      <c r="H8" s="8">
        <v>393293</v>
      </c>
      <c r="I8" s="8">
        <v>-2952</v>
      </c>
      <c r="J8" s="8">
        <v>886687</v>
      </c>
      <c r="K8" s="8">
        <v>437368</v>
      </c>
      <c r="L8" s="8">
        <v>419659</v>
      </c>
      <c r="M8" s="8">
        <v>857933</v>
      </c>
      <c r="N8" s="8">
        <v>1714960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2601647</v>
      </c>
      <c r="X8" s="8">
        <v>2915988</v>
      </c>
      <c r="Y8" s="8">
        <v>-314341</v>
      </c>
      <c r="Z8" s="2">
        <v>-10.78</v>
      </c>
      <c r="AA8" s="6">
        <v>5831974</v>
      </c>
    </row>
    <row r="9" spans="1:27" ht="13.5">
      <c r="A9" s="25" t="s">
        <v>36</v>
      </c>
      <c r="B9" s="24"/>
      <c r="C9" s="6">
        <v>2870415</v>
      </c>
      <c r="D9" s="6">
        <v>0</v>
      </c>
      <c r="E9" s="7">
        <v>3406247</v>
      </c>
      <c r="F9" s="8">
        <v>3406247</v>
      </c>
      <c r="G9" s="8">
        <v>602451</v>
      </c>
      <c r="H9" s="8">
        <v>312998</v>
      </c>
      <c r="I9" s="8">
        <v>-14134</v>
      </c>
      <c r="J9" s="8">
        <v>901315</v>
      </c>
      <c r="K9" s="8">
        <v>310263</v>
      </c>
      <c r="L9" s="8">
        <v>301942</v>
      </c>
      <c r="M9" s="8">
        <v>595414</v>
      </c>
      <c r="N9" s="8">
        <v>1207619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2108934</v>
      </c>
      <c r="X9" s="8">
        <v>1703124</v>
      </c>
      <c r="Y9" s="8">
        <v>405810</v>
      </c>
      <c r="Z9" s="2">
        <v>23.83</v>
      </c>
      <c r="AA9" s="6">
        <v>3406247</v>
      </c>
    </row>
    <row r="10" spans="1:27" ht="13.5">
      <c r="A10" s="25" t="s">
        <v>37</v>
      </c>
      <c r="B10" s="24"/>
      <c r="C10" s="6">
        <v>2945035</v>
      </c>
      <c r="D10" s="6">
        <v>0</v>
      </c>
      <c r="E10" s="7">
        <v>3855379</v>
      </c>
      <c r="F10" s="26">
        <v>3855379</v>
      </c>
      <c r="G10" s="26">
        <v>383242</v>
      </c>
      <c r="H10" s="26">
        <v>252796</v>
      </c>
      <c r="I10" s="26">
        <v>983</v>
      </c>
      <c r="J10" s="26">
        <v>637021</v>
      </c>
      <c r="K10" s="26">
        <v>248942</v>
      </c>
      <c r="L10" s="26">
        <v>247771</v>
      </c>
      <c r="M10" s="26">
        <v>502999</v>
      </c>
      <c r="N10" s="26">
        <v>999712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1636733</v>
      </c>
      <c r="X10" s="26">
        <v>1927692</v>
      </c>
      <c r="Y10" s="26">
        <v>-290959</v>
      </c>
      <c r="Z10" s="27">
        <v>-15.09</v>
      </c>
      <c r="AA10" s="28">
        <v>3855379</v>
      </c>
    </row>
    <row r="11" spans="1:27" ht="13.5">
      <c r="A11" s="25" t="s">
        <v>38</v>
      </c>
      <c r="B11" s="29"/>
      <c r="C11" s="6">
        <v>-531242</v>
      </c>
      <c r="D11" s="6">
        <v>0</v>
      </c>
      <c r="E11" s="7">
        <v>0</v>
      </c>
      <c r="F11" s="8">
        <v>0</v>
      </c>
      <c r="G11" s="8">
        <v>4974</v>
      </c>
      <c r="H11" s="8">
        <v>5665</v>
      </c>
      <c r="I11" s="8">
        <v>0</v>
      </c>
      <c r="J11" s="8">
        <v>10639</v>
      </c>
      <c r="K11" s="8">
        <v>0</v>
      </c>
      <c r="L11" s="8">
        <v>140</v>
      </c>
      <c r="M11" s="8">
        <v>0</v>
      </c>
      <c r="N11" s="8">
        <v>140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10779</v>
      </c>
      <c r="X11" s="8"/>
      <c r="Y11" s="8">
        <v>10779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1720519</v>
      </c>
      <c r="D12" s="6">
        <v>0</v>
      </c>
      <c r="E12" s="7">
        <v>2430956</v>
      </c>
      <c r="F12" s="8">
        <v>2430956</v>
      </c>
      <c r="G12" s="8">
        <v>149548</v>
      </c>
      <c r="H12" s="8">
        <v>170937</v>
      </c>
      <c r="I12" s="8">
        <v>166685</v>
      </c>
      <c r="J12" s="8">
        <v>487170</v>
      </c>
      <c r="K12" s="8">
        <v>202030</v>
      </c>
      <c r="L12" s="8">
        <v>149198</v>
      </c>
      <c r="M12" s="8">
        <v>203843</v>
      </c>
      <c r="N12" s="8">
        <v>555071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1042241</v>
      </c>
      <c r="X12" s="8">
        <v>1215480</v>
      </c>
      <c r="Y12" s="8">
        <v>-173239</v>
      </c>
      <c r="Z12" s="2">
        <v>-14.25</v>
      </c>
      <c r="AA12" s="6">
        <v>2430956</v>
      </c>
    </row>
    <row r="13" spans="1:27" ht="13.5">
      <c r="A13" s="23" t="s">
        <v>40</v>
      </c>
      <c r="B13" s="29"/>
      <c r="C13" s="6">
        <v>390007</v>
      </c>
      <c r="D13" s="6">
        <v>0</v>
      </c>
      <c r="E13" s="7">
        <v>424213</v>
      </c>
      <c r="F13" s="8">
        <v>424213</v>
      </c>
      <c r="G13" s="8">
        <v>13642</v>
      </c>
      <c r="H13" s="8">
        <v>18169</v>
      </c>
      <c r="I13" s="8">
        <v>0</v>
      </c>
      <c r="J13" s="8">
        <v>31811</v>
      </c>
      <c r="K13" s="8">
        <v>18332</v>
      </c>
      <c r="L13" s="8">
        <v>17634</v>
      </c>
      <c r="M13" s="8">
        <v>0</v>
      </c>
      <c r="N13" s="8">
        <v>35966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67777</v>
      </c>
      <c r="X13" s="8">
        <v>212106</v>
      </c>
      <c r="Y13" s="8">
        <v>-144329</v>
      </c>
      <c r="Z13" s="2">
        <v>-68.05</v>
      </c>
      <c r="AA13" s="6">
        <v>424213</v>
      </c>
    </row>
    <row r="14" spans="1:27" ht="13.5">
      <c r="A14" s="23" t="s">
        <v>41</v>
      </c>
      <c r="B14" s="29"/>
      <c r="C14" s="6">
        <v>2371571</v>
      </c>
      <c r="D14" s="6">
        <v>0</v>
      </c>
      <c r="E14" s="7">
        <v>1825680</v>
      </c>
      <c r="F14" s="8">
        <v>1825680</v>
      </c>
      <c r="G14" s="8">
        <v>230506</v>
      </c>
      <c r="H14" s="8">
        <v>233881</v>
      </c>
      <c r="I14" s="8">
        <v>235839</v>
      </c>
      <c r="J14" s="8">
        <v>700226</v>
      </c>
      <c r="K14" s="8">
        <v>194111</v>
      </c>
      <c r="L14" s="8">
        <v>246925</v>
      </c>
      <c r="M14" s="8">
        <v>250399</v>
      </c>
      <c r="N14" s="8">
        <v>691435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1391661</v>
      </c>
      <c r="X14" s="8">
        <v>912672</v>
      </c>
      <c r="Y14" s="8">
        <v>478989</v>
      </c>
      <c r="Z14" s="2">
        <v>52.48</v>
      </c>
      <c r="AA14" s="6">
        <v>1825680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23105</v>
      </c>
      <c r="D16" s="6">
        <v>0</v>
      </c>
      <c r="E16" s="7">
        <v>7313</v>
      </c>
      <c r="F16" s="8">
        <v>7313</v>
      </c>
      <c r="G16" s="8">
        <v>220</v>
      </c>
      <c r="H16" s="8">
        <v>2190</v>
      </c>
      <c r="I16" s="8">
        <v>5110</v>
      </c>
      <c r="J16" s="8">
        <v>7520</v>
      </c>
      <c r="K16" s="8">
        <v>10325</v>
      </c>
      <c r="L16" s="8">
        <v>30290</v>
      </c>
      <c r="M16" s="8">
        <v>76000</v>
      </c>
      <c r="N16" s="8">
        <v>116615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124135</v>
      </c>
      <c r="X16" s="8">
        <v>3654</v>
      </c>
      <c r="Y16" s="8">
        <v>120481</v>
      </c>
      <c r="Z16" s="2">
        <v>3297.24</v>
      </c>
      <c r="AA16" s="6">
        <v>7313</v>
      </c>
    </row>
    <row r="17" spans="1:27" ht="13.5">
      <c r="A17" s="23" t="s">
        <v>44</v>
      </c>
      <c r="B17" s="29"/>
      <c r="C17" s="6">
        <v>154710</v>
      </c>
      <c r="D17" s="6">
        <v>0</v>
      </c>
      <c r="E17" s="7">
        <v>130430</v>
      </c>
      <c r="F17" s="8">
        <v>130430</v>
      </c>
      <c r="G17" s="8">
        <v>6633</v>
      </c>
      <c r="H17" s="8">
        <v>7338</v>
      </c>
      <c r="I17" s="8">
        <v>10912</v>
      </c>
      <c r="J17" s="8">
        <v>24883</v>
      </c>
      <c r="K17" s="8">
        <v>10674</v>
      </c>
      <c r="L17" s="8">
        <v>9878</v>
      </c>
      <c r="M17" s="8">
        <v>6304</v>
      </c>
      <c r="N17" s="8">
        <v>26856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51739</v>
      </c>
      <c r="X17" s="8">
        <v>65214</v>
      </c>
      <c r="Y17" s="8">
        <v>-13475</v>
      </c>
      <c r="Z17" s="2">
        <v>-20.66</v>
      </c>
      <c r="AA17" s="6">
        <v>130430</v>
      </c>
    </row>
    <row r="18" spans="1:27" ht="13.5">
      <c r="A18" s="25" t="s">
        <v>45</v>
      </c>
      <c r="B18" s="24"/>
      <c r="C18" s="6">
        <v>418257</v>
      </c>
      <c r="D18" s="6">
        <v>0</v>
      </c>
      <c r="E18" s="7">
        <v>441459</v>
      </c>
      <c r="F18" s="8">
        <v>441459</v>
      </c>
      <c r="G18" s="8">
        <v>23002</v>
      </c>
      <c r="H18" s="8">
        <v>40867</v>
      </c>
      <c r="I18" s="8">
        <v>34199</v>
      </c>
      <c r="J18" s="8">
        <v>98068</v>
      </c>
      <c r="K18" s="8">
        <v>21339</v>
      </c>
      <c r="L18" s="8">
        <v>35161</v>
      </c>
      <c r="M18" s="8">
        <v>22265</v>
      </c>
      <c r="N18" s="8">
        <v>78765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176833</v>
      </c>
      <c r="X18" s="8">
        <v>220728</v>
      </c>
      <c r="Y18" s="8">
        <v>-43895</v>
      </c>
      <c r="Z18" s="2">
        <v>-19.89</v>
      </c>
      <c r="AA18" s="6">
        <v>441459</v>
      </c>
    </row>
    <row r="19" spans="1:27" ht="13.5">
      <c r="A19" s="23" t="s">
        <v>46</v>
      </c>
      <c r="B19" s="29"/>
      <c r="C19" s="6">
        <v>18214623</v>
      </c>
      <c r="D19" s="6">
        <v>0</v>
      </c>
      <c r="E19" s="7">
        <v>17551000</v>
      </c>
      <c r="F19" s="8">
        <v>17551000</v>
      </c>
      <c r="G19" s="8">
        <v>5624140</v>
      </c>
      <c r="H19" s="8">
        <v>220</v>
      </c>
      <c r="I19" s="8">
        <v>140</v>
      </c>
      <c r="J19" s="8">
        <v>5624500</v>
      </c>
      <c r="K19" s="8">
        <v>144</v>
      </c>
      <c r="L19" s="8">
        <v>140</v>
      </c>
      <c r="M19" s="8">
        <v>4502723</v>
      </c>
      <c r="N19" s="8">
        <v>4503007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10127507</v>
      </c>
      <c r="X19" s="8">
        <v>8775498</v>
      </c>
      <c r="Y19" s="8">
        <v>1352009</v>
      </c>
      <c r="Z19" s="2">
        <v>15.41</v>
      </c>
      <c r="AA19" s="6">
        <v>17551000</v>
      </c>
    </row>
    <row r="20" spans="1:27" ht="13.5">
      <c r="A20" s="23" t="s">
        <v>47</v>
      </c>
      <c r="B20" s="29"/>
      <c r="C20" s="6">
        <v>139272</v>
      </c>
      <c r="D20" s="6">
        <v>0</v>
      </c>
      <c r="E20" s="7">
        <v>1956812</v>
      </c>
      <c r="F20" s="26">
        <v>1956812</v>
      </c>
      <c r="G20" s="26">
        <v>103653</v>
      </c>
      <c r="H20" s="26">
        <v>4401</v>
      </c>
      <c r="I20" s="26">
        <v>24552</v>
      </c>
      <c r="J20" s="26">
        <v>132606</v>
      </c>
      <c r="K20" s="26">
        <v>102213</v>
      </c>
      <c r="L20" s="26">
        <v>160542</v>
      </c>
      <c r="M20" s="26">
        <v>149025</v>
      </c>
      <c r="N20" s="26">
        <v>411780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544386</v>
      </c>
      <c r="X20" s="26">
        <v>978576</v>
      </c>
      <c r="Y20" s="26">
        <v>-434190</v>
      </c>
      <c r="Z20" s="27">
        <v>-44.37</v>
      </c>
      <c r="AA20" s="28">
        <v>1956812</v>
      </c>
    </row>
    <row r="21" spans="1:27" ht="13.5">
      <c r="A21" s="23" t="s">
        <v>48</v>
      </c>
      <c r="B21" s="29"/>
      <c r="C21" s="6">
        <v>53283</v>
      </c>
      <c r="D21" s="6">
        <v>0</v>
      </c>
      <c r="E21" s="7">
        <v>3176600</v>
      </c>
      <c r="F21" s="8">
        <v>3176600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1588302</v>
      </c>
      <c r="Y21" s="8">
        <v>-1588302</v>
      </c>
      <c r="Z21" s="2">
        <v>-100</v>
      </c>
      <c r="AA21" s="6">
        <v>3176600</v>
      </c>
    </row>
    <row r="22" spans="1:27" ht="24.75" customHeight="1">
      <c r="A22" s="31" t="s">
        <v>49</v>
      </c>
      <c r="B22" s="32"/>
      <c r="C22" s="33">
        <f aca="true" t="shared" si="0" ref="C22:Y22">SUM(C5:C21)</f>
        <v>55091435</v>
      </c>
      <c r="D22" s="33">
        <f>SUM(D5:D21)</f>
        <v>0</v>
      </c>
      <c r="E22" s="34">
        <f t="shared" si="0"/>
        <v>64314243</v>
      </c>
      <c r="F22" s="35">
        <f t="shared" si="0"/>
        <v>64314243</v>
      </c>
      <c r="G22" s="35">
        <f t="shared" si="0"/>
        <v>19605168</v>
      </c>
      <c r="H22" s="35">
        <f t="shared" si="0"/>
        <v>1921071</v>
      </c>
      <c r="I22" s="35">
        <f t="shared" si="0"/>
        <v>969825</v>
      </c>
      <c r="J22" s="35">
        <f t="shared" si="0"/>
        <v>22496064</v>
      </c>
      <c r="K22" s="35">
        <f t="shared" si="0"/>
        <v>2500013</v>
      </c>
      <c r="L22" s="35">
        <f t="shared" si="0"/>
        <v>2636413</v>
      </c>
      <c r="M22" s="35">
        <f t="shared" si="0"/>
        <v>8707636</v>
      </c>
      <c r="N22" s="35">
        <f t="shared" si="0"/>
        <v>13844062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36340126</v>
      </c>
      <c r="X22" s="35">
        <f t="shared" si="0"/>
        <v>32157126</v>
      </c>
      <c r="Y22" s="35">
        <f t="shared" si="0"/>
        <v>4183000</v>
      </c>
      <c r="Z22" s="36">
        <f>+IF(X22&lt;&gt;0,+(Y22/X22)*100,0)</f>
        <v>13.008003264968393</v>
      </c>
      <c r="AA22" s="33">
        <f>SUM(AA5:AA21)</f>
        <v>64314243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17996567</v>
      </c>
      <c r="D25" s="6">
        <v>0</v>
      </c>
      <c r="E25" s="7">
        <v>23448637</v>
      </c>
      <c r="F25" s="8">
        <v>23448637</v>
      </c>
      <c r="G25" s="8">
        <v>1589482</v>
      </c>
      <c r="H25" s="8">
        <v>1575797</v>
      </c>
      <c r="I25" s="8">
        <v>1653977</v>
      </c>
      <c r="J25" s="8">
        <v>4819256</v>
      </c>
      <c r="K25" s="8">
        <v>1698702</v>
      </c>
      <c r="L25" s="8">
        <v>1764861</v>
      </c>
      <c r="M25" s="8">
        <v>1722449</v>
      </c>
      <c r="N25" s="8">
        <v>5186012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10005268</v>
      </c>
      <c r="X25" s="8">
        <v>11724318</v>
      </c>
      <c r="Y25" s="8">
        <v>-1719050</v>
      </c>
      <c r="Z25" s="2">
        <v>-14.66</v>
      </c>
      <c r="AA25" s="6">
        <v>23448637</v>
      </c>
    </row>
    <row r="26" spans="1:27" ht="13.5">
      <c r="A26" s="25" t="s">
        <v>52</v>
      </c>
      <c r="B26" s="24"/>
      <c r="C26" s="6">
        <v>2540204</v>
      </c>
      <c r="D26" s="6">
        <v>0</v>
      </c>
      <c r="E26" s="7">
        <v>2207338</v>
      </c>
      <c r="F26" s="8">
        <v>2207338</v>
      </c>
      <c r="G26" s="8">
        <v>109313</v>
      </c>
      <c r="H26" s="8">
        <v>91326</v>
      </c>
      <c r="I26" s="8">
        <v>168367</v>
      </c>
      <c r="J26" s="8">
        <v>369006</v>
      </c>
      <c r="K26" s="8">
        <v>166117</v>
      </c>
      <c r="L26" s="8">
        <v>178290</v>
      </c>
      <c r="M26" s="8">
        <v>204965</v>
      </c>
      <c r="N26" s="8">
        <v>549372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918378</v>
      </c>
      <c r="X26" s="8">
        <v>1103670</v>
      </c>
      <c r="Y26" s="8">
        <v>-185292</v>
      </c>
      <c r="Z26" s="2">
        <v>-16.79</v>
      </c>
      <c r="AA26" s="6">
        <v>2207338</v>
      </c>
    </row>
    <row r="27" spans="1:27" ht="13.5">
      <c r="A27" s="25" t="s">
        <v>53</v>
      </c>
      <c r="B27" s="24"/>
      <c r="C27" s="6">
        <v>6757854</v>
      </c>
      <c r="D27" s="6">
        <v>0</v>
      </c>
      <c r="E27" s="7">
        <v>1786723</v>
      </c>
      <c r="F27" s="8">
        <v>1786723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893364</v>
      </c>
      <c r="Y27" s="8">
        <v>-893364</v>
      </c>
      <c r="Z27" s="2">
        <v>-100</v>
      </c>
      <c r="AA27" s="6">
        <v>1786723</v>
      </c>
    </row>
    <row r="28" spans="1:27" ht="13.5">
      <c r="A28" s="25" t="s">
        <v>54</v>
      </c>
      <c r="B28" s="24"/>
      <c r="C28" s="6">
        <v>5862155</v>
      </c>
      <c r="D28" s="6">
        <v>0</v>
      </c>
      <c r="E28" s="7">
        <v>6801056</v>
      </c>
      <c r="F28" s="8">
        <v>6801056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3400530</v>
      </c>
      <c r="Y28" s="8">
        <v>-3400530</v>
      </c>
      <c r="Z28" s="2">
        <v>-100</v>
      </c>
      <c r="AA28" s="6">
        <v>6801056</v>
      </c>
    </row>
    <row r="29" spans="1:27" ht="13.5">
      <c r="A29" s="25" t="s">
        <v>55</v>
      </c>
      <c r="B29" s="24"/>
      <c r="C29" s="6">
        <v>1168622</v>
      </c>
      <c r="D29" s="6">
        <v>0</v>
      </c>
      <c r="E29" s="7">
        <v>1508289</v>
      </c>
      <c r="F29" s="8">
        <v>1508289</v>
      </c>
      <c r="G29" s="8">
        <v>6240</v>
      </c>
      <c r="H29" s="8">
        <v>39</v>
      </c>
      <c r="I29" s="8">
        <v>185</v>
      </c>
      <c r="J29" s="8">
        <v>6464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6464</v>
      </c>
      <c r="X29" s="8">
        <v>754146</v>
      </c>
      <c r="Y29" s="8">
        <v>-747682</v>
      </c>
      <c r="Z29" s="2">
        <v>-99.14</v>
      </c>
      <c r="AA29" s="6">
        <v>1508289</v>
      </c>
    </row>
    <row r="30" spans="1:27" ht="13.5">
      <c r="A30" s="25" t="s">
        <v>56</v>
      </c>
      <c r="B30" s="24"/>
      <c r="C30" s="6">
        <v>12021117</v>
      </c>
      <c r="D30" s="6">
        <v>0</v>
      </c>
      <c r="E30" s="7">
        <v>14278976</v>
      </c>
      <c r="F30" s="8">
        <v>14278976</v>
      </c>
      <c r="G30" s="8">
        <v>1345270</v>
      </c>
      <c r="H30" s="8">
        <v>1370346</v>
      </c>
      <c r="I30" s="8">
        <v>1161925</v>
      </c>
      <c r="J30" s="8">
        <v>3877541</v>
      </c>
      <c r="K30" s="8">
        <v>936111</v>
      </c>
      <c r="L30" s="8">
        <v>978157</v>
      </c>
      <c r="M30" s="8">
        <v>983147</v>
      </c>
      <c r="N30" s="8">
        <v>2897415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6774956</v>
      </c>
      <c r="X30" s="8">
        <v>7139490</v>
      </c>
      <c r="Y30" s="8">
        <v>-364534</v>
      </c>
      <c r="Z30" s="2">
        <v>-5.11</v>
      </c>
      <c r="AA30" s="6">
        <v>14278976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4692</v>
      </c>
      <c r="J31" s="8">
        <v>4692</v>
      </c>
      <c r="K31" s="8">
        <v>6930</v>
      </c>
      <c r="L31" s="8">
        <v>4293</v>
      </c>
      <c r="M31" s="8">
        <v>2441</v>
      </c>
      <c r="N31" s="8">
        <v>13664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18356</v>
      </c>
      <c r="X31" s="8"/>
      <c r="Y31" s="8">
        <v>18356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149099</v>
      </c>
      <c r="D32" s="6">
        <v>0</v>
      </c>
      <c r="E32" s="7">
        <v>40207</v>
      </c>
      <c r="F32" s="8">
        <v>40207</v>
      </c>
      <c r="G32" s="8">
        <v>82034</v>
      </c>
      <c r="H32" s="8">
        <v>49880</v>
      </c>
      <c r="I32" s="8">
        <v>187840</v>
      </c>
      <c r="J32" s="8">
        <v>319754</v>
      </c>
      <c r="K32" s="8">
        <v>105191</v>
      </c>
      <c r="L32" s="8">
        <v>3419</v>
      </c>
      <c r="M32" s="8">
        <v>4401</v>
      </c>
      <c r="N32" s="8">
        <v>113011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432765</v>
      </c>
      <c r="X32" s="8">
        <v>20106</v>
      </c>
      <c r="Y32" s="8">
        <v>412659</v>
      </c>
      <c r="Z32" s="2">
        <v>2052.42</v>
      </c>
      <c r="AA32" s="6">
        <v>40207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3391358</v>
      </c>
      <c r="F33" s="8">
        <v>3391358</v>
      </c>
      <c r="G33" s="8">
        <v>237534</v>
      </c>
      <c r="H33" s="8">
        <v>296653</v>
      </c>
      <c r="I33" s="8">
        <v>244444</v>
      </c>
      <c r="J33" s="8">
        <v>778631</v>
      </c>
      <c r="K33" s="8">
        <v>244306</v>
      </c>
      <c r="L33" s="8">
        <v>364915</v>
      </c>
      <c r="M33" s="8">
        <v>299346</v>
      </c>
      <c r="N33" s="8">
        <v>908567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1687198</v>
      </c>
      <c r="X33" s="8">
        <v>1695678</v>
      </c>
      <c r="Y33" s="8">
        <v>-8480</v>
      </c>
      <c r="Z33" s="2">
        <v>-0.5</v>
      </c>
      <c r="AA33" s="6">
        <v>3391358</v>
      </c>
    </row>
    <row r="34" spans="1:27" ht="13.5">
      <c r="A34" s="25" t="s">
        <v>60</v>
      </c>
      <c r="B34" s="24"/>
      <c r="C34" s="6">
        <v>15400948</v>
      </c>
      <c r="D34" s="6">
        <v>0</v>
      </c>
      <c r="E34" s="7">
        <v>8986018</v>
      </c>
      <c r="F34" s="8">
        <v>8986018</v>
      </c>
      <c r="G34" s="8">
        <v>738495</v>
      </c>
      <c r="H34" s="8">
        <v>523027</v>
      </c>
      <c r="I34" s="8">
        <v>701598</v>
      </c>
      <c r="J34" s="8">
        <v>1963120</v>
      </c>
      <c r="K34" s="8">
        <v>609317</v>
      </c>
      <c r="L34" s="8">
        <v>518828</v>
      </c>
      <c r="M34" s="8">
        <v>811461</v>
      </c>
      <c r="N34" s="8">
        <v>1939606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3902726</v>
      </c>
      <c r="X34" s="8">
        <v>4492560</v>
      </c>
      <c r="Y34" s="8">
        <v>-589834</v>
      </c>
      <c r="Z34" s="2">
        <v>-13.13</v>
      </c>
      <c r="AA34" s="6">
        <v>8986018</v>
      </c>
    </row>
    <row r="35" spans="1:27" ht="13.5">
      <c r="A35" s="23" t="s">
        <v>61</v>
      </c>
      <c r="B35" s="29"/>
      <c r="C35" s="6">
        <v>598930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62495496</v>
      </c>
      <c r="D36" s="33">
        <f>SUM(D25:D35)</f>
        <v>0</v>
      </c>
      <c r="E36" s="34">
        <f t="shared" si="1"/>
        <v>62448602</v>
      </c>
      <c r="F36" s="35">
        <f t="shared" si="1"/>
        <v>62448602</v>
      </c>
      <c r="G36" s="35">
        <f t="shared" si="1"/>
        <v>4108368</v>
      </c>
      <c r="H36" s="35">
        <f t="shared" si="1"/>
        <v>3907068</v>
      </c>
      <c r="I36" s="35">
        <f t="shared" si="1"/>
        <v>4123028</v>
      </c>
      <c r="J36" s="35">
        <f t="shared" si="1"/>
        <v>12138464</v>
      </c>
      <c r="K36" s="35">
        <f t="shared" si="1"/>
        <v>3766674</v>
      </c>
      <c r="L36" s="35">
        <f t="shared" si="1"/>
        <v>3812763</v>
      </c>
      <c r="M36" s="35">
        <f t="shared" si="1"/>
        <v>4028210</v>
      </c>
      <c r="N36" s="35">
        <f t="shared" si="1"/>
        <v>11607647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23746111</v>
      </c>
      <c r="X36" s="35">
        <f t="shared" si="1"/>
        <v>31223862</v>
      </c>
      <c r="Y36" s="35">
        <f t="shared" si="1"/>
        <v>-7477751</v>
      </c>
      <c r="Z36" s="36">
        <f>+IF(X36&lt;&gt;0,+(Y36/X36)*100,0)</f>
        <v>-23.94883438826369</v>
      </c>
      <c r="AA36" s="33">
        <f>SUM(AA25:AA35)</f>
        <v>62448602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-7404061</v>
      </c>
      <c r="D38" s="46">
        <f>+D22-D36</f>
        <v>0</v>
      </c>
      <c r="E38" s="47">
        <f t="shared" si="2"/>
        <v>1865641</v>
      </c>
      <c r="F38" s="48">
        <f t="shared" si="2"/>
        <v>1865641</v>
      </c>
      <c r="G38" s="48">
        <f t="shared" si="2"/>
        <v>15496800</v>
      </c>
      <c r="H38" s="48">
        <f t="shared" si="2"/>
        <v>-1985997</v>
      </c>
      <c r="I38" s="48">
        <f t="shared" si="2"/>
        <v>-3153203</v>
      </c>
      <c r="J38" s="48">
        <f t="shared" si="2"/>
        <v>10357600</v>
      </c>
      <c r="K38" s="48">
        <f t="shared" si="2"/>
        <v>-1266661</v>
      </c>
      <c r="L38" s="48">
        <f t="shared" si="2"/>
        <v>-1176350</v>
      </c>
      <c r="M38" s="48">
        <f t="shared" si="2"/>
        <v>4679426</v>
      </c>
      <c r="N38" s="48">
        <f t="shared" si="2"/>
        <v>2236415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12594015</v>
      </c>
      <c r="X38" s="48">
        <f>IF(F22=F36,0,X22-X36)</f>
        <v>933264</v>
      </c>
      <c r="Y38" s="48">
        <f t="shared" si="2"/>
        <v>11660751</v>
      </c>
      <c r="Z38" s="49">
        <f>+IF(X38&lt;&gt;0,+(Y38/X38)*100,0)</f>
        <v>1249.4589955253819</v>
      </c>
      <c r="AA38" s="46">
        <f>+AA22-AA36</f>
        <v>1865641</v>
      </c>
    </row>
    <row r="39" spans="1:27" ht="13.5">
      <c r="A39" s="23" t="s">
        <v>64</v>
      </c>
      <c r="B39" s="29"/>
      <c r="C39" s="6">
        <v>5351442</v>
      </c>
      <c r="D39" s="6">
        <v>0</v>
      </c>
      <c r="E39" s="7">
        <v>24358000</v>
      </c>
      <c r="F39" s="8">
        <v>24358000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12178998</v>
      </c>
      <c r="Y39" s="8">
        <v>-12178998</v>
      </c>
      <c r="Z39" s="2">
        <v>-100</v>
      </c>
      <c r="AA39" s="6">
        <v>24358000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-34390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-2087009</v>
      </c>
      <c r="D42" s="55">
        <f>SUM(D38:D41)</f>
        <v>0</v>
      </c>
      <c r="E42" s="56">
        <f t="shared" si="3"/>
        <v>26223641</v>
      </c>
      <c r="F42" s="57">
        <f t="shared" si="3"/>
        <v>26223641</v>
      </c>
      <c r="G42" s="57">
        <f t="shared" si="3"/>
        <v>15496800</v>
      </c>
      <c r="H42" s="57">
        <f t="shared" si="3"/>
        <v>-1985997</v>
      </c>
      <c r="I42" s="57">
        <f t="shared" si="3"/>
        <v>-3153203</v>
      </c>
      <c r="J42" s="57">
        <f t="shared" si="3"/>
        <v>10357600</v>
      </c>
      <c r="K42" s="57">
        <f t="shared" si="3"/>
        <v>-1266661</v>
      </c>
      <c r="L42" s="57">
        <f t="shared" si="3"/>
        <v>-1176350</v>
      </c>
      <c r="M42" s="57">
        <f t="shared" si="3"/>
        <v>4679426</v>
      </c>
      <c r="N42" s="57">
        <f t="shared" si="3"/>
        <v>2236415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12594015</v>
      </c>
      <c r="X42" s="57">
        <f t="shared" si="3"/>
        <v>13112262</v>
      </c>
      <c r="Y42" s="57">
        <f t="shared" si="3"/>
        <v>-518247</v>
      </c>
      <c r="Z42" s="58">
        <f>+IF(X42&lt;&gt;0,+(Y42/X42)*100,0)</f>
        <v>-3.952384416967873</v>
      </c>
      <c r="AA42" s="55">
        <f>SUM(AA38:AA41)</f>
        <v>26223641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-2087009</v>
      </c>
      <c r="D44" s="63">
        <f>+D42-D43</f>
        <v>0</v>
      </c>
      <c r="E44" s="64">
        <f t="shared" si="4"/>
        <v>26223641</v>
      </c>
      <c r="F44" s="65">
        <f t="shared" si="4"/>
        <v>26223641</v>
      </c>
      <c r="G44" s="65">
        <f t="shared" si="4"/>
        <v>15496800</v>
      </c>
      <c r="H44" s="65">
        <f t="shared" si="4"/>
        <v>-1985997</v>
      </c>
      <c r="I44" s="65">
        <f t="shared" si="4"/>
        <v>-3153203</v>
      </c>
      <c r="J44" s="65">
        <f t="shared" si="4"/>
        <v>10357600</v>
      </c>
      <c r="K44" s="65">
        <f t="shared" si="4"/>
        <v>-1266661</v>
      </c>
      <c r="L44" s="65">
        <f t="shared" si="4"/>
        <v>-1176350</v>
      </c>
      <c r="M44" s="65">
        <f t="shared" si="4"/>
        <v>4679426</v>
      </c>
      <c r="N44" s="65">
        <f t="shared" si="4"/>
        <v>2236415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12594015</v>
      </c>
      <c r="X44" s="65">
        <f t="shared" si="4"/>
        <v>13112262</v>
      </c>
      <c r="Y44" s="65">
        <f t="shared" si="4"/>
        <v>-518247</v>
      </c>
      <c r="Z44" s="66">
        <f>+IF(X44&lt;&gt;0,+(Y44/X44)*100,0)</f>
        <v>-3.952384416967873</v>
      </c>
      <c r="AA44" s="63">
        <f>+AA42-AA43</f>
        <v>26223641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-2087009</v>
      </c>
      <c r="D46" s="55">
        <f>SUM(D44:D45)</f>
        <v>0</v>
      </c>
      <c r="E46" s="56">
        <f t="shared" si="5"/>
        <v>26223641</v>
      </c>
      <c r="F46" s="57">
        <f t="shared" si="5"/>
        <v>26223641</v>
      </c>
      <c r="G46" s="57">
        <f t="shared" si="5"/>
        <v>15496800</v>
      </c>
      <c r="H46" s="57">
        <f t="shared" si="5"/>
        <v>-1985997</v>
      </c>
      <c r="I46" s="57">
        <f t="shared" si="5"/>
        <v>-3153203</v>
      </c>
      <c r="J46" s="57">
        <f t="shared" si="5"/>
        <v>10357600</v>
      </c>
      <c r="K46" s="57">
        <f t="shared" si="5"/>
        <v>-1266661</v>
      </c>
      <c r="L46" s="57">
        <f t="shared" si="5"/>
        <v>-1176350</v>
      </c>
      <c r="M46" s="57">
        <f t="shared" si="5"/>
        <v>4679426</v>
      </c>
      <c r="N46" s="57">
        <f t="shared" si="5"/>
        <v>2236415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12594015</v>
      </c>
      <c r="X46" s="57">
        <f t="shared" si="5"/>
        <v>13112262</v>
      </c>
      <c r="Y46" s="57">
        <f t="shared" si="5"/>
        <v>-518247</v>
      </c>
      <c r="Z46" s="58">
        <f>+IF(X46&lt;&gt;0,+(Y46/X46)*100,0)</f>
        <v>-3.952384416967873</v>
      </c>
      <c r="AA46" s="55">
        <f>SUM(AA44:AA45)</f>
        <v>26223641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-2087009</v>
      </c>
      <c r="D48" s="71">
        <f>SUM(D46:D47)</f>
        <v>0</v>
      </c>
      <c r="E48" s="72">
        <f t="shared" si="6"/>
        <v>26223641</v>
      </c>
      <c r="F48" s="73">
        <f t="shared" si="6"/>
        <v>26223641</v>
      </c>
      <c r="G48" s="73">
        <f t="shared" si="6"/>
        <v>15496800</v>
      </c>
      <c r="H48" s="74">
        <f t="shared" si="6"/>
        <v>-1985997</v>
      </c>
      <c r="I48" s="74">
        <f t="shared" si="6"/>
        <v>-3153203</v>
      </c>
      <c r="J48" s="74">
        <f t="shared" si="6"/>
        <v>10357600</v>
      </c>
      <c r="K48" s="74">
        <f t="shared" si="6"/>
        <v>-1266661</v>
      </c>
      <c r="L48" s="74">
        <f t="shared" si="6"/>
        <v>-1176350</v>
      </c>
      <c r="M48" s="73">
        <f t="shared" si="6"/>
        <v>4679426</v>
      </c>
      <c r="N48" s="73">
        <f t="shared" si="6"/>
        <v>2236415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12594015</v>
      </c>
      <c r="X48" s="74">
        <f t="shared" si="6"/>
        <v>13112262</v>
      </c>
      <c r="Y48" s="74">
        <f t="shared" si="6"/>
        <v>-518247</v>
      </c>
      <c r="Z48" s="75">
        <f>+IF(X48&lt;&gt;0,+(Y48/X48)*100,0)</f>
        <v>-3.952384416967873</v>
      </c>
      <c r="AA48" s="76">
        <f>SUM(AA46:AA47)</f>
        <v>26223641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34187763</v>
      </c>
      <c r="D5" s="6">
        <v>0</v>
      </c>
      <c r="E5" s="7">
        <v>38321480</v>
      </c>
      <c r="F5" s="8">
        <v>38321480</v>
      </c>
      <c r="G5" s="8">
        <v>42858809</v>
      </c>
      <c r="H5" s="8">
        <v>33109</v>
      </c>
      <c r="I5" s="8">
        <v>111462</v>
      </c>
      <c r="J5" s="8">
        <v>43003380</v>
      </c>
      <c r="K5" s="8">
        <v>-15519</v>
      </c>
      <c r="L5" s="8">
        <v>-174544</v>
      </c>
      <c r="M5" s="8">
        <v>-577565</v>
      </c>
      <c r="N5" s="8">
        <v>-767628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42235752</v>
      </c>
      <c r="X5" s="8">
        <v>19160742</v>
      </c>
      <c r="Y5" s="8">
        <v>23075010</v>
      </c>
      <c r="Z5" s="2">
        <v>120.43</v>
      </c>
      <c r="AA5" s="6">
        <v>38321480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65538802</v>
      </c>
      <c r="D7" s="6">
        <v>0</v>
      </c>
      <c r="E7" s="7">
        <v>70710669</v>
      </c>
      <c r="F7" s="8">
        <v>70710669</v>
      </c>
      <c r="G7" s="8">
        <v>6196529</v>
      </c>
      <c r="H7" s="8">
        <v>6548059</v>
      </c>
      <c r="I7" s="8">
        <v>5526524</v>
      </c>
      <c r="J7" s="8">
        <v>18271112</v>
      </c>
      <c r="K7" s="8">
        <v>5736371</v>
      </c>
      <c r="L7" s="8">
        <v>5907474</v>
      </c>
      <c r="M7" s="8">
        <v>5881317</v>
      </c>
      <c r="N7" s="8">
        <v>17525162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35796274</v>
      </c>
      <c r="X7" s="8">
        <v>35355336</v>
      </c>
      <c r="Y7" s="8">
        <v>440938</v>
      </c>
      <c r="Z7" s="2">
        <v>1.25</v>
      </c>
      <c r="AA7" s="6">
        <v>70710669</v>
      </c>
    </row>
    <row r="8" spans="1:27" ht="13.5">
      <c r="A8" s="25" t="s">
        <v>35</v>
      </c>
      <c r="B8" s="24"/>
      <c r="C8" s="6">
        <v>27221567</v>
      </c>
      <c r="D8" s="6">
        <v>0</v>
      </c>
      <c r="E8" s="7">
        <v>31884563</v>
      </c>
      <c r="F8" s="8">
        <v>31884563</v>
      </c>
      <c r="G8" s="8">
        <v>2286927</v>
      </c>
      <c r="H8" s="8">
        <v>2298901</v>
      </c>
      <c r="I8" s="8">
        <v>2869111</v>
      </c>
      <c r="J8" s="8">
        <v>7454939</v>
      </c>
      <c r="K8" s="8">
        <v>2235915</v>
      </c>
      <c r="L8" s="8">
        <v>2714812</v>
      </c>
      <c r="M8" s="8">
        <v>2832232</v>
      </c>
      <c r="N8" s="8">
        <v>7782959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15237898</v>
      </c>
      <c r="X8" s="8">
        <v>15942282</v>
      </c>
      <c r="Y8" s="8">
        <v>-704384</v>
      </c>
      <c r="Z8" s="2">
        <v>-4.42</v>
      </c>
      <c r="AA8" s="6">
        <v>31884563</v>
      </c>
    </row>
    <row r="9" spans="1:27" ht="13.5">
      <c r="A9" s="25" t="s">
        <v>36</v>
      </c>
      <c r="B9" s="24"/>
      <c r="C9" s="6">
        <v>9935066</v>
      </c>
      <c r="D9" s="6">
        <v>0</v>
      </c>
      <c r="E9" s="7">
        <v>13983289</v>
      </c>
      <c r="F9" s="8">
        <v>13983289</v>
      </c>
      <c r="G9" s="8">
        <v>1143054</v>
      </c>
      <c r="H9" s="8">
        <v>1135141</v>
      </c>
      <c r="I9" s="8">
        <v>1150438</v>
      </c>
      <c r="J9" s="8">
        <v>3428633</v>
      </c>
      <c r="K9" s="8">
        <v>1168946</v>
      </c>
      <c r="L9" s="8">
        <v>1166845</v>
      </c>
      <c r="M9" s="8">
        <v>1171996</v>
      </c>
      <c r="N9" s="8">
        <v>3507787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6936420</v>
      </c>
      <c r="X9" s="8">
        <v>6991644</v>
      </c>
      <c r="Y9" s="8">
        <v>-55224</v>
      </c>
      <c r="Z9" s="2">
        <v>-0.79</v>
      </c>
      <c r="AA9" s="6">
        <v>13983289</v>
      </c>
    </row>
    <row r="10" spans="1:27" ht="13.5">
      <c r="A10" s="25" t="s">
        <v>37</v>
      </c>
      <c r="B10" s="24"/>
      <c r="C10" s="6">
        <v>10844259</v>
      </c>
      <c r="D10" s="6">
        <v>0</v>
      </c>
      <c r="E10" s="7">
        <v>16133191</v>
      </c>
      <c r="F10" s="26">
        <v>16133191</v>
      </c>
      <c r="G10" s="26">
        <v>1448315</v>
      </c>
      <c r="H10" s="26">
        <v>1451378</v>
      </c>
      <c r="I10" s="26">
        <v>1448998</v>
      </c>
      <c r="J10" s="26">
        <v>4348691</v>
      </c>
      <c r="K10" s="26">
        <v>1454472</v>
      </c>
      <c r="L10" s="26">
        <v>1457006</v>
      </c>
      <c r="M10" s="26">
        <v>1462926</v>
      </c>
      <c r="N10" s="26">
        <v>4374404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8723095</v>
      </c>
      <c r="X10" s="26">
        <v>8066598</v>
      </c>
      <c r="Y10" s="26">
        <v>656497</v>
      </c>
      <c r="Z10" s="27">
        <v>8.14</v>
      </c>
      <c r="AA10" s="28">
        <v>16133191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868033</v>
      </c>
      <c r="F11" s="8">
        <v>868033</v>
      </c>
      <c r="G11" s="8">
        <v>68445</v>
      </c>
      <c r="H11" s="8">
        <v>71270</v>
      </c>
      <c r="I11" s="8">
        <v>71460</v>
      </c>
      <c r="J11" s="8">
        <v>211175</v>
      </c>
      <c r="K11" s="8">
        <v>70802</v>
      </c>
      <c r="L11" s="8">
        <v>71060</v>
      </c>
      <c r="M11" s="8">
        <v>70712</v>
      </c>
      <c r="N11" s="8">
        <v>212574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423749</v>
      </c>
      <c r="X11" s="8">
        <v>434016</v>
      </c>
      <c r="Y11" s="8">
        <v>-10267</v>
      </c>
      <c r="Z11" s="2">
        <v>-2.37</v>
      </c>
      <c r="AA11" s="6">
        <v>868033</v>
      </c>
    </row>
    <row r="12" spans="1:27" ht="13.5">
      <c r="A12" s="25" t="s">
        <v>39</v>
      </c>
      <c r="B12" s="29"/>
      <c r="C12" s="6">
        <v>1830578</v>
      </c>
      <c r="D12" s="6">
        <v>0</v>
      </c>
      <c r="E12" s="7">
        <v>2088305</v>
      </c>
      <c r="F12" s="8">
        <v>2088305</v>
      </c>
      <c r="G12" s="8">
        <v>263536</v>
      </c>
      <c r="H12" s="8">
        <v>118282</v>
      </c>
      <c r="I12" s="8">
        <v>96818</v>
      </c>
      <c r="J12" s="8">
        <v>478636</v>
      </c>
      <c r="K12" s="8">
        <v>89209</v>
      </c>
      <c r="L12" s="8">
        <v>141725</v>
      </c>
      <c r="M12" s="8">
        <v>87516</v>
      </c>
      <c r="N12" s="8">
        <v>318450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797086</v>
      </c>
      <c r="X12" s="8">
        <v>1044150</v>
      </c>
      <c r="Y12" s="8">
        <v>-247064</v>
      </c>
      <c r="Z12" s="2">
        <v>-23.66</v>
      </c>
      <c r="AA12" s="6">
        <v>2088305</v>
      </c>
    </row>
    <row r="13" spans="1:27" ht="13.5">
      <c r="A13" s="23" t="s">
        <v>40</v>
      </c>
      <c r="B13" s="29"/>
      <c r="C13" s="6">
        <v>1784635</v>
      </c>
      <c r="D13" s="6">
        <v>0</v>
      </c>
      <c r="E13" s="7">
        <v>1923125</v>
      </c>
      <c r="F13" s="8">
        <v>1923125</v>
      </c>
      <c r="G13" s="8">
        <v>32114</v>
      </c>
      <c r="H13" s="8">
        <v>186782</v>
      </c>
      <c r="I13" s="8">
        <v>103266</v>
      </c>
      <c r="J13" s="8">
        <v>322162</v>
      </c>
      <c r="K13" s="8">
        <v>114395</v>
      </c>
      <c r="L13" s="8">
        <v>99308</v>
      </c>
      <c r="M13" s="8">
        <v>20932</v>
      </c>
      <c r="N13" s="8">
        <v>234635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556797</v>
      </c>
      <c r="X13" s="8">
        <v>961560</v>
      </c>
      <c r="Y13" s="8">
        <v>-404763</v>
      </c>
      <c r="Z13" s="2">
        <v>-42.09</v>
      </c>
      <c r="AA13" s="6">
        <v>1923125</v>
      </c>
    </row>
    <row r="14" spans="1:27" ht="13.5">
      <c r="A14" s="23" t="s">
        <v>41</v>
      </c>
      <c r="B14" s="29"/>
      <c r="C14" s="6">
        <v>5323208</v>
      </c>
      <c r="D14" s="6">
        <v>0</v>
      </c>
      <c r="E14" s="7">
        <v>5706963</v>
      </c>
      <c r="F14" s="8">
        <v>5706963</v>
      </c>
      <c r="G14" s="8">
        <v>501811</v>
      </c>
      <c r="H14" s="8">
        <v>500261</v>
      </c>
      <c r="I14" s="8">
        <v>475255</v>
      </c>
      <c r="J14" s="8">
        <v>1477327</v>
      </c>
      <c r="K14" s="8">
        <v>494946</v>
      </c>
      <c r="L14" s="8">
        <v>532228</v>
      </c>
      <c r="M14" s="8">
        <v>534632</v>
      </c>
      <c r="N14" s="8">
        <v>1561806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3039133</v>
      </c>
      <c r="X14" s="8">
        <v>2853480</v>
      </c>
      <c r="Y14" s="8">
        <v>185653</v>
      </c>
      <c r="Z14" s="2">
        <v>6.51</v>
      </c>
      <c r="AA14" s="6">
        <v>5706963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446427</v>
      </c>
      <c r="D16" s="6">
        <v>0</v>
      </c>
      <c r="E16" s="7">
        <v>179450</v>
      </c>
      <c r="F16" s="8">
        <v>179450</v>
      </c>
      <c r="G16" s="8">
        <v>6149</v>
      </c>
      <c r="H16" s="8">
        <v>20486</v>
      </c>
      <c r="I16" s="8">
        <v>4628</v>
      </c>
      <c r="J16" s="8">
        <v>31263</v>
      </c>
      <c r="K16" s="8">
        <v>5199</v>
      </c>
      <c r="L16" s="8">
        <v>8377</v>
      </c>
      <c r="M16" s="8">
        <v>702</v>
      </c>
      <c r="N16" s="8">
        <v>14278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45541</v>
      </c>
      <c r="X16" s="8">
        <v>89724</v>
      </c>
      <c r="Y16" s="8">
        <v>-44183</v>
      </c>
      <c r="Z16" s="2">
        <v>-49.24</v>
      </c>
      <c r="AA16" s="6">
        <v>179450</v>
      </c>
    </row>
    <row r="17" spans="1:27" ht="13.5">
      <c r="A17" s="23" t="s">
        <v>44</v>
      </c>
      <c r="B17" s="29"/>
      <c r="C17" s="6">
        <v>1260854</v>
      </c>
      <c r="D17" s="6">
        <v>0</v>
      </c>
      <c r="E17" s="7">
        <v>1331103</v>
      </c>
      <c r="F17" s="8">
        <v>1331103</v>
      </c>
      <c r="G17" s="8">
        <v>215323</v>
      </c>
      <c r="H17" s="8">
        <v>105863</v>
      </c>
      <c r="I17" s="8">
        <v>105300</v>
      </c>
      <c r="J17" s="8">
        <v>426486</v>
      </c>
      <c r="K17" s="8">
        <v>111185</v>
      </c>
      <c r="L17" s="8">
        <v>92041</v>
      </c>
      <c r="M17" s="8">
        <v>73947</v>
      </c>
      <c r="N17" s="8">
        <v>277173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703659</v>
      </c>
      <c r="X17" s="8">
        <v>665550</v>
      </c>
      <c r="Y17" s="8">
        <v>38109</v>
      </c>
      <c r="Z17" s="2">
        <v>5.73</v>
      </c>
      <c r="AA17" s="6">
        <v>1331103</v>
      </c>
    </row>
    <row r="18" spans="1:27" ht="13.5">
      <c r="A18" s="25" t="s">
        <v>45</v>
      </c>
      <c r="B18" s="24"/>
      <c r="C18" s="6">
        <v>1307101</v>
      </c>
      <c r="D18" s="6">
        <v>0</v>
      </c>
      <c r="E18" s="7">
        <v>1330857</v>
      </c>
      <c r="F18" s="8">
        <v>1330857</v>
      </c>
      <c r="G18" s="8">
        <v>63573</v>
      </c>
      <c r="H18" s="8">
        <v>158631</v>
      </c>
      <c r="I18" s="8">
        <v>76135</v>
      </c>
      <c r="J18" s="8">
        <v>298339</v>
      </c>
      <c r="K18" s="8">
        <v>119120</v>
      </c>
      <c r="L18" s="8">
        <v>96206</v>
      </c>
      <c r="M18" s="8">
        <v>0</v>
      </c>
      <c r="N18" s="8">
        <v>215326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513665</v>
      </c>
      <c r="X18" s="8">
        <v>665430</v>
      </c>
      <c r="Y18" s="8">
        <v>-151765</v>
      </c>
      <c r="Z18" s="2">
        <v>-22.81</v>
      </c>
      <c r="AA18" s="6">
        <v>1330857</v>
      </c>
    </row>
    <row r="19" spans="1:27" ht="13.5">
      <c r="A19" s="23" t="s">
        <v>46</v>
      </c>
      <c r="B19" s="29"/>
      <c r="C19" s="6">
        <v>49558510</v>
      </c>
      <c r="D19" s="6">
        <v>0</v>
      </c>
      <c r="E19" s="7">
        <v>42827000</v>
      </c>
      <c r="F19" s="8">
        <v>42827000</v>
      </c>
      <c r="G19" s="8">
        <v>8775000</v>
      </c>
      <c r="H19" s="8">
        <v>0</v>
      </c>
      <c r="I19" s="8">
        <v>0</v>
      </c>
      <c r="J19" s="8">
        <v>8775000</v>
      </c>
      <c r="K19" s="8">
        <v>0</v>
      </c>
      <c r="L19" s="8">
        <v>-1676646</v>
      </c>
      <c r="M19" s="8">
        <v>12773000</v>
      </c>
      <c r="N19" s="8">
        <v>11096354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19871354</v>
      </c>
      <c r="X19" s="8">
        <v>21413502</v>
      </c>
      <c r="Y19" s="8">
        <v>-1542148</v>
      </c>
      <c r="Z19" s="2">
        <v>-7.2</v>
      </c>
      <c r="AA19" s="6">
        <v>42827000</v>
      </c>
    </row>
    <row r="20" spans="1:27" ht="13.5">
      <c r="A20" s="23" t="s">
        <v>47</v>
      </c>
      <c r="B20" s="29"/>
      <c r="C20" s="6">
        <v>4223707</v>
      </c>
      <c r="D20" s="6">
        <v>0</v>
      </c>
      <c r="E20" s="7">
        <v>8453184</v>
      </c>
      <c r="F20" s="26">
        <v>8453184</v>
      </c>
      <c r="G20" s="26">
        <v>109911</v>
      </c>
      <c r="H20" s="26">
        <v>98227</v>
      </c>
      <c r="I20" s="26">
        <v>104032</v>
      </c>
      <c r="J20" s="26">
        <v>312170</v>
      </c>
      <c r="K20" s="26">
        <v>81727</v>
      </c>
      <c r="L20" s="26">
        <v>90521</v>
      </c>
      <c r="M20" s="26">
        <v>69371</v>
      </c>
      <c r="N20" s="26">
        <v>241619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553789</v>
      </c>
      <c r="X20" s="26">
        <v>4226592</v>
      </c>
      <c r="Y20" s="26">
        <v>-3672803</v>
      </c>
      <c r="Z20" s="27">
        <v>-86.9</v>
      </c>
      <c r="AA20" s="28">
        <v>8453184</v>
      </c>
    </row>
    <row r="21" spans="1:27" ht="13.5">
      <c r="A21" s="23" t="s">
        <v>48</v>
      </c>
      <c r="B21" s="29"/>
      <c r="C21" s="6">
        <v>122952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213585429</v>
      </c>
      <c r="D22" s="33">
        <f>SUM(D5:D21)</f>
        <v>0</v>
      </c>
      <c r="E22" s="34">
        <f t="shared" si="0"/>
        <v>235741212</v>
      </c>
      <c r="F22" s="35">
        <f t="shared" si="0"/>
        <v>235741212</v>
      </c>
      <c r="G22" s="35">
        <f t="shared" si="0"/>
        <v>63969496</v>
      </c>
      <c r="H22" s="35">
        <f t="shared" si="0"/>
        <v>12726390</v>
      </c>
      <c r="I22" s="35">
        <f t="shared" si="0"/>
        <v>12143427</v>
      </c>
      <c r="J22" s="35">
        <f t="shared" si="0"/>
        <v>88839313</v>
      </c>
      <c r="K22" s="35">
        <f t="shared" si="0"/>
        <v>11666768</v>
      </c>
      <c r="L22" s="35">
        <f t="shared" si="0"/>
        <v>10526413</v>
      </c>
      <c r="M22" s="35">
        <f t="shared" si="0"/>
        <v>24401718</v>
      </c>
      <c r="N22" s="35">
        <f t="shared" si="0"/>
        <v>46594899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135434212</v>
      </c>
      <c r="X22" s="35">
        <f t="shared" si="0"/>
        <v>117870606</v>
      </c>
      <c r="Y22" s="35">
        <f t="shared" si="0"/>
        <v>17563606</v>
      </c>
      <c r="Z22" s="36">
        <f>+IF(X22&lt;&gt;0,+(Y22/X22)*100,0)</f>
        <v>14.900751422284195</v>
      </c>
      <c r="AA22" s="33">
        <f>SUM(AA5:AA21)</f>
        <v>235741212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76091397</v>
      </c>
      <c r="D25" s="6">
        <v>0</v>
      </c>
      <c r="E25" s="7">
        <v>72260111</v>
      </c>
      <c r="F25" s="8">
        <v>72260111</v>
      </c>
      <c r="G25" s="8">
        <v>6605184</v>
      </c>
      <c r="H25" s="8">
        <v>6517387</v>
      </c>
      <c r="I25" s="8">
        <v>6419815</v>
      </c>
      <c r="J25" s="8">
        <v>19542386</v>
      </c>
      <c r="K25" s="8">
        <v>6435427</v>
      </c>
      <c r="L25" s="8">
        <v>6480946</v>
      </c>
      <c r="M25" s="8">
        <v>6439517</v>
      </c>
      <c r="N25" s="8">
        <v>19355890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38898276</v>
      </c>
      <c r="X25" s="8">
        <v>36130056</v>
      </c>
      <c r="Y25" s="8">
        <v>2768220</v>
      </c>
      <c r="Z25" s="2">
        <v>7.66</v>
      </c>
      <c r="AA25" s="6">
        <v>72260111</v>
      </c>
    </row>
    <row r="26" spans="1:27" ht="13.5">
      <c r="A26" s="25" t="s">
        <v>52</v>
      </c>
      <c r="B26" s="24"/>
      <c r="C26" s="6">
        <v>5057830</v>
      </c>
      <c r="D26" s="6">
        <v>0</v>
      </c>
      <c r="E26" s="7">
        <v>5367517</v>
      </c>
      <c r="F26" s="8">
        <v>5367517</v>
      </c>
      <c r="G26" s="8">
        <v>421874</v>
      </c>
      <c r="H26" s="8">
        <v>405471</v>
      </c>
      <c r="I26" s="8">
        <v>420451</v>
      </c>
      <c r="J26" s="8">
        <v>1247796</v>
      </c>
      <c r="K26" s="8">
        <v>421874</v>
      </c>
      <c r="L26" s="8">
        <v>421874</v>
      </c>
      <c r="M26" s="8">
        <v>421874</v>
      </c>
      <c r="N26" s="8">
        <v>1265622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2513418</v>
      </c>
      <c r="X26" s="8">
        <v>2683758</v>
      </c>
      <c r="Y26" s="8">
        <v>-170340</v>
      </c>
      <c r="Z26" s="2">
        <v>-6.35</v>
      </c>
      <c r="AA26" s="6">
        <v>5367517</v>
      </c>
    </row>
    <row r="27" spans="1:27" ht="13.5">
      <c r="A27" s="25" t="s">
        <v>53</v>
      </c>
      <c r="B27" s="24"/>
      <c r="C27" s="6">
        <v>9377208</v>
      </c>
      <c r="D27" s="6">
        <v>0</v>
      </c>
      <c r="E27" s="7">
        <v>24212153</v>
      </c>
      <c r="F27" s="8">
        <v>24212153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12106074</v>
      </c>
      <c r="Y27" s="8">
        <v>-12106074</v>
      </c>
      <c r="Z27" s="2">
        <v>-100</v>
      </c>
      <c r="AA27" s="6">
        <v>24212153</v>
      </c>
    </row>
    <row r="28" spans="1:27" ht="13.5">
      <c r="A28" s="25" t="s">
        <v>54</v>
      </c>
      <c r="B28" s="24"/>
      <c r="C28" s="6">
        <v>40015145</v>
      </c>
      <c r="D28" s="6">
        <v>0</v>
      </c>
      <c r="E28" s="7">
        <v>40915609</v>
      </c>
      <c r="F28" s="8">
        <v>40915609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20457804</v>
      </c>
      <c r="Y28" s="8">
        <v>-20457804</v>
      </c>
      <c r="Z28" s="2">
        <v>-100</v>
      </c>
      <c r="AA28" s="6">
        <v>40915609</v>
      </c>
    </row>
    <row r="29" spans="1:27" ht="13.5">
      <c r="A29" s="25" t="s">
        <v>55</v>
      </c>
      <c r="B29" s="24"/>
      <c r="C29" s="6">
        <v>2946140</v>
      </c>
      <c r="D29" s="6">
        <v>0</v>
      </c>
      <c r="E29" s="7">
        <v>10000</v>
      </c>
      <c r="F29" s="8">
        <v>10000</v>
      </c>
      <c r="G29" s="8">
        <v>0</v>
      </c>
      <c r="H29" s="8">
        <v>3263</v>
      </c>
      <c r="I29" s="8">
        <v>1299</v>
      </c>
      <c r="J29" s="8">
        <v>4562</v>
      </c>
      <c r="K29" s="8">
        <v>0</v>
      </c>
      <c r="L29" s="8">
        <v>1524</v>
      </c>
      <c r="M29" s="8">
        <v>1985</v>
      </c>
      <c r="N29" s="8">
        <v>3509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8071</v>
      </c>
      <c r="X29" s="8">
        <v>4998</v>
      </c>
      <c r="Y29" s="8">
        <v>3073</v>
      </c>
      <c r="Z29" s="2">
        <v>61.48</v>
      </c>
      <c r="AA29" s="6">
        <v>10000</v>
      </c>
    </row>
    <row r="30" spans="1:27" ht="13.5">
      <c r="A30" s="25" t="s">
        <v>56</v>
      </c>
      <c r="B30" s="24"/>
      <c r="C30" s="6">
        <v>84145507</v>
      </c>
      <c r="D30" s="6">
        <v>0</v>
      </c>
      <c r="E30" s="7">
        <v>95602830</v>
      </c>
      <c r="F30" s="8">
        <v>95602830</v>
      </c>
      <c r="G30" s="8">
        <v>9535790</v>
      </c>
      <c r="H30" s="8">
        <v>9963153</v>
      </c>
      <c r="I30" s="8">
        <v>8356241</v>
      </c>
      <c r="J30" s="8">
        <v>27855184</v>
      </c>
      <c r="K30" s="8">
        <v>4235067</v>
      </c>
      <c r="L30" s="8">
        <v>9417729</v>
      </c>
      <c r="M30" s="8">
        <v>6773258</v>
      </c>
      <c r="N30" s="8">
        <v>20426054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48281238</v>
      </c>
      <c r="X30" s="8">
        <v>47801412</v>
      </c>
      <c r="Y30" s="8">
        <v>479826</v>
      </c>
      <c r="Z30" s="2">
        <v>1</v>
      </c>
      <c r="AA30" s="6">
        <v>95602830</v>
      </c>
    </row>
    <row r="31" spans="1:27" ht="13.5">
      <c r="A31" s="25" t="s">
        <v>57</v>
      </c>
      <c r="B31" s="24"/>
      <c r="C31" s="6">
        <v>9677806</v>
      </c>
      <c r="D31" s="6">
        <v>0</v>
      </c>
      <c r="E31" s="7">
        <v>10390594</v>
      </c>
      <c r="F31" s="8">
        <v>10390594</v>
      </c>
      <c r="G31" s="8">
        <v>642909</v>
      </c>
      <c r="H31" s="8">
        <v>789431</v>
      </c>
      <c r="I31" s="8">
        <v>1223210</v>
      </c>
      <c r="J31" s="8">
        <v>2655550</v>
      </c>
      <c r="K31" s="8">
        <v>1139981</v>
      </c>
      <c r="L31" s="8">
        <v>106893</v>
      </c>
      <c r="M31" s="8">
        <v>1371091</v>
      </c>
      <c r="N31" s="8">
        <v>2617965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5273515</v>
      </c>
      <c r="X31" s="8">
        <v>5195298</v>
      </c>
      <c r="Y31" s="8">
        <v>78217</v>
      </c>
      <c r="Z31" s="2">
        <v>1.51</v>
      </c>
      <c r="AA31" s="6">
        <v>10390594</v>
      </c>
    </row>
    <row r="32" spans="1:27" ht="13.5">
      <c r="A32" s="25" t="s">
        <v>58</v>
      </c>
      <c r="B32" s="24"/>
      <c r="C32" s="6">
        <v>1493256</v>
      </c>
      <c r="D32" s="6">
        <v>0</v>
      </c>
      <c r="E32" s="7">
        <v>383890</v>
      </c>
      <c r="F32" s="8">
        <v>383890</v>
      </c>
      <c r="G32" s="8">
        <v>189007</v>
      </c>
      <c r="H32" s="8">
        <v>122771</v>
      </c>
      <c r="I32" s="8">
        <v>38830</v>
      </c>
      <c r="J32" s="8">
        <v>350608</v>
      </c>
      <c r="K32" s="8">
        <v>81588</v>
      </c>
      <c r="L32" s="8">
        <v>22657</v>
      </c>
      <c r="M32" s="8">
        <v>17027</v>
      </c>
      <c r="N32" s="8">
        <v>121272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471880</v>
      </c>
      <c r="X32" s="8">
        <v>191946</v>
      </c>
      <c r="Y32" s="8">
        <v>279934</v>
      </c>
      <c r="Z32" s="2">
        <v>145.84</v>
      </c>
      <c r="AA32" s="6">
        <v>383890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26945636</v>
      </c>
      <c r="D34" s="6">
        <v>0</v>
      </c>
      <c r="E34" s="7">
        <v>50133543</v>
      </c>
      <c r="F34" s="8">
        <v>50133543</v>
      </c>
      <c r="G34" s="8">
        <v>4073348</v>
      </c>
      <c r="H34" s="8">
        <v>4153244</v>
      </c>
      <c r="I34" s="8">
        <v>4333802</v>
      </c>
      <c r="J34" s="8">
        <v>12560394</v>
      </c>
      <c r="K34" s="8">
        <v>3672901</v>
      </c>
      <c r="L34" s="8">
        <v>3674519</v>
      </c>
      <c r="M34" s="8">
        <v>4627035</v>
      </c>
      <c r="N34" s="8">
        <v>11974455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24534849</v>
      </c>
      <c r="X34" s="8">
        <v>25066770</v>
      </c>
      <c r="Y34" s="8">
        <v>-531921</v>
      </c>
      <c r="Z34" s="2">
        <v>-2.12</v>
      </c>
      <c r="AA34" s="6">
        <v>50133543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255749925</v>
      </c>
      <c r="D36" s="33">
        <f>SUM(D25:D35)</f>
        <v>0</v>
      </c>
      <c r="E36" s="34">
        <f t="shared" si="1"/>
        <v>299276247</v>
      </c>
      <c r="F36" s="35">
        <f t="shared" si="1"/>
        <v>299276247</v>
      </c>
      <c r="G36" s="35">
        <f t="shared" si="1"/>
        <v>21468112</v>
      </c>
      <c r="H36" s="35">
        <f t="shared" si="1"/>
        <v>21954720</v>
      </c>
      <c r="I36" s="35">
        <f t="shared" si="1"/>
        <v>20793648</v>
      </c>
      <c r="J36" s="35">
        <f t="shared" si="1"/>
        <v>64216480</v>
      </c>
      <c r="K36" s="35">
        <f t="shared" si="1"/>
        <v>15986838</v>
      </c>
      <c r="L36" s="35">
        <f t="shared" si="1"/>
        <v>20126142</v>
      </c>
      <c r="M36" s="35">
        <f t="shared" si="1"/>
        <v>19651787</v>
      </c>
      <c r="N36" s="35">
        <f t="shared" si="1"/>
        <v>55764767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119981247</v>
      </c>
      <c r="X36" s="35">
        <f t="shared" si="1"/>
        <v>149638116</v>
      </c>
      <c r="Y36" s="35">
        <f t="shared" si="1"/>
        <v>-29656869</v>
      </c>
      <c r="Z36" s="36">
        <f>+IF(X36&lt;&gt;0,+(Y36/X36)*100,0)</f>
        <v>-19.819060673017294</v>
      </c>
      <c r="AA36" s="33">
        <f>SUM(AA25:AA35)</f>
        <v>299276247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-42164496</v>
      </c>
      <c r="D38" s="46">
        <f>+D22-D36</f>
        <v>0</v>
      </c>
      <c r="E38" s="47">
        <f t="shared" si="2"/>
        <v>-63535035</v>
      </c>
      <c r="F38" s="48">
        <f t="shared" si="2"/>
        <v>-63535035</v>
      </c>
      <c r="G38" s="48">
        <f t="shared" si="2"/>
        <v>42501384</v>
      </c>
      <c r="H38" s="48">
        <f t="shared" si="2"/>
        <v>-9228330</v>
      </c>
      <c r="I38" s="48">
        <f t="shared" si="2"/>
        <v>-8650221</v>
      </c>
      <c r="J38" s="48">
        <f t="shared" si="2"/>
        <v>24622833</v>
      </c>
      <c r="K38" s="48">
        <f t="shared" si="2"/>
        <v>-4320070</v>
      </c>
      <c r="L38" s="48">
        <f t="shared" si="2"/>
        <v>-9599729</v>
      </c>
      <c r="M38" s="48">
        <f t="shared" si="2"/>
        <v>4749931</v>
      </c>
      <c r="N38" s="48">
        <f t="shared" si="2"/>
        <v>-9169868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15452965</v>
      </c>
      <c r="X38" s="48">
        <f>IF(F22=F36,0,X22-X36)</f>
        <v>-31767510</v>
      </c>
      <c r="Y38" s="48">
        <f t="shared" si="2"/>
        <v>47220475</v>
      </c>
      <c r="Z38" s="49">
        <f>+IF(X38&lt;&gt;0,+(Y38/X38)*100,0)</f>
        <v>-148.64392897019627</v>
      </c>
      <c r="AA38" s="46">
        <f>+AA22-AA36</f>
        <v>-63535035</v>
      </c>
    </row>
    <row r="39" spans="1:27" ht="13.5">
      <c r="A39" s="23" t="s">
        <v>64</v>
      </c>
      <c r="B39" s="29"/>
      <c r="C39" s="6">
        <v>15339401</v>
      </c>
      <c r="D39" s="6">
        <v>0</v>
      </c>
      <c r="E39" s="7">
        <v>14160000</v>
      </c>
      <c r="F39" s="8">
        <v>14160000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3108899</v>
      </c>
      <c r="M39" s="8">
        <v>0</v>
      </c>
      <c r="N39" s="8">
        <v>3108899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3108899</v>
      </c>
      <c r="X39" s="8">
        <v>7080000</v>
      </c>
      <c r="Y39" s="8">
        <v>-3971101</v>
      </c>
      <c r="Z39" s="2">
        <v>-56.09</v>
      </c>
      <c r="AA39" s="6">
        <v>14160000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-26825095</v>
      </c>
      <c r="D42" s="55">
        <f>SUM(D38:D41)</f>
        <v>0</v>
      </c>
      <c r="E42" s="56">
        <f t="shared" si="3"/>
        <v>-49375035</v>
      </c>
      <c r="F42" s="57">
        <f t="shared" si="3"/>
        <v>-49375035</v>
      </c>
      <c r="G42" s="57">
        <f t="shared" si="3"/>
        <v>42501384</v>
      </c>
      <c r="H42" s="57">
        <f t="shared" si="3"/>
        <v>-9228330</v>
      </c>
      <c r="I42" s="57">
        <f t="shared" si="3"/>
        <v>-8650221</v>
      </c>
      <c r="J42" s="57">
        <f t="shared" si="3"/>
        <v>24622833</v>
      </c>
      <c r="K42" s="57">
        <f t="shared" si="3"/>
        <v>-4320070</v>
      </c>
      <c r="L42" s="57">
        <f t="shared" si="3"/>
        <v>-6490830</v>
      </c>
      <c r="M42" s="57">
        <f t="shared" si="3"/>
        <v>4749931</v>
      </c>
      <c r="N42" s="57">
        <f t="shared" si="3"/>
        <v>-6060969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18561864</v>
      </c>
      <c r="X42" s="57">
        <f t="shared" si="3"/>
        <v>-24687510</v>
      </c>
      <c r="Y42" s="57">
        <f t="shared" si="3"/>
        <v>43249374</v>
      </c>
      <c r="Z42" s="58">
        <f>+IF(X42&lt;&gt;0,+(Y42/X42)*100,0)</f>
        <v>-175.18726675958817</v>
      </c>
      <c r="AA42" s="55">
        <f>SUM(AA38:AA41)</f>
        <v>-49375035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-26825095</v>
      </c>
      <c r="D44" s="63">
        <f>+D42-D43</f>
        <v>0</v>
      </c>
      <c r="E44" s="64">
        <f t="shared" si="4"/>
        <v>-49375035</v>
      </c>
      <c r="F44" s="65">
        <f t="shared" si="4"/>
        <v>-49375035</v>
      </c>
      <c r="G44" s="65">
        <f t="shared" si="4"/>
        <v>42501384</v>
      </c>
      <c r="H44" s="65">
        <f t="shared" si="4"/>
        <v>-9228330</v>
      </c>
      <c r="I44" s="65">
        <f t="shared" si="4"/>
        <v>-8650221</v>
      </c>
      <c r="J44" s="65">
        <f t="shared" si="4"/>
        <v>24622833</v>
      </c>
      <c r="K44" s="65">
        <f t="shared" si="4"/>
        <v>-4320070</v>
      </c>
      <c r="L44" s="65">
        <f t="shared" si="4"/>
        <v>-6490830</v>
      </c>
      <c r="M44" s="65">
        <f t="shared" si="4"/>
        <v>4749931</v>
      </c>
      <c r="N44" s="65">
        <f t="shared" si="4"/>
        <v>-6060969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18561864</v>
      </c>
      <c r="X44" s="65">
        <f t="shared" si="4"/>
        <v>-24687510</v>
      </c>
      <c r="Y44" s="65">
        <f t="shared" si="4"/>
        <v>43249374</v>
      </c>
      <c r="Z44" s="66">
        <f>+IF(X44&lt;&gt;0,+(Y44/X44)*100,0)</f>
        <v>-175.18726675958817</v>
      </c>
      <c r="AA44" s="63">
        <f>+AA42-AA43</f>
        <v>-49375035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-26825095</v>
      </c>
      <c r="D46" s="55">
        <f>SUM(D44:D45)</f>
        <v>0</v>
      </c>
      <c r="E46" s="56">
        <f t="shared" si="5"/>
        <v>-49375035</v>
      </c>
      <c r="F46" s="57">
        <f t="shared" si="5"/>
        <v>-49375035</v>
      </c>
      <c r="G46" s="57">
        <f t="shared" si="5"/>
        <v>42501384</v>
      </c>
      <c r="H46" s="57">
        <f t="shared" si="5"/>
        <v>-9228330</v>
      </c>
      <c r="I46" s="57">
        <f t="shared" si="5"/>
        <v>-8650221</v>
      </c>
      <c r="J46" s="57">
        <f t="shared" si="5"/>
        <v>24622833</v>
      </c>
      <c r="K46" s="57">
        <f t="shared" si="5"/>
        <v>-4320070</v>
      </c>
      <c r="L46" s="57">
        <f t="shared" si="5"/>
        <v>-6490830</v>
      </c>
      <c r="M46" s="57">
        <f t="shared" si="5"/>
        <v>4749931</v>
      </c>
      <c r="N46" s="57">
        <f t="shared" si="5"/>
        <v>-6060969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18561864</v>
      </c>
      <c r="X46" s="57">
        <f t="shared" si="5"/>
        <v>-24687510</v>
      </c>
      <c r="Y46" s="57">
        <f t="shared" si="5"/>
        <v>43249374</v>
      </c>
      <c r="Z46" s="58">
        <f>+IF(X46&lt;&gt;0,+(Y46/X46)*100,0)</f>
        <v>-175.18726675958817</v>
      </c>
      <c r="AA46" s="55">
        <f>SUM(AA44:AA45)</f>
        <v>-49375035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-26825095</v>
      </c>
      <c r="D48" s="71">
        <f>SUM(D46:D47)</f>
        <v>0</v>
      </c>
      <c r="E48" s="72">
        <f t="shared" si="6"/>
        <v>-49375035</v>
      </c>
      <c r="F48" s="73">
        <f t="shared" si="6"/>
        <v>-49375035</v>
      </c>
      <c r="G48" s="73">
        <f t="shared" si="6"/>
        <v>42501384</v>
      </c>
      <c r="H48" s="74">
        <f t="shared" si="6"/>
        <v>-9228330</v>
      </c>
      <c r="I48" s="74">
        <f t="shared" si="6"/>
        <v>-8650221</v>
      </c>
      <c r="J48" s="74">
        <f t="shared" si="6"/>
        <v>24622833</v>
      </c>
      <c r="K48" s="74">
        <f t="shared" si="6"/>
        <v>-4320070</v>
      </c>
      <c r="L48" s="74">
        <f t="shared" si="6"/>
        <v>-6490830</v>
      </c>
      <c r="M48" s="73">
        <f t="shared" si="6"/>
        <v>4749931</v>
      </c>
      <c r="N48" s="73">
        <f t="shared" si="6"/>
        <v>-6060969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18561864</v>
      </c>
      <c r="X48" s="74">
        <f t="shared" si="6"/>
        <v>-24687510</v>
      </c>
      <c r="Y48" s="74">
        <f t="shared" si="6"/>
        <v>43249374</v>
      </c>
      <c r="Z48" s="75">
        <f>+IF(X48&lt;&gt;0,+(Y48/X48)*100,0)</f>
        <v>-175.18726675958817</v>
      </c>
      <c r="AA48" s="76">
        <f>SUM(AA46:AA47)</f>
        <v>-49375035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5747423</v>
      </c>
      <c r="D5" s="6">
        <v>0</v>
      </c>
      <c r="E5" s="7">
        <v>8864000</v>
      </c>
      <c r="F5" s="8">
        <v>8864000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4404000</v>
      </c>
      <c r="Y5" s="8">
        <v>-4404000</v>
      </c>
      <c r="Z5" s="2">
        <v>-100</v>
      </c>
      <c r="AA5" s="6">
        <v>8864000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3296324</v>
      </c>
      <c r="D7" s="6">
        <v>0</v>
      </c>
      <c r="E7" s="7">
        <v>5747000</v>
      </c>
      <c r="F7" s="8">
        <v>5747000</v>
      </c>
      <c r="G7" s="8">
        <v>531302</v>
      </c>
      <c r="H7" s="8">
        <v>569420</v>
      </c>
      <c r="I7" s="8">
        <v>624901</v>
      </c>
      <c r="J7" s="8">
        <v>1725623</v>
      </c>
      <c r="K7" s="8">
        <v>588917</v>
      </c>
      <c r="L7" s="8">
        <v>645414</v>
      </c>
      <c r="M7" s="8">
        <v>803682</v>
      </c>
      <c r="N7" s="8">
        <v>2038013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3763636</v>
      </c>
      <c r="X7" s="8">
        <v>3408000</v>
      </c>
      <c r="Y7" s="8">
        <v>355636</v>
      </c>
      <c r="Z7" s="2">
        <v>10.44</v>
      </c>
      <c r="AA7" s="6">
        <v>5747000</v>
      </c>
    </row>
    <row r="8" spans="1:27" ht="13.5">
      <c r="A8" s="25" t="s">
        <v>35</v>
      </c>
      <c r="B8" s="24"/>
      <c r="C8" s="6">
        <v>2838052</v>
      </c>
      <c r="D8" s="6">
        <v>0</v>
      </c>
      <c r="E8" s="7">
        <v>4160000</v>
      </c>
      <c r="F8" s="8">
        <v>4160000</v>
      </c>
      <c r="G8" s="8">
        <v>264089</v>
      </c>
      <c r="H8" s="8">
        <v>282497</v>
      </c>
      <c r="I8" s="8">
        <v>286852</v>
      </c>
      <c r="J8" s="8">
        <v>833438</v>
      </c>
      <c r="K8" s="8">
        <v>371239</v>
      </c>
      <c r="L8" s="8">
        <v>327816</v>
      </c>
      <c r="M8" s="8">
        <v>439888</v>
      </c>
      <c r="N8" s="8">
        <v>1138943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1972381</v>
      </c>
      <c r="X8" s="8">
        <v>2376000</v>
      </c>
      <c r="Y8" s="8">
        <v>-403619</v>
      </c>
      <c r="Z8" s="2">
        <v>-16.99</v>
      </c>
      <c r="AA8" s="6">
        <v>4160000</v>
      </c>
    </row>
    <row r="9" spans="1:27" ht="13.5">
      <c r="A9" s="25" t="s">
        <v>36</v>
      </c>
      <c r="B9" s="24"/>
      <c r="C9" s="6">
        <v>1148269</v>
      </c>
      <c r="D9" s="6">
        <v>0</v>
      </c>
      <c r="E9" s="7">
        <v>1080000</v>
      </c>
      <c r="F9" s="8">
        <v>1080000</v>
      </c>
      <c r="G9" s="8">
        <v>103660</v>
      </c>
      <c r="H9" s="8">
        <v>104101</v>
      </c>
      <c r="I9" s="8">
        <v>126567</v>
      </c>
      <c r="J9" s="8">
        <v>334328</v>
      </c>
      <c r="K9" s="8">
        <v>119680</v>
      </c>
      <c r="L9" s="8">
        <v>126697</v>
      </c>
      <c r="M9" s="8">
        <v>126813</v>
      </c>
      <c r="N9" s="8">
        <v>373190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707518</v>
      </c>
      <c r="X9" s="8">
        <v>618000</v>
      </c>
      <c r="Y9" s="8">
        <v>89518</v>
      </c>
      <c r="Z9" s="2">
        <v>14.49</v>
      </c>
      <c r="AA9" s="6">
        <v>1080000</v>
      </c>
    </row>
    <row r="10" spans="1:27" ht="13.5">
      <c r="A10" s="25" t="s">
        <v>37</v>
      </c>
      <c r="B10" s="24"/>
      <c r="C10" s="6">
        <v>1655554</v>
      </c>
      <c r="D10" s="6">
        <v>0</v>
      </c>
      <c r="E10" s="7">
        <v>1129000</v>
      </c>
      <c r="F10" s="26">
        <v>1129000</v>
      </c>
      <c r="G10" s="26">
        <v>163744</v>
      </c>
      <c r="H10" s="26">
        <v>161746</v>
      </c>
      <c r="I10" s="26">
        <v>180569</v>
      </c>
      <c r="J10" s="26">
        <v>506059</v>
      </c>
      <c r="K10" s="26">
        <v>172398</v>
      </c>
      <c r="L10" s="26">
        <v>185457</v>
      </c>
      <c r="M10" s="26">
        <v>185972</v>
      </c>
      <c r="N10" s="26">
        <v>543827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1049886</v>
      </c>
      <c r="X10" s="26">
        <v>960000</v>
      </c>
      <c r="Y10" s="26">
        <v>89886</v>
      </c>
      <c r="Z10" s="27">
        <v>9.36</v>
      </c>
      <c r="AA10" s="28">
        <v>1129000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7597985</v>
      </c>
      <c r="H11" s="8">
        <v>991</v>
      </c>
      <c r="I11" s="8">
        <v>-217645</v>
      </c>
      <c r="J11" s="8">
        <v>7381331</v>
      </c>
      <c r="K11" s="8">
        <v>2748</v>
      </c>
      <c r="L11" s="8">
        <v>1352</v>
      </c>
      <c r="M11" s="8">
        <v>5968</v>
      </c>
      <c r="N11" s="8">
        <v>10068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7391399</v>
      </c>
      <c r="X11" s="8"/>
      <c r="Y11" s="8">
        <v>7391399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280652</v>
      </c>
      <c r="D12" s="6">
        <v>0</v>
      </c>
      <c r="E12" s="7">
        <v>238000</v>
      </c>
      <c r="F12" s="8">
        <v>238000</v>
      </c>
      <c r="G12" s="8">
        <v>9477</v>
      </c>
      <c r="H12" s="8">
        <v>10999</v>
      </c>
      <c r="I12" s="8">
        <v>13271</v>
      </c>
      <c r="J12" s="8">
        <v>33747</v>
      </c>
      <c r="K12" s="8">
        <v>11347</v>
      </c>
      <c r="L12" s="8">
        <v>12241</v>
      </c>
      <c r="M12" s="8">
        <v>15141</v>
      </c>
      <c r="N12" s="8">
        <v>38729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72476</v>
      </c>
      <c r="X12" s="8">
        <v>120000</v>
      </c>
      <c r="Y12" s="8">
        <v>-47524</v>
      </c>
      <c r="Z12" s="2">
        <v>-39.6</v>
      </c>
      <c r="AA12" s="6">
        <v>238000</v>
      </c>
    </row>
    <row r="13" spans="1:27" ht="13.5">
      <c r="A13" s="23" t="s">
        <v>40</v>
      </c>
      <c r="B13" s="29"/>
      <c r="C13" s="6">
        <v>141101</v>
      </c>
      <c r="D13" s="6">
        <v>0</v>
      </c>
      <c r="E13" s="7">
        <v>0</v>
      </c>
      <c r="F13" s="8">
        <v>0</v>
      </c>
      <c r="G13" s="8">
        <v>5091</v>
      </c>
      <c r="H13" s="8">
        <v>7196</v>
      </c>
      <c r="I13" s="8">
        <v>784</v>
      </c>
      <c r="J13" s="8">
        <v>13071</v>
      </c>
      <c r="K13" s="8">
        <v>937</v>
      </c>
      <c r="L13" s="8">
        <v>695</v>
      </c>
      <c r="M13" s="8">
        <v>150806</v>
      </c>
      <c r="N13" s="8">
        <v>152438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165509</v>
      </c>
      <c r="X13" s="8"/>
      <c r="Y13" s="8">
        <v>165509</v>
      </c>
      <c r="Z13" s="2">
        <v>0</v>
      </c>
      <c r="AA13" s="6">
        <v>0</v>
      </c>
    </row>
    <row r="14" spans="1:27" ht="13.5">
      <c r="A14" s="23" t="s">
        <v>41</v>
      </c>
      <c r="B14" s="29"/>
      <c r="C14" s="6">
        <v>3303821</v>
      </c>
      <c r="D14" s="6">
        <v>0</v>
      </c>
      <c r="E14" s="7">
        <v>1470000</v>
      </c>
      <c r="F14" s="8">
        <v>1470000</v>
      </c>
      <c r="G14" s="8">
        <v>318179</v>
      </c>
      <c r="H14" s="8">
        <v>303849</v>
      </c>
      <c r="I14" s="8">
        <v>301868</v>
      </c>
      <c r="J14" s="8">
        <v>923896</v>
      </c>
      <c r="K14" s="8">
        <v>301267</v>
      </c>
      <c r="L14" s="8">
        <v>347801</v>
      </c>
      <c r="M14" s="8">
        <v>356974</v>
      </c>
      <c r="N14" s="8">
        <v>1006042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1929938</v>
      </c>
      <c r="X14" s="8">
        <v>732000</v>
      </c>
      <c r="Y14" s="8">
        <v>1197938</v>
      </c>
      <c r="Z14" s="2">
        <v>163.65</v>
      </c>
      <c r="AA14" s="6">
        <v>1470000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6226</v>
      </c>
      <c r="D16" s="6">
        <v>0</v>
      </c>
      <c r="E16" s="7">
        <v>5000</v>
      </c>
      <c r="F16" s="8">
        <v>5000</v>
      </c>
      <c r="G16" s="8">
        <v>0</v>
      </c>
      <c r="H16" s="8">
        <v>864</v>
      </c>
      <c r="I16" s="8">
        <v>835</v>
      </c>
      <c r="J16" s="8">
        <v>1699</v>
      </c>
      <c r="K16" s="8">
        <v>832</v>
      </c>
      <c r="L16" s="8">
        <v>137</v>
      </c>
      <c r="M16" s="8">
        <v>0</v>
      </c>
      <c r="N16" s="8">
        <v>969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2668</v>
      </c>
      <c r="X16" s="8"/>
      <c r="Y16" s="8">
        <v>2668</v>
      </c>
      <c r="Z16" s="2">
        <v>0</v>
      </c>
      <c r="AA16" s="6">
        <v>5000</v>
      </c>
    </row>
    <row r="17" spans="1:27" ht="13.5">
      <c r="A17" s="23" t="s">
        <v>44</v>
      </c>
      <c r="B17" s="29"/>
      <c r="C17" s="6">
        <v>130022</v>
      </c>
      <c r="D17" s="6">
        <v>0</v>
      </c>
      <c r="E17" s="7">
        <v>1000</v>
      </c>
      <c r="F17" s="8">
        <v>1000</v>
      </c>
      <c r="G17" s="8">
        <v>28</v>
      </c>
      <c r="H17" s="8">
        <v>110</v>
      </c>
      <c r="I17" s="8">
        <v>114</v>
      </c>
      <c r="J17" s="8">
        <v>252</v>
      </c>
      <c r="K17" s="8">
        <v>0</v>
      </c>
      <c r="L17" s="8">
        <v>57</v>
      </c>
      <c r="M17" s="8">
        <v>0</v>
      </c>
      <c r="N17" s="8">
        <v>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309</v>
      </c>
      <c r="X17" s="8"/>
      <c r="Y17" s="8">
        <v>309</v>
      </c>
      <c r="Z17" s="2">
        <v>0</v>
      </c>
      <c r="AA17" s="6">
        <v>1000</v>
      </c>
    </row>
    <row r="18" spans="1:27" ht="13.5">
      <c r="A18" s="25" t="s">
        <v>45</v>
      </c>
      <c r="B18" s="24"/>
      <c r="C18" s="6">
        <v>375758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20186029</v>
      </c>
      <c r="D19" s="6">
        <v>0</v>
      </c>
      <c r="E19" s="7">
        <v>22166000</v>
      </c>
      <c r="F19" s="8">
        <v>22166000</v>
      </c>
      <c r="G19" s="8">
        <v>28573000</v>
      </c>
      <c r="H19" s="8">
        <v>0</v>
      </c>
      <c r="I19" s="8">
        <v>76800</v>
      </c>
      <c r="J19" s="8">
        <v>28649800</v>
      </c>
      <c r="K19" s="8">
        <v>0</v>
      </c>
      <c r="L19" s="8">
        <v>0</v>
      </c>
      <c r="M19" s="8">
        <v>5349000</v>
      </c>
      <c r="N19" s="8">
        <v>5349000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33998800</v>
      </c>
      <c r="X19" s="8">
        <v>11082000</v>
      </c>
      <c r="Y19" s="8">
        <v>22916800</v>
      </c>
      <c r="Z19" s="2">
        <v>206.79</v>
      </c>
      <c r="AA19" s="6">
        <v>22166000</v>
      </c>
    </row>
    <row r="20" spans="1:27" ht="13.5">
      <c r="A20" s="23" t="s">
        <v>47</v>
      </c>
      <c r="B20" s="29"/>
      <c r="C20" s="6">
        <v>1089280</v>
      </c>
      <c r="D20" s="6">
        <v>0</v>
      </c>
      <c r="E20" s="7">
        <v>1574000</v>
      </c>
      <c r="F20" s="26">
        <v>1574000</v>
      </c>
      <c r="G20" s="26">
        <v>144281</v>
      </c>
      <c r="H20" s="26">
        <v>45264</v>
      </c>
      <c r="I20" s="26">
        <v>61967</v>
      </c>
      <c r="J20" s="26">
        <v>251512</v>
      </c>
      <c r="K20" s="26">
        <v>42125</v>
      </c>
      <c r="L20" s="26">
        <v>48901</v>
      </c>
      <c r="M20" s="26">
        <v>44065</v>
      </c>
      <c r="N20" s="26">
        <v>135091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386603</v>
      </c>
      <c r="X20" s="26">
        <v>780000</v>
      </c>
      <c r="Y20" s="26">
        <v>-393397</v>
      </c>
      <c r="Z20" s="27">
        <v>-50.44</v>
      </c>
      <c r="AA20" s="28">
        <v>1574000</v>
      </c>
    </row>
    <row r="21" spans="1:27" ht="13.5">
      <c r="A21" s="23" t="s">
        <v>48</v>
      </c>
      <c r="B21" s="29"/>
      <c r="C21" s="6">
        <v>138624</v>
      </c>
      <c r="D21" s="6">
        <v>0</v>
      </c>
      <c r="E21" s="7">
        <v>0</v>
      </c>
      <c r="F21" s="8">
        <v>0</v>
      </c>
      <c r="G21" s="8">
        <v>877</v>
      </c>
      <c r="H21" s="8">
        <v>0</v>
      </c>
      <c r="I21" s="30">
        <v>1140</v>
      </c>
      <c r="J21" s="8">
        <v>2017</v>
      </c>
      <c r="K21" s="8">
        <v>14912</v>
      </c>
      <c r="L21" s="8">
        <v>0</v>
      </c>
      <c r="M21" s="8">
        <v>877</v>
      </c>
      <c r="N21" s="8">
        <v>15789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17806</v>
      </c>
      <c r="X21" s="8"/>
      <c r="Y21" s="8">
        <v>17806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40337135</v>
      </c>
      <c r="D22" s="33">
        <f>SUM(D5:D21)</f>
        <v>0</v>
      </c>
      <c r="E22" s="34">
        <f t="shared" si="0"/>
        <v>46434000</v>
      </c>
      <c r="F22" s="35">
        <f t="shared" si="0"/>
        <v>46434000</v>
      </c>
      <c r="G22" s="35">
        <f t="shared" si="0"/>
        <v>37711713</v>
      </c>
      <c r="H22" s="35">
        <f t="shared" si="0"/>
        <v>1487037</v>
      </c>
      <c r="I22" s="35">
        <f t="shared" si="0"/>
        <v>1458023</v>
      </c>
      <c r="J22" s="35">
        <f t="shared" si="0"/>
        <v>40656773</v>
      </c>
      <c r="K22" s="35">
        <f t="shared" si="0"/>
        <v>1626402</v>
      </c>
      <c r="L22" s="35">
        <f t="shared" si="0"/>
        <v>1696568</v>
      </c>
      <c r="M22" s="35">
        <f t="shared" si="0"/>
        <v>7479186</v>
      </c>
      <c r="N22" s="35">
        <f t="shared" si="0"/>
        <v>10802156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51458929</v>
      </c>
      <c r="X22" s="35">
        <f t="shared" si="0"/>
        <v>24480000</v>
      </c>
      <c r="Y22" s="35">
        <f t="shared" si="0"/>
        <v>26978929</v>
      </c>
      <c r="Z22" s="36">
        <f>+IF(X22&lt;&gt;0,+(Y22/X22)*100,0)</f>
        <v>110.20804330065359</v>
      </c>
      <c r="AA22" s="33">
        <f>SUM(AA5:AA21)</f>
        <v>46434000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17412551</v>
      </c>
      <c r="D25" s="6">
        <v>0</v>
      </c>
      <c r="E25" s="7">
        <v>17570000</v>
      </c>
      <c r="F25" s="8">
        <v>17570000</v>
      </c>
      <c r="G25" s="8">
        <v>1551596</v>
      </c>
      <c r="H25" s="8">
        <v>1481151</v>
      </c>
      <c r="I25" s="8">
        <v>1625522</v>
      </c>
      <c r="J25" s="8">
        <v>4658269</v>
      </c>
      <c r="K25" s="8">
        <v>1540634</v>
      </c>
      <c r="L25" s="8">
        <v>1497286</v>
      </c>
      <c r="M25" s="8">
        <v>1659676</v>
      </c>
      <c r="N25" s="8">
        <v>4697596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9355865</v>
      </c>
      <c r="X25" s="8">
        <v>8784000</v>
      </c>
      <c r="Y25" s="8">
        <v>571865</v>
      </c>
      <c r="Z25" s="2">
        <v>6.51</v>
      </c>
      <c r="AA25" s="6">
        <v>17570000</v>
      </c>
    </row>
    <row r="26" spans="1:27" ht="13.5">
      <c r="A26" s="25" t="s">
        <v>52</v>
      </c>
      <c r="B26" s="24"/>
      <c r="C26" s="6">
        <v>2293373</v>
      </c>
      <c r="D26" s="6">
        <v>0</v>
      </c>
      <c r="E26" s="7">
        <v>2230000</v>
      </c>
      <c r="F26" s="8">
        <v>2230000</v>
      </c>
      <c r="G26" s="8">
        <v>160940</v>
      </c>
      <c r="H26" s="8">
        <v>181600</v>
      </c>
      <c r="I26" s="8">
        <v>166582</v>
      </c>
      <c r="J26" s="8">
        <v>509122</v>
      </c>
      <c r="K26" s="8">
        <v>218905</v>
      </c>
      <c r="L26" s="8">
        <v>160022</v>
      </c>
      <c r="M26" s="8">
        <v>160022</v>
      </c>
      <c r="N26" s="8">
        <v>538949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1048071</v>
      </c>
      <c r="X26" s="8">
        <v>1116000</v>
      </c>
      <c r="Y26" s="8">
        <v>-67929</v>
      </c>
      <c r="Z26" s="2">
        <v>-6.09</v>
      </c>
      <c r="AA26" s="6">
        <v>2230000</v>
      </c>
    </row>
    <row r="27" spans="1:27" ht="13.5">
      <c r="A27" s="25" t="s">
        <v>53</v>
      </c>
      <c r="B27" s="24"/>
      <c r="C27" s="6">
        <v>4213642</v>
      </c>
      <c r="D27" s="6">
        <v>0</v>
      </c>
      <c r="E27" s="7">
        <v>2001000</v>
      </c>
      <c r="F27" s="8">
        <v>2001000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1002000</v>
      </c>
      <c r="Y27" s="8">
        <v>-1002000</v>
      </c>
      <c r="Z27" s="2">
        <v>-100</v>
      </c>
      <c r="AA27" s="6">
        <v>2001000</v>
      </c>
    </row>
    <row r="28" spans="1:27" ht="13.5">
      <c r="A28" s="25" t="s">
        <v>54</v>
      </c>
      <c r="B28" s="24"/>
      <c r="C28" s="6">
        <v>8768038</v>
      </c>
      <c r="D28" s="6">
        <v>0</v>
      </c>
      <c r="E28" s="7">
        <v>2865000</v>
      </c>
      <c r="F28" s="8">
        <v>2865000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1434000</v>
      </c>
      <c r="Y28" s="8">
        <v>-1434000</v>
      </c>
      <c r="Z28" s="2">
        <v>-100</v>
      </c>
      <c r="AA28" s="6">
        <v>2865000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78000</v>
      </c>
      <c r="F29" s="8">
        <v>78000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6460</v>
      </c>
      <c r="N29" s="8">
        <v>6460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6460</v>
      </c>
      <c r="X29" s="8">
        <v>36000</v>
      </c>
      <c r="Y29" s="8">
        <v>-29540</v>
      </c>
      <c r="Z29" s="2">
        <v>-82.06</v>
      </c>
      <c r="AA29" s="6">
        <v>78000</v>
      </c>
    </row>
    <row r="30" spans="1:27" ht="13.5">
      <c r="A30" s="25" t="s">
        <v>56</v>
      </c>
      <c r="B30" s="24"/>
      <c r="C30" s="6">
        <v>8709058</v>
      </c>
      <c r="D30" s="6">
        <v>0</v>
      </c>
      <c r="E30" s="7">
        <v>11240000</v>
      </c>
      <c r="F30" s="8">
        <v>11240000</v>
      </c>
      <c r="G30" s="8">
        <v>21946</v>
      </c>
      <c r="H30" s="8">
        <v>802483</v>
      </c>
      <c r="I30" s="8">
        <v>594912</v>
      </c>
      <c r="J30" s="8">
        <v>1419341</v>
      </c>
      <c r="K30" s="8">
        <v>555374</v>
      </c>
      <c r="L30" s="8">
        <v>83532</v>
      </c>
      <c r="M30" s="8">
        <v>49806</v>
      </c>
      <c r="N30" s="8">
        <v>688712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2108053</v>
      </c>
      <c r="X30" s="8">
        <v>5622000</v>
      </c>
      <c r="Y30" s="8">
        <v>-3513947</v>
      </c>
      <c r="Z30" s="2">
        <v>-62.5</v>
      </c>
      <c r="AA30" s="6">
        <v>11240000</v>
      </c>
    </row>
    <row r="31" spans="1:27" ht="13.5">
      <c r="A31" s="25" t="s">
        <v>57</v>
      </c>
      <c r="B31" s="24"/>
      <c r="C31" s="6">
        <v>519676</v>
      </c>
      <c r="D31" s="6">
        <v>0</v>
      </c>
      <c r="E31" s="7">
        <v>2370000</v>
      </c>
      <c r="F31" s="8">
        <v>2370000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1188000</v>
      </c>
      <c r="Y31" s="8">
        <v>-1188000</v>
      </c>
      <c r="Z31" s="2">
        <v>-100</v>
      </c>
      <c r="AA31" s="6">
        <v>2370000</v>
      </c>
    </row>
    <row r="32" spans="1:27" ht="13.5">
      <c r="A32" s="25" t="s">
        <v>58</v>
      </c>
      <c r="B32" s="24"/>
      <c r="C32" s="6">
        <v>194231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10698</v>
      </c>
      <c r="N32" s="8">
        <v>10698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10698</v>
      </c>
      <c r="X32" s="8"/>
      <c r="Y32" s="8">
        <v>10698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1807284</v>
      </c>
      <c r="D33" s="6">
        <v>0</v>
      </c>
      <c r="E33" s="7">
        <v>2542000</v>
      </c>
      <c r="F33" s="8">
        <v>2542000</v>
      </c>
      <c r="G33" s="8">
        <v>230287</v>
      </c>
      <c r="H33" s="8">
        <v>227993</v>
      </c>
      <c r="I33" s="8">
        <v>437968</v>
      </c>
      <c r="J33" s="8">
        <v>896248</v>
      </c>
      <c r="K33" s="8">
        <v>728957</v>
      </c>
      <c r="L33" s="8">
        <v>268450</v>
      </c>
      <c r="M33" s="8">
        <v>369454</v>
      </c>
      <c r="N33" s="8">
        <v>1366861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2263109</v>
      </c>
      <c r="X33" s="8">
        <v>1272000</v>
      </c>
      <c r="Y33" s="8">
        <v>991109</v>
      </c>
      <c r="Z33" s="2">
        <v>77.92</v>
      </c>
      <c r="AA33" s="6">
        <v>2542000</v>
      </c>
    </row>
    <row r="34" spans="1:27" ht="13.5">
      <c r="A34" s="25" t="s">
        <v>60</v>
      </c>
      <c r="B34" s="24"/>
      <c r="C34" s="6">
        <v>9696304</v>
      </c>
      <c r="D34" s="6">
        <v>0</v>
      </c>
      <c r="E34" s="7">
        <v>9740500</v>
      </c>
      <c r="F34" s="8">
        <v>9740500</v>
      </c>
      <c r="G34" s="8">
        <v>274680</v>
      </c>
      <c r="H34" s="8">
        <v>257211</v>
      </c>
      <c r="I34" s="8">
        <v>569021</v>
      </c>
      <c r="J34" s="8">
        <v>1100912</v>
      </c>
      <c r="K34" s="8">
        <v>412629</v>
      </c>
      <c r="L34" s="8">
        <v>400130</v>
      </c>
      <c r="M34" s="8">
        <v>856503</v>
      </c>
      <c r="N34" s="8">
        <v>1669262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2770174</v>
      </c>
      <c r="X34" s="8">
        <v>4872000</v>
      </c>
      <c r="Y34" s="8">
        <v>-2101826</v>
      </c>
      <c r="Z34" s="2">
        <v>-43.14</v>
      </c>
      <c r="AA34" s="6">
        <v>9740500</v>
      </c>
    </row>
    <row r="35" spans="1:27" ht="13.5">
      <c r="A35" s="23" t="s">
        <v>61</v>
      </c>
      <c r="B35" s="29"/>
      <c r="C35" s="6">
        <v>182322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53796479</v>
      </c>
      <c r="D36" s="33">
        <f>SUM(D25:D35)</f>
        <v>0</v>
      </c>
      <c r="E36" s="34">
        <f t="shared" si="1"/>
        <v>50636500</v>
      </c>
      <c r="F36" s="35">
        <f t="shared" si="1"/>
        <v>50636500</v>
      </c>
      <c r="G36" s="35">
        <f t="shared" si="1"/>
        <v>2239449</v>
      </c>
      <c r="H36" s="35">
        <f t="shared" si="1"/>
        <v>2950438</v>
      </c>
      <c r="I36" s="35">
        <f t="shared" si="1"/>
        <v>3394005</v>
      </c>
      <c r="J36" s="35">
        <f t="shared" si="1"/>
        <v>8583892</v>
      </c>
      <c r="K36" s="35">
        <f t="shared" si="1"/>
        <v>3456499</v>
      </c>
      <c r="L36" s="35">
        <f t="shared" si="1"/>
        <v>2409420</v>
      </c>
      <c r="M36" s="35">
        <f t="shared" si="1"/>
        <v>3112619</v>
      </c>
      <c r="N36" s="35">
        <f t="shared" si="1"/>
        <v>8978538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17562430</v>
      </c>
      <c r="X36" s="35">
        <f t="shared" si="1"/>
        <v>25326000</v>
      </c>
      <c r="Y36" s="35">
        <f t="shared" si="1"/>
        <v>-7763570</v>
      </c>
      <c r="Z36" s="36">
        <f>+IF(X36&lt;&gt;0,+(Y36/X36)*100,0)</f>
        <v>-30.654544736634286</v>
      </c>
      <c r="AA36" s="33">
        <f>SUM(AA25:AA35)</f>
        <v>50636500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-13459344</v>
      </c>
      <c r="D38" s="46">
        <f>+D22-D36</f>
        <v>0</v>
      </c>
      <c r="E38" s="47">
        <f t="shared" si="2"/>
        <v>-4202500</v>
      </c>
      <c r="F38" s="48">
        <f t="shared" si="2"/>
        <v>-4202500</v>
      </c>
      <c r="G38" s="48">
        <f t="shared" si="2"/>
        <v>35472264</v>
      </c>
      <c r="H38" s="48">
        <f t="shared" si="2"/>
        <v>-1463401</v>
      </c>
      <c r="I38" s="48">
        <f t="shared" si="2"/>
        <v>-1935982</v>
      </c>
      <c r="J38" s="48">
        <f t="shared" si="2"/>
        <v>32072881</v>
      </c>
      <c r="K38" s="48">
        <f t="shared" si="2"/>
        <v>-1830097</v>
      </c>
      <c r="L38" s="48">
        <f t="shared" si="2"/>
        <v>-712852</v>
      </c>
      <c r="M38" s="48">
        <f t="shared" si="2"/>
        <v>4366567</v>
      </c>
      <c r="N38" s="48">
        <f t="shared" si="2"/>
        <v>1823618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33896499</v>
      </c>
      <c r="X38" s="48">
        <f>IF(F22=F36,0,X22-X36)</f>
        <v>-846000</v>
      </c>
      <c r="Y38" s="48">
        <f t="shared" si="2"/>
        <v>34742499</v>
      </c>
      <c r="Z38" s="49">
        <f>+IF(X38&lt;&gt;0,+(Y38/X38)*100,0)</f>
        <v>-4106.678368794326</v>
      </c>
      <c r="AA38" s="46">
        <f>+AA22-AA36</f>
        <v>-4202500</v>
      </c>
    </row>
    <row r="39" spans="1:27" ht="13.5">
      <c r="A39" s="23" t="s">
        <v>64</v>
      </c>
      <c r="B39" s="29"/>
      <c r="C39" s="6">
        <v>8637981</v>
      </c>
      <c r="D39" s="6">
        <v>0</v>
      </c>
      <c r="E39" s="7">
        <v>9606000</v>
      </c>
      <c r="F39" s="8">
        <v>9606000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9006000</v>
      </c>
      <c r="Y39" s="8">
        <v>-9006000</v>
      </c>
      <c r="Z39" s="2">
        <v>-100</v>
      </c>
      <c r="AA39" s="6">
        <v>9606000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-4821363</v>
      </c>
      <c r="D42" s="55">
        <f>SUM(D38:D41)</f>
        <v>0</v>
      </c>
      <c r="E42" s="56">
        <f t="shared" si="3"/>
        <v>5403500</v>
      </c>
      <c r="F42" s="57">
        <f t="shared" si="3"/>
        <v>5403500</v>
      </c>
      <c r="G42" s="57">
        <f t="shared" si="3"/>
        <v>35472264</v>
      </c>
      <c r="H42" s="57">
        <f t="shared" si="3"/>
        <v>-1463401</v>
      </c>
      <c r="I42" s="57">
        <f t="shared" si="3"/>
        <v>-1935982</v>
      </c>
      <c r="J42" s="57">
        <f t="shared" si="3"/>
        <v>32072881</v>
      </c>
      <c r="K42" s="57">
        <f t="shared" si="3"/>
        <v>-1830097</v>
      </c>
      <c r="L42" s="57">
        <f t="shared" si="3"/>
        <v>-712852</v>
      </c>
      <c r="M42" s="57">
        <f t="shared" si="3"/>
        <v>4366567</v>
      </c>
      <c r="N42" s="57">
        <f t="shared" si="3"/>
        <v>1823618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33896499</v>
      </c>
      <c r="X42" s="57">
        <f t="shared" si="3"/>
        <v>8160000</v>
      </c>
      <c r="Y42" s="57">
        <f t="shared" si="3"/>
        <v>25736499</v>
      </c>
      <c r="Z42" s="58">
        <f>+IF(X42&lt;&gt;0,+(Y42/X42)*100,0)</f>
        <v>315.3982720588235</v>
      </c>
      <c r="AA42" s="55">
        <f>SUM(AA38:AA41)</f>
        <v>5403500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-4821363</v>
      </c>
      <c r="D44" s="63">
        <f>+D42-D43</f>
        <v>0</v>
      </c>
      <c r="E44" s="64">
        <f t="shared" si="4"/>
        <v>5403500</v>
      </c>
      <c r="F44" s="65">
        <f t="shared" si="4"/>
        <v>5403500</v>
      </c>
      <c r="G44" s="65">
        <f t="shared" si="4"/>
        <v>35472264</v>
      </c>
      <c r="H44" s="65">
        <f t="shared" si="4"/>
        <v>-1463401</v>
      </c>
      <c r="I44" s="65">
        <f t="shared" si="4"/>
        <v>-1935982</v>
      </c>
      <c r="J44" s="65">
        <f t="shared" si="4"/>
        <v>32072881</v>
      </c>
      <c r="K44" s="65">
        <f t="shared" si="4"/>
        <v>-1830097</v>
      </c>
      <c r="L44" s="65">
        <f t="shared" si="4"/>
        <v>-712852</v>
      </c>
      <c r="M44" s="65">
        <f t="shared" si="4"/>
        <v>4366567</v>
      </c>
      <c r="N44" s="65">
        <f t="shared" si="4"/>
        <v>1823618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33896499</v>
      </c>
      <c r="X44" s="65">
        <f t="shared" si="4"/>
        <v>8160000</v>
      </c>
      <c r="Y44" s="65">
        <f t="shared" si="4"/>
        <v>25736499</v>
      </c>
      <c r="Z44" s="66">
        <f>+IF(X44&lt;&gt;0,+(Y44/X44)*100,0)</f>
        <v>315.3982720588235</v>
      </c>
      <c r="AA44" s="63">
        <f>+AA42-AA43</f>
        <v>5403500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-4821363</v>
      </c>
      <c r="D46" s="55">
        <f>SUM(D44:D45)</f>
        <v>0</v>
      </c>
      <c r="E46" s="56">
        <f t="shared" si="5"/>
        <v>5403500</v>
      </c>
      <c r="F46" s="57">
        <f t="shared" si="5"/>
        <v>5403500</v>
      </c>
      <c r="G46" s="57">
        <f t="shared" si="5"/>
        <v>35472264</v>
      </c>
      <c r="H46" s="57">
        <f t="shared" si="5"/>
        <v>-1463401</v>
      </c>
      <c r="I46" s="57">
        <f t="shared" si="5"/>
        <v>-1935982</v>
      </c>
      <c r="J46" s="57">
        <f t="shared" si="5"/>
        <v>32072881</v>
      </c>
      <c r="K46" s="57">
        <f t="shared" si="5"/>
        <v>-1830097</v>
      </c>
      <c r="L46" s="57">
        <f t="shared" si="5"/>
        <v>-712852</v>
      </c>
      <c r="M46" s="57">
        <f t="shared" si="5"/>
        <v>4366567</v>
      </c>
      <c r="N46" s="57">
        <f t="shared" si="5"/>
        <v>1823618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33896499</v>
      </c>
      <c r="X46" s="57">
        <f t="shared" si="5"/>
        <v>8160000</v>
      </c>
      <c r="Y46" s="57">
        <f t="shared" si="5"/>
        <v>25736499</v>
      </c>
      <c r="Z46" s="58">
        <f>+IF(X46&lt;&gt;0,+(Y46/X46)*100,0)</f>
        <v>315.3982720588235</v>
      </c>
      <c r="AA46" s="55">
        <f>SUM(AA44:AA45)</f>
        <v>5403500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-4821363</v>
      </c>
      <c r="D48" s="71">
        <f>SUM(D46:D47)</f>
        <v>0</v>
      </c>
      <c r="E48" s="72">
        <f t="shared" si="6"/>
        <v>5403500</v>
      </c>
      <c r="F48" s="73">
        <f t="shared" si="6"/>
        <v>5403500</v>
      </c>
      <c r="G48" s="73">
        <f t="shared" si="6"/>
        <v>35472264</v>
      </c>
      <c r="H48" s="74">
        <f t="shared" si="6"/>
        <v>-1463401</v>
      </c>
      <c r="I48" s="74">
        <f t="shared" si="6"/>
        <v>-1935982</v>
      </c>
      <c r="J48" s="74">
        <f t="shared" si="6"/>
        <v>32072881</v>
      </c>
      <c r="K48" s="74">
        <f t="shared" si="6"/>
        <v>-1830097</v>
      </c>
      <c r="L48" s="74">
        <f t="shared" si="6"/>
        <v>-712852</v>
      </c>
      <c r="M48" s="73">
        <f t="shared" si="6"/>
        <v>4366567</v>
      </c>
      <c r="N48" s="73">
        <f t="shared" si="6"/>
        <v>1823618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33896499</v>
      </c>
      <c r="X48" s="74">
        <f t="shared" si="6"/>
        <v>8160000</v>
      </c>
      <c r="Y48" s="74">
        <f t="shared" si="6"/>
        <v>25736499</v>
      </c>
      <c r="Z48" s="75">
        <f>+IF(X48&lt;&gt;0,+(Y48/X48)*100,0)</f>
        <v>315.3982720588235</v>
      </c>
      <c r="AA48" s="76">
        <f>SUM(AA46:AA47)</f>
        <v>5403500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105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6889059</v>
      </c>
      <c r="D5" s="6">
        <v>0</v>
      </c>
      <c r="E5" s="7">
        <v>7587901</v>
      </c>
      <c r="F5" s="8">
        <v>7587901</v>
      </c>
      <c r="G5" s="8">
        <v>7630667</v>
      </c>
      <c r="H5" s="8">
        <v>-5456</v>
      </c>
      <c r="I5" s="8">
        <v>1863</v>
      </c>
      <c r="J5" s="8">
        <v>7627074</v>
      </c>
      <c r="K5" s="8">
        <v>-613</v>
      </c>
      <c r="L5" s="8">
        <v>0</v>
      </c>
      <c r="M5" s="8">
        <v>0</v>
      </c>
      <c r="N5" s="8">
        <v>-613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7626461</v>
      </c>
      <c r="X5" s="8">
        <v>3793950</v>
      </c>
      <c r="Y5" s="8">
        <v>3832511</v>
      </c>
      <c r="Z5" s="2">
        <v>101.02</v>
      </c>
      <c r="AA5" s="6">
        <v>7587901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22287917</v>
      </c>
      <c r="D7" s="6">
        <v>0</v>
      </c>
      <c r="E7" s="7">
        <v>26798841</v>
      </c>
      <c r="F7" s="8">
        <v>26798841</v>
      </c>
      <c r="G7" s="8">
        <v>2202561</v>
      </c>
      <c r="H7" s="8">
        <v>2343822</v>
      </c>
      <c r="I7" s="8">
        <v>2173488</v>
      </c>
      <c r="J7" s="8">
        <v>6719871</v>
      </c>
      <c r="K7" s="8">
        <v>2125283</v>
      </c>
      <c r="L7" s="8">
        <v>2049417</v>
      </c>
      <c r="M7" s="8">
        <v>1813705</v>
      </c>
      <c r="N7" s="8">
        <v>5988405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12708276</v>
      </c>
      <c r="X7" s="8">
        <v>13399422</v>
      </c>
      <c r="Y7" s="8">
        <v>-691146</v>
      </c>
      <c r="Z7" s="2">
        <v>-5.16</v>
      </c>
      <c r="AA7" s="6">
        <v>26798841</v>
      </c>
    </row>
    <row r="8" spans="1:27" ht="13.5">
      <c r="A8" s="25" t="s">
        <v>35</v>
      </c>
      <c r="B8" s="24"/>
      <c r="C8" s="6">
        <v>6909713</v>
      </c>
      <c r="D8" s="6">
        <v>0</v>
      </c>
      <c r="E8" s="7">
        <v>8590232</v>
      </c>
      <c r="F8" s="8">
        <v>8590232</v>
      </c>
      <c r="G8" s="8">
        <v>609259</v>
      </c>
      <c r="H8" s="8">
        <v>589339</v>
      </c>
      <c r="I8" s="8">
        <v>643851</v>
      </c>
      <c r="J8" s="8">
        <v>1842449</v>
      </c>
      <c r="K8" s="8">
        <v>664336</v>
      </c>
      <c r="L8" s="8">
        <v>659988</v>
      </c>
      <c r="M8" s="8">
        <v>639522</v>
      </c>
      <c r="N8" s="8">
        <v>1963846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3806295</v>
      </c>
      <c r="X8" s="8">
        <v>4254978</v>
      </c>
      <c r="Y8" s="8">
        <v>-448683</v>
      </c>
      <c r="Z8" s="2">
        <v>-10.54</v>
      </c>
      <c r="AA8" s="6">
        <v>8590232</v>
      </c>
    </row>
    <row r="9" spans="1:27" ht="13.5">
      <c r="A9" s="25" t="s">
        <v>36</v>
      </c>
      <c r="B9" s="24"/>
      <c r="C9" s="6">
        <v>9257280</v>
      </c>
      <c r="D9" s="6">
        <v>0</v>
      </c>
      <c r="E9" s="7">
        <v>6098835</v>
      </c>
      <c r="F9" s="8">
        <v>6098835</v>
      </c>
      <c r="G9" s="8">
        <v>916839</v>
      </c>
      <c r="H9" s="8">
        <v>1054770</v>
      </c>
      <c r="I9" s="8">
        <v>1010993</v>
      </c>
      <c r="J9" s="8">
        <v>2982602</v>
      </c>
      <c r="K9" s="8">
        <v>991334</v>
      </c>
      <c r="L9" s="8">
        <v>984369</v>
      </c>
      <c r="M9" s="8">
        <v>976139</v>
      </c>
      <c r="N9" s="8">
        <v>2951842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5934444</v>
      </c>
      <c r="X9" s="8">
        <v>3049416</v>
      </c>
      <c r="Y9" s="8">
        <v>2885028</v>
      </c>
      <c r="Z9" s="2">
        <v>94.61</v>
      </c>
      <c r="AA9" s="6">
        <v>6098835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6173472</v>
      </c>
      <c r="F10" s="26">
        <v>6173472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3086736</v>
      </c>
      <c r="Y10" s="26">
        <v>-3086736</v>
      </c>
      <c r="Z10" s="27">
        <v>-100</v>
      </c>
      <c r="AA10" s="28">
        <v>6173472</v>
      </c>
    </row>
    <row r="11" spans="1:27" ht="13.5">
      <c r="A11" s="25" t="s">
        <v>38</v>
      </c>
      <c r="B11" s="29"/>
      <c r="C11" s="6">
        <v>259316</v>
      </c>
      <c r="D11" s="6">
        <v>0</v>
      </c>
      <c r="E11" s="7">
        <v>441900</v>
      </c>
      <c r="F11" s="8">
        <v>441900</v>
      </c>
      <c r="G11" s="8">
        <v>8872</v>
      </c>
      <c r="H11" s="8">
        <v>86002</v>
      </c>
      <c r="I11" s="8">
        <v>48231</v>
      </c>
      <c r="J11" s="8">
        <v>143105</v>
      </c>
      <c r="K11" s="8">
        <v>34828</v>
      </c>
      <c r="L11" s="8">
        <v>23223</v>
      </c>
      <c r="M11" s="8">
        <v>16230</v>
      </c>
      <c r="N11" s="8">
        <v>74281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217386</v>
      </c>
      <c r="X11" s="8">
        <v>218448</v>
      </c>
      <c r="Y11" s="8">
        <v>-1062</v>
      </c>
      <c r="Z11" s="2">
        <v>-0.49</v>
      </c>
      <c r="AA11" s="6">
        <v>441900</v>
      </c>
    </row>
    <row r="12" spans="1:27" ht="13.5">
      <c r="A12" s="25" t="s">
        <v>39</v>
      </c>
      <c r="B12" s="29"/>
      <c r="C12" s="6">
        <v>160948</v>
      </c>
      <c r="D12" s="6">
        <v>0</v>
      </c>
      <c r="E12" s="7">
        <v>168700</v>
      </c>
      <c r="F12" s="8">
        <v>168700</v>
      </c>
      <c r="G12" s="8">
        <v>13407</v>
      </c>
      <c r="H12" s="8">
        <v>12583</v>
      </c>
      <c r="I12" s="8">
        <v>7789</v>
      </c>
      <c r="J12" s="8">
        <v>33779</v>
      </c>
      <c r="K12" s="8">
        <v>26260</v>
      </c>
      <c r="L12" s="8">
        <v>14526</v>
      </c>
      <c r="M12" s="8">
        <v>7156</v>
      </c>
      <c r="N12" s="8">
        <v>47942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81721</v>
      </c>
      <c r="X12" s="8">
        <v>84348</v>
      </c>
      <c r="Y12" s="8">
        <v>-2627</v>
      </c>
      <c r="Z12" s="2">
        <v>-3.11</v>
      </c>
      <c r="AA12" s="6">
        <v>168700</v>
      </c>
    </row>
    <row r="13" spans="1:27" ht="13.5">
      <c r="A13" s="23" t="s">
        <v>40</v>
      </c>
      <c r="B13" s="29"/>
      <c r="C13" s="6">
        <v>504826</v>
      </c>
      <c r="D13" s="6">
        <v>0</v>
      </c>
      <c r="E13" s="7">
        <v>430000</v>
      </c>
      <c r="F13" s="8">
        <v>430000</v>
      </c>
      <c r="G13" s="8">
        <v>13351</v>
      </c>
      <c r="H13" s="8">
        <v>88775</v>
      </c>
      <c r="I13" s="8">
        <v>5903</v>
      </c>
      <c r="J13" s="8">
        <v>108029</v>
      </c>
      <c r="K13" s="8">
        <v>64549</v>
      </c>
      <c r="L13" s="8">
        <v>12303</v>
      </c>
      <c r="M13" s="8">
        <v>68701</v>
      </c>
      <c r="N13" s="8">
        <v>145553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253582</v>
      </c>
      <c r="X13" s="8">
        <v>214998</v>
      </c>
      <c r="Y13" s="8">
        <v>38584</v>
      </c>
      <c r="Z13" s="2">
        <v>17.95</v>
      </c>
      <c r="AA13" s="6">
        <v>430000</v>
      </c>
    </row>
    <row r="14" spans="1:27" ht="13.5">
      <c r="A14" s="23" t="s">
        <v>41</v>
      </c>
      <c r="B14" s="29"/>
      <c r="C14" s="6">
        <v>1489319</v>
      </c>
      <c r="D14" s="6">
        <v>0</v>
      </c>
      <c r="E14" s="7">
        <v>1667135</v>
      </c>
      <c r="F14" s="8">
        <v>1667135</v>
      </c>
      <c r="G14" s="8">
        <v>128535</v>
      </c>
      <c r="H14" s="8">
        <v>113602</v>
      </c>
      <c r="I14" s="8">
        <v>124748</v>
      </c>
      <c r="J14" s="8">
        <v>366885</v>
      </c>
      <c r="K14" s="8">
        <v>110084</v>
      </c>
      <c r="L14" s="8">
        <v>88285</v>
      </c>
      <c r="M14" s="8">
        <v>124854</v>
      </c>
      <c r="N14" s="8">
        <v>323223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690108</v>
      </c>
      <c r="X14" s="8">
        <v>833568</v>
      </c>
      <c r="Y14" s="8">
        <v>-143460</v>
      </c>
      <c r="Z14" s="2">
        <v>-17.21</v>
      </c>
      <c r="AA14" s="6">
        <v>1667135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74047</v>
      </c>
      <c r="D16" s="6">
        <v>0</v>
      </c>
      <c r="E16" s="7">
        <v>93000</v>
      </c>
      <c r="F16" s="8">
        <v>93000</v>
      </c>
      <c r="G16" s="8">
        <v>3654</v>
      </c>
      <c r="H16" s="8">
        <v>3174</v>
      </c>
      <c r="I16" s="8">
        <v>4411</v>
      </c>
      <c r="J16" s="8">
        <v>11239</v>
      </c>
      <c r="K16" s="8">
        <v>2168</v>
      </c>
      <c r="L16" s="8">
        <v>1065</v>
      </c>
      <c r="M16" s="8">
        <v>1752</v>
      </c>
      <c r="N16" s="8">
        <v>4985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16224</v>
      </c>
      <c r="X16" s="8">
        <v>46500</v>
      </c>
      <c r="Y16" s="8">
        <v>-30276</v>
      </c>
      <c r="Z16" s="2">
        <v>-65.11</v>
      </c>
      <c r="AA16" s="6">
        <v>93000</v>
      </c>
    </row>
    <row r="17" spans="1:27" ht="13.5">
      <c r="A17" s="23" t="s">
        <v>44</v>
      </c>
      <c r="B17" s="29"/>
      <c r="C17" s="6">
        <v>1281457</v>
      </c>
      <c r="D17" s="6">
        <v>0</v>
      </c>
      <c r="E17" s="7">
        <v>1520100</v>
      </c>
      <c r="F17" s="8">
        <v>1520100</v>
      </c>
      <c r="G17" s="8">
        <v>25968</v>
      </c>
      <c r="H17" s="8">
        <v>19616</v>
      </c>
      <c r="I17" s="8">
        <v>33972</v>
      </c>
      <c r="J17" s="8">
        <v>79556</v>
      </c>
      <c r="K17" s="8">
        <v>19725</v>
      </c>
      <c r="L17" s="8">
        <v>23773</v>
      </c>
      <c r="M17" s="8">
        <v>24075</v>
      </c>
      <c r="N17" s="8">
        <v>67573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147129</v>
      </c>
      <c r="X17" s="8">
        <v>750048</v>
      </c>
      <c r="Y17" s="8">
        <v>-602919</v>
      </c>
      <c r="Z17" s="2">
        <v>-80.38</v>
      </c>
      <c r="AA17" s="6">
        <v>1520100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25350015</v>
      </c>
      <c r="D19" s="6">
        <v>0</v>
      </c>
      <c r="E19" s="7">
        <v>25428000</v>
      </c>
      <c r="F19" s="8">
        <v>25428000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12581502</v>
      </c>
      <c r="Y19" s="8">
        <v>-12581502</v>
      </c>
      <c r="Z19" s="2">
        <v>-100</v>
      </c>
      <c r="AA19" s="6">
        <v>25428000</v>
      </c>
    </row>
    <row r="20" spans="1:27" ht="13.5">
      <c r="A20" s="23" t="s">
        <v>47</v>
      </c>
      <c r="B20" s="29"/>
      <c r="C20" s="6">
        <v>2924213</v>
      </c>
      <c r="D20" s="6">
        <v>0</v>
      </c>
      <c r="E20" s="7">
        <v>5660655</v>
      </c>
      <c r="F20" s="26">
        <v>5660655</v>
      </c>
      <c r="G20" s="26">
        <v>4826</v>
      </c>
      <c r="H20" s="26">
        <v>2620</v>
      </c>
      <c r="I20" s="26">
        <v>5114</v>
      </c>
      <c r="J20" s="26">
        <v>12560</v>
      </c>
      <c r="K20" s="26">
        <v>34081</v>
      </c>
      <c r="L20" s="26">
        <v>2588</v>
      </c>
      <c r="M20" s="26">
        <v>5173</v>
      </c>
      <c r="N20" s="26">
        <v>41842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54402</v>
      </c>
      <c r="X20" s="26">
        <v>2810328</v>
      </c>
      <c r="Y20" s="26">
        <v>-2755926</v>
      </c>
      <c r="Z20" s="27">
        <v>-98.06</v>
      </c>
      <c r="AA20" s="28">
        <v>5660655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77388110</v>
      </c>
      <c r="D22" s="33">
        <f>SUM(D5:D21)</f>
        <v>0</v>
      </c>
      <c r="E22" s="34">
        <f t="shared" si="0"/>
        <v>90658771</v>
      </c>
      <c r="F22" s="35">
        <f t="shared" si="0"/>
        <v>90658771</v>
      </c>
      <c r="G22" s="35">
        <f t="shared" si="0"/>
        <v>11557939</v>
      </c>
      <c r="H22" s="35">
        <f t="shared" si="0"/>
        <v>4308847</v>
      </c>
      <c r="I22" s="35">
        <f t="shared" si="0"/>
        <v>4060363</v>
      </c>
      <c r="J22" s="35">
        <f t="shared" si="0"/>
        <v>19927149</v>
      </c>
      <c r="K22" s="35">
        <f t="shared" si="0"/>
        <v>4072035</v>
      </c>
      <c r="L22" s="35">
        <f t="shared" si="0"/>
        <v>3859537</v>
      </c>
      <c r="M22" s="35">
        <f t="shared" si="0"/>
        <v>3677307</v>
      </c>
      <c r="N22" s="35">
        <f t="shared" si="0"/>
        <v>11608879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31536028</v>
      </c>
      <c r="X22" s="35">
        <f t="shared" si="0"/>
        <v>45124242</v>
      </c>
      <c r="Y22" s="35">
        <f t="shared" si="0"/>
        <v>-13588214</v>
      </c>
      <c r="Z22" s="36">
        <f>+IF(X22&lt;&gt;0,+(Y22/X22)*100,0)</f>
        <v>-30.112891425411643</v>
      </c>
      <c r="AA22" s="33">
        <f>SUM(AA5:AA21)</f>
        <v>90658771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32013159</v>
      </c>
      <c r="D25" s="6">
        <v>0</v>
      </c>
      <c r="E25" s="7">
        <v>33362518</v>
      </c>
      <c r="F25" s="8">
        <v>33362518</v>
      </c>
      <c r="G25" s="8">
        <v>2565899</v>
      </c>
      <c r="H25" s="8">
        <v>2624171</v>
      </c>
      <c r="I25" s="8">
        <v>2531538</v>
      </c>
      <c r="J25" s="8">
        <v>7721608</v>
      </c>
      <c r="K25" s="8">
        <v>2542495</v>
      </c>
      <c r="L25" s="8">
        <v>3963158</v>
      </c>
      <c r="M25" s="8">
        <v>2427492</v>
      </c>
      <c r="N25" s="8">
        <v>8933145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16654753</v>
      </c>
      <c r="X25" s="8">
        <v>16681260</v>
      </c>
      <c r="Y25" s="8">
        <v>-26507</v>
      </c>
      <c r="Z25" s="2">
        <v>-0.16</v>
      </c>
      <c r="AA25" s="6">
        <v>33362518</v>
      </c>
    </row>
    <row r="26" spans="1:27" ht="13.5">
      <c r="A26" s="25" t="s">
        <v>52</v>
      </c>
      <c r="B26" s="24"/>
      <c r="C26" s="6">
        <v>2570442</v>
      </c>
      <c r="D26" s="6">
        <v>0</v>
      </c>
      <c r="E26" s="7">
        <v>2799985</v>
      </c>
      <c r="F26" s="8">
        <v>2799985</v>
      </c>
      <c r="G26" s="8">
        <v>220124</v>
      </c>
      <c r="H26" s="8">
        <v>212677</v>
      </c>
      <c r="I26" s="8">
        <v>220124</v>
      </c>
      <c r="J26" s="8">
        <v>652925</v>
      </c>
      <c r="K26" s="8">
        <v>220124</v>
      </c>
      <c r="L26" s="8">
        <v>220124</v>
      </c>
      <c r="M26" s="8">
        <v>220124</v>
      </c>
      <c r="N26" s="8">
        <v>660372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1313297</v>
      </c>
      <c r="X26" s="8">
        <v>1399992</v>
      </c>
      <c r="Y26" s="8">
        <v>-86695</v>
      </c>
      <c r="Z26" s="2">
        <v>-6.19</v>
      </c>
      <c r="AA26" s="6">
        <v>2799985</v>
      </c>
    </row>
    <row r="27" spans="1:27" ht="13.5">
      <c r="A27" s="25" t="s">
        <v>53</v>
      </c>
      <c r="B27" s="24"/>
      <c r="C27" s="6">
        <v>2576205</v>
      </c>
      <c r="D27" s="6">
        <v>0</v>
      </c>
      <c r="E27" s="7">
        <v>2477040</v>
      </c>
      <c r="F27" s="8">
        <v>2477040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1238520</v>
      </c>
      <c r="Y27" s="8">
        <v>-1238520</v>
      </c>
      <c r="Z27" s="2">
        <v>-100</v>
      </c>
      <c r="AA27" s="6">
        <v>2477040</v>
      </c>
    </row>
    <row r="28" spans="1:27" ht="13.5">
      <c r="A28" s="25" t="s">
        <v>54</v>
      </c>
      <c r="B28" s="24"/>
      <c r="C28" s="6">
        <v>6389749</v>
      </c>
      <c r="D28" s="6">
        <v>0</v>
      </c>
      <c r="E28" s="7">
        <v>4295401</v>
      </c>
      <c r="F28" s="8">
        <v>4295401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2147700</v>
      </c>
      <c r="Y28" s="8">
        <v>-2147700</v>
      </c>
      <c r="Z28" s="2">
        <v>-100</v>
      </c>
      <c r="AA28" s="6">
        <v>4295401</v>
      </c>
    </row>
    <row r="29" spans="1:27" ht="13.5">
      <c r="A29" s="25" t="s">
        <v>55</v>
      </c>
      <c r="B29" s="24"/>
      <c r="C29" s="6">
        <v>2734782</v>
      </c>
      <c r="D29" s="6">
        <v>0</v>
      </c>
      <c r="E29" s="7">
        <v>2122586</v>
      </c>
      <c r="F29" s="8">
        <v>2122586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1061292</v>
      </c>
      <c r="Y29" s="8">
        <v>-1061292</v>
      </c>
      <c r="Z29" s="2">
        <v>-100</v>
      </c>
      <c r="AA29" s="6">
        <v>2122586</v>
      </c>
    </row>
    <row r="30" spans="1:27" ht="13.5">
      <c r="A30" s="25" t="s">
        <v>56</v>
      </c>
      <c r="B30" s="24"/>
      <c r="C30" s="6">
        <v>19303772</v>
      </c>
      <c r="D30" s="6">
        <v>0</v>
      </c>
      <c r="E30" s="7">
        <v>22844463</v>
      </c>
      <c r="F30" s="8">
        <v>22844463</v>
      </c>
      <c r="G30" s="8">
        <v>0</v>
      </c>
      <c r="H30" s="8">
        <v>1565472</v>
      </c>
      <c r="I30" s="8">
        <v>1597110</v>
      </c>
      <c r="J30" s="8">
        <v>3162582</v>
      </c>
      <c r="K30" s="8">
        <v>2795612</v>
      </c>
      <c r="L30" s="8">
        <v>1518176</v>
      </c>
      <c r="M30" s="8">
        <v>1484274</v>
      </c>
      <c r="N30" s="8">
        <v>5798062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8960644</v>
      </c>
      <c r="X30" s="8">
        <v>11422230</v>
      </c>
      <c r="Y30" s="8">
        <v>-2461586</v>
      </c>
      <c r="Z30" s="2">
        <v>-21.55</v>
      </c>
      <c r="AA30" s="6">
        <v>22844463</v>
      </c>
    </row>
    <row r="31" spans="1:27" ht="13.5">
      <c r="A31" s="25" t="s">
        <v>57</v>
      </c>
      <c r="B31" s="24"/>
      <c r="C31" s="6">
        <v>3814178</v>
      </c>
      <c r="D31" s="6">
        <v>0</v>
      </c>
      <c r="E31" s="7">
        <v>4689270</v>
      </c>
      <c r="F31" s="8">
        <v>4689270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2187138</v>
      </c>
      <c r="Y31" s="8">
        <v>-2187138</v>
      </c>
      <c r="Z31" s="2">
        <v>-100</v>
      </c>
      <c r="AA31" s="6">
        <v>4689270</v>
      </c>
    </row>
    <row r="32" spans="1:27" ht="13.5">
      <c r="A32" s="25" t="s">
        <v>58</v>
      </c>
      <c r="B32" s="24"/>
      <c r="C32" s="6">
        <v>598137</v>
      </c>
      <c r="D32" s="6">
        <v>0</v>
      </c>
      <c r="E32" s="7">
        <v>660580</v>
      </c>
      <c r="F32" s="8">
        <v>660580</v>
      </c>
      <c r="G32" s="8">
        <v>50465</v>
      </c>
      <c r="H32" s="8">
        <v>64704</v>
      </c>
      <c r="I32" s="8">
        <v>58462</v>
      </c>
      <c r="J32" s="8">
        <v>173631</v>
      </c>
      <c r="K32" s="8">
        <v>17089</v>
      </c>
      <c r="L32" s="8">
        <v>84808</v>
      </c>
      <c r="M32" s="8">
        <v>52017</v>
      </c>
      <c r="N32" s="8">
        <v>153914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327545</v>
      </c>
      <c r="X32" s="8">
        <v>330288</v>
      </c>
      <c r="Y32" s="8">
        <v>-2743</v>
      </c>
      <c r="Z32" s="2">
        <v>-0.83</v>
      </c>
      <c r="AA32" s="6">
        <v>660580</v>
      </c>
    </row>
    <row r="33" spans="1:27" ht="13.5">
      <c r="A33" s="25" t="s">
        <v>59</v>
      </c>
      <c r="B33" s="24"/>
      <c r="C33" s="6">
        <v>225640</v>
      </c>
      <c r="D33" s="6">
        <v>0</v>
      </c>
      <c r="E33" s="7">
        <v>248204</v>
      </c>
      <c r="F33" s="8">
        <v>248204</v>
      </c>
      <c r="G33" s="8">
        <v>246712</v>
      </c>
      <c r="H33" s="8">
        <v>0</v>
      </c>
      <c r="I33" s="8">
        <v>0</v>
      </c>
      <c r="J33" s="8">
        <v>246712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246712</v>
      </c>
      <c r="X33" s="8">
        <v>124104</v>
      </c>
      <c r="Y33" s="8">
        <v>122608</v>
      </c>
      <c r="Z33" s="2">
        <v>98.79</v>
      </c>
      <c r="AA33" s="6">
        <v>248204</v>
      </c>
    </row>
    <row r="34" spans="1:27" ht="13.5">
      <c r="A34" s="25" t="s">
        <v>60</v>
      </c>
      <c r="B34" s="24"/>
      <c r="C34" s="6">
        <v>17281907</v>
      </c>
      <c r="D34" s="6">
        <v>0</v>
      </c>
      <c r="E34" s="7">
        <v>17144448</v>
      </c>
      <c r="F34" s="8">
        <v>17144448</v>
      </c>
      <c r="G34" s="8">
        <v>486998</v>
      </c>
      <c r="H34" s="8">
        <v>879292</v>
      </c>
      <c r="I34" s="8">
        <v>1649127</v>
      </c>
      <c r="J34" s="8">
        <v>3015417</v>
      </c>
      <c r="K34" s="8">
        <v>963864</v>
      </c>
      <c r="L34" s="8">
        <v>1033810</v>
      </c>
      <c r="M34" s="8">
        <v>3920502</v>
      </c>
      <c r="N34" s="8">
        <v>5918176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8933593</v>
      </c>
      <c r="X34" s="8">
        <v>8527224</v>
      </c>
      <c r="Y34" s="8">
        <v>406369</v>
      </c>
      <c r="Z34" s="2">
        <v>4.77</v>
      </c>
      <c r="AA34" s="6">
        <v>17144448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87507971</v>
      </c>
      <c r="D36" s="33">
        <f>SUM(D25:D35)</f>
        <v>0</v>
      </c>
      <c r="E36" s="34">
        <f t="shared" si="1"/>
        <v>90644495</v>
      </c>
      <c r="F36" s="35">
        <f t="shared" si="1"/>
        <v>90644495</v>
      </c>
      <c r="G36" s="35">
        <f t="shared" si="1"/>
        <v>3570198</v>
      </c>
      <c r="H36" s="35">
        <f t="shared" si="1"/>
        <v>5346316</v>
      </c>
      <c r="I36" s="35">
        <f t="shared" si="1"/>
        <v>6056361</v>
      </c>
      <c r="J36" s="35">
        <f t="shared" si="1"/>
        <v>14972875</v>
      </c>
      <c r="K36" s="35">
        <f t="shared" si="1"/>
        <v>6539184</v>
      </c>
      <c r="L36" s="35">
        <f t="shared" si="1"/>
        <v>6820076</v>
      </c>
      <c r="M36" s="35">
        <f t="shared" si="1"/>
        <v>8104409</v>
      </c>
      <c r="N36" s="35">
        <f t="shared" si="1"/>
        <v>21463669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36436544</v>
      </c>
      <c r="X36" s="35">
        <f t="shared" si="1"/>
        <v>45119748</v>
      </c>
      <c r="Y36" s="35">
        <f t="shared" si="1"/>
        <v>-8683204</v>
      </c>
      <c r="Z36" s="36">
        <f>+IF(X36&lt;&gt;0,+(Y36/X36)*100,0)</f>
        <v>-19.24479720055174</v>
      </c>
      <c r="AA36" s="33">
        <f>SUM(AA25:AA35)</f>
        <v>90644495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-10119861</v>
      </c>
      <c r="D38" s="46">
        <f>+D22-D36</f>
        <v>0</v>
      </c>
      <c r="E38" s="47">
        <f t="shared" si="2"/>
        <v>14276</v>
      </c>
      <c r="F38" s="48">
        <f t="shared" si="2"/>
        <v>14276</v>
      </c>
      <c r="G38" s="48">
        <f t="shared" si="2"/>
        <v>7987741</v>
      </c>
      <c r="H38" s="48">
        <f t="shared" si="2"/>
        <v>-1037469</v>
      </c>
      <c r="I38" s="48">
        <f t="shared" si="2"/>
        <v>-1995998</v>
      </c>
      <c r="J38" s="48">
        <f t="shared" si="2"/>
        <v>4954274</v>
      </c>
      <c r="K38" s="48">
        <f t="shared" si="2"/>
        <v>-2467149</v>
      </c>
      <c r="L38" s="48">
        <f t="shared" si="2"/>
        <v>-2960539</v>
      </c>
      <c r="M38" s="48">
        <f t="shared" si="2"/>
        <v>-4427102</v>
      </c>
      <c r="N38" s="48">
        <f t="shared" si="2"/>
        <v>-9854790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-4900516</v>
      </c>
      <c r="X38" s="48">
        <f>IF(F22=F36,0,X22-X36)</f>
        <v>4494</v>
      </c>
      <c r="Y38" s="48">
        <f t="shared" si="2"/>
        <v>-4905010</v>
      </c>
      <c r="Z38" s="49">
        <f>+IF(X38&lt;&gt;0,+(Y38/X38)*100,0)</f>
        <v>-109145.74988874054</v>
      </c>
      <c r="AA38" s="46">
        <f>+AA22-AA36</f>
        <v>14276</v>
      </c>
    </row>
    <row r="39" spans="1:27" ht="13.5">
      <c r="A39" s="23" t="s">
        <v>64</v>
      </c>
      <c r="B39" s="29"/>
      <c r="C39" s="6">
        <v>17174534</v>
      </c>
      <c r="D39" s="6">
        <v>0</v>
      </c>
      <c r="E39" s="7">
        <v>31192000</v>
      </c>
      <c r="F39" s="8">
        <v>31192000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15595998</v>
      </c>
      <c r="Y39" s="8">
        <v>-15595998</v>
      </c>
      <c r="Z39" s="2">
        <v>-100</v>
      </c>
      <c r="AA39" s="6">
        <v>31192000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7054673</v>
      </c>
      <c r="D42" s="55">
        <f>SUM(D38:D41)</f>
        <v>0</v>
      </c>
      <c r="E42" s="56">
        <f t="shared" si="3"/>
        <v>31206276</v>
      </c>
      <c r="F42" s="57">
        <f t="shared" si="3"/>
        <v>31206276</v>
      </c>
      <c r="G42" s="57">
        <f t="shared" si="3"/>
        <v>7987741</v>
      </c>
      <c r="H42" s="57">
        <f t="shared" si="3"/>
        <v>-1037469</v>
      </c>
      <c r="I42" s="57">
        <f t="shared" si="3"/>
        <v>-1995998</v>
      </c>
      <c r="J42" s="57">
        <f t="shared" si="3"/>
        <v>4954274</v>
      </c>
      <c r="K42" s="57">
        <f t="shared" si="3"/>
        <v>-2467149</v>
      </c>
      <c r="L42" s="57">
        <f t="shared" si="3"/>
        <v>-2960539</v>
      </c>
      <c r="M42" s="57">
        <f t="shared" si="3"/>
        <v>-4427102</v>
      </c>
      <c r="N42" s="57">
        <f t="shared" si="3"/>
        <v>-9854790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-4900516</v>
      </c>
      <c r="X42" s="57">
        <f t="shared" si="3"/>
        <v>15600492</v>
      </c>
      <c r="Y42" s="57">
        <f t="shared" si="3"/>
        <v>-20501008</v>
      </c>
      <c r="Z42" s="58">
        <f>+IF(X42&lt;&gt;0,+(Y42/X42)*100,0)</f>
        <v>-131.41257339832615</v>
      </c>
      <c r="AA42" s="55">
        <f>SUM(AA38:AA41)</f>
        <v>31206276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7054673</v>
      </c>
      <c r="D44" s="63">
        <f>+D42-D43</f>
        <v>0</v>
      </c>
      <c r="E44" s="64">
        <f t="shared" si="4"/>
        <v>31206276</v>
      </c>
      <c r="F44" s="65">
        <f t="shared" si="4"/>
        <v>31206276</v>
      </c>
      <c r="G44" s="65">
        <f t="shared" si="4"/>
        <v>7987741</v>
      </c>
      <c r="H44" s="65">
        <f t="shared" si="4"/>
        <v>-1037469</v>
      </c>
      <c r="I44" s="65">
        <f t="shared" si="4"/>
        <v>-1995998</v>
      </c>
      <c r="J44" s="65">
        <f t="shared" si="4"/>
        <v>4954274</v>
      </c>
      <c r="K44" s="65">
        <f t="shared" si="4"/>
        <v>-2467149</v>
      </c>
      <c r="L44" s="65">
        <f t="shared" si="4"/>
        <v>-2960539</v>
      </c>
      <c r="M44" s="65">
        <f t="shared" si="4"/>
        <v>-4427102</v>
      </c>
      <c r="N44" s="65">
        <f t="shared" si="4"/>
        <v>-9854790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-4900516</v>
      </c>
      <c r="X44" s="65">
        <f t="shared" si="4"/>
        <v>15600492</v>
      </c>
      <c r="Y44" s="65">
        <f t="shared" si="4"/>
        <v>-20501008</v>
      </c>
      <c r="Z44" s="66">
        <f>+IF(X44&lt;&gt;0,+(Y44/X44)*100,0)</f>
        <v>-131.41257339832615</v>
      </c>
      <c r="AA44" s="63">
        <f>+AA42-AA43</f>
        <v>31206276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7054673</v>
      </c>
      <c r="D46" s="55">
        <f>SUM(D44:D45)</f>
        <v>0</v>
      </c>
      <c r="E46" s="56">
        <f t="shared" si="5"/>
        <v>31206276</v>
      </c>
      <c r="F46" s="57">
        <f t="shared" si="5"/>
        <v>31206276</v>
      </c>
      <c r="G46" s="57">
        <f t="shared" si="5"/>
        <v>7987741</v>
      </c>
      <c r="H46" s="57">
        <f t="shared" si="5"/>
        <v>-1037469</v>
      </c>
      <c r="I46" s="57">
        <f t="shared" si="5"/>
        <v>-1995998</v>
      </c>
      <c r="J46" s="57">
        <f t="shared" si="5"/>
        <v>4954274</v>
      </c>
      <c r="K46" s="57">
        <f t="shared" si="5"/>
        <v>-2467149</v>
      </c>
      <c r="L46" s="57">
        <f t="shared" si="5"/>
        <v>-2960539</v>
      </c>
      <c r="M46" s="57">
        <f t="shared" si="5"/>
        <v>-4427102</v>
      </c>
      <c r="N46" s="57">
        <f t="shared" si="5"/>
        <v>-9854790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-4900516</v>
      </c>
      <c r="X46" s="57">
        <f t="shared" si="5"/>
        <v>15600492</v>
      </c>
      <c r="Y46" s="57">
        <f t="shared" si="5"/>
        <v>-20501008</v>
      </c>
      <c r="Z46" s="58">
        <f>+IF(X46&lt;&gt;0,+(Y46/X46)*100,0)</f>
        <v>-131.41257339832615</v>
      </c>
      <c r="AA46" s="55">
        <f>SUM(AA44:AA45)</f>
        <v>31206276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7054673</v>
      </c>
      <c r="D48" s="71">
        <f>SUM(D46:D47)</f>
        <v>0</v>
      </c>
      <c r="E48" s="72">
        <f t="shared" si="6"/>
        <v>31206276</v>
      </c>
      <c r="F48" s="73">
        <f t="shared" si="6"/>
        <v>31206276</v>
      </c>
      <c r="G48" s="73">
        <f t="shared" si="6"/>
        <v>7987741</v>
      </c>
      <c r="H48" s="74">
        <f t="shared" si="6"/>
        <v>-1037469</v>
      </c>
      <c r="I48" s="74">
        <f t="shared" si="6"/>
        <v>-1995998</v>
      </c>
      <c r="J48" s="74">
        <f t="shared" si="6"/>
        <v>4954274</v>
      </c>
      <c r="K48" s="74">
        <f t="shared" si="6"/>
        <v>-2467149</v>
      </c>
      <c r="L48" s="74">
        <f t="shared" si="6"/>
        <v>-2960539</v>
      </c>
      <c r="M48" s="73">
        <f t="shared" si="6"/>
        <v>-4427102</v>
      </c>
      <c r="N48" s="73">
        <f t="shared" si="6"/>
        <v>-9854790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-4900516</v>
      </c>
      <c r="X48" s="74">
        <f t="shared" si="6"/>
        <v>15600492</v>
      </c>
      <c r="Y48" s="74">
        <f t="shared" si="6"/>
        <v>-20501008</v>
      </c>
      <c r="Z48" s="75">
        <f>+IF(X48&lt;&gt;0,+(Y48/X48)*100,0)</f>
        <v>-131.41257339832615</v>
      </c>
      <c r="AA48" s="76">
        <f>SUM(AA46:AA47)</f>
        <v>31206276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2017-01-31T13:55:56Z</dcterms:created>
  <dcterms:modified xsi:type="dcterms:W3CDTF">2017-01-31T13:56:37Z</dcterms:modified>
  <cp:category/>
  <cp:version/>
  <cp:contentType/>
  <cp:contentStatus/>
</cp:coreProperties>
</file>