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'DC37'!$A$1:$AA$57</definedName>
    <definedName name="_xlnm.Print_Area" localSheetId="12">'DC38'!$A$1:$AA$57</definedName>
    <definedName name="_xlnm.Print_Area" localSheetId="18">'DC39'!$A$1:$AA$57</definedName>
    <definedName name="_xlnm.Print_Area" localSheetId="22">'DC40'!$A$1:$AA$57</definedName>
    <definedName name="_xlnm.Print_Area" localSheetId="1">'NW371'!$A$1:$AA$57</definedName>
    <definedName name="_xlnm.Print_Area" localSheetId="2">'NW372'!$A$1:$AA$57</definedName>
    <definedName name="_xlnm.Print_Area" localSheetId="3">'NW373'!$A$1:$AA$57</definedName>
    <definedName name="_xlnm.Print_Area" localSheetId="4">'NW374'!$A$1:$AA$57</definedName>
    <definedName name="_xlnm.Print_Area" localSheetId="5">'NW375'!$A$1:$AA$57</definedName>
    <definedName name="_xlnm.Print_Area" localSheetId="7">'NW381'!$A$1:$AA$57</definedName>
    <definedName name="_xlnm.Print_Area" localSheetId="8">'NW382'!$A$1:$AA$57</definedName>
    <definedName name="_xlnm.Print_Area" localSheetId="9">'NW383'!$A$1:$AA$57</definedName>
    <definedName name="_xlnm.Print_Area" localSheetId="10">'NW384'!$A$1:$AA$57</definedName>
    <definedName name="_xlnm.Print_Area" localSheetId="11">'NW385'!$A$1:$AA$57</definedName>
    <definedName name="_xlnm.Print_Area" localSheetId="13">'NW392'!$A$1:$AA$57</definedName>
    <definedName name="_xlnm.Print_Area" localSheetId="14">'NW393'!$A$1:$AA$57</definedName>
    <definedName name="_xlnm.Print_Area" localSheetId="15">'NW394'!$A$1:$AA$57</definedName>
    <definedName name="_xlnm.Print_Area" localSheetId="16">'NW396'!$A$1:$AA$57</definedName>
    <definedName name="_xlnm.Print_Area" localSheetId="17">'NW397'!$A$1:$AA$57</definedName>
    <definedName name="_xlnm.Print_Area" localSheetId="19">'NW403'!$A$1:$AA$57</definedName>
    <definedName name="_xlnm.Print_Area" localSheetId="20">'NW404'!$A$1:$AA$57</definedName>
    <definedName name="_xlnm.Print_Area" localSheetId="21">'NW405'!$A$1:$AA$57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<sst xmlns="http://schemas.openxmlformats.org/spreadsheetml/2006/main" count="1748" uniqueCount="97">
  <si>
    <t>North West: Moretele(NW371)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</si>
  <si>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</si>
  <si>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</si>
  <si>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</si>
  <si>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</si>
  <si>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</si>
  <si>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</si>
  <si>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</si>
  <si>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</si>
  <si>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</si>
  <si>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</si>
  <si>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</si>
  <si>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</si>
  <si>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</si>
  <si>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</si>
  <si>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</si>
  <si>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</si>
  <si>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</si>
  <si>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</si>
  <si>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</si>
  <si>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</si>
  <si>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</si>
  <si>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</si>
  <si>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</si>
  <si>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</si>
  <si>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</si>
  <si>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</si>
  <si>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</si>
  <si>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</si>
  <si>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</si>
  <si>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</si>
  <si>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</si>
  <si>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</si>
  <si>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</si>
  <si>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</si>
  <si>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</si>
  <si>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</si>
  <si>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</si>
  <si>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</si>
  <si>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</si>
  <si>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</si>
  <si>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</si>
  <si>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</si>
  <si>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</si>
  <si>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</si>
  <si>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</si>
  <si>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</si>
  <si>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</si>
  <si>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</si>
  <si>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</si>
  <si>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</si>
  <si>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</si>
  <si>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</si>
  <si>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</si>
  <si>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</si>
  <si>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</si>
  <si>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</si>
  <si>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</si>
  <si>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</si>
  <si>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</si>
  <si>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</si>
  <si>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</si>
  <si>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</si>
  <si>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</si>
  <si>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</si>
  <si>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</si>
  <si>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</si>
  <si>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</si>
  <si>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</si>
  <si>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</si>
  <si>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</si>
  <si>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</si>
  <si>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</si>
  <si>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</si>
  <si>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 Statement - Financial Performance (rev and expend) ( All ) for 2nd Quarter ended 31 December 2016 (Figures Finalised as at 2017/01/30)</t>
  </si>
  <si>
    <t>North West: Rustenburg(NW373) - Table C4 Quarterly Budget Statement - Financial Performance (rev and expend) ( All ) for 2nd Quarter ended 31 December 2016 (Figures Finalised as at 2017/01/30)</t>
  </si>
  <si>
    <t>North West: Kgetlengrivier(NW374) - Table C4 Quarterly Budget Statement - Financial Performance (rev and expend) ( All ) for 2nd Quarter ended 31 December 2016 (Figures Finalised as at 2017/01/30)</t>
  </si>
  <si>
    <t>North West: Moses Kotane(NW375) - Table C4 Quarterly Budget Statement - Financial Performance (rev and expend) ( All ) for 2nd Quarter ended 31 December 2016 (Figures Finalised as at 2017/01/30)</t>
  </si>
  <si>
    <t>North West: Bojanala Platinum(DC37) - Table C4 Quarterly Budget Statement - Financial Performance (rev and expend) ( All ) for 2nd Quarter ended 31 December 2016 (Figures Finalised as at 2017/01/30)</t>
  </si>
  <si>
    <t>North West: Ratlou(NW381) - Table C4 Quarterly Budget Statement - Financial Performance (rev and expend) ( All ) for 2nd Quarter ended 31 December 2016 (Figures Finalised as at 2017/01/30)</t>
  </si>
  <si>
    <t>North West: Tswaing(NW382) - Table C4 Quarterly Budget Statement - Financial Performance (rev and expend) ( All ) for 2nd Quarter ended 31 December 2016 (Figures Finalised as at 2017/01/30)</t>
  </si>
  <si>
    <t>North West: Mafikeng(NW383) - Table C4 Quarterly Budget Statement - Financial Performance (rev and expend) ( All ) for 2nd Quarter ended 31 December 2016 (Figures Finalised as at 2017/01/30)</t>
  </si>
  <si>
    <t>North West: Ditsobotla(NW384) - Table C4 Quarterly Budget Statement - Financial Performance (rev and expend) ( All ) for 2nd Quarter ended 31 December 2016 (Figures Finalised as at 2017/01/30)</t>
  </si>
  <si>
    <t>North West: Ramotshere Moiloa(NW385) - Table C4 Quarterly Budget Statement - Financial Performance (rev and expend) ( All ) for 2nd Quarter ended 31 December 2016 (Figures Finalised as at 2017/01/30)</t>
  </si>
  <si>
    <t>North West: Ngaka Modiri Molema(DC38) - Table C4 Quarterly Budget Statement - Financial Performance (rev and expend) ( All ) for 2nd Quarter ended 31 December 2016 (Figures Finalised as at 2017/01/30)</t>
  </si>
  <si>
    <t>North West: Naledi (Nw)(NW392) - Table C4 Quarterly Budget Statement - Financial Performance (rev and expend) ( All ) for 2nd Quarter ended 31 December 2016 (Figures Finalised as at 2017/01/30)</t>
  </si>
  <si>
    <t>North West: Mamusa(NW393) - Table C4 Quarterly Budget Statement - Financial Performance (rev and expend) ( All ) for 2nd Quarter ended 31 December 2016 (Figures Finalised as at 2017/01/30)</t>
  </si>
  <si>
    <t>North West: Greater Taung(NW394) - Table C4 Quarterly Budget Statement - Financial Performance (rev and expend) ( All ) for 2nd Quarter ended 31 December 2016 (Figures Finalised as at 2017/01/30)</t>
  </si>
  <si>
    <t>North West: Lekwa-Teemane(NW396) - Table C4 Quarterly Budget Statement - Financial Performance (rev and expend) ( All ) for 2nd Quarter ended 31 December 2016 (Figures Finalised as at 2017/01/30)</t>
  </si>
  <si>
    <t>North West: Kagisano-Molopo(NW397) - Table C4 Quarterly Budget Statement - Financial Performance (rev and expend) ( All ) for 2nd Quarter ended 31 December 2016 (Figures Finalised as at 2017/01/30)</t>
  </si>
  <si>
    <t>North West: Dr Ruth Segomotsi Mompati(DC39) - Table C4 Quarterly Budget Statement - Financial Performance (rev and expend) ( All ) for 2nd Quarter ended 31 December 2016 (Figures Finalised as at 2017/01/30)</t>
  </si>
  <si>
    <t>North West: City Of Matlosana(NW403) - Table C4 Quarterly Budget Statement - Financial Performance (rev and expend) ( All ) for 2nd Quarter ended 31 December 2016 (Figures Finalised as at 2017/01/30)</t>
  </si>
  <si>
    <t>North West: Maquassi Hills(NW404) - Table C4 Quarterly Budget Statement - Financial Performance (rev and expend) ( All ) for 2nd Quarter ended 31 December 2016 (Figures Finalised as at 2017/01/30)</t>
  </si>
  <si>
    <t>North West: Tlokwe-Ventersdorp(NW405) - Table C4 Quarterly Budget Statement - Financial Performance (rev and expend) ( All ) for 2nd Quarter ended 31 December 2016 (Figures Finalised as at 2017/01/30)</t>
  </si>
  <si>
    <t>North West: Dr Kenneth Kaunda(DC40)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</si>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</sst>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811406155</v>
      </c>
      <c r="D5" s="6">
        <v>0</v>
      </c>
      <c r="E5" s="7">
        <v>1445338403</v>
      </c>
      <c r="F5" s="8">
        <v>1445338403</v>
      </c>
      <c r="G5" s="8">
        <v>216264041</v>
      </c>
      <c r="H5" s="8">
        <v>113262768</v>
      </c>
      <c r="I5" s="8">
        <v>114175370</v>
      </c>
      <c r="J5" s="8">
        <v>443702179</v>
      </c>
      <c r="K5" s="8">
        <v>117086658</v>
      </c>
      <c r="L5" s="8">
        <v>112893358</v>
      </c>
      <c r="M5" s="8">
        <v>110605971</v>
      </c>
      <c r="N5" s="8">
        <v>340585987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784288166</v>
      </c>
      <c r="X5" s="8">
        <v>663020911</v>
      </c>
      <c r="Y5" s="8">
        <v>121267255</v>
      </c>
      <c r="Z5" s="2">
        <v>18.29</v>
      </c>
      <c r="AA5" s="6">
        <v>1445338403</v>
      </c>
    </row>
    <row r="6" spans="1:27" ht="13.5">
      <c r="A6" s="23" t="s">
        <v>33</v>
      </c>
      <c r="B6" s="24"/>
      <c r="C6" s="6">
        <v>3271460</v>
      </c>
      <c r="D6" s="6">
        <v>0</v>
      </c>
      <c r="E6" s="7">
        <v>33559521</v>
      </c>
      <c r="F6" s="8">
        <v>33559521</v>
      </c>
      <c r="G6" s="8">
        <v>0</v>
      </c>
      <c r="H6" s="8">
        <v>0</v>
      </c>
      <c r="I6" s="8">
        <v>2644946</v>
      </c>
      <c r="J6" s="8">
        <v>2644946</v>
      </c>
      <c r="K6" s="8">
        <v>2965006</v>
      </c>
      <c r="L6" s="8">
        <v>2965727</v>
      </c>
      <c r="M6" s="8">
        <v>3023682</v>
      </c>
      <c r="N6" s="8">
        <v>8954415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11599361</v>
      </c>
      <c r="X6" s="8">
        <v>1750002</v>
      </c>
      <c r="Y6" s="8">
        <v>9849359</v>
      </c>
      <c r="Z6" s="2">
        <v>562.82</v>
      </c>
      <c r="AA6" s="6">
        <v>33559521</v>
      </c>
    </row>
    <row r="7" spans="1:27" ht="13.5">
      <c r="A7" s="25" t="s">
        <v>34</v>
      </c>
      <c r="B7" s="24"/>
      <c r="C7" s="6">
        <v>1308119599</v>
      </c>
      <c r="D7" s="6">
        <v>0</v>
      </c>
      <c r="E7" s="7">
        <v>3895109173</v>
      </c>
      <c r="F7" s="8">
        <v>3895109173</v>
      </c>
      <c r="G7" s="8">
        <v>340833204</v>
      </c>
      <c r="H7" s="8">
        <v>340462093</v>
      </c>
      <c r="I7" s="8">
        <v>317362405</v>
      </c>
      <c r="J7" s="8">
        <v>998657702</v>
      </c>
      <c r="K7" s="8">
        <v>456176805</v>
      </c>
      <c r="L7" s="8">
        <v>333097836</v>
      </c>
      <c r="M7" s="8">
        <v>308602179</v>
      </c>
      <c r="N7" s="8">
        <v>1097876820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2096534522</v>
      </c>
      <c r="X7" s="8">
        <v>1949732903</v>
      </c>
      <c r="Y7" s="8">
        <v>146801619</v>
      </c>
      <c r="Z7" s="2">
        <v>7.53</v>
      </c>
      <c r="AA7" s="6">
        <v>3895109173</v>
      </c>
    </row>
    <row r="8" spans="1:27" ht="13.5">
      <c r="A8" s="25" t="s">
        <v>35</v>
      </c>
      <c r="B8" s="24"/>
      <c r="C8" s="6">
        <v>712504529</v>
      </c>
      <c r="D8" s="6">
        <v>0</v>
      </c>
      <c r="E8" s="7">
        <v>1490991221</v>
      </c>
      <c r="F8" s="8">
        <v>1490991221</v>
      </c>
      <c r="G8" s="8">
        <v>119106273</v>
      </c>
      <c r="H8" s="8">
        <v>126033167</v>
      </c>
      <c r="I8" s="8">
        <v>7692975093</v>
      </c>
      <c r="J8" s="8">
        <v>7938114533</v>
      </c>
      <c r="K8" s="8">
        <v>-7524975241</v>
      </c>
      <c r="L8" s="8">
        <v>131011804</v>
      </c>
      <c r="M8" s="8">
        <v>144373068</v>
      </c>
      <c r="N8" s="8">
        <v>-7249590369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688524164</v>
      </c>
      <c r="X8" s="8">
        <v>703291293</v>
      </c>
      <c r="Y8" s="8">
        <v>-14767129</v>
      </c>
      <c r="Z8" s="2">
        <v>-2.1</v>
      </c>
      <c r="AA8" s="6">
        <v>1490991221</v>
      </c>
    </row>
    <row r="9" spans="1:27" ht="13.5">
      <c r="A9" s="25" t="s">
        <v>36</v>
      </c>
      <c r="B9" s="24"/>
      <c r="C9" s="6">
        <v>188283306</v>
      </c>
      <c r="D9" s="6">
        <v>0</v>
      </c>
      <c r="E9" s="7">
        <v>519046052</v>
      </c>
      <c r="F9" s="8">
        <v>519046052</v>
      </c>
      <c r="G9" s="8">
        <v>38749343</v>
      </c>
      <c r="H9" s="8">
        <v>40208454</v>
      </c>
      <c r="I9" s="8">
        <v>45339820</v>
      </c>
      <c r="J9" s="8">
        <v>124297617</v>
      </c>
      <c r="K9" s="8">
        <v>23830357</v>
      </c>
      <c r="L9" s="8">
        <v>57250656</v>
      </c>
      <c r="M9" s="8">
        <v>48709365</v>
      </c>
      <c r="N9" s="8">
        <v>129790378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254087995</v>
      </c>
      <c r="X9" s="8">
        <v>234945005</v>
      </c>
      <c r="Y9" s="8">
        <v>19142990</v>
      </c>
      <c r="Z9" s="2">
        <v>8.15</v>
      </c>
      <c r="AA9" s="6">
        <v>519046052</v>
      </c>
    </row>
    <row r="10" spans="1:27" ht="13.5">
      <c r="A10" s="25" t="s">
        <v>37</v>
      </c>
      <c r="B10" s="24"/>
      <c r="C10" s="6">
        <v>212914664</v>
      </c>
      <c r="D10" s="6">
        <v>0</v>
      </c>
      <c r="E10" s="7">
        <v>417921000</v>
      </c>
      <c r="F10" s="26">
        <v>417921000</v>
      </c>
      <c r="G10" s="26">
        <v>37187066</v>
      </c>
      <c r="H10" s="26">
        <v>40487960</v>
      </c>
      <c r="I10" s="26">
        <v>35873103</v>
      </c>
      <c r="J10" s="26">
        <v>113548129</v>
      </c>
      <c r="K10" s="26">
        <v>32324770</v>
      </c>
      <c r="L10" s="26">
        <v>35039735</v>
      </c>
      <c r="M10" s="26">
        <v>32872008</v>
      </c>
      <c r="N10" s="26">
        <v>100236513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213784642</v>
      </c>
      <c r="X10" s="26">
        <v>203035216</v>
      </c>
      <c r="Y10" s="26">
        <v>10749426</v>
      </c>
      <c r="Z10" s="27">
        <v>5.29</v>
      </c>
      <c r="AA10" s="28">
        <v>417921000</v>
      </c>
    </row>
    <row r="11" spans="1:27" ht="13.5">
      <c r="A11" s="25" t="s">
        <v>38</v>
      </c>
      <c r="B11" s="29"/>
      <c r="C11" s="6">
        <v>60470</v>
      </c>
      <c r="D11" s="6">
        <v>0</v>
      </c>
      <c r="E11" s="7">
        <v>32512567</v>
      </c>
      <c r="F11" s="8">
        <v>32512567</v>
      </c>
      <c r="G11" s="8">
        <v>2267235</v>
      </c>
      <c r="H11" s="8">
        <v>1762020</v>
      </c>
      <c r="I11" s="8">
        <v>2007156</v>
      </c>
      <c r="J11" s="8">
        <v>6036411</v>
      </c>
      <c r="K11" s="8">
        <v>827635</v>
      </c>
      <c r="L11" s="8">
        <v>3289335</v>
      </c>
      <c r="M11" s="8">
        <v>2424244</v>
      </c>
      <c r="N11" s="8">
        <v>6541214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12577625</v>
      </c>
      <c r="X11" s="8">
        <v>1199308</v>
      </c>
      <c r="Y11" s="8">
        <v>11378317</v>
      </c>
      <c r="Z11" s="2">
        <v>948.74</v>
      </c>
      <c r="AA11" s="6">
        <v>32512567</v>
      </c>
    </row>
    <row r="12" spans="1:27" ht="13.5">
      <c r="A12" s="25" t="s">
        <v>39</v>
      </c>
      <c r="B12" s="29"/>
      <c r="C12" s="6">
        <v>13665548</v>
      </c>
      <c r="D12" s="6">
        <v>0</v>
      </c>
      <c r="E12" s="7">
        <v>41953094</v>
      </c>
      <c r="F12" s="8">
        <v>41953094</v>
      </c>
      <c r="G12" s="8">
        <v>3262432</v>
      </c>
      <c r="H12" s="8">
        <v>2416560</v>
      </c>
      <c r="I12" s="8">
        <v>2597596</v>
      </c>
      <c r="J12" s="8">
        <v>8276588</v>
      </c>
      <c r="K12" s="8">
        <v>2217012</v>
      </c>
      <c r="L12" s="8">
        <v>2708449</v>
      </c>
      <c r="M12" s="8">
        <v>2213341</v>
      </c>
      <c r="N12" s="8">
        <v>7138802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15415390</v>
      </c>
      <c r="X12" s="8">
        <v>15363514</v>
      </c>
      <c r="Y12" s="8">
        <v>51876</v>
      </c>
      <c r="Z12" s="2">
        <v>0.34</v>
      </c>
      <c r="AA12" s="6">
        <v>41953094</v>
      </c>
    </row>
    <row r="13" spans="1:27" ht="13.5">
      <c r="A13" s="23" t="s">
        <v>40</v>
      </c>
      <c r="B13" s="29"/>
      <c r="C13" s="6">
        <v>36167538</v>
      </c>
      <c r="D13" s="6">
        <v>0</v>
      </c>
      <c r="E13" s="7">
        <v>81274842</v>
      </c>
      <c r="F13" s="8">
        <v>81274842</v>
      </c>
      <c r="G13" s="8">
        <v>7885906</v>
      </c>
      <c r="H13" s="8">
        <v>6667018</v>
      </c>
      <c r="I13" s="8">
        <v>5182405</v>
      </c>
      <c r="J13" s="8">
        <v>19735329</v>
      </c>
      <c r="K13" s="8">
        <v>7097593</v>
      </c>
      <c r="L13" s="8">
        <v>3806499</v>
      </c>
      <c r="M13" s="8">
        <v>1597514</v>
      </c>
      <c r="N13" s="8">
        <v>12501606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32236935</v>
      </c>
      <c r="X13" s="8">
        <v>38976868</v>
      </c>
      <c r="Y13" s="8">
        <v>-6739933</v>
      </c>
      <c r="Z13" s="2">
        <v>-17.29</v>
      </c>
      <c r="AA13" s="6">
        <v>81274842</v>
      </c>
    </row>
    <row r="14" spans="1:27" ht="13.5">
      <c r="A14" s="23" t="s">
        <v>41</v>
      </c>
      <c r="B14" s="29"/>
      <c r="C14" s="6">
        <v>299477675</v>
      </c>
      <c r="D14" s="6">
        <v>0</v>
      </c>
      <c r="E14" s="7">
        <v>469223299</v>
      </c>
      <c r="F14" s="8">
        <v>469223299</v>
      </c>
      <c r="G14" s="8">
        <v>47879509</v>
      </c>
      <c r="H14" s="8">
        <v>48992834</v>
      </c>
      <c r="I14" s="8">
        <v>54044108</v>
      </c>
      <c r="J14" s="8">
        <v>150916451</v>
      </c>
      <c r="K14" s="8">
        <v>54610365</v>
      </c>
      <c r="L14" s="8">
        <v>56291567</v>
      </c>
      <c r="M14" s="8">
        <v>56312577</v>
      </c>
      <c r="N14" s="8">
        <v>167214509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318130960</v>
      </c>
      <c r="X14" s="8">
        <v>191121854</v>
      </c>
      <c r="Y14" s="8">
        <v>127009106</v>
      </c>
      <c r="Z14" s="2">
        <v>66.45</v>
      </c>
      <c r="AA14" s="6">
        <v>469223299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2019</v>
      </c>
      <c r="F15" s="8">
        <v>2019</v>
      </c>
      <c r="G15" s="8">
        <v>0</v>
      </c>
      <c r="H15" s="8">
        <v>1458</v>
      </c>
      <c r="I15" s="8">
        <v>1100</v>
      </c>
      <c r="J15" s="8">
        <v>2558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2558</v>
      </c>
      <c r="X15" s="8">
        <v>-1008</v>
      </c>
      <c r="Y15" s="8">
        <v>3566</v>
      </c>
      <c r="Z15" s="2">
        <v>-353.77</v>
      </c>
      <c r="AA15" s="6">
        <v>2019</v>
      </c>
    </row>
    <row r="16" spans="1:27" ht="13.5">
      <c r="A16" s="23" t="s">
        <v>43</v>
      </c>
      <c r="B16" s="29"/>
      <c r="C16" s="6">
        <v>68634584</v>
      </c>
      <c r="D16" s="6">
        <v>0</v>
      </c>
      <c r="E16" s="7">
        <v>77216143</v>
      </c>
      <c r="F16" s="8">
        <v>77216143</v>
      </c>
      <c r="G16" s="8">
        <v>1096682</v>
      </c>
      <c r="H16" s="8">
        <v>1016584</v>
      </c>
      <c r="I16" s="8">
        <v>1143647</v>
      </c>
      <c r="J16" s="8">
        <v>3256913</v>
      </c>
      <c r="K16" s="8">
        <v>1198262</v>
      </c>
      <c r="L16" s="8">
        <v>1070898</v>
      </c>
      <c r="M16" s="8">
        <v>1954066</v>
      </c>
      <c r="N16" s="8">
        <v>4223226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7480139</v>
      </c>
      <c r="X16" s="8">
        <v>35008687</v>
      </c>
      <c r="Y16" s="8">
        <v>-27528548</v>
      </c>
      <c r="Z16" s="2">
        <v>-78.63</v>
      </c>
      <c r="AA16" s="6">
        <v>77216143</v>
      </c>
    </row>
    <row r="17" spans="1:27" ht="13.5">
      <c r="A17" s="23" t="s">
        <v>44</v>
      </c>
      <c r="B17" s="29"/>
      <c r="C17" s="6">
        <v>28577857</v>
      </c>
      <c r="D17" s="6">
        <v>0</v>
      </c>
      <c r="E17" s="7">
        <v>68836507</v>
      </c>
      <c r="F17" s="8">
        <v>68836507</v>
      </c>
      <c r="G17" s="8">
        <v>2541502</v>
      </c>
      <c r="H17" s="8">
        <v>2811523</v>
      </c>
      <c r="I17" s="8">
        <v>3391096</v>
      </c>
      <c r="J17" s="8">
        <v>8744121</v>
      </c>
      <c r="K17" s="8">
        <v>4041875</v>
      </c>
      <c r="L17" s="8">
        <v>3992803</v>
      </c>
      <c r="M17" s="8">
        <v>2969847</v>
      </c>
      <c r="N17" s="8">
        <v>11004525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19748646</v>
      </c>
      <c r="X17" s="8">
        <v>20754216</v>
      </c>
      <c r="Y17" s="8">
        <v>-1005570</v>
      </c>
      <c r="Z17" s="2">
        <v>-4.85</v>
      </c>
      <c r="AA17" s="6">
        <v>68836507</v>
      </c>
    </row>
    <row r="18" spans="1:27" ht="13.5">
      <c r="A18" s="25" t="s">
        <v>45</v>
      </c>
      <c r="B18" s="24"/>
      <c r="C18" s="6">
        <v>10273935</v>
      </c>
      <c r="D18" s="6">
        <v>0</v>
      </c>
      <c r="E18" s="7">
        <v>31018706</v>
      </c>
      <c r="F18" s="8">
        <v>31018706</v>
      </c>
      <c r="G18" s="8">
        <v>3467296</v>
      </c>
      <c r="H18" s="8">
        <v>-2085271</v>
      </c>
      <c r="I18" s="8">
        <v>5747390</v>
      </c>
      <c r="J18" s="8">
        <v>7129415</v>
      </c>
      <c r="K18" s="8">
        <v>-244533</v>
      </c>
      <c r="L18" s="8">
        <v>4526405</v>
      </c>
      <c r="M18" s="8">
        <v>-3066357</v>
      </c>
      <c r="N18" s="8">
        <v>1215515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8344930</v>
      </c>
      <c r="X18" s="8">
        <v>16288931</v>
      </c>
      <c r="Y18" s="8">
        <v>-7944001</v>
      </c>
      <c r="Z18" s="2">
        <v>-48.77</v>
      </c>
      <c r="AA18" s="6">
        <v>31018706</v>
      </c>
    </row>
    <row r="19" spans="1:27" ht="13.5">
      <c r="A19" s="23" t="s">
        <v>46</v>
      </c>
      <c r="B19" s="29"/>
      <c r="C19" s="6">
        <v>2023069338</v>
      </c>
      <c r="D19" s="6">
        <v>0</v>
      </c>
      <c r="E19" s="7">
        <v>4666560431</v>
      </c>
      <c r="F19" s="8">
        <v>4666560431</v>
      </c>
      <c r="G19" s="8">
        <v>1480263772</v>
      </c>
      <c r="H19" s="8">
        <v>270494401</v>
      </c>
      <c r="I19" s="8">
        <v>7334893</v>
      </c>
      <c r="J19" s="8">
        <v>1758093066</v>
      </c>
      <c r="K19" s="8">
        <v>32763655</v>
      </c>
      <c r="L19" s="8">
        <v>6508096</v>
      </c>
      <c r="M19" s="8">
        <v>965261210</v>
      </c>
      <c r="N19" s="8">
        <v>1004532961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2762626027</v>
      </c>
      <c r="X19" s="8">
        <v>2885596848</v>
      </c>
      <c r="Y19" s="8">
        <v>-122970821</v>
      </c>
      <c r="Z19" s="2">
        <v>-4.26</v>
      </c>
      <c r="AA19" s="6">
        <v>4666560431</v>
      </c>
    </row>
    <row r="20" spans="1:27" ht="13.5">
      <c r="A20" s="23" t="s">
        <v>47</v>
      </c>
      <c r="B20" s="29"/>
      <c r="C20" s="6">
        <v>185736784</v>
      </c>
      <c r="D20" s="6">
        <v>0</v>
      </c>
      <c r="E20" s="7">
        <v>322339968</v>
      </c>
      <c r="F20" s="26">
        <v>322339968</v>
      </c>
      <c r="G20" s="26">
        <v>16560638</v>
      </c>
      <c r="H20" s="26">
        <v>16196979</v>
      </c>
      <c r="I20" s="26">
        <v>28536892</v>
      </c>
      <c r="J20" s="26">
        <v>61294509</v>
      </c>
      <c r="K20" s="26">
        <v>30155650</v>
      </c>
      <c r="L20" s="26">
        <v>24646959</v>
      </c>
      <c r="M20" s="26">
        <v>20178368</v>
      </c>
      <c r="N20" s="26">
        <v>74980977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136275486</v>
      </c>
      <c r="X20" s="26">
        <v>142173204</v>
      </c>
      <c r="Y20" s="26">
        <v>-5897718</v>
      </c>
      <c r="Z20" s="27">
        <v>-4.15</v>
      </c>
      <c r="AA20" s="28">
        <v>322339968</v>
      </c>
    </row>
    <row r="21" spans="1:27" ht="13.5">
      <c r="A21" s="23" t="s">
        <v>48</v>
      </c>
      <c r="B21" s="29"/>
      <c r="C21" s="6">
        <v>1695349</v>
      </c>
      <c r="D21" s="6">
        <v>0</v>
      </c>
      <c r="E21" s="7">
        <v>23292000</v>
      </c>
      <c r="F21" s="8">
        <v>23292000</v>
      </c>
      <c r="G21" s="8">
        <v>0</v>
      </c>
      <c r="H21" s="8">
        <v>85965</v>
      </c>
      <c r="I21" s="30">
        <v>46491</v>
      </c>
      <c r="J21" s="8">
        <v>132456</v>
      </c>
      <c r="K21" s="8">
        <v>0</v>
      </c>
      <c r="L21" s="8">
        <v>659649</v>
      </c>
      <c r="M21" s="8">
        <v>0</v>
      </c>
      <c r="N21" s="8">
        <v>659649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792105</v>
      </c>
      <c r="X21" s="8">
        <v>16498014</v>
      </c>
      <c r="Y21" s="8">
        <v>-15705909</v>
      </c>
      <c r="Z21" s="2">
        <v>-95.2</v>
      </c>
      <c r="AA21" s="6">
        <v>23292000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5903858791</v>
      </c>
      <c r="D22" s="33">
        <f>SUM(D5:D21)</f>
        <v>0</v>
      </c>
      <c r="E22" s="34">
        <f t="shared" si="0"/>
        <v>13616194946</v>
      </c>
      <c r="F22" s="35">
        <f t="shared" si="0"/>
        <v>13616194946</v>
      </c>
      <c r="G22" s="35">
        <f t="shared" si="0"/>
        <v>2317364899</v>
      </c>
      <c r="H22" s="35">
        <f t="shared" si="0"/>
        <v>1008814513</v>
      </c>
      <c r="I22" s="35">
        <f t="shared" si="0"/>
        <v>8318403511</v>
      </c>
      <c r="J22" s="35">
        <f t="shared" si="0"/>
        <v>11644582923</v>
      </c>
      <c r="K22" s="35">
        <f t="shared" si="0"/>
        <v>-6759924131</v>
      </c>
      <c r="L22" s="35">
        <f t="shared" si="0"/>
        <v>779759776</v>
      </c>
      <c r="M22" s="35">
        <f t="shared" si="0"/>
        <v>1698031083</v>
      </c>
      <c r="N22" s="35">
        <f t="shared" si="0"/>
        <v>-4282133272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7362449651</v>
      </c>
      <c r="X22" s="35">
        <f t="shared" si="0"/>
        <v>7118755766</v>
      </c>
      <c r="Y22" s="35">
        <f t="shared" si="0"/>
        <v>243693885</v>
      </c>
      <c r="Z22" s="36">
        <f>+IF(X22&lt;&gt;0,+(Y22/X22)*100,0)</f>
        <v>3.4232651464727892</v>
      </c>
      <c r="AA22" s="33">
        <f>SUM(AA5:AA21)</f>
        <v>13616194946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1642866056</v>
      </c>
      <c r="D25" s="6">
        <v>0</v>
      </c>
      <c r="E25" s="7">
        <v>3537364505</v>
      </c>
      <c r="F25" s="8">
        <v>3537364505</v>
      </c>
      <c r="G25" s="8">
        <v>289501646</v>
      </c>
      <c r="H25" s="8">
        <v>297250613</v>
      </c>
      <c r="I25" s="8">
        <v>290594109</v>
      </c>
      <c r="J25" s="8">
        <v>877346368</v>
      </c>
      <c r="K25" s="8">
        <v>285392330</v>
      </c>
      <c r="L25" s="8">
        <v>310135645</v>
      </c>
      <c r="M25" s="8">
        <v>268049299</v>
      </c>
      <c r="N25" s="8">
        <v>863577274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1740923642</v>
      </c>
      <c r="X25" s="8">
        <v>1682702034</v>
      </c>
      <c r="Y25" s="8">
        <v>58221608</v>
      </c>
      <c r="Z25" s="2">
        <v>3.46</v>
      </c>
      <c r="AA25" s="6">
        <v>3537364505</v>
      </c>
    </row>
    <row r="26" spans="1:27" ht="13.5">
      <c r="A26" s="25" t="s">
        <v>52</v>
      </c>
      <c r="B26" s="24"/>
      <c r="C26" s="6">
        <v>123501236</v>
      </c>
      <c r="D26" s="6">
        <v>0</v>
      </c>
      <c r="E26" s="7">
        <v>305494592</v>
      </c>
      <c r="F26" s="8">
        <v>305494592</v>
      </c>
      <c r="G26" s="8">
        <v>20348548</v>
      </c>
      <c r="H26" s="8">
        <v>19176780</v>
      </c>
      <c r="I26" s="8">
        <v>23677796</v>
      </c>
      <c r="J26" s="8">
        <v>63203124</v>
      </c>
      <c r="K26" s="8">
        <v>21692844</v>
      </c>
      <c r="L26" s="8">
        <v>23281554</v>
      </c>
      <c r="M26" s="8">
        <v>21321941</v>
      </c>
      <c r="N26" s="8">
        <v>66296339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129499463</v>
      </c>
      <c r="X26" s="8">
        <v>130767892</v>
      </c>
      <c r="Y26" s="8">
        <v>-1268429</v>
      </c>
      <c r="Z26" s="2">
        <v>-0.97</v>
      </c>
      <c r="AA26" s="6">
        <v>305494592</v>
      </c>
    </row>
    <row r="27" spans="1:27" ht="13.5">
      <c r="A27" s="25" t="s">
        <v>53</v>
      </c>
      <c r="B27" s="24"/>
      <c r="C27" s="6">
        <v>1004991306</v>
      </c>
      <c r="D27" s="6">
        <v>0</v>
      </c>
      <c r="E27" s="7">
        <v>1325990181</v>
      </c>
      <c r="F27" s="8">
        <v>1325990181</v>
      </c>
      <c r="G27" s="8">
        <v>32942157</v>
      </c>
      <c r="H27" s="8">
        <v>37041764</v>
      </c>
      <c r="I27" s="8">
        <v>37049648</v>
      </c>
      <c r="J27" s="8">
        <v>107033569</v>
      </c>
      <c r="K27" s="8">
        <v>37126518</v>
      </c>
      <c r="L27" s="8">
        <v>37013359</v>
      </c>
      <c r="M27" s="8">
        <v>39454597</v>
      </c>
      <c r="N27" s="8">
        <v>113594474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220628043</v>
      </c>
      <c r="X27" s="8">
        <v>545184365</v>
      </c>
      <c r="Y27" s="8">
        <v>-324556322</v>
      </c>
      <c r="Z27" s="2">
        <v>-59.53</v>
      </c>
      <c r="AA27" s="6">
        <v>1325990181</v>
      </c>
    </row>
    <row r="28" spans="1:27" ht="13.5">
      <c r="A28" s="25" t="s">
        <v>54</v>
      </c>
      <c r="B28" s="24"/>
      <c r="C28" s="6">
        <v>1321342036</v>
      </c>
      <c r="D28" s="6">
        <v>0</v>
      </c>
      <c r="E28" s="7">
        <v>1785333595</v>
      </c>
      <c r="F28" s="8">
        <v>1785333595</v>
      </c>
      <c r="G28" s="8">
        <v>16118135</v>
      </c>
      <c r="H28" s="8">
        <v>18620001</v>
      </c>
      <c r="I28" s="8">
        <v>15824800</v>
      </c>
      <c r="J28" s="8">
        <v>50562936</v>
      </c>
      <c r="K28" s="8">
        <v>14482238</v>
      </c>
      <c r="L28" s="8">
        <v>212446591</v>
      </c>
      <c r="M28" s="8">
        <v>54782037</v>
      </c>
      <c r="N28" s="8">
        <v>281710866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332273802</v>
      </c>
      <c r="X28" s="8">
        <v>778117758</v>
      </c>
      <c r="Y28" s="8">
        <v>-445843956</v>
      </c>
      <c r="Z28" s="2">
        <v>-57.3</v>
      </c>
      <c r="AA28" s="6">
        <v>1785333595</v>
      </c>
    </row>
    <row r="29" spans="1:27" ht="13.5">
      <c r="A29" s="25" t="s">
        <v>55</v>
      </c>
      <c r="B29" s="24"/>
      <c r="C29" s="6">
        <v>183365902</v>
      </c>
      <c r="D29" s="6">
        <v>0</v>
      </c>
      <c r="E29" s="7">
        <v>107548163</v>
      </c>
      <c r="F29" s="8">
        <v>107548163</v>
      </c>
      <c r="G29" s="8">
        <v>13561014</v>
      </c>
      <c r="H29" s="8">
        <v>10044349</v>
      </c>
      <c r="I29" s="8">
        <v>25057331</v>
      </c>
      <c r="J29" s="8">
        <v>48662694</v>
      </c>
      <c r="K29" s="8">
        <v>13301682</v>
      </c>
      <c r="L29" s="8">
        <v>4718936</v>
      </c>
      <c r="M29" s="8">
        <v>30515529</v>
      </c>
      <c r="N29" s="8">
        <v>48536147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97198841</v>
      </c>
      <c r="X29" s="8">
        <v>46191383</v>
      </c>
      <c r="Y29" s="8">
        <v>51007458</v>
      </c>
      <c r="Z29" s="2">
        <v>110.43</v>
      </c>
      <c r="AA29" s="6">
        <v>107548163</v>
      </c>
    </row>
    <row r="30" spans="1:27" ht="13.5">
      <c r="A30" s="25" t="s">
        <v>56</v>
      </c>
      <c r="B30" s="24"/>
      <c r="C30" s="6">
        <v>1664197404</v>
      </c>
      <c r="D30" s="6">
        <v>0</v>
      </c>
      <c r="E30" s="7">
        <v>3876440716</v>
      </c>
      <c r="F30" s="8">
        <v>3876440716</v>
      </c>
      <c r="G30" s="8">
        <v>200117526</v>
      </c>
      <c r="H30" s="8">
        <v>458128633</v>
      </c>
      <c r="I30" s="8">
        <v>355763685</v>
      </c>
      <c r="J30" s="8">
        <v>1014009844</v>
      </c>
      <c r="K30" s="8">
        <v>277736708</v>
      </c>
      <c r="L30" s="8">
        <v>211105807</v>
      </c>
      <c r="M30" s="8">
        <v>407752081</v>
      </c>
      <c r="N30" s="8">
        <v>896594596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1910604440</v>
      </c>
      <c r="X30" s="8">
        <v>1841306814</v>
      </c>
      <c r="Y30" s="8">
        <v>69297626</v>
      </c>
      <c r="Z30" s="2">
        <v>3.76</v>
      </c>
      <c r="AA30" s="6">
        <v>3876440716</v>
      </c>
    </row>
    <row r="31" spans="1:27" ht="13.5">
      <c r="A31" s="25" t="s">
        <v>57</v>
      </c>
      <c r="B31" s="24"/>
      <c r="C31" s="6">
        <v>216542828</v>
      </c>
      <c r="D31" s="6">
        <v>0</v>
      </c>
      <c r="E31" s="7">
        <v>544521125</v>
      </c>
      <c r="F31" s="8">
        <v>544521125</v>
      </c>
      <c r="G31" s="8">
        <v>9153057</v>
      </c>
      <c r="H31" s="8">
        <v>19793858</v>
      </c>
      <c r="I31" s="8">
        <v>32750615</v>
      </c>
      <c r="J31" s="8">
        <v>61697530</v>
      </c>
      <c r="K31" s="8">
        <v>26919636</v>
      </c>
      <c r="L31" s="8">
        <v>48027898</v>
      </c>
      <c r="M31" s="8">
        <v>45137397</v>
      </c>
      <c r="N31" s="8">
        <v>120084931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181782461</v>
      </c>
      <c r="X31" s="8">
        <v>267382736</v>
      </c>
      <c r="Y31" s="8">
        <v>-85600275</v>
      </c>
      <c r="Z31" s="2">
        <v>-32.01</v>
      </c>
      <c r="AA31" s="6">
        <v>544521125</v>
      </c>
    </row>
    <row r="32" spans="1:27" ht="13.5">
      <c r="A32" s="25" t="s">
        <v>58</v>
      </c>
      <c r="B32" s="24"/>
      <c r="C32" s="6">
        <v>272121757</v>
      </c>
      <c r="D32" s="6">
        <v>0</v>
      </c>
      <c r="E32" s="7">
        <v>716033549</v>
      </c>
      <c r="F32" s="8">
        <v>716033549</v>
      </c>
      <c r="G32" s="8">
        <v>34569118</v>
      </c>
      <c r="H32" s="8">
        <v>61012857</v>
      </c>
      <c r="I32" s="8">
        <v>86703480</v>
      </c>
      <c r="J32" s="8">
        <v>182285455</v>
      </c>
      <c r="K32" s="8">
        <v>79507670</v>
      </c>
      <c r="L32" s="8">
        <v>62554753</v>
      </c>
      <c r="M32" s="8">
        <v>101170710</v>
      </c>
      <c r="N32" s="8">
        <v>243233133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425518588</v>
      </c>
      <c r="X32" s="8">
        <v>344434608</v>
      </c>
      <c r="Y32" s="8">
        <v>81083980</v>
      </c>
      <c r="Z32" s="2">
        <v>23.54</v>
      </c>
      <c r="AA32" s="6">
        <v>716033549</v>
      </c>
    </row>
    <row r="33" spans="1:27" ht="13.5">
      <c r="A33" s="25" t="s">
        <v>59</v>
      </c>
      <c r="B33" s="24"/>
      <c r="C33" s="6">
        <v>164773719</v>
      </c>
      <c r="D33" s="6">
        <v>0</v>
      </c>
      <c r="E33" s="7">
        <v>320714583</v>
      </c>
      <c r="F33" s="8">
        <v>320714583</v>
      </c>
      <c r="G33" s="8">
        <v>2641521</v>
      </c>
      <c r="H33" s="8">
        <v>7177850</v>
      </c>
      <c r="I33" s="8">
        <v>6198411</v>
      </c>
      <c r="J33" s="8">
        <v>16017782</v>
      </c>
      <c r="K33" s="8">
        <v>21722129</v>
      </c>
      <c r="L33" s="8">
        <v>12490908</v>
      </c>
      <c r="M33" s="8">
        <v>7228105</v>
      </c>
      <c r="N33" s="8">
        <v>41441142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57458924</v>
      </c>
      <c r="X33" s="8">
        <v>129996045</v>
      </c>
      <c r="Y33" s="8">
        <v>-72537121</v>
      </c>
      <c r="Z33" s="2">
        <v>-55.8</v>
      </c>
      <c r="AA33" s="6">
        <v>320714583</v>
      </c>
    </row>
    <row r="34" spans="1:27" ht="13.5">
      <c r="A34" s="25" t="s">
        <v>60</v>
      </c>
      <c r="B34" s="24"/>
      <c r="C34" s="6">
        <v>841014076</v>
      </c>
      <c r="D34" s="6">
        <v>0</v>
      </c>
      <c r="E34" s="7">
        <v>1726241945</v>
      </c>
      <c r="F34" s="8">
        <v>1726241945</v>
      </c>
      <c r="G34" s="8">
        <v>124643626</v>
      </c>
      <c r="H34" s="8">
        <v>114006838</v>
      </c>
      <c r="I34" s="8">
        <v>179210205</v>
      </c>
      <c r="J34" s="8">
        <v>417860669</v>
      </c>
      <c r="K34" s="8">
        <v>108079497</v>
      </c>
      <c r="L34" s="8">
        <v>125204916</v>
      </c>
      <c r="M34" s="8">
        <v>131550487</v>
      </c>
      <c r="N34" s="8">
        <v>364834900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782695569</v>
      </c>
      <c r="X34" s="8">
        <v>934565873</v>
      </c>
      <c r="Y34" s="8">
        <v>-151870304</v>
      </c>
      <c r="Z34" s="2">
        <v>-16.25</v>
      </c>
      <c r="AA34" s="6">
        <v>1726241945</v>
      </c>
    </row>
    <row r="35" spans="1:27" ht="13.5">
      <c r="A35" s="23" t="s">
        <v>61</v>
      </c>
      <c r="B35" s="29"/>
      <c r="C35" s="6">
        <v>8612409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7443328729</v>
      </c>
      <c r="D36" s="33">
        <f>SUM(D25:D35)</f>
        <v>0</v>
      </c>
      <c r="E36" s="34">
        <f t="shared" si="1"/>
        <v>14245802954</v>
      </c>
      <c r="F36" s="35">
        <f t="shared" si="1"/>
        <v>14245802954</v>
      </c>
      <c r="G36" s="35">
        <f t="shared" si="1"/>
        <v>743596348</v>
      </c>
      <c r="H36" s="35">
        <f t="shared" si="1"/>
        <v>1042253543</v>
      </c>
      <c r="I36" s="35">
        <f t="shared" si="1"/>
        <v>1052830080</v>
      </c>
      <c r="J36" s="35">
        <f t="shared" si="1"/>
        <v>2838679971</v>
      </c>
      <c r="K36" s="35">
        <f t="shared" si="1"/>
        <v>885961252</v>
      </c>
      <c r="L36" s="35">
        <f t="shared" si="1"/>
        <v>1046980367</v>
      </c>
      <c r="M36" s="35">
        <f t="shared" si="1"/>
        <v>1106962183</v>
      </c>
      <c r="N36" s="35">
        <f t="shared" si="1"/>
        <v>3039903802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5878583773</v>
      </c>
      <c r="X36" s="35">
        <f t="shared" si="1"/>
        <v>6700649508</v>
      </c>
      <c r="Y36" s="35">
        <f t="shared" si="1"/>
        <v>-822065735</v>
      </c>
      <c r="Z36" s="36">
        <f>+IF(X36&lt;&gt;0,+(Y36/X36)*100,0)</f>
        <v>-12.26844851411082</v>
      </c>
      <c r="AA36" s="33">
        <f>SUM(AA25:AA35)</f>
        <v>14245802954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-1539469938</v>
      </c>
      <c r="D38" s="46">
        <f>+D22-D36</f>
        <v>0</v>
      </c>
      <c r="E38" s="47">
        <f t="shared" si="2"/>
        <v>-629608008</v>
      </c>
      <c r="F38" s="48">
        <f t="shared" si="2"/>
        <v>-629608008</v>
      </c>
      <c r="G38" s="48">
        <f t="shared" si="2"/>
        <v>1573768551</v>
      </c>
      <c r="H38" s="48">
        <f t="shared" si="2"/>
        <v>-33439030</v>
      </c>
      <c r="I38" s="48">
        <f t="shared" si="2"/>
        <v>7265573431</v>
      </c>
      <c r="J38" s="48">
        <f t="shared" si="2"/>
        <v>8805902952</v>
      </c>
      <c r="K38" s="48">
        <f t="shared" si="2"/>
        <v>-7645885383</v>
      </c>
      <c r="L38" s="48">
        <f t="shared" si="2"/>
        <v>-267220591</v>
      </c>
      <c r="M38" s="48">
        <f t="shared" si="2"/>
        <v>591068900</v>
      </c>
      <c r="N38" s="48">
        <f t="shared" si="2"/>
        <v>-7322037074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1483865878</v>
      </c>
      <c r="X38" s="48">
        <f>IF(F22=F36,0,X22-X36)</f>
        <v>418106258</v>
      </c>
      <c r="Y38" s="48">
        <f t="shared" si="2"/>
        <v>1065759620</v>
      </c>
      <c r="Z38" s="49">
        <f>+IF(X38&lt;&gt;0,+(Y38/X38)*100,0)</f>
        <v>254.9016188128904</v>
      </c>
      <c r="AA38" s="46">
        <f>+AA22-AA36</f>
        <v>-629608008</v>
      </c>
    </row>
    <row r="39" spans="1:27" ht="13.5">
      <c r="A39" s="23" t="s">
        <v>64</v>
      </c>
      <c r="B39" s="29"/>
      <c r="C39" s="6">
        <v>692635570</v>
      </c>
      <c r="D39" s="6">
        <v>0</v>
      </c>
      <c r="E39" s="7">
        <v>2125552309</v>
      </c>
      <c r="F39" s="8">
        <v>2125552309</v>
      </c>
      <c r="G39" s="8">
        <v>112418926</v>
      </c>
      <c r="H39" s="8">
        <v>31432084</v>
      </c>
      <c r="I39" s="8">
        <v>23994127</v>
      </c>
      <c r="J39" s="8">
        <v>167845137</v>
      </c>
      <c r="K39" s="8">
        <v>60907678</v>
      </c>
      <c r="L39" s="8">
        <v>51442117</v>
      </c>
      <c r="M39" s="8">
        <v>257397929</v>
      </c>
      <c r="N39" s="8">
        <v>369747724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537592861</v>
      </c>
      <c r="X39" s="8">
        <v>1388543172</v>
      </c>
      <c r="Y39" s="8">
        <v>-850950311</v>
      </c>
      <c r="Z39" s="2">
        <v>-61.28</v>
      </c>
      <c r="AA39" s="6">
        <v>2125552309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1605000</v>
      </c>
      <c r="Y40" s="26">
        <v>-1605000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-398971709</v>
      </c>
      <c r="Y41" s="51">
        <v>398971709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-846834368</v>
      </c>
      <c r="D42" s="55">
        <f>SUM(D38:D41)</f>
        <v>0</v>
      </c>
      <c r="E42" s="56">
        <f t="shared" si="3"/>
        <v>1495944301</v>
      </c>
      <c r="F42" s="57">
        <f t="shared" si="3"/>
        <v>1495944301</v>
      </c>
      <c r="G42" s="57">
        <f t="shared" si="3"/>
        <v>1686187477</v>
      </c>
      <c r="H42" s="57">
        <f t="shared" si="3"/>
        <v>-2006946</v>
      </c>
      <c r="I42" s="57">
        <f t="shared" si="3"/>
        <v>7289567558</v>
      </c>
      <c r="J42" s="57">
        <f t="shared" si="3"/>
        <v>8973748089</v>
      </c>
      <c r="K42" s="57">
        <f t="shared" si="3"/>
        <v>-7584977705</v>
      </c>
      <c r="L42" s="57">
        <f t="shared" si="3"/>
        <v>-215778474</v>
      </c>
      <c r="M42" s="57">
        <f t="shared" si="3"/>
        <v>848466829</v>
      </c>
      <c r="N42" s="57">
        <f t="shared" si="3"/>
        <v>-6952289350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2021458739</v>
      </c>
      <c r="X42" s="57">
        <f t="shared" si="3"/>
        <v>1409282721</v>
      </c>
      <c r="Y42" s="57">
        <f t="shared" si="3"/>
        <v>612176018</v>
      </c>
      <c r="Z42" s="58">
        <f>+IF(X42&lt;&gt;0,+(Y42/X42)*100,0)</f>
        <v>43.438836571104176</v>
      </c>
      <c r="AA42" s="55">
        <f>SUM(AA38:AA41)</f>
        <v>1495944301</v>
      </c>
    </row>
    <row r="43" spans="1:27" ht="13.5">
      <c r="A43" s="23" t="s">
        <v>68</v>
      </c>
      <c r="B43" s="29"/>
      <c r="C43" s="50">
        <v>15392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-846849760</v>
      </c>
      <c r="D44" s="63">
        <f>+D42-D43</f>
        <v>0</v>
      </c>
      <c r="E44" s="64">
        <f t="shared" si="4"/>
        <v>1495944301</v>
      </c>
      <c r="F44" s="65">
        <f t="shared" si="4"/>
        <v>1495944301</v>
      </c>
      <c r="G44" s="65">
        <f t="shared" si="4"/>
        <v>1686187477</v>
      </c>
      <c r="H44" s="65">
        <f t="shared" si="4"/>
        <v>-2006946</v>
      </c>
      <c r="I44" s="65">
        <f t="shared" si="4"/>
        <v>7289567558</v>
      </c>
      <c r="J44" s="65">
        <f t="shared" si="4"/>
        <v>8973748089</v>
      </c>
      <c r="K44" s="65">
        <f t="shared" si="4"/>
        <v>-7584977705</v>
      </c>
      <c r="L44" s="65">
        <f t="shared" si="4"/>
        <v>-215778474</v>
      </c>
      <c r="M44" s="65">
        <f t="shared" si="4"/>
        <v>848466829</v>
      </c>
      <c r="N44" s="65">
        <f t="shared" si="4"/>
        <v>-6952289350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2021458739</v>
      </c>
      <c r="X44" s="65">
        <f t="shared" si="4"/>
        <v>1409282721</v>
      </c>
      <c r="Y44" s="65">
        <f t="shared" si="4"/>
        <v>612176018</v>
      </c>
      <c r="Z44" s="66">
        <f>+IF(X44&lt;&gt;0,+(Y44/X44)*100,0)</f>
        <v>43.438836571104176</v>
      </c>
      <c r="AA44" s="63">
        <f>+AA42-AA43</f>
        <v>1495944301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-846849760</v>
      </c>
      <c r="D46" s="55">
        <f>SUM(D44:D45)</f>
        <v>0</v>
      </c>
      <c r="E46" s="56">
        <f t="shared" si="5"/>
        <v>1495944301</v>
      </c>
      <c r="F46" s="57">
        <f t="shared" si="5"/>
        <v>1495944301</v>
      </c>
      <c r="G46" s="57">
        <f t="shared" si="5"/>
        <v>1686187477</v>
      </c>
      <c r="H46" s="57">
        <f t="shared" si="5"/>
        <v>-2006946</v>
      </c>
      <c r="I46" s="57">
        <f t="shared" si="5"/>
        <v>7289567558</v>
      </c>
      <c r="J46" s="57">
        <f t="shared" si="5"/>
        <v>8973748089</v>
      </c>
      <c r="K46" s="57">
        <f t="shared" si="5"/>
        <v>-7584977705</v>
      </c>
      <c r="L46" s="57">
        <f t="shared" si="5"/>
        <v>-215778474</v>
      </c>
      <c r="M46" s="57">
        <f t="shared" si="5"/>
        <v>848466829</v>
      </c>
      <c r="N46" s="57">
        <f t="shared" si="5"/>
        <v>-6952289350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2021458739</v>
      </c>
      <c r="X46" s="57">
        <f t="shared" si="5"/>
        <v>1409282721</v>
      </c>
      <c r="Y46" s="57">
        <f t="shared" si="5"/>
        <v>612176018</v>
      </c>
      <c r="Z46" s="58">
        <f>+IF(X46&lt;&gt;0,+(Y46/X46)*100,0)</f>
        <v>43.438836571104176</v>
      </c>
      <c r="AA46" s="55">
        <f>SUM(AA44:AA45)</f>
        <v>1495944301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-846849760</v>
      </c>
      <c r="D48" s="71">
        <f>SUM(D46:D47)</f>
        <v>0</v>
      </c>
      <c r="E48" s="72">
        <f t="shared" si="6"/>
        <v>1495944301</v>
      </c>
      <c r="F48" s="73">
        <f t="shared" si="6"/>
        <v>1495944301</v>
      </c>
      <c r="G48" s="73">
        <f t="shared" si="6"/>
        <v>1686187477</v>
      </c>
      <c r="H48" s="74">
        <f t="shared" si="6"/>
        <v>-2006946</v>
      </c>
      <c r="I48" s="74">
        <f t="shared" si="6"/>
        <v>7289567558</v>
      </c>
      <c r="J48" s="74">
        <f t="shared" si="6"/>
        <v>8973748089</v>
      </c>
      <c r="K48" s="74">
        <f t="shared" si="6"/>
        <v>-7584977705</v>
      </c>
      <c r="L48" s="74">
        <f t="shared" si="6"/>
        <v>-215778474</v>
      </c>
      <c r="M48" s="73">
        <f t="shared" si="6"/>
        <v>848466829</v>
      </c>
      <c r="N48" s="73">
        <f t="shared" si="6"/>
        <v>-6952289350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2021458739</v>
      </c>
      <c r="X48" s="74">
        <f t="shared" si="6"/>
        <v>1409282721</v>
      </c>
      <c r="Y48" s="74">
        <f t="shared" si="6"/>
        <v>612176018</v>
      </c>
      <c r="Z48" s="75">
        <f>+IF(X48&lt;&gt;0,+(Y48/X48)*100,0)</f>
        <v>43.438836571104176</v>
      </c>
      <c r="AA48" s="76">
        <f>SUM(AA46:AA47)</f>
        <v>1495944301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171125804</v>
      </c>
      <c r="D5" s="6">
        <v>0</v>
      </c>
      <c r="E5" s="7">
        <v>159252564</v>
      </c>
      <c r="F5" s="8">
        <v>159252564</v>
      </c>
      <c r="G5" s="8">
        <v>14921403</v>
      </c>
      <c r="H5" s="8">
        <v>14480257</v>
      </c>
      <c r="I5" s="8">
        <v>14767728</v>
      </c>
      <c r="J5" s="8">
        <v>44169388</v>
      </c>
      <c r="K5" s="8">
        <v>16021842</v>
      </c>
      <c r="L5" s="8">
        <v>15869782</v>
      </c>
      <c r="M5" s="8">
        <v>17845585</v>
      </c>
      <c r="N5" s="8">
        <v>49737209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93906597</v>
      </c>
      <c r="X5" s="8"/>
      <c r="Y5" s="8">
        <v>93906597</v>
      </c>
      <c r="Z5" s="2">
        <v>0</v>
      </c>
      <c r="AA5" s="6">
        <v>159252564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30059521</v>
      </c>
      <c r="F6" s="8">
        <v>30059521</v>
      </c>
      <c r="G6" s="8">
        <v>0</v>
      </c>
      <c r="H6" s="8">
        <v>0</v>
      </c>
      <c r="I6" s="8">
        <v>2644946</v>
      </c>
      <c r="J6" s="8">
        <v>2644946</v>
      </c>
      <c r="K6" s="8">
        <v>2612529</v>
      </c>
      <c r="L6" s="8">
        <v>2612529</v>
      </c>
      <c r="M6" s="8">
        <v>2666834</v>
      </c>
      <c r="N6" s="8">
        <v>7891892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10536838</v>
      </c>
      <c r="X6" s="8"/>
      <c r="Y6" s="8">
        <v>10536838</v>
      </c>
      <c r="Z6" s="2">
        <v>0</v>
      </c>
      <c r="AA6" s="6">
        <v>30059521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99729000</v>
      </c>
      <c r="D8" s="6">
        <v>0</v>
      </c>
      <c r="E8" s="7">
        <v>82035682</v>
      </c>
      <c r="F8" s="8">
        <v>82035682</v>
      </c>
      <c r="G8" s="8">
        <v>9383522</v>
      </c>
      <c r="H8" s="8">
        <v>8762687</v>
      </c>
      <c r="I8" s="8">
        <v>8962133</v>
      </c>
      <c r="J8" s="8">
        <v>27108342</v>
      </c>
      <c r="K8" s="8">
        <v>6878489</v>
      </c>
      <c r="L8" s="8">
        <v>5429146</v>
      </c>
      <c r="M8" s="8">
        <v>8203944</v>
      </c>
      <c r="N8" s="8">
        <v>20511579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47619921</v>
      </c>
      <c r="X8" s="8"/>
      <c r="Y8" s="8">
        <v>47619921</v>
      </c>
      <c r="Z8" s="2">
        <v>0</v>
      </c>
      <c r="AA8" s="6">
        <v>82035682</v>
      </c>
    </row>
    <row r="9" spans="1:27" ht="13.5">
      <c r="A9" s="25" t="s">
        <v>36</v>
      </c>
      <c r="B9" s="24"/>
      <c r="C9" s="6">
        <v>26652479</v>
      </c>
      <c r="D9" s="6">
        <v>0</v>
      </c>
      <c r="E9" s="7">
        <v>36328391</v>
      </c>
      <c r="F9" s="8">
        <v>36328391</v>
      </c>
      <c r="G9" s="8">
        <v>0</v>
      </c>
      <c r="H9" s="8">
        <v>-55215</v>
      </c>
      <c r="I9" s="8">
        <v>0</v>
      </c>
      <c r="J9" s="8">
        <v>-55215</v>
      </c>
      <c r="K9" s="8">
        <v>0</v>
      </c>
      <c r="L9" s="8">
        <v>0</v>
      </c>
      <c r="M9" s="8">
        <v>2084278</v>
      </c>
      <c r="N9" s="8">
        <v>2084278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2029063</v>
      </c>
      <c r="X9" s="8"/>
      <c r="Y9" s="8">
        <v>2029063</v>
      </c>
      <c r="Z9" s="2">
        <v>0</v>
      </c>
      <c r="AA9" s="6">
        <v>36328391</v>
      </c>
    </row>
    <row r="10" spans="1:27" ht="13.5">
      <c r="A10" s="25" t="s">
        <v>37</v>
      </c>
      <c r="B10" s="24"/>
      <c r="C10" s="6">
        <v>32000536</v>
      </c>
      <c r="D10" s="6">
        <v>0</v>
      </c>
      <c r="E10" s="7">
        <v>28957752</v>
      </c>
      <c r="F10" s="26">
        <v>28957752</v>
      </c>
      <c r="G10" s="26">
        <v>2799335</v>
      </c>
      <c r="H10" s="26">
        <v>2615733</v>
      </c>
      <c r="I10" s="26">
        <v>2696526</v>
      </c>
      <c r="J10" s="26">
        <v>8111594</v>
      </c>
      <c r="K10" s="26">
        <v>1424526</v>
      </c>
      <c r="L10" s="26">
        <v>2816021</v>
      </c>
      <c r="M10" s="26">
        <v>2836925</v>
      </c>
      <c r="N10" s="26">
        <v>7077472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15189066</v>
      </c>
      <c r="X10" s="26"/>
      <c r="Y10" s="26">
        <v>15189066</v>
      </c>
      <c r="Z10" s="27">
        <v>0</v>
      </c>
      <c r="AA10" s="28">
        <v>28957752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5617338</v>
      </c>
      <c r="F11" s="8">
        <v>5617338</v>
      </c>
      <c r="G11" s="8">
        <v>-65072</v>
      </c>
      <c r="H11" s="8">
        <v>-33977</v>
      </c>
      <c r="I11" s="8">
        <v>-90897</v>
      </c>
      <c r="J11" s="8">
        <v>-189946</v>
      </c>
      <c r="K11" s="8">
        <v>-1188165</v>
      </c>
      <c r="L11" s="8">
        <v>-50412</v>
      </c>
      <c r="M11" s="8">
        <v>64448</v>
      </c>
      <c r="N11" s="8">
        <v>-1174129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-1364075</v>
      </c>
      <c r="X11" s="8"/>
      <c r="Y11" s="8">
        <v>-1364075</v>
      </c>
      <c r="Z11" s="2">
        <v>0</v>
      </c>
      <c r="AA11" s="6">
        <v>5617338</v>
      </c>
    </row>
    <row r="12" spans="1:27" ht="13.5">
      <c r="A12" s="25" t="s">
        <v>39</v>
      </c>
      <c r="B12" s="29"/>
      <c r="C12" s="6">
        <v>5150095</v>
      </c>
      <c r="D12" s="6">
        <v>0</v>
      </c>
      <c r="E12" s="7">
        <v>11382000</v>
      </c>
      <c r="F12" s="8">
        <v>11382000</v>
      </c>
      <c r="G12" s="8">
        <v>442108</v>
      </c>
      <c r="H12" s="8">
        <v>395113</v>
      </c>
      <c r="I12" s="8">
        <v>403905</v>
      </c>
      <c r="J12" s="8">
        <v>1241126</v>
      </c>
      <c r="K12" s="8">
        <v>361122</v>
      </c>
      <c r="L12" s="8">
        <v>380556</v>
      </c>
      <c r="M12" s="8">
        <v>425347</v>
      </c>
      <c r="N12" s="8">
        <v>1167025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2408151</v>
      </c>
      <c r="X12" s="8"/>
      <c r="Y12" s="8">
        <v>2408151</v>
      </c>
      <c r="Z12" s="2">
        <v>0</v>
      </c>
      <c r="AA12" s="6">
        <v>11382000</v>
      </c>
    </row>
    <row r="13" spans="1:27" ht="13.5">
      <c r="A13" s="23" t="s">
        <v>40</v>
      </c>
      <c r="B13" s="29"/>
      <c r="C13" s="6">
        <v>1571707</v>
      </c>
      <c r="D13" s="6">
        <v>0</v>
      </c>
      <c r="E13" s="7">
        <v>2625000</v>
      </c>
      <c r="F13" s="8">
        <v>2625000</v>
      </c>
      <c r="G13" s="8">
        <v>4744184</v>
      </c>
      <c r="H13" s="8">
        <v>48023</v>
      </c>
      <c r="I13" s="8">
        <v>265432</v>
      </c>
      <c r="J13" s="8">
        <v>5057639</v>
      </c>
      <c r="K13" s="8">
        <v>8431</v>
      </c>
      <c r="L13" s="8">
        <v>7493</v>
      </c>
      <c r="M13" s="8">
        <v>7751</v>
      </c>
      <c r="N13" s="8">
        <v>23675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5081314</v>
      </c>
      <c r="X13" s="8"/>
      <c r="Y13" s="8">
        <v>5081314</v>
      </c>
      <c r="Z13" s="2">
        <v>0</v>
      </c>
      <c r="AA13" s="6">
        <v>2625000</v>
      </c>
    </row>
    <row r="14" spans="1:27" ht="13.5">
      <c r="A14" s="23" t="s">
        <v>41</v>
      </c>
      <c r="B14" s="29"/>
      <c r="C14" s="6">
        <v>52228304</v>
      </c>
      <c r="D14" s="6">
        <v>0</v>
      </c>
      <c r="E14" s="7">
        <v>22365000</v>
      </c>
      <c r="F14" s="8">
        <v>22365000</v>
      </c>
      <c r="G14" s="8">
        <v>0</v>
      </c>
      <c r="H14" s="8">
        <v>0</v>
      </c>
      <c r="I14" s="8">
        <v>2806792</v>
      </c>
      <c r="J14" s="8">
        <v>2806792</v>
      </c>
      <c r="K14" s="8">
        <v>2845132</v>
      </c>
      <c r="L14" s="8">
        <v>2845132</v>
      </c>
      <c r="M14" s="8">
        <v>2882738</v>
      </c>
      <c r="N14" s="8">
        <v>8573002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11379794</v>
      </c>
      <c r="X14" s="8"/>
      <c r="Y14" s="8">
        <v>11379794</v>
      </c>
      <c r="Z14" s="2">
        <v>0</v>
      </c>
      <c r="AA14" s="6">
        <v>22365000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7749753</v>
      </c>
      <c r="D16" s="6">
        <v>0</v>
      </c>
      <c r="E16" s="7">
        <v>8903214</v>
      </c>
      <c r="F16" s="8">
        <v>8903214</v>
      </c>
      <c r="G16" s="8">
        <v>48152</v>
      </c>
      <c r="H16" s="8">
        <v>102813</v>
      </c>
      <c r="I16" s="8">
        <v>101002</v>
      </c>
      <c r="J16" s="8">
        <v>251967</v>
      </c>
      <c r="K16" s="8">
        <v>60007</v>
      </c>
      <c r="L16" s="8">
        <v>77588</v>
      </c>
      <c r="M16" s="8">
        <v>44858</v>
      </c>
      <c r="N16" s="8">
        <v>182453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434420</v>
      </c>
      <c r="X16" s="8"/>
      <c r="Y16" s="8">
        <v>434420</v>
      </c>
      <c r="Z16" s="2">
        <v>0</v>
      </c>
      <c r="AA16" s="6">
        <v>8903214</v>
      </c>
    </row>
    <row r="17" spans="1:27" ht="13.5">
      <c r="A17" s="23" t="s">
        <v>44</v>
      </c>
      <c r="B17" s="29"/>
      <c r="C17" s="6">
        <v>4274901</v>
      </c>
      <c r="D17" s="6">
        <v>0</v>
      </c>
      <c r="E17" s="7">
        <v>3485200</v>
      </c>
      <c r="F17" s="8">
        <v>3485200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3485200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197115000</v>
      </c>
      <c r="D19" s="6">
        <v>0</v>
      </c>
      <c r="E19" s="7">
        <v>205672000</v>
      </c>
      <c r="F19" s="8">
        <v>205672000</v>
      </c>
      <c r="G19" s="8">
        <v>79953872</v>
      </c>
      <c r="H19" s="8">
        <v>28175721</v>
      </c>
      <c r="I19" s="8">
        <v>3145370</v>
      </c>
      <c r="J19" s="8">
        <v>111274963</v>
      </c>
      <c r="K19" s="8">
        <v>0</v>
      </c>
      <c r="L19" s="8">
        <v>1652000</v>
      </c>
      <c r="M19" s="8">
        <v>59463000</v>
      </c>
      <c r="N19" s="8">
        <v>61115000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172389963</v>
      </c>
      <c r="X19" s="8"/>
      <c r="Y19" s="8">
        <v>172389963</v>
      </c>
      <c r="Z19" s="2">
        <v>0</v>
      </c>
      <c r="AA19" s="6">
        <v>205672000</v>
      </c>
    </row>
    <row r="20" spans="1:27" ht="13.5">
      <c r="A20" s="23" t="s">
        <v>47</v>
      </c>
      <c r="B20" s="29"/>
      <c r="C20" s="6">
        <v>5088708</v>
      </c>
      <c r="D20" s="6">
        <v>0</v>
      </c>
      <c r="E20" s="7">
        <v>13952532</v>
      </c>
      <c r="F20" s="26">
        <v>13952532</v>
      </c>
      <c r="G20" s="26">
        <v>323541</v>
      </c>
      <c r="H20" s="26">
        <v>1054250</v>
      </c>
      <c r="I20" s="26">
        <v>238939</v>
      </c>
      <c r="J20" s="26">
        <v>1616730</v>
      </c>
      <c r="K20" s="26">
        <v>585032</v>
      </c>
      <c r="L20" s="26">
        <v>105287</v>
      </c>
      <c r="M20" s="26">
        <v>1304889</v>
      </c>
      <c r="N20" s="26">
        <v>1995208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3611938</v>
      </c>
      <c r="X20" s="26"/>
      <c r="Y20" s="26">
        <v>3611938</v>
      </c>
      <c r="Z20" s="27">
        <v>0</v>
      </c>
      <c r="AA20" s="28">
        <v>13952532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2500000</v>
      </c>
      <c r="F21" s="8">
        <v>2500000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602686287</v>
      </c>
      <c r="D22" s="33">
        <f>SUM(D5:D21)</f>
        <v>0</v>
      </c>
      <c r="E22" s="34">
        <f t="shared" si="0"/>
        <v>613136194</v>
      </c>
      <c r="F22" s="35">
        <f t="shared" si="0"/>
        <v>613136194</v>
      </c>
      <c r="G22" s="35">
        <f t="shared" si="0"/>
        <v>112551045</v>
      </c>
      <c r="H22" s="35">
        <f t="shared" si="0"/>
        <v>55545405</v>
      </c>
      <c r="I22" s="35">
        <f t="shared" si="0"/>
        <v>35941876</v>
      </c>
      <c r="J22" s="35">
        <f t="shared" si="0"/>
        <v>204038326</v>
      </c>
      <c r="K22" s="35">
        <f t="shared" si="0"/>
        <v>29608945</v>
      </c>
      <c r="L22" s="35">
        <f t="shared" si="0"/>
        <v>31745122</v>
      </c>
      <c r="M22" s="35">
        <f t="shared" si="0"/>
        <v>97830597</v>
      </c>
      <c r="N22" s="35">
        <f t="shared" si="0"/>
        <v>159184664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363222990</v>
      </c>
      <c r="X22" s="35">
        <f t="shared" si="0"/>
        <v>0</v>
      </c>
      <c r="Y22" s="35">
        <f t="shared" si="0"/>
        <v>363222990</v>
      </c>
      <c r="Z22" s="36">
        <f>+IF(X22&lt;&gt;0,+(Y22/X22)*100,0)</f>
        <v>0</v>
      </c>
      <c r="AA22" s="33">
        <f>SUM(AA5:AA21)</f>
        <v>613136194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243552484</v>
      </c>
      <c r="D25" s="6">
        <v>0</v>
      </c>
      <c r="E25" s="7">
        <v>232164706</v>
      </c>
      <c r="F25" s="8">
        <v>232164706</v>
      </c>
      <c r="G25" s="8">
        <v>26479991</v>
      </c>
      <c r="H25" s="8">
        <v>29212082</v>
      </c>
      <c r="I25" s="8">
        <v>20606348</v>
      </c>
      <c r="J25" s="8">
        <v>76298421</v>
      </c>
      <c r="K25" s="8">
        <v>26117150</v>
      </c>
      <c r="L25" s="8">
        <v>18814745</v>
      </c>
      <c r="M25" s="8">
        <v>17311594</v>
      </c>
      <c r="N25" s="8">
        <v>62243489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138541910</v>
      </c>
      <c r="X25" s="8"/>
      <c r="Y25" s="8">
        <v>138541910</v>
      </c>
      <c r="Z25" s="2">
        <v>0</v>
      </c>
      <c r="AA25" s="6">
        <v>232164706</v>
      </c>
    </row>
    <row r="26" spans="1:27" ht="13.5">
      <c r="A26" s="25" t="s">
        <v>52</v>
      </c>
      <c r="B26" s="24"/>
      <c r="C26" s="6">
        <v>22155663</v>
      </c>
      <c r="D26" s="6">
        <v>0</v>
      </c>
      <c r="E26" s="7">
        <v>23633147</v>
      </c>
      <c r="F26" s="8">
        <v>23633147</v>
      </c>
      <c r="G26" s="8">
        <v>2642515</v>
      </c>
      <c r="H26" s="8">
        <v>1262801</v>
      </c>
      <c r="I26" s="8">
        <v>1796911</v>
      </c>
      <c r="J26" s="8">
        <v>5702227</v>
      </c>
      <c r="K26" s="8">
        <v>1800650</v>
      </c>
      <c r="L26" s="8">
        <v>1883380</v>
      </c>
      <c r="M26" s="8">
        <v>1895279</v>
      </c>
      <c r="N26" s="8">
        <v>5579309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11281536</v>
      </c>
      <c r="X26" s="8"/>
      <c r="Y26" s="8">
        <v>11281536</v>
      </c>
      <c r="Z26" s="2">
        <v>0</v>
      </c>
      <c r="AA26" s="6">
        <v>23633147</v>
      </c>
    </row>
    <row r="27" spans="1:27" ht="13.5">
      <c r="A27" s="25" t="s">
        <v>53</v>
      </c>
      <c r="B27" s="24"/>
      <c r="C27" s="6">
        <v>156156756</v>
      </c>
      <c r="D27" s="6">
        <v>0</v>
      </c>
      <c r="E27" s="7">
        <v>74421000</v>
      </c>
      <c r="F27" s="8">
        <v>74421000</v>
      </c>
      <c r="G27" s="8">
        <v>0</v>
      </c>
      <c r="H27" s="8">
        <v>0</v>
      </c>
      <c r="I27" s="8">
        <v>16660</v>
      </c>
      <c r="J27" s="8">
        <v>16660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16660</v>
      </c>
      <c r="X27" s="8"/>
      <c r="Y27" s="8">
        <v>16660</v>
      </c>
      <c r="Z27" s="2">
        <v>0</v>
      </c>
      <c r="AA27" s="6">
        <v>74421000</v>
      </c>
    </row>
    <row r="28" spans="1:27" ht="13.5">
      <c r="A28" s="25" t="s">
        <v>54</v>
      </c>
      <c r="B28" s="24"/>
      <c r="C28" s="6">
        <v>97587531</v>
      </c>
      <c r="D28" s="6">
        <v>0</v>
      </c>
      <c r="E28" s="7">
        <v>91330248</v>
      </c>
      <c r="F28" s="8">
        <v>91330248</v>
      </c>
      <c r="G28" s="8">
        <v>0</v>
      </c>
      <c r="H28" s="8">
        <v>171</v>
      </c>
      <c r="I28" s="8">
        <v>0</v>
      </c>
      <c r="J28" s="8">
        <v>171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171</v>
      </c>
      <c r="X28" s="8"/>
      <c r="Y28" s="8">
        <v>171</v>
      </c>
      <c r="Z28" s="2">
        <v>0</v>
      </c>
      <c r="AA28" s="6">
        <v>91330248</v>
      </c>
    </row>
    <row r="29" spans="1:27" ht="13.5">
      <c r="A29" s="25" t="s">
        <v>55</v>
      </c>
      <c r="B29" s="24"/>
      <c r="C29" s="6">
        <v>6680565</v>
      </c>
      <c r="D29" s="6">
        <v>0</v>
      </c>
      <c r="E29" s="7">
        <v>3306942</v>
      </c>
      <c r="F29" s="8">
        <v>3306942</v>
      </c>
      <c r="G29" s="8">
        <v>0</v>
      </c>
      <c r="H29" s="8">
        <v>0</v>
      </c>
      <c r="I29" s="8">
        <v>0</v>
      </c>
      <c r="J29" s="8">
        <v>0</v>
      </c>
      <c r="K29" s="8">
        <v>793598</v>
      </c>
      <c r="L29" s="8">
        <v>0</v>
      </c>
      <c r="M29" s="8">
        <v>0</v>
      </c>
      <c r="N29" s="8">
        <v>793598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793598</v>
      </c>
      <c r="X29" s="8"/>
      <c r="Y29" s="8">
        <v>793598</v>
      </c>
      <c r="Z29" s="2">
        <v>0</v>
      </c>
      <c r="AA29" s="6">
        <v>3306942</v>
      </c>
    </row>
    <row r="30" spans="1:27" ht="13.5">
      <c r="A30" s="25" t="s">
        <v>56</v>
      </c>
      <c r="B30" s="24"/>
      <c r="C30" s="6">
        <v>65682335</v>
      </c>
      <c r="D30" s="6">
        <v>0</v>
      </c>
      <c r="E30" s="7">
        <v>72483800</v>
      </c>
      <c r="F30" s="8">
        <v>72483800</v>
      </c>
      <c r="G30" s="8">
        <v>40336</v>
      </c>
      <c r="H30" s="8">
        <v>29725</v>
      </c>
      <c r="I30" s="8">
        <v>0</v>
      </c>
      <c r="J30" s="8">
        <v>70061</v>
      </c>
      <c r="K30" s="8">
        <v>944900</v>
      </c>
      <c r="L30" s="8">
        <v>0</v>
      </c>
      <c r="M30" s="8">
        <v>19610366</v>
      </c>
      <c r="N30" s="8">
        <v>20555266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20625327</v>
      </c>
      <c r="X30" s="8"/>
      <c r="Y30" s="8">
        <v>20625327</v>
      </c>
      <c r="Z30" s="2">
        <v>0</v>
      </c>
      <c r="AA30" s="6">
        <v>72483800</v>
      </c>
    </row>
    <row r="31" spans="1:27" ht="13.5">
      <c r="A31" s="25" t="s">
        <v>57</v>
      </c>
      <c r="B31" s="24"/>
      <c r="C31" s="6">
        <v>26926012</v>
      </c>
      <c r="D31" s="6">
        <v>0</v>
      </c>
      <c r="E31" s="7">
        <v>2753256</v>
      </c>
      <c r="F31" s="8">
        <v>2753256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2753256</v>
      </c>
    </row>
    <row r="32" spans="1:27" ht="13.5">
      <c r="A32" s="25" t="s">
        <v>58</v>
      </c>
      <c r="B32" s="24"/>
      <c r="C32" s="6">
        <v>24947016</v>
      </c>
      <c r="D32" s="6">
        <v>0</v>
      </c>
      <c r="E32" s="7">
        <v>38881784</v>
      </c>
      <c r="F32" s="8">
        <v>38881784</v>
      </c>
      <c r="G32" s="8">
        <v>2163131</v>
      </c>
      <c r="H32" s="8">
        <v>4164904</v>
      </c>
      <c r="I32" s="8">
        <v>9021727</v>
      </c>
      <c r="J32" s="8">
        <v>15349762</v>
      </c>
      <c r="K32" s="8">
        <v>24570269</v>
      </c>
      <c r="L32" s="8">
        <v>5562574</v>
      </c>
      <c r="M32" s="8">
        <v>16042621</v>
      </c>
      <c r="N32" s="8">
        <v>46175464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61525226</v>
      </c>
      <c r="X32" s="8"/>
      <c r="Y32" s="8">
        <v>61525226</v>
      </c>
      <c r="Z32" s="2">
        <v>0</v>
      </c>
      <c r="AA32" s="6">
        <v>38881784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19990</v>
      </c>
      <c r="I33" s="8">
        <v>0</v>
      </c>
      <c r="J33" s="8">
        <v>19990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19990</v>
      </c>
      <c r="X33" s="8"/>
      <c r="Y33" s="8">
        <v>19990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90291580</v>
      </c>
      <c r="D34" s="6">
        <v>0</v>
      </c>
      <c r="E34" s="7">
        <v>99294213</v>
      </c>
      <c r="F34" s="8">
        <v>99294213</v>
      </c>
      <c r="G34" s="8">
        <v>3077750</v>
      </c>
      <c r="H34" s="8">
        <v>-1773675</v>
      </c>
      <c r="I34" s="8">
        <v>-895433</v>
      </c>
      <c r="J34" s="8">
        <v>408642</v>
      </c>
      <c r="K34" s="8">
        <v>1136508</v>
      </c>
      <c r="L34" s="8">
        <v>-2506791</v>
      </c>
      <c r="M34" s="8">
        <v>4313316</v>
      </c>
      <c r="N34" s="8">
        <v>2943033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3351675</v>
      </c>
      <c r="X34" s="8"/>
      <c r="Y34" s="8">
        <v>3351675</v>
      </c>
      <c r="Z34" s="2">
        <v>0</v>
      </c>
      <c r="AA34" s="6">
        <v>99294213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733979942</v>
      </c>
      <c r="D36" s="33">
        <f>SUM(D25:D35)</f>
        <v>0</v>
      </c>
      <c r="E36" s="34">
        <f t="shared" si="1"/>
        <v>638269096</v>
      </c>
      <c r="F36" s="35">
        <f t="shared" si="1"/>
        <v>638269096</v>
      </c>
      <c r="G36" s="35">
        <f t="shared" si="1"/>
        <v>34403723</v>
      </c>
      <c r="H36" s="35">
        <f t="shared" si="1"/>
        <v>32915998</v>
      </c>
      <c r="I36" s="35">
        <f t="shared" si="1"/>
        <v>30546213</v>
      </c>
      <c r="J36" s="35">
        <f t="shared" si="1"/>
        <v>97865934</v>
      </c>
      <c r="K36" s="35">
        <f t="shared" si="1"/>
        <v>55363075</v>
      </c>
      <c r="L36" s="35">
        <f t="shared" si="1"/>
        <v>23753908</v>
      </c>
      <c r="M36" s="35">
        <f t="shared" si="1"/>
        <v>59173176</v>
      </c>
      <c r="N36" s="35">
        <f t="shared" si="1"/>
        <v>138290159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236156093</v>
      </c>
      <c r="X36" s="35">
        <f t="shared" si="1"/>
        <v>0</v>
      </c>
      <c r="Y36" s="35">
        <f t="shared" si="1"/>
        <v>236156093</v>
      </c>
      <c r="Z36" s="36">
        <f>+IF(X36&lt;&gt;0,+(Y36/X36)*100,0)</f>
        <v>0</v>
      </c>
      <c r="AA36" s="33">
        <f>SUM(AA25:AA35)</f>
        <v>638269096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-131293655</v>
      </c>
      <c r="D38" s="46">
        <f>+D22-D36</f>
        <v>0</v>
      </c>
      <c r="E38" s="47">
        <f t="shared" si="2"/>
        <v>-25132902</v>
      </c>
      <c r="F38" s="48">
        <f t="shared" si="2"/>
        <v>-25132902</v>
      </c>
      <c r="G38" s="48">
        <f t="shared" si="2"/>
        <v>78147322</v>
      </c>
      <c r="H38" s="48">
        <f t="shared" si="2"/>
        <v>22629407</v>
      </c>
      <c r="I38" s="48">
        <f t="shared" si="2"/>
        <v>5395663</v>
      </c>
      <c r="J38" s="48">
        <f t="shared" si="2"/>
        <v>106172392</v>
      </c>
      <c r="K38" s="48">
        <f t="shared" si="2"/>
        <v>-25754130</v>
      </c>
      <c r="L38" s="48">
        <f t="shared" si="2"/>
        <v>7991214</v>
      </c>
      <c r="M38" s="48">
        <f t="shared" si="2"/>
        <v>38657421</v>
      </c>
      <c r="N38" s="48">
        <f t="shared" si="2"/>
        <v>20894505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127066897</v>
      </c>
      <c r="X38" s="48">
        <f>IF(F22=F36,0,X22-X36)</f>
        <v>0</v>
      </c>
      <c r="Y38" s="48">
        <f t="shared" si="2"/>
        <v>127066897</v>
      </c>
      <c r="Z38" s="49">
        <f>+IF(X38&lt;&gt;0,+(Y38/X38)*100,0)</f>
        <v>0</v>
      </c>
      <c r="AA38" s="46">
        <f>+AA22-AA36</f>
        <v>-25132902</v>
      </c>
    </row>
    <row r="39" spans="1:27" ht="13.5">
      <c r="A39" s="23" t="s">
        <v>64</v>
      </c>
      <c r="B39" s="29"/>
      <c r="C39" s="6">
        <v>66121866</v>
      </c>
      <c r="D39" s="6">
        <v>0</v>
      </c>
      <c r="E39" s="7">
        <v>70417000</v>
      </c>
      <c r="F39" s="8">
        <v>70417000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39217000</v>
      </c>
      <c r="N39" s="8">
        <v>39217000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39217000</v>
      </c>
      <c r="X39" s="8"/>
      <c r="Y39" s="8">
        <v>39217000</v>
      </c>
      <c r="Z39" s="2">
        <v>0</v>
      </c>
      <c r="AA39" s="6">
        <v>70417000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-65171789</v>
      </c>
      <c r="D42" s="55">
        <f>SUM(D38:D41)</f>
        <v>0</v>
      </c>
      <c r="E42" s="56">
        <f t="shared" si="3"/>
        <v>45284098</v>
      </c>
      <c r="F42" s="57">
        <f t="shared" si="3"/>
        <v>45284098</v>
      </c>
      <c r="G42" s="57">
        <f t="shared" si="3"/>
        <v>78147322</v>
      </c>
      <c r="H42" s="57">
        <f t="shared" si="3"/>
        <v>22629407</v>
      </c>
      <c r="I42" s="57">
        <f t="shared" si="3"/>
        <v>5395663</v>
      </c>
      <c r="J42" s="57">
        <f t="shared" si="3"/>
        <v>106172392</v>
      </c>
      <c r="K42" s="57">
        <f t="shared" si="3"/>
        <v>-25754130</v>
      </c>
      <c r="L42" s="57">
        <f t="shared" si="3"/>
        <v>7991214</v>
      </c>
      <c r="M42" s="57">
        <f t="shared" si="3"/>
        <v>77874421</v>
      </c>
      <c r="N42" s="57">
        <f t="shared" si="3"/>
        <v>60111505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166283897</v>
      </c>
      <c r="X42" s="57">
        <f t="shared" si="3"/>
        <v>0</v>
      </c>
      <c r="Y42" s="57">
        <f t="shared" si="3"/>
        <v>166283897</v>
      </c>
      <c r="Z42" s="58">
        <f>+IF(X42&lt;&gt;0,+(Y42/X42)*100,0)</f>
        <v>0</v>
      </c>
      <c r="AA42" s="55">
        <f>SUM(AA38:AA41)</f>
        <v>45284098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-65171789</v>
      </c>
      <c r="D44" s="63">
        <f>+D42-D43</f>
        <v>0</v>
      </c>
      <c r="E44" s="64">
        <f t="shared" si="4"/>
        <v>45284098</v>
      </c>
      <c r="F44" s="65">
        <f t="shared" si="4"/>
        <v>45284098</v>
      </c>
      <c r="G44" s="65">
        <f t="shared" si="4"/>
        <v>78147322</v>
      </c>
      <c r="H44" s="65">
        <f t="shared" si="4"/>
        <v>22629407</v>
      </c>
      <c r="I44" s="65">
        <f t="shared" si="4"/>
        <v>5395663</v>
      </c>
      <c r="J44" s="65">
        <f t="shared" si="4"/>
        <v>106172392</v>
      </c>
      <c r="K44" s="65">
        <f t="shared" si="4"/>
        <v>-25754130</v>
      </c>
      <c r="L44" s="65">
        <f t="shared" si="4"/>
        <v>7991214</v>
      </c>
      <c r="M44" s="65">
        <f t="shared" si="4"/>
        <v>77874421</v>
      </c>
      <c r="N44" s="65">
        <f t="shared" si="4"/>
        <v>60111505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166283897</v>
      </c>
      <c r="X44" s="65">
        <f t="shared" si="4"/>
        <v>0</v>
      </c>
      <c r="Y44" s="65">
        <f t="shared" si="4"/>
        <v>166283897</v>
      </c>
      <c r="Z44" s="66">
        <f>+IF(X44&lt;&gt;0,+(Y44/X44)*100,0)</f>
        <v>0</v>
      </c>
      <c r="AA44" s="63">
        <f>+AA42-AA43</f>
        <v>45284098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-65171789</v>
      </c>
      <c r="D46" s="55">
        <f>SUM(D44:D45)</f>
        <v>0</v>
      </c>
      <c r="E46" s="56">
        <f t="shared" si="5"/>
        <v>45284098</v>
      </c>
      <c r="F46" s="57">
        <f t="shared" si="5"/>
        <v>45284098</v>
      </c>
      <c r="G46" s="57">
        <f t="shared" si="5"/>
        <v>78147322</v>
      </c>
      <c r="H46" s="57">
        <f t="shared" si="5"/>
        <v>22629407</v>
      </c>
      <c r="I46" s="57">
        <f t="shared" si="5"/>
        <v>5395663</v>
      </c>
      <c r="J46" s="57">
        <f t="shared" si="5"/>
        <v>106172392</v>
      </c>
      <c r="K46" s="57">
        <f t="shared" si="5"/>
        <v>-25754130</v>
      </c>
      <c r="L46" s="57">
        <f t="shared" si="5"/>
        <v>7991214</v>
      </c>
      <c r="M46" s="57">
        <f t="shared" si="5"/>
        <v>77874421</v>
      </c>
      <c r="N46" s="57">
        <f t="shared" si="5"/>
        <v>60111505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166283897</v>
      </c>
      <c r="X46" s="57">
        <f t="shared" si="5"/>
        <v>0</v>
      </c>
      <c r="Y46" s="57">
        <f t="shared" si="5"/>
        <v>166283897</v>
      </c>
      <c r="Z46" s="58">
        <f>+IF(X46&lt;&gt;0,+(Y46/X46)*100,0)</f>
        <v>0</v>
      </c>
      <c r="AA46" s="55">
        <f>SUM(AA44:AA45)</f>
        <v>45284098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-65171789</v>
      </c>
      <c r="D48" s="71">
        <f>SUM(D46:D47)</f>
        <v>0</v>
      </c>
      <c r="E48" s="72">
        <f t="shared" si="6"/>
        <v>45284098</v>
      </c>
      <c r="F48" s="73">
        <f t="shared" si="6"/>
        <v>45284098</v>
      </c>
      <c r="G48" s="73">
        <f t="shared" si="6"/>
        <v>78147322</v>
      </c>
      <c r="H48" s="74">
        <f t="shared" si="6"/>
        <v>22629407</v>
      </c>
      <c r="I48" s="74">
        <f t="shared" si="6"/>
        <v>5395663</v>
      </c>
      <c r="J48" s="74">
        <f t="shared" si="6"/>
        <v>106172392</v>
      </c>
      <c r="K48" s="74">
        <f t="shared" si="6"/>
        <v>-25754130</v>
      </c>
      <c r="L48" s="74">
        <f t="shared" si="6"/>
        <v>7991214</v>
      </c>
      <c r="M48" s="73">
        <f t="shared" si="6"/>
        <v>77874421</v>
      </c>
      <c r="N48" s="73">
        <f t="shared" si="6"/>
        <v>60111505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166283897</v>
      </c>
      <c r="X48" s="74">
        <f t="shared" si="6"/>
        <v>0</v>
      </c>
      <c r="Y48" s="74">
        <f t="shared" si="6"/>
        <v>166283897</v>
      </c>
      <c r="Z48" s="75">
        <f>+IF(X48&lt;&gt;0,+(Y48/X48)*100,0)</f>
        <v>0</v>
      </c>
      <c r="AA48" s="76">
        <f>SUM(AA46:AA47)</f>
        <v>45284098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52000000</v>
      </c>
      <c r="F5" s="8">
        <v>52000000</v>
      </c>
      <c r="G5" s="8">
        <v>3935073</v>
      </c>
      <c r="H5" s="8">
        <v>4072230</v>
      </c>
      <c r="I5" s="8">
        <v>4367630</v>
      </c>
      <c r="J5" s="8">
        <v>12374933</v>
      </c>
      <c r="K5" s="8">
        <v>3580425</v>
      </c>
      <c r="L5" s="8">
        <v>3594985</v>
      </c>
      <c r="M5" s="8">
        <v>0</v>
      </c>
      <c r="N5" s="8">
        <v>7175410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19550343</v>
      </c>
      <c r="X5" s="8">
        <v>26796960</v>
      </c>
      <c r="Y5" s="8">
        <v>-7246617</v>
      </c>
      <c r="Z5" s="2">
        <v>-27.04</v>
      </c>
      <c r="AA5" s="6">
        <v>52000000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171000000</v>
      </c>
      <c r="F7" s="8">
        <v>171000000</v>
      </c>
      <c r="G7" s="8">
        <v>12879678</v>
      </c>
      <c r="H7" s="8">
        <v>13089924</v>
      </c>
      <c r="I7" s="8">
        <v>17950382</v>
      </c>
      <c r="J7" s="8">
        <v>43919984</v>
      </c>
      <c r="K7" s="8">
        <v>14073159</v>
      </c>
      <c r="L7" s="8">
        <v>12129300</v>
      </c>
      <c r="M7" s="8">
        <v>0</v>
      </c>
      <c r="N7" s="8">
        <v>26202459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70122443</v>
      </c>
      <c r="X7" s="8">
        <v>84764941</v>
      </c>
      <c r="Y7" s="8">
        <v>-14642498</v>
      </c>
      <c r="Z7" s="2">
        <v>-17.27</v>
      </c>
      <c r="AA7" s="6">
        <v>171000000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43892000</v>
      </c>
      <c r="F8" s="8">
        <v>43892000</v>
      </c>
      <c r="G8" s="8">
        <v>3807876</v>
      </c>
      <c r="H8" s="8">
        <v>8608757</v>
      </c>
      <c r="I8" s="8">
        <v>3661097</v>
      </c>
      <c r="J8" s="8">
        <v>16077730</v>
      </c>
      <c r="K8" s="8">
        <v>17834740</v>
      </c>
      <c r="L8" s="8">
        <v>4675180</v>
      </c>
      <c r="M8" s="8">
        <v>0</v>
      </c>
      <c r="N8" s="8">
        <v>22509920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38587650</v>
      </c>
      <c r="X8" s="8">
        <v>21273922</v>
      </c>
      <c r="Y8" s="8">
        <v>17313728</v>
      </c>
      <c r="Z8" s="2">
        <v>81.38</v>
      </c>
      <c r="AA8" s="6">
        <v>43892000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11497000</v>
      </c>
      <c r="F9" s="8">
        <v>11497000</v>
      </c>
      <c r="G9" s="8">
        <v>2369692</v>
      </c>
      <c r="H9" s="8">
        <v>2226099</v>
      </c>
      <c r="I9" s="8">
        <v>3009793</v>
      </c>
      <c r="J9" s="8">
        <v>7605584</v>
      </c>
      <c r="K9" s="8">
        <v>2791838</v>
      </c>
      <c r="L9" s="8">
        <v>2889776</v>
      </c>
      <c r="M9" s="8">
        <v>0</v>
      </c>
      <c r="N9" s="8">
        <v>5681614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13287198</v>
      </c>
      <c r="X9" s="8">
        <v>4882798</v>
      </c>
      <c r="Y9" s="8">
        <v>8404400</v>
      </c>
      <c r="Z9" s="2">
        <v>172.12</v>
      </c>
      <c r="AA9" s="6">
        <v>11497000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12981000</v>
      </c>
      <c r="F10" s="26">
        <v>12981000</v>
      </c>
      <c r="G10" s="26">
        <v>1097234</v>
      </c>
      <c r="H10" s="26">
        <v>1093255</v>
      </c>
      <c r="I10" s="26">
        <v>1313762</v>
      </c>
      <c r="J10" s="26">
        <v>3504251</v>
      </c>
      <c r="K10" s="26">
        <v>1090301</v>
      </c>
      <c r="L10" s="26">
        <v>1060845</v>
      </c>
      <c r="M10" s="26">
        <v>0</v>
      </c>
      <c r="N10" s="26">
        <v>2151146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5655397</v>
      </c>
      <c r="X10" s="26">
        <v>5481367</v>
      </c>
      <c r="Y10" s="26">
        <v>174030</v>
      </c>
      <c r="Z10" s="27">
        <v>3.17</v>
      </c>
      <c r="AA10" s="28">
        <v>12981000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3748000</v>
      </c>
      <c r="F12" s="8">
        <v>3748000</v>
      </c>
      <c r="G12" s="8">
        <v>290659</v>
      </c>
      <c r="H12" s="8">
        <v>291825</v>
      </c>
      <c r="I12" s="8">
        <v>289148</v>
      </c>
      <c r="J12" s="8">
        <v>871632</v>
      </c>
      <c r="K12" s="8">
        <v>7661</v>
      </c>
      <c r="L12" s="8">
        <v>32498</v>
      </c>
      <c r="M12" s="8">
        <v>0</v>
      </c>
      <c r="N12" s="8">
        <v>40159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911791</v>
      </c>
      <c r="X12" s="8">
        <v>1872000</v>
      </c>
      <c r="Y12" s="8">
        <v>-960209</v>
      </c>
      <c r="Z12" s="2">
        <v>-51.29</v>
      </c>
      <c r="AA12" s="6">
        <v>3748000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</v>
      </c>
      <c r="F13" s="8">
        <v>1100000</v>
      </c>
      <c r="G13" s="8">
        <v>0</v>
      </c>
      <c r="H13" s="8">
        <v>5966</v>
      </c>
      <c r="I13" s="8">
        <v>0</v>
      </c>
      <c r="J13" s="8">
        <v>5966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5966</v>
      </c>
      <c r="X13" s="8">
        <v>552000</v>
      </c>
      <c r="Y13" s="8">
        <v>-546034</v>
      </c>
      <c r="Z13" s="2">
        <v>-98.92</v>
      </c>
      <c r="AA13" s="6">
        <v>1100000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4500000</v>
      </c>
      <c r="F14" s="8">
        <v>4500000</v>
      </c>
      <c r="G14" s="8">
        <v>2150261</v>
      </c>
      <c r="H14" s="8">
        <v>2167186</v>
      </c>
      <c r="I14" s="8">
        <v>2182394</v>
      </c>
      <c r="J14" s="8">
        <v>6499841</v>
      </c>
      <c r="K14" s="8">
        <v>2230875</v>
      </c>
      <c r="L14" s="8">
        <v>2409967</v>
      </c>
      <c r="M14" s="8">
        <v>0</v>
      </c>
      <c r="N14" s="8">
        <v>4640842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11140683</v>
      </c>
      <c r="X14" s="8">
        <v>2250000</v>
      </c>
      <c r="Y14" s="8">
        <v>8890683</v>
      </c>
      <c r="Z14" s="2">
        <v>395.14</v>
      </c>
      <c r="AA14" s="6">
        <v>4500000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205000</v>
      </c>
      <c r="F16" s="8">
        <v>205000</v>
      </c>
      <c r="G16" s="8">
        <v>5580</v>
      </c>
      <c r="H16" s="8">
        <v>12928</v>
      </c>
      <c r="I16" s="8">
        <v>12185</v>
      </c>
      <c r="J16" s="8">
        <v>30693</v>
      </c>
      <c r="K16" s="8">
        <v>11050</v>
      </c>
      <c r="L16" s="8">
        <v>57240</v>
      </c>
      <c r="M16" s="8">
        <v>0</v>
      </c>
      <c r="N16" s="8">
        <v>68290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98983</v>
      </c>
      <c r="X16" s="8">
        <v>102000</v>
      </c>
      <c r="Y16" s="8">
        <v>-3017</v>
      </c>
      <c r="Z16" s="2">
        <v>-2.96</v>
      </c>
      <c r="AA16" s="6">
        <v>205000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2149000</v>
      </c>
      <c r="F17" s="8">
        <v>2149000</v>
      </c>
      <c r="G17" s="8">
        <v>42156</v>
      </c>
      <c r="H17" s="8">
        <v>56590</v>
      </c>
      <c r="I17" s="8">
        <v>63040</v>
      </c>
      <c r="J17" s="8">
        <v>161786</v>
      </c>
      <c r="K17" s="8">
        <v>38107</v>
      </c>
      <c r="L17" s="8">
        <v>62151</v>
      </c>
      <c r="M17" s="8">
        <v>0</v>
      </c>
      <c r="N17" s="8">
        <v>100258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262044</v>
      </c>
      <c r="X17" s="8">
        <v>1074000</v>
      </c>
      <c r="Y17" s="8">
        <v>-811956</v>
      </c>
      <c r="Z17" s="2">
        <v>-75.6</v>
      </c>
      <c r="AA17" s="6">
        <v>2149000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4032000</v>
      </c>
      <c r="F18" s="8">
        <v>4032000</v>
      </c>
      <c r="G18" s="8">
        <v>37456</v>
      </c>
      <c r="H18" s="8">
        <v>56860</v>
      </c>
      <c r="I18" s="8">
        <v>100156</v>
      </c>
      <c r="J18" s="8">
        <v>194472</v>
      </c>
      <c r="K18" s="8">
        <v>92979</v>
      </c>
      <c r="L18" s="8">
        <v>99252</v>
      </c>
      <c r="M18" s="8">
        <v>0</v>
      </c>
      <c r="N18" s="8">
        <v>192231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386703</v>
      </c>
      <c r="X18" s="8">
        <v>2016000</v>
      </c>
      <c r="Y18" s="8">
        <v>-1629297</v>
      </c>
      <c r="Z18" s="2">
        <v>-80.82</v>
      </c>
      <c r="AA18" s="6">
        <v>4032000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96792000</v>
      </c>
      <c r="F19" s="8">
        <v>96792000</v>
      </c>
      <c r="G19" s="8">
        <v>37475000</v>
      </c>
      <c r="H19" s="8">
        <v>260000</v>
      </c>
      <c r="I19" s="8">
        <v>0</v>
      </c>
      <c r="J19" s="8">
        <v>37735000</v>
      </c>
      <c r="K19" s="8">
        <v>350000</v>
      </c>
      <c r="L19" s="8">
        <v>0</v>
      </c>
      <c r="M19" s="8">
        <v>0</v>
      </c>
      <c r="N19" s="8">
        <v>350000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38085000</v>
      </c>
      <c r="X19" s="8">
        <v>49044000</v>
      </c>
      <c r="Y19" s="8">
        <v>-10959000</v>
      </c>
      <c r="Z19" s="2">
        <v>-22.35</v>
      </c>
      <c r="AA19" s="6">
        <v>96792000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1350000</v>
      </c>
      <c r="F20" s="26">
        <v>1350000</v>
      </c>
      <c r="G20" s="26">
        <v>100051</v>
      </c>
      <c r="H20" s="26">
        <v>51785</v>
      </c>
      <c r="I20" s="26">
        <v>75979</v>
      </c>
      <c r="J20" s="26">
        <v>227815</v>
      </c>
      <c r="K20" s="26">
        <v>312805</v>
      </c>
      <c r="L20" s="26">
        <v>60396</v>
      </c>
      <c r="M20" s="26">
        <v>0</v>
      </c>
      <c r="N20" s="26">
        <v>373201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601016</v>
      </c>
      <c r="X20" s="26">
        <v>672000</v>
      </c>
      <c r="Y20" s="26">
        <v>-70984</v>
      </c>
      <c r="Z20" s="27">
        <v>-10.56</v>
      </c>
      <c r="AA20" s="28">
        <v>1350000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1000000</v>
      </c>
      <c r="Y21" s="8">
        <v>-1000000</v>
      </c>
      <c r="Z21" s="2">
        <v>-100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406246000</v>
      </c>
      <c r="F22" s="35">
        <f t="shared" si="0"/>
        <v>406246000</v>
      </c>
      <c r="G22" s="35">
        <f t="shared" si="0"/>
        <v>64190716</v>
      </c>
      <c r="H22" s="35">
        <f t="shared" si="0"/>
        <v>31993405</v>
      </c>
      <c r="I22" s="35">
        <f t="shared" si="0"/>
        <v>33025566</v>
      </c>
      <c r="J22" s="35">
        <f t="shared" si="0"/>
        <v>129209687</v>
      </c>
      <c r="K22" s="35">
        <f t="shared" si="0"/>
        <v>42413940</v>
      </c>
      <c r="L22" s="35">
        <f t="shared" si="0"/>
        <v>27071590</v>
      </c>
      <c r="M22" s="35">
        <f t="shared" si="0"/>
        <v>0</v>
      </c>
      <c r="N22" s="35">
        <f t="shared" si="0"/>
        <v>69485530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198695217</v>
      </c>
      <c r="X22" s="35">
        <f t="shared" si="0"/>
        <v>201781988</v>
      </c>
      <c r="Y22" s="35">
        <f t="shared" si="0"/>
        <v>-3086771</v>
      </c>
      <c r="Z22" s="36">
        <f>+IF(X22&lt;&gt;0,+(Y22/X22)*100,0)</f>
        <v>-1.5297554705427918</v>
      </c>
      <c r="AA22" s="33">
        <f>SUM(AA5:AA21)</f>
        <v>406246000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156292000</v>
      </c>
      <c r="F25" s="8">
        <v>156292000</v>
      </c>
      <c r="G25" s="8">
        <v>13509107</v>
      </c>
      <c r="H25" s="8">
        <v>14164332</v>
      </c>
      <c r="I25" s="8">
        <v>14259179</v>
      </c>
      <c r="J25" s="8">
        <v>41932618</v>
      </c>
      <c r="K25" s="8">
        <v>12721641</v>
      </c>
      <c r="L25" s="8">
        <v>12852761</v>
      </c>
      <c r="M25" s="8">
        <v>0</v>
      </c>
      <c r="N25" s="8">
        <v>25574402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67507020</v>
      </c>
      <c r="X25" s="8">
        <v>78144000</v>
      </c>
      <c r="Y25" s="8">
        <v>-10636980</v>
      </c>
      <c r="Z25" s="2">
        <v>-13.61</v>
      </c>
      <c r="AA25" s="6">
        <v>156292000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13700000</v>
      </c>
      <c r="F26" s="8">
        <v>13700000</v>
      </c>
      <c r="G26" s="8">
        <v>980520</v>
      </c>
      <c r="H26" s="8">
        <v>924222</v>
      </c>
      <c r="I26" s="8">
        <v>946142</v>
      </c>
      <c r="J26" s="8">
        <v>2850884</v>
      </c>
      <c r="K26" s="8">
        <v>931455</v>
      </c>
      <c r="L26" s="8">
        <v>1043148</v>
      </c>
      <c r="M26" s="8">
        <v>0</v>
      </c>
      <c r="N26" s="8">
        <v>1974603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4825487</v>
      </c>
      <c r="X26" s="8">
        <v>6852000</v>
      </c>
      <c r="Y26" s="8">
        <v>-2026513</v>
      </c>
      <c r="Z26" s="2">
        <v>-29.58</v>
      </c>
      <c r="AA26" s="6">
        <v>13700000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20000000</v>
      </c>
      <c r="F27" s="8">
        <v>20000000</v>
      </c>
      <c r="G27" s="8">
        <v>635647</v>
      </c>
      <c r="H27" s="8">
        <v>0</v>
      </c>
      <c r="I27" s="8">
        <v>0</v>
      </c>
      <c r="J27" s="8">
        <v>635647</v>
      </c>
      <c r="K27" s="8">
        <v>110226</v>
      </c>
      <c r="L27" s="8">
        <v>0</v>
      </c>
      <c r="M27" s="8">
        <v>0</v>
      </c>
      <c r="N27" s="8">
        <v>110226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745873</v>
      </c>
      <c r="X27" s="8"/>
      <c r="Y27" s="8">
        <v>745873</v>
      </c>
      <c r="Z27" s="2">
        <v>0</v>
      </c>
      <c r="AA27" s="6">
        <v>20000000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31764000</v>
      </c>
      <c r="F28" s="8">
        <v>31764000</v>
      </c>
      <c r="G28" s="8">
        <v>0</v>
      </c>
      <c r="H28" s="8">
        <v>2664657</v>
      </c>
      <c r="I28" s="8">
        <v>0</v>
      </c>
      <c r="J28" s="8">
        <v>2664657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2664657</v>
      </c>
      <c r="X28" s="8">
        <v>15882000</v>
      </c>
      <c r="Y28" s="8">
        <v>-13217343</v>
      </c>
      <c r="Z28" s="2">
        <v>-83.22</v>
      </c>
      <c r="AA28" s="6">
        <v>31764000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870000</v>
      </c>
      <c r="F29" s="8">
        <v>870000</v>
      </c>
      <c r="G29" s="8">
        <v>0</v>
      </c>
      <c r="H29" s="8">
        <v>1847579</v>
      </c>
      <c r="I29" s="8">
        <v>0</v>
      </c>
      <c r="J29" s="8">
        <v>1847579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1847579</v>
      </c>
      <c r="X29" s="8">
        <v>438000</v>
      </c>
      <c r="Y29" s="8">
        <v>1409579</v>
      </c>
      <c r="Z29" s="2">
        <v>321.82</v>
      </c>
      <c r="AA29" s="6">
        <v>870000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123000000</v>
      </c>
      <c r="F30" s="8">
        <v>123000000</v>
      </c>
      <c r="G30" s="8">
        <v>20625</v>
      </c>
      <c r="H30" s="8">
        <v>12552092</v>
      </c>
      <c r="I30" s="8">
        <v>13669025</v>
      </c>
      <c r="J30" s="8">
        <v>26241742</v>
      </c>
      <c r="K30" s="8">
        <v>10945877</v>
      </c>
      <c r="L30" s="8">
        <v>8692764</v>
      </c>
      <c r="M30" s="8">
        <v>0</v>
      </c>
      <c r="N30" s="8">
        <v>19638641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45880383</v>
      </c>
      <c r="X30" s="8">
        <v>66000000</v>
      </c>
      <c r="Y30" s="8">
        <v>-20119617</v>
      </c>
      <c r="Z30" s="2">
        <v>-30.48</v>
      </c>
      <c r="AA30" s="6">
        <v>123000000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18000000</v>
      </c>
      <c r="F31" s="8">
        <v>18000000</v>
      </c>
      <c r="G31" s="8">
        <v>115606</v>
      </c>
      <c r="H31" s="8">
        <v>156577</v>
      </c>
      <c r="I31" s="8">
        <v>1144067</v>
      </c>
      <c r="J31" s="8">
        <v>1416250</v>
      </c>
      <c r="K31" s="8">
        <v>697094</v>
      </c>
      <c r="L31" s="8">
        <v>1926459</v>
      </c>
      <c r="M31" s="8">
        <v>0</v>
      </c>
      <c r="N31" s="8">
        <v>2623553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4039803</v>
      </c>
      <c r="X31" s="8">
        <v>9000000</v>
      </c>
      <c r="Y31" s="8">
        <v>-4960197</v>
      </c>
      <c r="Z31" s="2">
        <v>-55.11</v>
      </c>
      <c r="AA31" s="6">
        <v>18000000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22600000</v>
      </c>
      <c r="F32" s="8">
        <v>22600000</v>
      </c>
      <c r="G32" s="8">
        <v>151596</v>
      </c>
      <c r="H32" s="8">
        <v>5331569</v>
      </c>
      <c r="I32" s="8">
        <v>2656701</v>
      </c>
      <c r="J32" s="8">
        <v>8139866</v>
      </c>
      <c r="K32" s="8">
        <v>2976477</v>
      </c>
      <c r="L32" s="8">
        <v>3531794</v>
      </c>
      <c r="M32" s="8">
        <v>0</v>
      </c>
      <c r="N32" s="8">
        <v>6508271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14648137</v>
      </c>
      <c r="X32" s="8">
        <v>11298000</v>
      </c>
      <c r="Y32" s="8">
        <v>3350137</v>
      </c>
      <c r="Z32" s="2">
        <v>29.65</v>
      </c>
      <c r="AA32" s="6">
        <v>22600000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320000</v>
      </c>
      <c r="F33" s="8">
        <v>320000</v>
      </c>
      <c r="G33" s="8">
        <v>379020</v>
      </c>
      <c r="H33" s="8">
        <v>606878</v>
      </c>
      <c r="I33" s="8">
        <v>651658</v>
      </c>
      <c r="J33" s="8">
        <v>1637556</v>
      </c>
      <c r="K33" s="8">
        <v>10618107</v>
      </c>
      <c r="L33" s="8">
        <v>560677</v>
      </c>
      <c r="M33" s="8">
        <v>0</v>
      </c>
      <c r="N33" s="8">
        <v>11178784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12816340</v>
      </c>
      <c r="X33" s="8">
        <v>162000</v>
      </c>
      <c r="Y33" s="8">
        <v>12654340</v>
      </c>
      <c r="Z33" s="2">
        <v>7811.32</v>
      </c>
      <c r="AA33" s="6">
        <v>320000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19700000</v>
      </c>
      <c r="F34" s="8">
        <v>19700000</v>
      </c>
      <c r="G34" s="8">
        <v>438674</v>
      </c>
      <c r="H34" s="8">
        <v>1344441</v>
      </c>
      <c r="I34" s="8">
        <v>1092091</v>
      </c>
      <c r="J34" s="8">
        <v>2875206</v>
      </c>
      <c r="K34" s="8">
        <v>3105531</v>
      </c>
      <c r="L34" s="8">
        <v>501092</v>
      </c>
      <c r="M34" s="8">
        <v>0</v>
      </c>
      <c r="N34" s="8">
        <v>3606623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6481829</v>
      </c>
      <c r="X34" s="8">
        <v>9852000</v>
      </c>
      <c r="Y34" s="8">
        <v>-3370171</v>
      </c>
      <c r="Z34" s="2">
        <v>-34.21</v>
      </c>
      <c r="AA34" s="6">
        <v>19700000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406246000</v>
      </c>
      <c r="F36" s="35">
        <f t="shared" si="1"/>
        <v>406246000</v>
      </c>
      <c r="G36" s="35">
        <f t="shared" si="1"/>
        <v>16230795</v>
      </c>
      <c r="H36" s="35">
        <f t="shared" si="1"/>
        <v>39592347</v>
      </c>
      <c r="I36" s="35">
        <f t="shared" si="1"/>
        <v>34418863</v>
      </c>
      <c r="J36" s="35">
        <f t="shared" si="1"/>
        <v>90242005</v>
      </c>
      <c r="K36" s="35">
        <f t="shared" si="1"/>
        <v>42106408</v>
      </c>
      <c r="L36" s="35">
        <f t="shared" si="1"/>
        <v>29108695</v>
      </c>
      <c r="M36" s="35">
        <f t="shared" si="1"/>
        <v>0</v>
      </c>
      <c r="N36" s="35">
        <f t="shared" si="1"/>
        <v>71215103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161457108</v>
      </c>
      <c r="X36" s="35">
        <f t="shared" si="1"/>
        <v>197628000</v>
      </c>
      <c r="Y36" s="35">
        <f t="shared" si="1"/>
        <v>-36170892</v>
      </c>
      <c r="Z36" s="36">
        <f>+IF(X36&lt;&gt;0,+(Y36/X36)*100,0)</f>
        <v>-18.302513813832046</v>
      </c>
      <c r="AA36" s="33">
        <f>SUM(AA25:AA35)</f>
        <v>406246000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47959921</v>
      </c>
      <c r="H38" s="48">
        <f t="shared" si="2"/>
        <v>-7598942</v>
      </c>
      <c r="I38" s="48">
        <f t="shared" si="2"/>
        <v>-1393297</v>
      </c>
      <c r="J38" s="48">
        <f t="shared" si="2"/>
        <v>38967682</v>
      </c>
      <c r="K38" s="48">
        <f t="shared" si="2"/>
        <v>307532</v>
      </c>
      <c r="L38" s="48">
        <f t="shared" si="2"/>
        <v>-2037105</v>
      </c>
      <c r="M38" s="48">
        <f t="shared" si="2"/>
        <v>0</v>
      </c>
      <c r="N38" s="48">
        <f t="shared" si="2"/>
        <v>-1729573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37238109</v>
      </c>
      <c r="X38" s="48">
        <f>IF(F22=F36,0,X22-X36)</f>
        <v>0</v>
      </c>
      <c r="Y38" s="48">
        <f t="shared" si="2"/>
        <v>33084121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39875000</v>
      </c>
      <c r="F39" s="8">
        <v>39875000</v>
      </c>
      <c r="G39" s="8">
        <v>25855000</v>
      </c>
      <c r="H39" s="8">
        <v>0</v>
      </c>
      <c r="I39" s="8">
        <v>0</v>
      </c>
      <c r="J39" s="8">
        <v>25855000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25855000</v>
      </c>
      <c r="X39" s="8">
        <v>19938000</v>
      </c>
      <c r="Y39" s="8">
        <v>5917000</v>
      </c>
      <c r="Z39" s="2">
        <v>29.68</v>
      </c>
      <c r="AA39" s="6">
        <v>39875000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39875000</v>
      </c>
      <c r="F42" s="57">
        <f t="shared" si="3"/>
        <v>39875000</v>
      </c>
      <c r="G42" s="57">
        <f t="shared" si="3"/>
        <v>73814921</v>
      </c>
      <c r="H42" s="57">
        <f t="shared" si="3"/>
        <v>-7598942</v>
      </c>
      <c r="I42" s="57">
        <f t="shared" si="3"/>
        <v>-1393297</v>
      </c>
      <c r="J42" s="57">
        <f t="shared" si="3"/>
        <v>64822682</v>
      </c>
      <c r="K42" s="57">
        <f t="shared" si="3"/>
        <v>307532</v>
      </c>
      <c r="L42" s="57">
        <f t="shared" si="3"/>
        <v>-2037105</v>
      </c>
      <c r="M42" s="57">
        <f t="shared" si="3"/>
        <v>0</v>
      </c>
      <c r="N42" s="57">
        <f t="shared" si="3"/>
        <v>-1729573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63093109</v>
      </c>
      <c r="X42" s="57">
        <f t="shared" si="3"/>
        <v>19938000</v>
      </c>
      <c r="Y42" s="57">
        <f t="shared" si="3"/>
        <v>39001121</v>
      </c>
      <c r="Z42" s="58">
        <f>+IF(X42&lt;&gt;0,+(Y42/X42)*100,0)</f>
        <v>195.6120022068412</v>
      </c>
      <c r="AA42" s="55">
        <f>SUM(AA38:AA41)</f>
        <v>39875000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39875000</v>
      </c>
      <c r="F44" s="65">
        <f t="shared" si="4"/>
        <v>39875000</v>
      </c>
      <c r="G44" s="65">
        <f t="shared" si="4"/>
        <v>73814921</v>
      </c>
      <c r="H44" s="65">
        <f t="shared" si="4"/>
        <v>-7598942</v>
      </c>
      <c r="I44" s="65">
        <f t="shared" si="4"/>
        <v>-1393297</v>
      </c>
      <c r="J44" s="65">
        <f t="shared" si="4"/>
        <v>64822682</v>
      </c>
      <c r="K44" s="65">
        <f t="shared" si="4"/>
        <v>307532</v>
      </c>
      <c r="L44" s="65">
        <f t="shared" si="4"/>
        <v>-2037105</v>
      </c>
      <c r="M44" s="65">
        <f t="shared" si="4"/>
        <v>0</v>
      </c>
      <c r="N44" s="65">
        <f t="shared" si="4"/>
        <v>-1729573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63093109</v>
      </c>
      <c r="X44" s="65">
        <f t="shared" si="4"/>
        <v>19938000</v>
      </c>
      <c r="Y44" s="65">
        <f t="shared" si="4"/>
        <v>39001121</v>
      </c>
      <c r="Z44" s="66">
        <f>+IF(X44&lt;&gt;0,+(Y44/X44)*100,0)</f>
        <v>195.6120022068412</v>
      </c>
      <c r="AA44" s="63">
        <f>+AA42-AA43</f>
        <v>39875000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39875000</v>
      </c>
      <c r="F46" s="57">
        <f t="shared" si="5"/>
        <v>39875000</v>
      </c>
      <c r="G46" s="57">
        <f t="shared" si="5"/>
        <v>73814921</v>
      </c>
      <c r="H46" s="57">
        <f t="shared" si="5"/>
        <v>-7598942</v>
      </c>
      <c r="I46" s="57">
        <f t="shared" si="5"/>
        <v>-1393297</v>
      </c>
      <c r="J46" s="57">
        <f t="shared" si="5"/>
        <v>64822682</v>
      </c>
      <c r="K46" s="57">
        <f t="shared" si="5"/>
        <v>307532</v>
      </c>
      <c r="L46" s="57">
        <f t="shared" si="5"/>
        <v>-2037105</v>
      </c>
      <c r="M46" s="57">
        <f t="shared" si="5"/>
        <v>0</v>
      </c>
      <c r="N46" s="57">
        <f t="shared" si="5"/>
        <v>-1729573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63093109</v>
      </c>
      <c r="X46" s="57">
        <f t="shared" si="5"/>
        <v>19938000</v>
      </c>
      <c r="Y46" s="57">
        <f t="shared" si="5"/>
        <v>39001121</v>
      </c>
      <c r="Z46" s="58">
        <f>+IF(X46&lt;&gt;0,+(Y46/X46)*100,0)</f>
        <v>195.6120022068412</v>
      </c>
      <c r="AA46" s="55">
        <f>SUM(AA44:AA45)</f>
        <v>39875000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39875000</v>
      </c>
      <c r="F48" s="73">
        <f t="shared" si="6"/>
        <v>39875000</v>
      </c>
      <c r="G48" s="73">
        <f t="shared" si="6"/>
        <v>73814921</v>
      </c>
      <c r="H48" s="74">
        <f t="shared" si="6"/>
        <v>-7598942</v>
      </c>
      <c r="I48" s="74">
        <f t="shared" si="6"/>
        <v>-1393297</v>
      </c>
      <c r="J48" s="74">
        <f t="shared" si="6"/>
        <v>64822682</v>
      </c>
      <c r="K48" s="74">
        <f t="shared" si="6"/>
        <v>307532</v>
      </c>
      <c r="L48" s="74">
        <f t="shared" si="6"/>
        <v>-2037105</v>
      </c>
      <c r="M48" s="73">
        <f t="shared" si="6"/>
        <v>0</v>
      </c>
      <c r="N48" s="73">
        <f t="shared" si="6"/>
        <v>-1729573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63093109</v>
      </c>
      <c r="X48" s="74">
        <f t="shared" si="6"/>
        <v>19938000</v>
      </c>
      <c r="Y48" s="74">
        <f t="shared" si="6"/>
        <v>39001121</v>
      </c>
      <c r="Z48" s="75">
        <f>+IF(X48&lt;&gt;0,+(Y48/X48)*100,0)</f>
        <v>195.6120022068412</v>
      </c>
      <c r="AA48" s="76">
        <f>SUM(AA46:AA47)</f>
        <v>39875000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24699676</v>
      </c>
      <c r="F5" s="8">
        <v>24699676</v>
      </c>
      <c r="G5" s="8">
        <v>1315207</v>
      </c>
      <c r="H5" s="8">
        <v>1329772</v>
      </c>
      <c r="I5" s="8">
        <v>1329229</v>
      </c>
      <c r="J5" s="8">
        <v>3974208</v>
      </c>
      <c r="K5" s="8">
        <v>1319859</v>
      </c>
      <c r="L5" s="8">
        <v>1820440</v>
      </c>
      <c r="M5" s="8">
        <v>1822957</v>
      </c>
      <c r="N5" s="8">
        <v>4963256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8937464</v>
      </c>
      <c r="X5" s="8">
        <v>12349836</v>
      </c>
      <c r="Y5" s="8">
        <v>-3412372</v>
      </c>
      <c r="Z5" s="2">
        <v>-27.63</v>
      </c>
      <c r="AA5" s="6">
        <v>24699676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52381490</v>
      </c>
      <c r="F7" s="8">
        <v>52381490</v>
      </c>
      <c r="G7" s="8">
        <v>2259536</v>
      </c>
      <c r="H7" s="8">
        <v>2544165</v>
      </c>
      <c r="I7" s="8">
        <v>2174619</v>
      </c>
      <c r="J7" s="8">
        <v>6978320</v>
      </c>
      <c r="K7" s="8">
        <v>2719170</v>
      </c>
      <c r="L7" s="8">
        <v>2441442</v>
      </c>
      <c r="M7" s="8">
        <v>2580322</v>
      </c>
      <c r="N7" s="8">
        <v>7740934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14719254</v>
      </c>
      <c r="X7" s="8">
        <v>23302698</v>
      </c>
      <c r="Y7" s="8">
        <v>-8583444</v>
      </c>
      <c r="Z7" s="2">
        <v>-36.83</v>
      </c>
      <c r="AA7" s="6">
        <v>52381490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7075804</v>
      </c>
      <c r="F8" s="8">
        <v>7075804</v>
      </c>
      <c r="G8" s="8">
        <v>443637</v>
      </c>
      <c r="H8" s="8">
        <v>605576</v>
      </c>
      <c r="I8" s="8">
        <v>605576</v>
      </c>
      <c r="J8" s="8">
        <v>1654789</v>
      </c>
      <c r="K8" s="8">
        <v>450783</v>
      </c>
      <c r="L8" s="8">
        <v>763019</v>
      </c>
      <c r="M8" s="8">
        <v>739611</v>
      </c>
      <c r="N8" s="8">
        <v>1953413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3608202</v>
      </c>
      <c r="X8" s="8">
        <v>3537900</v>
      </c>
      <c r="Y8" s="8">
        <v>70302</v>
      </c>
      <c r="Z8" s="2">
        <v>1.99</v>
      </c>
      <c r="AA8" s="6">
        <v>7075804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5780994</v>
      </c>
      <c r="F9" s="8">
        <v>5780994</v>
      </c>
      <c r="G9" s="8">
        <v>204759</v>
      </c>
      <c r="H9" s="8">
        <v>224339</v>
      </c>
      <c r="I9" s="8">
        <v>916944</v>
      </c>
      <c r="J9" s="8">
        <v>1346042</v>
      </c>
      <c r="K9" s="8">
        <v>224640</v>
      </c>
      <c r="L9" s="8">
        <v>230056</v>
      </c>
      <c r="M9" s="8">
        <v>218174</v>
      </c>
      <c r="N9" s="8">
        <v>672870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2018912</v>
      </c>
      <c r="X9" s="8">
        <v>2890494</v>
      </c>
      <c r="Y9" s="8">
        <v>-871582</v>
      </c>
      <c r="Z9" s="2">
        <v>-30.15</v>
      </c>
      <c r="AA9" s="6">
        <v>5780994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8053262</v>
      </c>
      <c r="F10" s="26">
        <v>8053262</v>
      </c>
      <c r="G10" s="26">
        <v>646508</v>
      </c>
      <c r="H10" s="26">
        <v>689112</v>
      </c>
      <c r="I10" s="26">
        <v>680814</v>
      </c>
      <c r="J10" s="26">
        <v>2016434</v>
      </c>
      <c r="K10" s="26">
        <v>689495</v>
      </c>
      <c r="L10" s="26">
        <v>679443</v>
      </c>
      <c r="M10" s="26">
        <v>688290</v>
      </c>
      <c r="N10" s="26">
        <v>2057228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4073662</v>
      </c>
      <c r="X10" s="26">
        <v>4026630</v>
      </c>
      <c r="Y10" s="26">
        <v>47032</v>
      </c>
      <c r="Z10" s="27">
        <v>1.17</v>
      </c>
      <c r="AA10" s="28">
        <v>8053262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2255475</v>
      </c>
      <c r="H11" s="8">
        <v>1061060</v>
      </c>
      <c r="I11" s="8">
        <v>1061060</v>
      </c>
      <c r="J11" s="8">
        <v>4377595</v>
      </c>
      <c r="K11" s="8">
        <v>1933019</v>
      </c>
      <c r="L11" s="8">
        <v>2061646</v>
      </c>
      <c r="M11" s="8">
        <v>2138960</v>
      </c>
      <c r="N11" s="8">
        <v>6133625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10511220</v>
      </c>
      <c r="X11" s="8"/>
      <c r="Y11" s="8">
        <v>10511220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282675</v>
      </c>
      <c r="F12" s="8">
        <v>282675</v>
      </c>
      <c r="G12" s="8">
        <v>4434</v>
      </c>
      <c r="H12" s="8">
        <v>3162</v>
      </c>
      <c r="I12" s="8">
        <v>5275</v>
      </c>
      <c r="J12" s="8">
        <v>12871</v>
      </c>
      <c r="K12" s="8">
        <v>2655</v>
      </c>
      <c r="L12" s="8">
        <v>0</v>
      </c>
      <c r="M12" s="8">
        <v>3970</v>
      </c>
      <c r="N12" s="8">
        <v>6625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19496</v>
      </c>
      <c r="X12" s="8">
        <v>141336</v>
      </c>
      <c r="Y12" s="8">
        <v>-121840</v>
      </c>
      <c r="Z12" s="2">
        <v>-86.21</v>
      </c>
      <c r="AA12" s="6">
        <v>282675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151537</v>
      </c>
      <c r="F13" s="8">
        <v>151537</v>
      </c>
      <c r="G13" s="8">
        <v>14027</v>
      </c>
      <c r="H13" s="8">
        <v>0</v>
      </c>
      <c r="I13" s="8">
        <v>0</v>
      </c>
      <c r="J13" s="8">
        <v>14027</v>
      </c>
      <c r="K13" s="8">
        <v>7491</v>
      </c>
      <c r="L13" s="8">
        <v>2914</v>
      </c>
      <c r="M13" s="8">
        <v>3649</v>
      </c>
      <c r="N13" s="8">
        <v>14054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28081</v>
      </c>
      <c r="X13" s="8">
        <v>75768</v>
      </c>
      <c r="Y13" s="8">
        <v>-47687</v>
      </c>
      <c r="Z13" s="2">
        <v>-62.94</v>
      </c>
      <c r="AA13" s="6">
        <v>151537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9249</v>
      </c>
      <c r="M14" s="8">
        <v>0</v>
      </c>
      <c r="N14" s="8">
        <v>9249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9249</v>
      </c>
      <c r="X14" s="8"/>
      <c r="Y14" s="8">
        <v>9249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8457183</v>
      </c>
      <c r="F16" s="8">
        <v>8457183</v>
      </c>
      <c r="G16" s="8">
        <v>410932</v>
      </c>
      <c r="H16" s="8">
        <v>27128</v>
      </c>
      <c r="I16" s="8">
        <v>25542</v>
      </c>
      <c r="J16" s="8">
        <v>463602</v>
      </c>
      <c r="K16" s="8">
        <v>43133</v>
      </c>
      <c r="L16" s="8">
        <v>39135</v>
      </c>
      <c r="M16" s="8">
        <v>23021</v>
      </c>
      <c r="N16" s="8">
        <v>105289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568891</v>
      </c>
      <c r="X16" s="8">
        <v>4228590</v>
      </c>
      <c r="Y16" s="8">
        <v>-3659699</v>
      </c>
      <c r="Z16" s="2">
        <v>-86.55</v>
      </c>
      <c r="AA16" s="6">
        <v>8457183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7368602</v>
      </c>
      <c r="F17" s="8">
        <v>7368602</v>
      </c>
      <c r="G17" s="8">
        <v>305107</v>
      </c>
      <c r="H17" s="8">
        <v>0</v>
      </c>
      <c r="I17" s="8">
        <v>0</v>
      </c>
      <c r="J17" s="8">
        <v>305107</v>
      </c>
      <c r="K17" s="8">
        <v>261873</v>
      </c>
      <c r="L17" s="8">
        <v>223044</v>
      </c>
      <c r="M17" s="8">
        <v>0</v>
      </c>
      <c r="N17" s="8">
        <v>484917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790024</v>
      </c>
      <c r="X17" s="8">
        <v>3684300</v>
      </c>
      <c r="Y17" s="8">
        <v>-2894276</v>
      </c>
      <c r="Z17" s="2">
        <v>-78.56</v>
      </c>
      <c r="AA17" s="6">
        <v>7368602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133599000</v>
      </c>
      <c r="F19" s="8">
        <v>133599000</v>
      </c>
      <c r="G19" s="8">
        <v>52558000</v>
      </c>
      <c r="H19" s="8">
        <v>0</v>
      </c>
      <c r="I19" s="8">
        <v>0</v>
      </c>
      <c r="J19" s="8">
        <v>52558000</v>
      </c>
      <c r="K19" s="8">
        <v>0</v>
      </c>
      <c r="L19" s="8">
        <v>0</v>
      </c>
      <c r="M19" s="8">
        <v>42045999</v>
      </c>
      <c r="N19" s="8">
        <v>42045999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94603999</v>
      </c>
      <c r="X19" s="8">
        <v>66799500</v>
      </c>
      <c r="Y19" s="8">
        <v>27804499</v>
      </c>
      <c r="Z19" s="2">
        <v>41.62</v>
      </c>
      <c r="AA19" s="6">
        <v>133599000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12246979</v>
      </c>
      <c r="F20" s="26">
        <v>12246979</v>
      </c>
      <c r="G20" s="26">
        <v>365897</v>
      </c>
      <c r="H20" s="26">
        <v>93777</v>
      </c>
      <c r="I20" s="26">
        <v>1806106</v>
      </c>
      <c r="J20" s="26">
        <v>2265780</v>
      </c>
      <c r="K20" s="26">
        <v>46173</v>
      </c>
      <c r="L20" s="26">
        <v>13298</v>
      </c>
      <c r="M20" s="26">
        <v>37294</v>
      </c>
      <c r="N20" s="26">
        <v>96765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2362545</v>
      </c>
      <c r="X20" s="26">
        <v>6123492</v>
      </c>
      <c r="Y20" s="26">
        <v>-3760947</v>
      </c>
      <c r="Z20" s="27">
        <v>-61.42</v>
      </c>
      <c r="AA20" s="28">
        <v>12246979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260097202</v>
      </c>
      <c r="F22" s="35">
        <f t="shared" si="0"/>
        <v>260097202</v>
      </c>
      <c r="G22" s="35">
        <f t="shared" si="0"/>
        <v>60783519</v>
      </c>
      <c r="H22" s="35">
        <f t="shared" si="0"/>
        <v>6578091</v>
      </c>
      <c r="I22" s="35">
        <f t="shared" si="0"/>
        <v>8605165</v>
      </c>
      <c r="J22" s="35">
        <f t="shared" si="0"/>
        <v>75966775</v>
      </c>
      <c r="K22" s="35">
        <f t="shared" si="0"/>
        <v>7698291</v>
      </c>
      <c r="L22" s="35">
        <f t="shared" si="0"/>
        <v>8283686</v>
      </c>
      <c r="M22" s="35">
        <f t="shared" si="0"/>
        <v>50302247</v>
      </c>
      <c r="N22" s="35">
        <f t="shared" si="0"/>
        <v>66284224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142250999</v>
      </c>
      <c r="X22" s="35">
        <f t="shared" si="0"/>
        <v>127160544</v>
      </c>
      <c r="Y22" s="35">
        <f t="shared" si="0"/>
        <v>15090455</v>
      </c>
      <c r="Z22" s="36">
        <f>+IF(X22&lt;&gt;0,+(Y22/X22)*100,0)</f>
        <v>11.86724633703989</v>
      </c>
      <c r="AA22" s="33">
        <f>SUM(AA5:AA21)</f>
        <v>260097202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116377002</v>
      </c>
      <c r="F25" s="8">
        <v>116377002</v>
      </c>
      <c r="G25" s="8">
        <v>10110600</v>
      </c>
      <c r="H25" s="8">
        <v>9553647</v>
      </c>
      <c r="I25" s="8">
        <v>10407677</v>
      </c>
      <c r="J25" s="8">
        <v>30071924</v>
      </c>
      <c r="K25" s="8">
        <v>9453120</v>
      </c>
      <c r="L25" s="8">
        <v>10241817</v>
      </c>
      <c r="M25" s="8">
        <v>10726449</v>
      </c>
      <c r="N25" s="8">
        <v>30421386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60493310</v>
      </c>
      <c r="X25" s="8">
        <v>59342880</v>
      </c>
      <c r="Y25" s="8">
        <v>1150430</v>
      </c>
      <c r="Z25" s="2">
        <v>1.94</v>
      </c>
      <c r="AA25" s="6">
        <v>116377002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15495108</v>
      </c>
      <c r="F26" s="8">
        <v>15495108</v>
      </c>
      <c r="G26" s="8">
        <v>455545</v>
      </c>
      <c r="H26" s="8">
        <v>689714</v>
      </c>
      <c r="I26" s="8">
        <v>616809</v>
      </c>
      <c r="J26" s="8">
        <v>1762068</v>
      </c>
      <c r="K26" s="8">
        <v>626136</v>
      </c>
      <c r="L26" s="8">
        <v>635576</v>
      </c>
      <c r="M26" s="8">
        <v>630182</v>
      </c>
      <c r="N26" s="8">
        <v>1891894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3653962</v>
      </c>
      <c r="X26" s="8">
        <v>7747554</v>
      </c>
      <c r="Y26" s="8">
        <v>-4093592</v>
      </c>
      <c r="Z26" s="2">
        <v>-52.84</v>
      </c>
      <c r="AA26" s="6">
        <v>15495108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17103288</v>
      </c>
      <c r="F27" s="8">
        <v>17103288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7536102</v>
      </c>
      <c r="Y27" s="8">
        <v>-7536102</v>
      </c>
      <c r="Z27" s="2">
        <v>-100</v>
      </c>
      <c r="AA27" s="6">
        <v>17103288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40000000</v>
      </c>
      <c r="F28" s="8">
        <v>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12269820</v>
      </c>
      <c r="Y28" s="8">
        <v>-12269820</v>
      </c>
      <c r="Z28" s="2">
        <v>-100</v>
      </c>
      <c r="AA28" s="6">
        <v>40000000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1284985</v>
      </c>
      <c r="F29" s="8">
        <v>1284985</v>
      </c>
      <c r="G29" s="8">
        <v>71637</v>
      </c>
      <c r="H29" s="8">
        <v>80603</v>
      </c>
      <c r="I29" s="8">
        <v>80603</v>
      </c>
      <c r="J29" s="8">
        <v>232843</v>
      </c>
      <c r="K29" s="8">
        <v>160164</v>
      </c>
      <c r="L29" s="8">
        <v>158425</v>
      </c>
      <c r="M29" s="8">
        <v>136868</v>
      </c>
      <c r="N29" s="8">
        <v>455457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688300</v>
      </c>
      <c r="X29" s="8">
        <v>642492</v>
      </c>
      <c r="Y29" s="8">
        <v>45808</v>
      </c>
      <c r="Z29" s="2">
        <v>7.13</v>
      </c>
      <c r="AA29" s="6">
        <v>1284985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54327581</v>
      </c>
      <c r="F30" s="8">
        <v>54327581</v>
      </c>
      <c r="G30" s="8">
        <v>4975014</v>
      </c>
      <c r="H30" s="8">
        <v>5136882</v>
      </c>
      <c r="I30" s="8">
        <v>4024001</v>
      </c>
      <c r="J30" s="8">
        <v>14135897</v>
      </c>
      <c r="K30" s="8">
        <v>2481978</v>
      </c>
      <c r="L30" s="8">
        <v>2493730</v>
      </c>
      <c r="M30" s="8">
        <v>4236237</v>
      </c>
      <c r="N30" s="8">
        <v>9211945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23347842</v>
      </c>
      <c r="X30" s="8">
        <v>17541384</v>
      </c>
      <c r="Y30" s="8">
        <v>5806458</v>
      </c>
      <c r="Z30" s="2">
        <v>33.1</v>
      </c>
      <c r="AA30" s="6">
        <v>54327581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4870750</v>
      </c>
      <c r="F31" s="8">
        <v>4870750</v>
      </c>
      <c r="G31" s="8">
        <v>186932</v>
      </c>
      <c r="H31" s="8">
        <v>65867</v>
      </c>
      <c r="I31" s="8">
        <v>188143</v>
      </c>
      <c r="J31" s="8">
        <v>440942</v>
      </c>
      <c r="K31" s="8">
        <v>58988</v>
      </c>
      <c r="L31" s="8">
        <v>500189</v>
      </c>
      <c r="M31" s="8">
        <v>948171</v>
      </c>
      <c r="N31" s="8">
        <v>1507348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1948290</v>
      </c>
      <c r="X31" s="8">
        <v>2435376</v>
      </c>
      <c r="Y31" s="8">
        <v>-487086</v>
      </c>
      <c r="Z31" s="2">
        <v>-20</v>
      </c>
      <c r="AA31" s="6">
        <v>4870750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7467801</v>
      </c>
      <c r="F32" s="8">
        <v>7467801</v>
      </c>
      <c r="G32" s="8">
        <v>105266</v>
      </c>
      <c r="H32" s="8">
        <v>560224</v>
      </c>
      <c r="I32" s="8">
        <v>548644</v>
      </c>
      <c r="J32" s="8">
        <v>1214134</v>
      </c>
      <c r="K32" s="8">
        <v>539616</v>
      </c>
      <c r="L32" s="8">
        <v>0</v>
      </c>
      <c r="M32" s="8">
        <v>1658119</v>
      </c>
      <c r="N32" s="8">
        <v>2197735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3411869</v>
      </c>
      <c r="X32" s="8">
        <v>3733902</v>
      </c>
      <c r="Y32" s="8">
        <v>-322033</v>
      </c>
      <c r="Z32" s="2">
        <v>-8.62</v>
      </c>
      <c r="AA32" s="6">
        <v>7467801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11054000</v>
      </c>
      <c r="F33" s="8">
        <v>11054000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648155</v>
      </c>
      <c r="M33" s="8">
        <v>0</v>
      </c>
      <c r="N33" s="8">
        <v>648155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648155</v>
      </c>
      <c r="X33" s="8">
        <v>5527002</v>
      </c>
      <c r="Y33" s="8">
        <v>-4878847</v>
      </c>
      <c r="Z33" s="2">
        <v>-88.27</v>
      </c>
      <c r="AA33" s="6">
        <v>11054000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25257478</v>
      </c>
      <c r="F34" s="8">
        <v>25257478</v>
      </c>
      <c r="G34" s="8">
        <v>4866870</v>
      </c>
      <c r="H34" s="8">
        <v>2561158</v>
      </c>
      <c r="I34" s="8">
        <v>1781562</v>
      </c>
      <c r="J34" s="8">
        <v>9209590</v>
      </c>
      <c r="K34" s="8">
        <v>945410</v>
      </c>
      <c r="L34" s="8">
        <v>1908391</v>
      </c>
      <c r="M34" s="8">
        <v>773205</v>
      </c>
      <c r="N34" s="8">
        <v>3627006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12836596</v>
      </c>
      <c r="X34" s="8">
        <v>13578738</v>
      </c>
      <c r="Y34" s="8">
        <v>-742142</v>
      </c>
      <c r="Z34" s="2">
        <v>-5.47</v>
      </c>
      <c r="AA34" s="6">
        <v>25257478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293237993</v>
      </c>
      <c r="F36" s="35">
        <f t="shared" si="1"/>
        <v>293237993</v>
      </c>
      <c r="G36" s="35">
        <f t="shared" si="1"/>
        <v>20771864</v>
      </c>
      <c r="H36" s="35">
        <f t="shared" si="1"/>
        <v>18648095</v>
      </c>
      <c r="I36" s="35">
        <f t="shared" si="1"/>
        <v>17647439</v>
      </c>
      <c r="J36" s="35">
        <f t="shared" si="1"/>
        <v>57067398</v>
      </c>
      <c r="K36" s="35">
        <f t="shared" si="1"/>
        <v>14265412</v>
      </c>
      <c r="L36" s="35">
        <f t="shared" si="1"/>
        <v>16586283</v>
      </c>
      <c r="M36" s="35">
        <f t="shared" si="1"/>
        <v>19109231</v>
      </c>
      <c r="N36" s="35">
        <f t="shared" si="1"/>
        <v>49960926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107028324</v>
      </c>
      <c r="X36" s="35">
        <f t="shared" si="1"/>
        <v>130355250</v>
      </c>
      <c r="Y36" s="35">
        <f t="shared" si="1"/>
        <v>-23326926</v>
      </c>
      <c r="Z36" s="36">
        <f>+IF(X36&lt;&gt;0,+(Y36/X36)*100,0)</f>
        <v>-17.894888007962855</v>
      </c>
      <c r="AA36" s="33">
        <f>SUM(AA25:AA35)</f>
        <v>293237993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-33140791</v>
      </c>
      <c r="F38" s="48">
        <f t="shared" si="2"/>
        <v>-33140791</v>
      </c>
      <c r="G38" s="48">
        <f t="shared" si="2"/>
        <v>40011655</v>
      </c>
      <c r="H38" s="48">
        <f t="shared" si="2"/>
        <v>-12070004</v>
      </c>
      <c r="I38" s="48">
        <f t="shared" si="2"/>
        <v>-9042274</v>
      </c>
      <c r="J38" s="48">
        <f t="shared" si="2"/>
        <v>18899377</v>
      </c>
      <c r="K38" s="48">
        <f t="shared" si="2"/>
        <v>-6567121</v>
      </c>
      <c r="L38" s="48">
        <f t="shared" si="2"/>
        <v>-8302597</v>
      </c>
      <c r="M38" s="48">
        <f t="shared" si="2"/>
        <v>31193016</v>
      </c>
      <c r="N38" s="48">
        <f t="shared" si="2"/>
        <v>16323298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35222675</v>
      </c>
      <c r="X38" s="48">
        <f>IF(F22=F36,0,X22-X36)</f>
        <v>-3194706</v>
      </c>
      <c r="Y38" s="48">
        <f t="shared" si="2"/>
        <v>38417381</v>
      </c>
      <c r="Z38" s="49">
        <f>+IF(X38&lt;&gt;0,+(Y38/X38)*100,0)</f>
        <v>-1202.5325961136955</v>
      </c>
      <c r="AA38" s="46">
        <f>+AA22-AA36</f>
        <v>-33140791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31914000</v>
      </c>
      <c r="F39" s="8">
        <v>31914000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15957000</v>
      </c>
      <c r="Y39" s="8">
        <v>-15957000</v>
      </c>
      <c r="Z39" s="2">
        <v>-100</v>
      </c>
      <c r="AA39" s="6">
        <v>31914000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-1226791</v>
      </c>
      <c r="F42" s="57">
        <f t="shared" si="3"/>
        <v>-1226791</v>
      </c>
      <c r="G42" s="57">
        <f t="shared" si="3"/>
        <v>40011655</v>
      </c>
      <c r="H42" s="57">
        <f t="shared" si="3"/>
        <v>-12070004</v>
      </c>
      <c r="I42" s="57">
        <f t="shared" si="3"/>
        <v>-9042274</v>
      </c>
      <c r="J42" s="57">
        <f t="shared" si="3"/>
        <v>18899377</v>
      </c>
      <c r="K42" s="57">
        <f t="shared" si="3"/>
        <v>-6567121</v>
      </c>
      <c r="L42" s="57">
        <f t="shared" si="3"/>
        <v>-8302597</v>
      </c>
      <c r="M42" s="57">
        <f t="shared" si="3"/>
        <v>31193016</v>
      </c>
      <c r="N42" s="57">
        <f t="shared" si="3"/>
        <v>16323298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35222675</v>
      </c>
      <c r="X42" s="57">
        <f t="shared" si="3"/>
        <v>12762294</v>
      </c>
      <c r="Y42" s="57">
        <f t="shared" si="3"/>
        <v>22460381</v>
      </c>
      <c r="Z42" s="58">
        <f>+IF(X42&lt;&gt;0,+(Y42/X42)*100,0)</f>
        <v>175.99015506146463</v>
      </c>
      <c r="AA42" s="55">
        <f>SUM(AA38:AA41)</f>
        <v>-1226791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-1226791</v>
      </c>
      <c r="F44" s="65">
        <f t="shared" si="4"/>
        <v>-1226791</v>
      </c>
      <c r="G44" s="65">
        <f t="shared" si="4"/>
        <v>40011655</v>
      </c>
      <c r="H44" s="65">
        <f t="shared" si="4"/>
        <v>-12070004</v>
      </c>
      <c r="I44" s="65">
        <f t="shared" si="4"/>
        <v>-9042274</v>
      </c>
      <c r="J44" s="65">
        <f t="shared" si="4"/>
        <v>18899377</v>
      </c>
      <c r="K44" s="65">
        <f t="shared" si="4"/>
        <v>-6567121</v>
      </c>
      <c r="L44" s="65">
        <f t="shared" si="4"/>
        <v>-8302597</v>
      </c>
      <c r="M44" s="65">
        <f t="shared" si="4"/>
        <v>31193016</v>
      </c>
      <c r="N44" s="65">
        <f t="shared" si="4"/>
        <v>16323298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35222675</v>
      </c>
      <c r="X44" s="65">
        <f t="shared" si="4"/>
        <v>12762294</v>
      </c>
      <c r="Y44" s="65">
        <f t="shared" si="4"/>
        <v>22460381</v>
      </c>
      <c r="Z44" s="66">
        <f>+IF(X44&lt;&gt;0,+(Y44/X44)*100,0)</f>
        <v>175.99015506146463</v>
      </c>
      <c r="AA44" s="63">
        <f>+AA42-AA43</f>
        <v>-1226791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-1226791</v>
      </c>
      <c r="F46" s="57">
        <f t="shared" si="5"/>
        <v>-1226791</v>
      </c>
      <c r="G46" s="57">
        <f t="shared" si="5"/>
        <v>40011655</v>
      </c>
      <c r="H46" s="57">
        <f t="shared" si="5"/>
        <v>-12070004</v>
      </c>
      <c r="I46" s="57">
        <f t="shared" si="5"/>
        <v>-9042274</v>
      </c>
      <c r="J46" s="57">
        <f t="shared" si="5"/>
        <v>18899377</v>
      </c>
      <c r="K46" s="57">
        <f t="shared" si="5"/>
        <v>-6567121</v>
      </c>
      <c r="L46" s="57">
        <f t="shared" si="5"/>
        <v>-8302597</v>
      </c>
      <c r="M46" s="57">
        <f t="shared" si="5"/>
        <v>31193016</v>
      </c>
      <c r="N46" s="57">
        <f t="shared" si="5"/>
        <v>16323298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35222675</v>
      </c>
      <c r="X46" s="57">
        <f t="shared" si="5"/>
        <v>12762294</v>
      </c>
      <c r="Y46" s="57">
        <f t="shared" si="5"/>
        <v>22460381</v>
      </c>
      <c r="Z46" s="58">
        <f>+IF(X46&lt;&gt;0,+(Y46/X46)*100,0)</f>
        <v>175.99015506146463</v>
      </c>
      <c r="AA46" s="55">
        <f>SUM(AA44:AA45)</f>
        <v>-1226791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-1226791</v>
      </c>
      <c r="F48" s="73">
        <f t="shared" si="6"/>
        <v>-1226791</v>
      </c>
      <c r="G48" s="73">
        <f t="shared" si="6"/>
        <v>40011655</v>
      </c>
      <c r="H48" s="74">
        <f t="shared" si="6"/>
        <v>-12070004</v>
      </c>
      <c r="I48" s="74">
        <f t="shared" si="6"/>
        <v>-9042274</v>
      </c>
      <c r="J48" s="74">
        <f t="shared" si="6"/>
        <v>18899377</v>
      </c>
      <c r="K48" s="74">
        <f t="shared" si="6"/>
        <v>-6567121</v>
      </c>
      <c r="L48" s="74">
        <f t="shared" si="6"/>
        <v>-8302597</v>
      </c>
      <c r="M48" s="73">
        <f t="shared" si="6"/>
        <v>31193016</v>
      </c>
      <c r="N48" s="73">
        <f t="shared" si="6"/>
        <v>16323298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35222675</v>
      </c>
      <c r="X48" s="74">
        <f t="shared" si="6"/>
        <v>12762294</v>
      </c>
      <c r="Y48" s="74">
        <f t="shared" si="6"/>
        <v>22460381</v>
      </c>
      <c r="Z48" s="75">
        <f>+IF(X48&lt;&gt;0,+(Y48/X48)*100,0)</f>
        <v>175.99015506146463</v>
      </c>
      <c r="AA48" s="76">
        <f>SUM(AA46:AA47)</f>
        <v>-1226791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111368</v>
      </c>
      <c r="I11" s="8">
        <v>123210</v>
      </c>
      <c r="J11" s="8">
        <v>234578</v>
      </c>
      <c r="K11" s="8">
        <v>115405</v>
      </c>
      <c r="L11" s="8">
        <v>98937</v>
      </c>
      <c r="M11" s="8">
        <v>107285</v>
      </c>
      <c r="N11" s="8">
        <v>321627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556205</v>
      </c>
      <c r="X11" s="8"/>
      <c r="Y11" s="8">
        <v>556205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211140</v>
      </c>
      <c r="F12" s="8">
        <v>211140</v>
      </c>
      <c r="G12" s="8">
        <v>17500</v>
      </c>
      <c r="H12" s="8">
        <v>17772</v>
      </c>
      <c r="I12" s="8">
        <v>17500</v>
      </c>
      <c r="J12" s="8">
        <v>52772</v>
      </c>
      <c r="K12" s="8">
        <v>17500</v>
      </c>
      <c r="L12" s="8">
        <v>17500</v>
      </c>
      <c r="M12" s="8">
        <v>17772</v>
      </c>
      <c r="N12" s="8">
        <v>52772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105544</v>
      </c>
      <c r="X12" s="8">
        <v>87975</v>
      </c>
      <c r="Y12" s="8">
        <v>17569</v>
      </c>
      <c r="Z12" s="2">
        <v>19.97</v>
      </c>
      <c r="AA12" s="6">
        <v>211140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113659</v>
      </c>
      <c r="H13" s="8">
        <v>490555</v>
      </c>
      <c r="I13" s="8">
        <v>548207</v>
      </c>
      <c r="J13" s="8">
        <v>1152421</v>
      </c>
      <c r="K13" s="8">
        <v>552822</v>
      </c>
      <c r="L13" s="8">
        <v>254710</v>
      </c>
      <c r="M13" s="8">
        <v>46383</v>
      </c>
      <c r="N13" s="8">
        <v>853915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2006336</v>
      </c>
      <c r="X13" s="8"/>
      <c r="Y13" s="8">
        <v>2006336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554376000</v>
      </c>
      <c r="F19" s="8">
        <v>554376000</v>
      </c>
      <c r="G19" s="8">
        <v>205223000</v>
      </c>
      <c r="H19" s="8">
        <v>30599</v>
      </c>
      <c r="I19" s="8">
        <v>410348</v>
      </c>
      <c r="J19" s="8">
        <v>205663947</v>
      </c>
      <c r="K19" s="8">
        <v>155469</v>
      </c>
      <c r="L19" s="8">
        <v>20399</v>
      </c>
      <c r="M19" s="8">
        <v>110032417</v>
      </c>
      <c r="N19" s="8">
        <v>110208285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315872232</v>
      </c>
      <c r="X19" s="8">
        <v>411034100</v>
      </c>
      <c r="Y19" s="8">
        <v>-95161868</v>
      </c>
      <c r="Z19" s="2">
        <v>-23.15</v>
      </c>
      <c r="AA19" s="6">
        <v>554376000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3288590</v>
      </c>
      <c r="F20" s="26">
        <v>3288590</v>
      </c>
      <c r="G20" s="26">
        <v>152370</v>
      </c>
      <c r="H20" s="26">
        <v>5822</v>
      </c>
      <c r="I20" s="26">
        <v>13527</v>
      </c>
      <c r="J20" s="26">
        <v>171719</v>
      </c>
      <c r="K20" s="26">
        <v>3877</v>
      </c>
      <c r="L20" s="26">
        <v>3597</v>
      </c>
      <c r="M20" s="26">
        <v>7544</v>
      </c>
      <c r="N20" s="26">
        <v>15018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186737</v>
      </c>
      <c r="X20" s="26">
        <v>1644294</v>
      </c>
      <c r="Y20" s="26">
        <v>-1457557</v>
      </c>
      <c r="Z20" s="27">
        <v>-88.64</v>
      </c>
      <c r="AA20" s="28">
        <v>3288590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557875730</v>
      </c>
      <c r="F22" s="35">
        <f t="shared" si="0"/>
        <v>557875730</v>
      </c>
      <c r="G22" s="35">
        <f t="shared" si="0"/>
        <v>205506529</v>
      </c>
      <c r="H22" s="35">
        <f t="shared" si="0"/>
        <v>656116</v>
      </c>
      <c r="I22" s="35">
        <f t="shared" si="0"/>
        <v>1112792</v>
      </c>
      <c r="J22" s="35">
        <f t="shared" si="0"/>
        <v>207275437</v>
      </c>
      <c r="K22" s="35">
        <f t="shared" si="0"/>
        <v>845073</v>
      </c>
      <c r="L22" s="35">
        <f t="shared" si="0"/>
        <v>395143</v>
      </c>
      <c r="M22" s="35">
        <f t="shared" si="0"/>
        <v>110211401</v>
      </c>
      <c r="N22" s="35">
        <f t="shared" si="0"/>
        <v>111451617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318727054</v>
      </c>
      <c r="X22" s="35">
        <f t="shared" si="0"/>
        <v>412766369</v>
      </c>
      <c r="Y22" s="35">
        <f t="shared" si="0"/>
        <v>-94039315</v>
      </c>
      <c r="Z22" s="36">
        <f>+IF(X22&lt;&gt;0,+(Y22/X22)*100,0)</f>
        <v>-22.782697928570823</v>
      </c>
      <c r="AA22" s="33">
        <f>SUM(AA5:AA21)</f>
        <v>557875730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302227706</v>
      </c>
      <c r="F25" s="8">
        <v>302227706</v>
      </c>
      <c r="G25" s="8">
        <v>23109097</v>
      </c>
      <c r="H25" s="8">
        <v>24950813</v>
      </c>
      <c r="I25" s="8">
        <v>26310060</v>
      </c>
      <c r="J25" s="8">
        <v>74369970</v>
      </c>
      <c r="K25" s="8">
        <v>22319571</v>
      </c>
      <c r="L25" s="8">
        <v>36563856</v>
      </c>
      <c r="M25" s="8">
        <v>22401380</v>
      </c>
      <c r="N25" s="8">
        <v>81284807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155654777</v>
      </c>
      <c r="X25" s="8">
        <v>162737995</v>
      </c>
      <c r="Y25" s="8">
        <v>-7083218</v>
      </c>
      <c r="Z25" s="2">
        <v>-4.35</v>
      </c>
      <c r="AA25" s="6">
        <v>302227706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13054364</v>
      </c>
      <c r="F26" s="8">
        <v>13054364</v>
      </c>
      <c r="G26" s="8">
        <v>1049628</v>
      </c>
      <c r="H26" s="8">
        <v>941133</v>
      </c>
      <c r="I26" s="8">
        <v>676722</v>
      </c>
      <c r="J26" s="8">
        <v>2667483</v>
      </c>
      <c r="K26" s="8">
        <v>613435</v>
      </c>
      <c r="L26" s="8">
        <v>835416</v>
      </c>
      <c r="M26" s="8">
        <v>656681</v>
      </c>
      <c r="N26" s="8">
        <v>2105532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4773015</v>
      </c>
      <c r="X26" s="8">
        <v>6527184</v>
      </c>
      <c r="Y26" s="8">
        <v>-1754169</v>
      </c>
      <c r="Z26" s="2">
        <v>-26.87</v>
      </c>
      <c r="AA26" s="6">
        <v>13054364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229414501</v>
      </c>
      <c r="F28" s="8">
        <v>229414501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114707250</v>
      </c>
      <c r="Y28" s="8">
        <v>-114707250</v>
      </c>
      <c r="Z28" s="2">
        <v>-100</v>
      </c>
      <c r="AA28" s="6">
        <v>229414501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3150000</v>
      </c>
      <c r="F29" s="8">
        <v>3150000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1575000</v>
      </c>
      <c r="Y29" s="8">
        <v>-1575000</v>
      </c>
      <c r="Z29" s="2">
        <v>-100</v>
      </c>
      <c r="AA29" s="6">
        <v>3150000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29500000</v>
      </c>
      <c r="F31" s="8">
        <v>29500000</v>
      </c>
      <c r="G31" s="8">
        <v>70781</v>
      </c>
      <c r="H31" s="8">
        <v>0</v>
      </c>
      <c r="I31" s="8">
        <v>0</v>
      </c>
      <c r="J31" s="8">
        <v>70781</v>
      </c>
      <c r="K31" s="8">
        <v>44320</v>
      </c>
      <c r="L31" s="8">
        <v>13545</v>
      </c>
      <c r="M31" s="8">
        <v>1287634</v>
      </c>
      <c r="N31" s="8">
        <v>1345499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1416280</v>
      </c>
      <c r="X31" s="8">
        <v>14749998</v>
      </c>
      <c r="Y31" s="8">
        <v>-13333718</v>
      </c>
      <c r="Z31" s="2">
        <v>-90.4</v>
      </c>
      <c r="AA31" s="6">
        <v>29500000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14810000</v>
      </c>
      <c r="F32" s="8">
        <v>14810000</v>
      </c>
      <c r="G32" s="8">
        <v>738583</v>
      </c>
      <c r="H32" s="8">
        <v>778692</v>
      </c>
      <c r="I32" s="8">
        <v>739430</v>
      </c>
      <c r="J32" s="8">
        <v>2256705</v>
      </c>
      <c r="K32" s="8">
        <v>1695</v>
      </c>
      <c r="L32" s="8">
        <v>34197</v>
      </c>
      <c r="M32" s="8">
        <v>1074592</v>
      </c>
      <c r="N32" s="8">
        <v>1110484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3367189</v>
      </c>
      <c r="X32" s="8">
        <v>7405002</v>
      </c>
      <c r="Y32" s="8">
        <v>-4037813</v>
      </c>
      <c r="Z32" s="2">
        <v>-54.53</v>
      </c>
      <c r="AA32" s="6">
        <v>14810000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15561000</v>
      </c>
      <c r="F33" s="8">
        <v>15561000</v>
      </c>
      <c r="G33" s="8">
        <v>40599</v>
      </c>
      <c r="H33" s="8">
        <v>30599</v>
      </c>
      <c r="I33" s="8">
        <v>39374</v>
      </c>
      <c r="J33" s="8">
        <v>110572</v>
      </c>
      <c r="K33" s="8">
        <v>141463</v>
      </c>
      <c r="L33" s="8">
        <v>20399</v>
      </c>
      <c r="M33" s="8">
        <v>194099</v>
      </c>
      <c r="N33" s="8">
        <v>355961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466533</v>
      </c>
      <c r="X33" s="8">
        <v>7780500</v>
      </c>
      <c r="Y33" s="8">
        <v>-7313967</v>
      </c>
      <c r="Z33" s="2">
        <v>-94</v>
      </c>
      <c r="AA33" s="6">
        <v>15561000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97387445</v>
      </c>
      <c r="F34" s="8">
        <v>97387445</v>
      </c>
      <c r="G34" s="8">
        <v>5919031</v>
      </c>
      <c r="H34" s="8">
        <v>3638392</v>
      </c>
      <c r="I34" s="8">
        <v>9773754</v>
      </c>
      <c r="J34" s="8">
        <v>19331177</v>
      </c>
      <c r="K34" s="8">
        <v>12213663</v>
      </c>
      <c r="L34" s="8">
        <v>5384155</v>
      </c>
      <c r="M34" s="8">
        <v>5102095</v>
      </c>
      <c r="N34" s="8">
        <v>22699913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42031090</v>
      </c>
      <c r="X34" s="8">
        <v>48418722</v>
      </c>
      <c r="Y34" s="8">
        <v>-6387632</v>
      </c>
      <c r="Z34" s="2">
        <v>-13.19</v>
      </c>
      <c r="AA34" s="6">
        <v>97387445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705105016</v>
      </c>
      <c r="F36" s="35">
        <f t="shared" si="1"/>
        <v>705105016</v>
      </c>
      <c r="G36" s="35">
        <f t="shared" si="1"/>
        <v>30927719</v>
      </c>
      <c r="H36" s="35">
        <f t="shared" si="1"/>
        <v>30339629</v>
      </c>
      <c r="I36" s="35">
        <f t="shared" si="1"/>
        <v>37539340</v>
      </c>
      <c r="J36" s="35">
        <f t="shared" si="1"/>
        <v>98806688</v>
      </c>
      <c r="K36" s="35">
        <f t="shared" si="1"/>
        <v>35334147</v>
      </c>
      <c r="L36" s="35">
        <f t="shared" si="1"/>
        <v>42851568</v>
      </c>
      <c r="M36" s="35">
        <f t="shared" si="1"/>
        <v>30716481</v>
      </c>
      <c r="N36" s="35">
        <f t="shared" si="1"/>
        <v>108902196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207708884</v>
      </c>
      <c r="X36" s="35">
        <f t="shared" si="1"/>
        <v>363901651</v>
      </c>
      <c r="Y36" s="35">
        <f t="shared" si="1"/>
        <v>-156192767</v>
      </c>
      <c r="Z36" s="36">
        <f>+IF(X36&lt;&gt;0,+(Y36/X36)*100,0)</f>
        <v>-42.921697818842816</v>
      </c>
      <c r="AA36" s="33">
        <f>SUM(AA25:AA35)</f>
        <v>705105016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-147229286</v>
      </c>
      <c r="F38" s="48">
        <f t="shared" si="2"/>
        <v>-147229286</v>
      </c>
      <c r="G38" s="48">
        <f t="shared" si="2"/>
        <v>174578810</v>
      </c>
      <c r="H38" s="48">
        <f t="shared" si="2"/>
        <v>-29683513</v>
      </c>
      <c r="I38" s="48">
        <f t="shared" si="2"/>
        <v>-36426548</v>
      </c>
      <c r="J38" s="48">
        <f t="shared" si="2"/>
        <v>108468749</v>
      </c>
      <c r="K38" s="48">
        <f t="shared" si="2"/>
        <v>-34489074</v>
      </c>
      <c r="L38" s="48">
        <f t="shared" si="2"/>
        <v>-42456425</v>
      </c>
      <c r="M38" s="48">
        <f t="shared" si="2"/>
        <v>79494920</v>
      </c>
      <c r="N38" s="48">
        <f t="shared" si="2"/>
        <v>2549421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111018170</v>
      </c>
      <c r="X38" s="48">
        <f>IF(F22=F36,0,X22-X36)</f>
        <v>48864718</v>
      </c>
      <c r="Y38" s="48">
        <f t="shared" si="2"/>
        <v>62153452</v>
      </c>
      <c r="Z38" s="49">
        <f>+IF(X38&lt;&gt;0,+(Y38/X38)*100,0)</f>
        <v>127.19494666888285</v>
      </c>
      <c r="AA38" s="46">
        <f>+AA22-AA36</f>
        <v>-147229286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296578000</v>
      </c>
      <c r="F39" s="8">
        <v>296578000</v>
      </c>
      <c r="G39" s="8">
        <v>0</v>
      </c>
      <c r="H39" s="8">
        <v>694768</v>
      </c>
      <c r="I39" s="8">
        <v>0</v>
      </c>
      <c r="J39" s="8">
        <v>694768</v>
      </c>
      <c r="K39" s="8">
        <v>5521512</v>
      </c>
      <c r="L39" s="8">
        <v>948904</v>
      </c>
      <c r="M39" s="8">
        <v>3217500</v>
      </c>
      <c r="N39" s="8">
        <v>9687916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10382684</v>
      </c>
      <c r="X39" s="8">
        <v>218224810</v>
      </c>
      <c r="Y39" s="8">
        <v>-207842126</v>
      </c>
      <c r="Z39" s="2">
        <v>-95.24</v>
      </c>
      <c r="AA39" s="6">
        <v>296578000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149348714</v>
      </c>
      <c r="F42" s="57">
        <f t="shared" si="3"/>
        <v>149348714</v>
      </c>
      <c r="G42" s="57">
        <f t="shared" si="3"/>
        <v>174578810</v>
      </c>
      <c r="H42" s="57">
        <f t="shared" si="3"/>
        <v>-28988745</v>
      </c>
      <c r="I42" s="57">
        <f t="shared" si="3"/>
        <v>-36426548</v>
      </c>
      <c r="J42" s="57">
        <f t="shared" si="3"/>
        <v>109163517</v>
      </c>
      <c r="K42" s="57">
        <f t="shared" si="3"/>
        <v>-28967562</v>
      </c>
      <c r="L42" s="57">
        <f t="shared" si="3"/>
        <v>-41507521</v>
      </c>
      <c r="M42" s="57">
        <f t="shared" si="3"/>
        <v>82712420</v>
      </c>
      <c r="N42" s="57">
        <f t="shared" si="3"/>
        <v>12237337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121400854</v>
      </c>
      <c r="X42" s="57">
        <f t="shared" si="3"/>
        <v>267089528</v>
      </c>
      <c r="Y42" s="57">
        <f t="shared" si="3"/>
        <v>-145688674</v>
      </c>
      <c r="Z42" s="58">
        <f>+IF(X42&lt;&gt;0,+(Y42/X42)*100,0)</f>
        <v>-54.54675632209736</v>
      </c>
      <c r="AA42" s="55">
        <f>SUM(AA38:AA41)</f>
        <v>149348714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149348714</v>
      </c>
      <c r="F44" s="65">
        <f t="shared" si="4"/>
        <v>149348714</v>
      </c>
      <c r="G44" s="65">
        <f t="shared" si="4"/>
        <v>174578810</v>
      </c>
      <c r="H44" s="65">
        <f t="shared" si="4"/>
        <v>-28988745</v>
      </c>
      <c r="I44" s="65">
        <f t="shared" si="4"/>
        <v>-36426548</v>
      </c>
      <c r="J44" s="65">
        <f t="shared" si="4"/>
        <v>109163517</v>
      </c>
      <c r="K44" s="65">
        <f t="shared" si="4"/>
        <v>-28967562</v>
      </c>
      <c r="L44" s="65">
        <f t="shared" si="4"/>
        <v>-41507521</v>
      </c>
      <c r="M44" s="65">
        <f t="shared" si="4"/>
        <v>82712420</v>
      </c>
      <c r="N44" s="65">
        <f t="shared" si="4"/>
        <v>12237337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121400854</v>
      </c>
      <c r="X44" s="65">
        <f t="shared" si="4"/>
        <v>267089528</v>
      </c>
      <c r="Y44" s="65">
        <f t="shared" si="4"/>
        <v>-145688674</v>
      </c>
      <c r="Z44" s="66">
        <f>+IF(X44&lt;&gt;0,+(Y44/X44)*100,0)</f>
        <v>-54.54675632209736</v>
      </c>
      <c r="AA44" s="63">
        <f>+AA42-AA43</f>
        <v>149348714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149348714</v>
      </c>
      <c r="F46" s="57">
        <f t="shared" si="5"/>
        <v>149348714</v>
      </c>
      <c r="G46" s="57">
        <f t="shared" si="5"/>
        <v>174578810</v>
      </c>
      <c r="H46" s="57">
        <f t="shared" si="5"/>
        <v>-28988745</v>
      </c>
      <c r="I46" s="57">
        <f t="shared" si="5"/>
        <v>-36426548</v>
      </c>
      <c r="J46" s="57">
        <f t="shared" si="5"/>
        <v>109163517</v>
      </c>
      <c r="K46" s="57">
        <f t="shared" si="5"/>
        <v>-28967562</v>
      </c>
      <c r="L46" s="57">
        <f t="shared" si="5"/>
        <v>-41507521</v>
      </c>
      <c r="M46" s="57">
        <f t="shared" si="5"/>
        <v>82712420</v>
      </c>
      <c r="N46" s="57">
        <f t="shared" si="5"/>
        <v>12237337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121400854</v>
      </c>
      <c r="X46" s="57">
        <f t="shared" si="5"/>
        <v>267089528</v>
      </c>
      <c r="Y46" s="57">
        <f t="shared" si="5"/>
        <v>-145688674</v>
      </c>
      <c r="Z46" s="58">
        <f>+IF(X46&lt;&gt;0,+(Y46/X46)*100,0)</f>
        <v>-54.54675632209736</v>
      </c>
      <c r="AA46" s="55">
        <f>SUM(AA44:AA45)</f>
        <v>149348714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149348714</v>
      </c>
      <c r="F48" s="73">
        <f t="shared" si="6"/>
        <v>149348714</v>
      </c>
      <c r="G48" s="73">
        <f t="shared" si="6"/>
        <v>174578810</v>
      </c>
      <c r="H48" s="74">
        <f t="shared" si="6"/>
        <v>-28988745</v>
      </c>
      <c r="I48" s="74">
        <f t="shared" si="6"/>
        <v>-36426548</v>
      </c>
      <c r="J48" s="74">
        <f t="shared" si="6"/>
        <v>109163517</v>
      </c>
      <c r="K48" s="74">
        <f t="shared" si="6"/>
        <v>-28967562</v>
      </c>
      <c r="L48" s="74">
        <f t="shared" si="6"/>
        <v>-41507521</v>
      </c>
      <c r="M48" s="73">
        <f t="shared" si="6"/>
        <v>82712420</v>
      </c>
      <c r="N48" s="73">
        <f t="shared" si="6"/>
        <v>12237337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121400854</v>
      </c>
      <c r="X48" s="74">
        <f t="shared" si="6"/>
        <v>267089528</v>
      </c>
      <c r="Y48" s="74">
        <f t="shared" si="6"/>
        <v>-145688674</v>
      </c>
      <c r="Z48" s="75">
        <f>+IF(X48&lt;&gt;0,+(Y48/X48)*100,0)</f>
        <v>-54.54675632209736</v>
      </c>
      <c r="AA48" s="76">
        <f>SUM(AA46:AA47)</f>
        <v>149348714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36775732</v>
      </c>
      <c r="D5" s="6">
        <v>0</v>
      </c>
      <c r="E5" s="7">
        <v>45194609</v>
      </c>
      <c r="F5" s="8">
        <v>45194609</v>
      </c>
      <c r="G5" s="8">
        <v>3657830</v>
      </c>
      <c r="H5" s="8">
        <v>6113</v>
      </c>
      <c r="I5" s="8">
        <v>3074681</v>
      </c>
      <c r="J5" s="8">
        <v>6738624</v>
      </c>
      <c r="K5" s="8">
        <v>3074681</v>
      </c>
      <c r="L5" s="8">
        <v>3074681</v>
      </c>
      <c r="M5" s="8">
        <v>3074681</v>
      </c>
      <c r="N5" s="8">
        <v>9224043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15962667</v>
      </c>
      <c r="X5" s="8">
        <v>25141632</v>
      </c>
      <c r="Y5" s="8">
        <v>-9178965</v>
      </c>
      <c r="Z5" s="2">
        <v>-36.51</v>
      </c>
      <c r="AA5" s="6">
        <v>45194609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112808230</v>
      </c>
      <c r="D7" s="6">
        <v>0</v>
      </c>
      <c r="E7" s="7">
        <v>141493400</v>
      </c>
      <c r="F7" s="8">
        <v>141493400</v>
      </c>
      <c r="G7" s="8">
        <v>8534332</v>
      </c>
      <c r="H7" s="8">
        <v>8084048</v>
      </c>
      <c r="I7" s="8">
        <v>9469698</v>
      </c>
      <c r="J7" s="8">
        <v>26088078</v>
      </c>
      <c r="K7" s="8">
        <v>9469698</v>
      </c>
      <c r="L7" s="8">
        <v>9469698</v>
      </c>
      <c r="M7" s="8">
        <v>9469698</v>
      </c>
      <c r="N7" s="8">
        <v>28409094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54497172</v>
      </c>
      <c r="X7" s="8">
        <v>72850815</v>
      </c>
      <c r="Y7" s="8">
        <v>-18353643</v>
      </c>
      <c r="Z7" s="2">
        <v>-25.19</v>
      </c>
      <c r="AA7" s="6">
        <v>141493400</v>
      </c>
    </row>
    <row r="8" spans="1:27" ht="13.5">
      <c r="A8" s="25" t="s">
        <v>35</v>
      </c>
      <c r="B8" s="24"/>
      <c r="C8" s="6">
        <v>14131032</v>
      </c>
      <c r="D8" s="6">
        <v>0</v>
      </c>
      <c r="E8" s="7">
        <v>30355808</v>
      </c>
      <c r="F8" s="8">
        <v>30355808</v>
      </c>
      <c r="G8" s="8">
        <v>1386484</v>
      </c>
      <c r="H8" s="8">
        <v>1090034</v>
      </c>
      <c r="I8" s="8">
        <v>1203095</v>
      </c>
      <c r="J8" s="8">
        <v>3679613</v>
      </c>
      <c r="K8" s="8">
        <v>1203095</v>
      </c>
      <c r="L8" s="8">
        <v>1203095</v>
      </c>
      <c r="M8" s="8">
        <v>1203095</v>
      </c>
      <c r="N8" s="8">
        <v>3609285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7288898</v>
      </c>
      <c r="X8" s="8">
        <v>14956798</v>
      </c>
      <c r="Y8" s="8">
        <v>-7667900</v>
      </c>
      <c r="Z8" s="2">
        <v>-51.27</v>
      </c>
      <c r="AA8" s="6">
        <v>30355808</v>
      </c>
    </row>
    <row r="9" spans="1:27" ht="13.5">
      <c r="A9" s="25" t="s">
        <v>36</v>
      </c>
      <c r="B9" s="24"/>
      <c r="C9" s="6">
        <v>15441282</v>
      </c>
      <c r="D9" s="6">
        <v>0</v>
      </c>
      <c r="E9" s="7">
        <v>18480133</v>
      </c>
      <c r="F9" s="8">
        <v>18480133</v>
      </c>
      <c r="G9" s="8">
        <v>1437362</v>
      </c>
      <c r="H9" s="8">
        <v>1435110</v>
      </c>
      <c r="I9" s="8">
        <v>1426815</v>
      </c>
      <c r="J9" s="8">
        <v>4299287</v>
      </c>
      <c r="K9" s="8">
        <v>1426815</v>
      </c>
      <c r="L9" s="8">
        <v>1426815</v>
      </c>
      <c r="M9" s="8">
        <v>1426815</v>
      </c>
      <c r="N9" s="8">
        <v>4280445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8579732</v>
      </c>
      <c r="X9" s="8">
        <v>9473114</v>
      </c>
      <c r="Y9" s="8">
        <v>-893382</v>
      </c>
      <c r="Z9" s="2">
        <v>-9.43</v>
      </c>
      <c r="AA9" s="6">
        <v>18480133</v>
      </c>
    </row>
    <row r="10" spans="1:27" ht="13.5">
      <c r="A10" s="25" t="s">
        <v>37</v>
      </c>
      <c r="B10" s="24"/>
      <c r="C10" s="6">
        <v>14564527</v>
      </c>
      <c r="D10" s="6">
        <v>0</v>
      </c>
      <c r="E10" s="7">
        <v>17128198</v>
      </c>
      <c r="F10" s="26">
        <v>17128198</v>
      </c>
      <c r="G10" s="26">
        <v>1310541</v>
      </c>
      <c r="H10" s="26">
        <v>1310174</v>
      </c>
      <c r="I10" s="26">
        <v>1314636</v>
      </c>
      <c r="J10" s="26">
        <v>3935351</v>
      </c>
      <c r="K10" s="26">
        <v>1314636</v>
      </c>
      <c r="L10" s="26">
        <v>1314636</v>
      </c>
      <c r="M10" s="26">
        <v>1314636</v>
      </c>
      <c r="N10" s="26">
        <v>3943908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7879259</v>
      </c>
      <c r="X10" s="26">
        <v>8318714</v>
      </c>
      <c r="Y10" s="26">
        <v>-439455</v>
      </c>
      <c r="Z10" s="27">
        <v>-5.28</v>
      </c>
      <c r="AA10" s="28">
        <v>17128198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806567</v>
      </c>
      <c r="D12" s="6">
        <v>0</v>
      </c>
      <c r="E12" s="7">
        <v>944400</v>
      </c>
      <c r="F12" s="8">
        <v>944400</v>
      </c>
      <c r="G12" s="8">
        <v>185124</v>
      </c>
      <c r="H12" s="8">
        <v>77984</v>
      </c>
      <c r="I12" s="8">
        <v>71348</v>
      </c>
      <c r="J12" s="8">
        <v>334456</v>
      </c>
      <c r="K12" s="8">
        <v>71348</v>
      </c>
      <c r="L12" s="8">
        <v>71348</v>
      </c>
      <c r="M12" s="8">
        <v>71348</v>
      </c>
      <c r="N12" s="8">
        <v>214044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548500</v>
      </c>
      <c r="X12" s="8">
        <v>320538</v>
      </c>
      <c r="Y12" s="8">
        <v>227962</v>
      </c>
      <c r="Z12" s="2">
        <v>71.12</v>
      </c>
      <c r="AA12" s="6">
        <v>944400</v>
      </c>
    </row>
    <row r="13" spans="1:27" ht="13.5">
      <c r="A13" s="23" t="s">
        <v>40</v>
      </c>
      <c r="B13" s="29"/>
      <c r="C13" s="6">
        <v>401679</v>
      </c>
      <c r="D13" s="6">
        <v>0</v>
      </c>
      <c r="E13" s="7">
        <v>308000</v>
      </c>
      <c r="F13" s="8">
        <v>308000</v>
      </c>
      <c r="G13" s="8">
        <v>71787</v>
      </c>
      <c r="H13" s="8">
        <v>57771</v>
      </c>
      <c r="I13" s="8">
        <v>61826</v>
      </c>
      <c r="J13" s="8">
        <v>191384</v>
      </c>
      <c r="K13" s="8">
        <v>61826</v>
      </c>
      <c r="L13" s="8">
        <v>61826</v>
      </c>
      <c r="M13" s="8">
        <v>61826</v>
      </c>
      <c r="N13" s="8">
        <v>185478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376862</v>
      </c>
      <c r="X13" s="8">
        <v>95292</v>
      </c>
      <c r="Y13" s="8">
        <v>281570</v>
      </c>
      <c r="Z13" s="2">
        <v>295.48</v>
      </c>
      <c r="AA13" s="6">
        <v>308000</v>
      </c>
    </row>
    <row r="14" spans="1:27" ht="13.5">
      <c r="A14" s="23" t="s">
        <v>41</v>
      </c>
      <c r="B14" s="29"/>
      <c r="C14" s="6">
        <v>16554937</v>
      </c>
      <c r="D14" s="6">
        <v>0</v>
      </c>
      <c r="E14" s="7">
        <v>16200000</v>
      </c>
      <c r="F14" s="8">
        <v>16200000</v>
      </c>
      <c r="G14" s="8">
        <v>1582017</v>
      </c>
      <c r="H14" s="8">
        <v>1576771</v>
      </c>
      <c r="I14" s="8">
        <v>1604569</v>
      </c>
      <c r="J14" s="8">
        <v>4763357</v>
      </c>
      <c r="K14" s="8">
        <v>1604569</v>
      </c>
      <c r="L14" s="8">
        <v>1604569</v>
      </c>
      <c r="M14" s="8">
        <v>1604569</v>
      </c>
      <c r="N14" s="8">
        <v>4813707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9577064</v>
      </c>
      <c r="X14" s="8">
        <v>8662670</v>
      </c>
      <c r="Y14" s="8">
        <v>914394</v>
      </c>
      <c r="Z14" s="2">
        <v>10.56</v>
      </c>
      <c r="AA14" s="6">
        <v>16200000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976737</v>
      </c>
      <c r="D16" s="6">
        <v>0</v>
      </c>
      <c r="E16" s="7">
        <v>933000</v>
      </c>
      <c r="F16" s="8">
        <v>933000</v>
      </c>
      <c r="G16" s="8">
        <v>102990</v>
      </c>
      <c r="H16" s="8">
        <v>9050</v>
      </c>
      <c r="I16" s="8">
        <v>234950</v>
      </c>
      <c r="J16" s="8">
        <v>346990</v>
      </c>
      <c r="K16" s="8">
        <v>234950</v>
      </c>
      <c r="L16" s="8">
        <v>234950</v>
      </c>
      <c r="M16" s="8">
        <v>234950</v>
      </c>
      <c r="N16" s="8">
        <v>704850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1051840</v>
      </c>
      <c r="X16" s="8">
        <v>556015</v>
      </c>
      <c r="Y16" s="8">
        <v>495825</v>
      </c>
      <c r="Z16" s="2">
        <v>89.17</v>
      </c>
      <c r="AA16" s="6">
        <v>933000</v>
      </c>
    </row>
    <row r="17" spans="1:27" ht="13.5">
      <c r="A17" s="23" t="s">
        <v>44</v>
      </c>
      <c r="B17" s="29"/>
      <c r="C17" s="6">
        <v>6569415</v>
      </c>
      <c r="D17" s="6">
        <v>0</v>
      </c>
      <c r="E17" s="7">
        <v>5978000</v>
      </c>
      <c r="F17" s="8">
        <v>5978000</v>
      </c>
      <c r="G17" s="8">
        <v>153246</v>
      </c>
      <c r="H17" s="8">
        <v>335598</v>
      </c>
      <c r="I17" s="8">
        <v>343960</v>
      </c>
      <c r="J17" s="8">
        <v>832804</v>
      </c>
      <c r="K17" s="8">
        <v>343960</v>
      </c>
      <c r="L17" s="8">
        <v>343960</v>
      </c>
      <c r="M17" s="8">
        <v>343960</v>
      </c>
      <c r="N17" s="8">
        <v>1031880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1864684</v>
      </c>
      <c r="X17" s="8">
        <v>3001257</v>
      </c>
      <c r="Y17" s="8">
        <v>-1136573</v>
      </c>
      <c r="Z17" s="2">
        <v>-37.87</v>
      </c>
      <c r="AA17" s="6">
        <v>5978000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57941947</v>
      </c>
      <c r="D19" s="6">
        <v>0</v>
      </c>
      <c r="E19" s="7">
        <v>67240000</v>
      </c>
      <c r="F19" s="8">
        <v>67240000</v>
      </c>
      <c r="G19" s="8">
        <v>17167000</v>
      </c>
      <c r="H19" s="8">
        <v>2096000</v>
      </c>
      <c r="I19" s="8">
        <v>90000</v>
      </c>
      <c r="J19" s="8">
        <v>19353000</v>
      </c>
      <c r="K19" s="8">
        <v>90000</v>
      </c>
      <c r="L19" s="8">
        <v>90000</v>
      </c>
      <c r="M19" s="8">
        <v>90000</v>
      </c>
      <c r="N19" s="8">
        <v>270000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19623000</v>
      </c>
      <c r="X19" s="8">
        <v>40297813</v>
      </c>
      <c r="Y19" s="8">
        <v>-20674813</v>
      </c>
      <c r="Z19" s="2">
        <v>-51.31</v>
      </c>
      <c r="AA19" s="6">
        <v>67240000</v>
      </c>
    </row>
    <row r="20" spans="1:27" ht="13.5">
      <c r="A20" s="23" t="s">
        <v>47</v>
      </c>
      <c r="B20" s="29"/>
      <c r="C20" s="6">
        <v>46863610</v>
      </c>
      <c r="D20" s="6">
        <v>0</v>
      </c>
      <c r="E20" s="7">
        <v>3942100</v>
      </c>
      <c r="F20" s="26">
        <v>3942100</v>
      </c>
      <c r="G20" s="26">
        <v>503061</v>
      </c>
      <c r="H20" s="26">
        <v>212114</v>
      </c>
      <c r="I20" s="26">
        <v>165022</v>
      </c>
      <c r="J20" s="26">
        <v>880197</v>
      </c>
      <c r="K20" s="26">
        <v>165022</v>
      </c>
      <c r="L20" s="26">
        <v>165022</v>
      </c>
      <c r="M20" s="26">
        <v>165022</v>
      </c>
      <c r="N20" s="26">
        <v>495066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1375263</v>
      </c>
      <c r="X20" s="26">
        <v>2094298</v>
      </c>
      <c r="Y20" s="26">
        <v>-719035</v>
      </c>
      <c r="Z20" s="27">
        <v>-34.33</v>
      </c>
      <c r="AA20" s="28">
        <v>3942100</v>
      </c>
    </row>
    <row r="21" spans="1:27" ht="13.5">
      <c r="A21" s="23" t="s">
        <v>48</v>
      </c>
      <c r="B21" s="29"/>
      <c r="C21" s="6">
        <v>615941</v>
      </c>
      <c r="D21" s="6">
        <v>0</v>
      </c>
      <c r="E21" s="7">
        <v>10000000</v>
      </c>
      <c r="F21" s="8">
        <v>10000000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8200000</v>
      </c>
      <c r="Y21" s="8">
        <v>-8200000</v>
      </c>
      <c r="Z21" s="2">
        <v>-100</v>
      </c>
      <c r="AA21" s="6">
        <v>10000000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324451636</v>
      </c>
      <c r="D22" s="33">
        <f>SUM(D5:D21)</f>
        <v>0</v>
      </c>
      <c r="E22" s="34">
        <f t="shared" si="0"/>
        <v>358197648</v>
      </c>
      <c r="F22" s="35">
        <f t="shared" si="0"/>
        <v>358197648</v>
      </c>
      <c r="G22" s="35">
        <f t="shared" si="0"/>
        <v>36091774</v>
      </c>
      <c r="H22" s="35">
        <f t="shared" si="0"/>
        <v>16290767</v>
      </c>
      <c r="I22" s="35">
        <f t="shared" si="0"/>
        <v>19060600</v>
      </c>
      <c r="J22" s="35">
        <f t="shared" si="0"/>
        <v>71443141</v>
      </c>
      <c r="K22" s="35">
        <f t="shared" si="0"/>
        <v>19060600</v>
      </c>
      <c r="L22" s="35">
        <f t="shared" si="0"/>
        <v>19060600</v>
      </c>
      <c r="M22" s="35">
        <f t="shared" si="0"/>
        <v>19060600</v>
      </c>
      <c r="N22" s="35">
        <f t="shared" si="0"/>
        <v>57181800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128624941</v>
      </c>
      <c r="X22" s="35">
        <f t="shared" si="0"/>
        <v>193968956</v>
      </c>
      <c r="Y22" s="35">
        <f t="shared" si="0"/>
        <v>-65344015</v>
      </c>
      <c r="Z22" s="36">
        <f>+IF(X22&lt;&gt;0,+(Y22/X22)*100,0)</f>
        <v>-33.68787271299228</v>
      </c>
      <c r="AA22" s="33">
        <f>SUM(AA5:AA21)</f>
        <v>358197648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150959490</v>
      </c>
      <c r="D25" s="6">
        <v>0</v>
      </c>
      <c r="E25" s="7">
        <v>160409290</v>
      </c>
      <c r="F25" s="8">
        <v>160409290</v>
      </c>
      <c r="G25" s="8">
        <v>13322234</v>
      </c>
      <c r="H25" s="8">
        <v>13386468</v>
      </c>
      <c r="I25" s="8">
        <v>17660104</v>
      </c>
      <c r="J25" s="8">
        <v>44368806</v>
      </c>
      <c r="K25" s="8">
        <v>17660104</v>
      </c>
      <c r="L25" s="8">
        <v>17660104</v>
      </c>
      <c r="M25" s="8">
        <v>17660104</v>
      </c>
      <c r="N25" s="8">
        <v>52980312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97349118</v>
      </c>
      <c r="X25" s="8">
        <v>79920046</v>
      </c>
      <c r="Y25" s="8">
        <v>17429072</v>
      </c>
      <c r="Z25" s="2">
        <v>21.81</v>
      </c>
      <c r="AA25" s="6">
        <v>160409290</v>
      </c>
    </row>
    <row r="26" spans="1:27" ht="13.5">
      <c r="A26" s="25" t="s">
        <v>52</v>
      </c>
      <c r="B26" s="24"/>
      <c r="C26" s="6">
        <v>6560894</v>
      </c>
      <c r="D26" s="6">
        <v>0</v>
      </c>
      <c r="E26" s="7">
        <v>7202180</v>
      </c>
      <c r="F26" s="8">
        <v>7202180</v>
      </c>
      <c r="G26" s="8">
        <v>546613</v>
      </c>
      <c r="H26" s="8">
        <v>569383</v>
      </c>
      <c r="I26" s="8">
        <v>583810</v>
      </c>
      <c r="J26" s="8">
        <v>1699806</v>
      </c>
      <c r="K26" s="8">
        <v>583810</v>
      </c>
      <c r="L26" s="8">
        <v>583810</v>
      </c>
      <c r="M26" s="8">
        <v>583810</v>
      </c>
      <c r="N26" s="8">
        <v>1751430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3451236</v>
      </c>
      <c r="X26" s="8">
        <v>3483085</v>
      </c>
      <c r="Y26" s="8">
        <v>-31849</v>
      </c>
      <c r="Z26" s="2">
        <v>-0.91</v>
      </c>
      <c r="AA26" s="6">
        <v>7202180</v>
      </c>
    </row>
    <row r="27" spans="1:27" ht="13.5">
      <c r="A27" s="25" t="s">
        <v>53</v>
      </c>
      <c r="B27" s="24"/>
      <c r="C27" s="6">
        <v>41050412</v>
      </c>
      <c r="D27" s="6">
        <v>0</v>
      </c>
      <c r="E27" s="7">
        <v>20650000</v>
      </c>
      <c r="F27" s="8">
        <v>20650000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7835993</v>
      </c>
      <c r="Y27" s="8">
        <v>-7835993</v>
      </c>
      <c r="Z27" s="2">
        <v>-100</v>
      </c>
      <c r="AA27" s="6">
        <v>20650000</v>
      </c>
    </row>
    <row r="28" spans="1:27" ht="13.5">
      <c r="A28" s="25" t="s">
        <v>54</v>
      </c>
      <c r="B28" s="24"/>
      <c r="C28" s="6">
        <v>38174203</v>
      </c>
      <c r="D28" s="6">
        <v>0</v>
      </c>
      <c r="E28" s="7">
        <v>49370000</v>
      </c>
      <c r="F28" s="8">
        <v>49370000</v>
      </c>
      <c r="G28" s="8">
        <v>4114167</v>
      </c>
      <c r="H28" s="8">
        <v>4114167</v>
      </c>
      <c r="I28" s="8">
        <v>4114167</v>
      </c>
      <c r="J28" s="8">
        <v>12342501</v>
      </c>
      <c r="K28" s="8">
        <v>4114167</v>
      </c>
      <c r="L28" s="8">
        <v>4114167</v>
      </c>
      <c r="M28" s="8">
        <v>4114167</v>
      </c>
      <c r="N28" s="8">
        <v>12342501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24685002</v>
      </c>
      <c r="X28" s="8">
        <v>24000000</v>
      </c>
      <c r="Y28" s="8">
        <v>685002</v>
      </c>
      <c r="Z28" s="2">
        <v>2.85</v>
      </c>
      <c r="AA28" s="6">
        <v>49370000</v>
      </c>
    </row>
    <row r="29" spans="1:27" ht="13.5">
      <c r="A29" s="25" t="s">
        <v>55</v>
      </c>
      <c r="B29" s="24"/>
      <c r="C29" s="6">
        <v>32371368</v>
      </c>
      <c r="D29" s="6">
        <v>0</v>
      </c>
      <c r="E29" s="7">
        <v>1700</v>
      </c>
      <c r="F29" s="8">
        <v>1700</v>
      </c>
      <c r="G29" s="8">
        <v>2232451</v>
      </c>
      <c r="H29" s="8">
        <v>2591889</v>
      </c>
      <c r="I29" s="8">
        <v>2599471</v>
      </c>
      <c r="J29" s="8">
        <v>7423811</v>
      </c>
      <c r="K29" s="8">
        <v>2599471</v>
      </c>
      <c r="L29" s="8">
        <v>2599471</v>
      </c>
      <c r="M29" s="8">
        <v>2599471</v>
      </c>
      <c r="N29" s="8">
        <v>7798413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15222224</v>
      </c>
      <c r="X29" s="8">
        <v>1700</v>
      </c>
      <c r="Y29" s="8">
        <v>15220524</v>
      </c>
      <c r="Z29" s="2">
        <v>895324.94</v>
      </c>
      <c r="AA29" s="6">
        <v>1700</v>
      </c>
    </row>
    <row r="30" spans="1:27" ht="13.5">
      <c r="A30" s="25" t="s">
        <v>56</v>
      </c>
      <c r="B30" s="24"/>
      <c r="C30" s="6">
        <v>88464468</v>
      </c>
      <c r="D30" s="6">
        <v>0</v>
      </c>
      <c r="E30" s="7">
        <v>95053314</v>
      </c>
      <c r="F30" s="8">
        <v>95053314</v>
      </c>
      <c r="G30" s="8">
        <v>9535961</v>
      </c>
      <c r="H30" s="8">
        <v>9471563</v>
      </c>
      <c r="I30" s="8">
        <v>5809660</v>
      </c>
      <c r="J30" s="8">
        <v>24817184</v>
      </c>
      <c r="K30" s="8">
        <v>5809660</v>
      </c>
      <c r="L30" s="8">
        <v>5809660</v>
      </c>
      <c r="M30" s="8">
        <v>5809660</v>
      </c>
      <c r="N30" s="8">
        <v>17428980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42246164</v>
      </c>
      <c r="X30" s="8">
        <v>50000808</v>
      </c>
      <c r="Y30" s="8">
        <v>-7754644</v>
      </c>
      <c r="Z30" s="2">
        <v>-15.51</v>
      </c>
      <c r="AA30" s="6">
        <v>95053314</v>
      </c>
    </row>
    <row r="31" spans="1:27" ht="13.5">
      <c r="A31" s="25" t="s">
        <v>57</v>
      </c>
      <c r="B31" s="24"/>
      <c r="C31" s="6">
        <v>6752072</v>
      </c>
      <c r="D31" s="6">
        <v>0</v>
      </c>
      <c r="E31" s="7">
        <v>31933904</v>
      </c>
      <c r="F31" s="8">
        <v>31933904</v>
      </c>
      <c r="G31" s="8">
        <v>30742</v>
      </c>
      <c r="H31" s="8">
        <v>215271</v>
      </c>
      <c r="I31" s="8">
        <v>239372</v>
      </c>
      <c r="J31" s="8">
        <v>485385</v>
      </c>
      <c r="K31" s="8">
        <v>239372</v>
      </c>
      <c r="L31" s="8">
        <v>239372</v>
      </c>
      <c r="M31" s="8">
        <v>239372</v>
      </c>
      <c r="N31" s="8">
        <v>718116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1203501</v>
      </c>
      <c r="X31" s="8">
        <v>17944423</v>
      </c>
      <c r="Y31" s="8">
        <v>-16740922</v>
      </c>
      <c r="Z31" s="2">
        <v>-93.29</v>
      </c>
      <c r="AA31" s="6">
        <v>31933904</v>
      </c>
    </row>
    <row r="32" spans="1:27" ht="13.5">
      <c r="A32" s="25" t="s">
        <v>58</v>
      </c>
      <c r="B32" s="24"/>
      <c r="C32" s="6">
        <v>23367935</v>
      </c>
      <c r="D32" s="6">
        <v>0</v>
      </c>
      <c r="E32" s="7">
        <v>16618772</v>
      </c>
      <c r="F32" s="8">
        <v>16618772</v>
      </c>
      <c r="G32" s="8">
        <v>630802</v>
      </c>
      <c r="H32" s="8">
        <v>551824</v>
      </c>
      <c r="I32" s="8">
        <v>1267292</v>
      </c>
      <c r="J32" s="8">
        <v>2449918</v>
      </c>
      <c r="K32" s="8">
        <v>1267292</v>
      </c>
      <c r="L32" s="8">
        <v>1267292</v>
      </c>
      <c r="M32" s="8">
        <v>1267292</v>
      </c>
      <c r="N32" s="8">
        <v>3801876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6251794</v>
      </c>
      <c r="X32" s="8">
        <v>6270149</v>
      </c>
      <c r="Y32" s="8">
        <v>-18355</v>
      </c>
      <c r="Z32" s="2">
        <v>-0.29</v>
      </c>
      <c r="AA32" s="6">
        <v>16618772</v>
      </c>
    </row>
    <row r="33" spans="1:27" ht="13.5">
      <c r="A33" s="25" t="s">
        <v>59</v>
      </c>
      <c r="B33" s="24"/>
      <c r="C33" s="6">
        <v>2222371</v>
      </c>
      <c r="D33" s="6">
        <v>0</v>
      </c>
      <c r="E33" s="7">
        <v>1107000</v>
      </c>
      <c r="F33" s="8">
        <v>1107000</v>
      </c>
      <c r="G33" s="8">
        <v>0</v>
      </c>
      <c r="H33" s="8">
        <v>2631</v>
      </c>
      <c r="I33" s="8">
        <v>3450</v>
      </c>
      <c r="J33" s="8">
        <v>6081</v>
      </c>
      <c r="K33" s="8">
        <v>3450</v>
      </c>
      <c r="L33" s="8">
        <v>3450</v>
      </c>
      <c r="M33" s="8">
        <v>3450</v>
      </c>
      <c r="N33" s="8">
        <v>10350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16431</v>
      </c>
      <c r="X33" s="8">
        <v>600560</v>
      </c>
      <c r="Y33" s="8">
        <v>-584129</v>
      </c>
      <c r="Z33" s="2">
        <v>-97.26</v>
      </c>
      <c r="AA33" s="6">
        <v>1107000</v>
      </c>
    </row>
    <row r="34" spans="1:27" ht="13.5">
      <c r="A34" s="25" t="s">
        <v>60</v>
      </c>
      <c r="B34" s="24"/>
      <c r="C34" s="6">
        <v>23355617</v>
      </c>
      <c r="D34" s="6">
        <v>0</v>
      </c>
      <c r="E34" s="7">
        <v>21751638</v>
      </c>
      <c r="F34" s="8">
        <v>21751638</v>
      </c>
      <c r="G34" s="8">
        <v>1213331</v>
      </c>
      <c r="H34" s="8">
        <v>1592580</v>
      </c>
      <c r="I34" s="8">
        <v>1825210</v>
      </c>
      <c r="J34" s="8">
        <v>4631121</v>
      </c>
      <c r="K34" s="8">
        <v>1825210</v>
      </c>
      <c r="L34" s="8">
        <v>1825210</v>
      </c>
      <c r="M34" s="8">
        <v>1825210</v>
      </c>
      <c r="N34" s="8">
        <v>5475630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10106751</v>
      </c>
      <c r="X34" s="8">
        <v>10196032</v>
      </c>
      <c r="Y34" s="8">
        <v>-89281</v>
      </c>
      <c r="Z34" s="2">
        <v>-0.88</v>
      </c>
      <c r="AA34" s="6">
        <v>21751638</v>
      </c>
    </row>
    <row r="35" spans="1:27" ht="13.5">
      <c r="A35" s="23" t="s">
        <v>61</v>
      </c>
      <c r="B35" s="29"/>
      <c r="C35" s="6">
        <v>3593977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416872807</v>
      </c>
      <c r="D36" s="33">
        <f>SUM(D25:D35)</f>
        <v>0</v>
      </c>
      <c r="E36" s="34">
        <f t="shared" si="1"/>
        <v>404097798</v>
      </c>
      <c r="F36" s="35">
        <f t="shared" si="1"/>
        <v>404097798</v>
      </c>
      <c r="G36" s="35">
        <f t="shared" si="1"/>
        <v>31626301</v>
      </c>
      <c r="H36" s="35">
        <f t="shared" si="1"/>
        <v>32495776</v>
      </c>
      <c r="I36" s="35">
        <f t="shared" si="1"/>
        <v>34102536</v>
      </c>
      <c r="J36" s="35">
        <f t="shared" si="1"/>
        <v>98224613</v>
      </c>
      <c r="K36" s="35">
        <f t="shared" si="1"/>
        <v>34102536</v>
      </c>
      <c r="L36" s="35">
        <f t="shared" si="1"/>
        <v>34102536</v>
      </c>
      <c r="M36" s="35">
        <f t="shared" si="1"/>
        <v>34102536</v>
      </c>
      <c r="N36" s="35">
        <f t="shared" si="1"/>
        <v>102307608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200532221</v>
      </c>
      <c r="X36" s="35">
        <f t="shared" si="1"/>
        <v>200252796</v>
      </c>
      <c r="Y36" s="35">
        <f t="shared" si="1"/>
        <v>279425</v>
      </c>
      <c r="Z36" s="36">
        <f>+IF(X36&lt;&gt;0,+(Y36/X36)*100,0)</f>
        <v>0.13953612912351046</v>
      </c>
      <c r="AA36" s="33">
        <f>SUM(AA25:AA35)</f>
        <v>404097798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-92421171</v>
      </c>
      <c r="D38" s="46">
        <f>+D22-D36</f>
        <v>0</v>
      </c>
      <c r="E38" s="47">
        <f t="shared" si="2"/>
        <v>-45900150</v>
      </c>
      <c r="F38" s="48">
        <f t="shared" si="2"/>
        <v>-45900150</v>
      </c>
      <c r="G38" s="48">
        <f t="shared" si="2"/>
        <v>4465473</v>
      </c>
      <c r="H38" s="48">
        <f t="shared" si="2"/>
        <v>-16205009</v>
      </c>
      <c r="I38" s="48">
        <f t="shared" si="2"/>
        <v>-15041936</v>
      </c>
      <c r="J38" s="48">
        <f t="shared" si="2"/>
        <v>-26781472</v>
      </c>
      <c r="K38" s="48">
        <f t="shared" si="2"/>
        <v>-15041936</v>
      </c>
      <c r="L38" s="48">
        <f t="shared" si="2"/>
        <v>-15041936</v>
      </c>
      <c r="M38" s="48">
        <f t="shared" si="2"/>
        <v>-15041936</v>
      </c>
      <c r="N38" s="48">
        <f t="shared" si="2"/>
        <v>-45125808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-71907280</v>
      </c>
      <c r="X38" s="48">
        <f>IF(F22=F36,0,X22-X36)</f>
        <v>-6283840</v>
      </c>
      <c r="Y38" s="48">
        <f t="shared" si="2"/>
        <v>-65623440</v>
      </c>
      <c r="Z38" s="49">
        <f>+IF(X38&lt;&gt;0,+(Y38/X38)*100,0)</f>
        <v>1044.320670163467</v>
      </c>
      <c r="AA38" s="46">
        <f>+AA22-AA36</f>
        <v>-45900150</v>
      </c>
    </row>
    <row r="39" spans="1:27" ht="13.5">
      <c r="A39" s="23" t="s">
        <v>64</v>
      </c>
      <c r="B39" s="29"/>
      <c r="C39" s="6">
        <v>48784296</v>
      </c>
      <c r="D39" s="6">
        <v>0</v>
      </c>
      <c r="E39" s="7">
        <v>56288000</v>
      </c>
      <c r="F39" s="8">
        <v>56288000</v>
      </c>
      <c r="G39" s="8">
        <v>14813000</v>
      </c>
      <c r="H39" s="8">
        <v>5000000</v>
      </c>
      <c r="I39" s="8">
        <v>4000000</v>
      </c>
      <c r="J39" s="8">
        <v>23813000</v>
      </c>
      <c r="K39" s="8">
        <v>4000000</v>
      </c>
      <c r="L39" s="8">
        <v>4000000</v>
      </c>
      <c r="M39" s="8">
        <v>4000000</v>
      </c>
      <c r="N39" s="8">
        <v>12000000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35813000</v>
      </c>
      <c r="X39" s="8">
        <v>46750000</v>
      </c>
      <c r="Y39" s="8">
        <v>-10937000</v>
      </c>
      <c r="Z39" s="2">
        <v>-23.39</v>
      </c>
      <c r="AA39" s="6">
        <v>56288000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-43636875</v>
      </c>
      <c r="D42" s="55">
        <f>SUM(D38:D41)</f>
        <v>0</v>
      </c>
      <c r="E42" s="56">
        <f t="shared" si="3"/>
        <v>10387850</v>
      </c>
      <c r="F42" s="57">
        <f t="shared" si="3"/>
        <v>10387850</v>
      </c>
      <c r="G42" s="57">
        <f t="shared" si="3"/>
        <v>19278473</v>
      </c>
      <c r="H42" s="57">
        <f t="shared" si="3"/>
        <v>-11205009</v>
      </c>
      <c r="I42" s="57">
        <f t="shared" si="3"/>
        <v>-11041936</v>
      </c>
      <c r="J42" s="57">
        <f t="shared" si="3"/>
        <v>-2968472</v>
      </c>
      <c r="K42" s="57">
        <f t="shared" si="3"/>
        <v>-11041936</v>
      </c>
      <c r="L42" s="57">
        <f t="shared" si="3"/>
        <v>-11041936</v>
      </c>
      <c r="M42" s="57">
        <f t="shared" si="3"/>
        <v>-11041936</v>
      </c>
      <c r="N42" s="57">
        <f t="shared" si="3"/>
        <v>-33125808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-36094280</v>
      </c>
      <c r="X42" s="57">
        <f t="shared" si="3"/>
        <v>40466160</v>
      </c>
      <c r="Y42" s="57">
        <f t="shared" si="3"/>
        <v>-76560440</v>
      </c>
      <c r="Z42" s="58">
        <f>+IF(X42&lt;&gt;0,+(Y42/X42)*100,0)</f>
        <v>-189.19620739897238</v>
      </c>
      <c r="AA42" s="55">
        <f>SUM(AA38:AA41)</f>
        <v>10387850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-43636875</v>
      </c>
      <c r="D44" s="63">
        <f>+D42-D43</f>
        <v>0</v>
      </c>
      <c r="E44" s="64">
        <f t="shared" si="4"/>
        <v>10387850</v>
      </c>
      <c r="F44" s="65">
        <f t="shared" si="4"/>
        <v>10387850</v>
      </c>
      <c r="G44" s="65">
        <f t="shared" si="4"/>
        <v>19278473</v>
      </c>
      <c r="H44" s="65">
        <f t="shared" si="4"/>
        <v>-11205009</v>
      </c>
      <c r="I44" s="65">
        <f t="shared" si="4"/>
        <v>-11041936</v>
      </c>
      <c r="J44" s="65">
        <f t="shared" si="4"/>
        <v>-2968472</v>
      </c>
      <c r="K44" s="65">
        <f t="shared" si="4"/>
        <v>-11041936</v>
      </c>
      <c r="L44" s="65">
        <f t="shared" si="4"/>
        <v>-11041936</v>
      </c>
      <c r="M44" s="65">
        <f t="shared" si="4"/>
        <v>-11041936</v>
      </c>
      <c r="N44" s="65">
        <f t="shared" si="4"/>
        <v>-33125808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-36094280</v>
      </c>
      <c r="X44" s="65">
        <f t="shared" si="4"/>
        <v>40466160</v>
      </c>
      <c r="Y44" s="65">
        <f t="shared" si="4"/>
        <v>-76560440</v>
      </c>
      <c r="Z44" s="66">
        <f>+IF(X44&lt;&gt;0,+(Y44/X44)*100,0)</f>
        <v>-189.19620739897238</v>
      </c>
      <c r="AA44" s="63">
        <f>+AA42-AA43</f>
        <v>10387850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-43636875</v>
      </c>
      <c r="D46" s="55">
        <f>SUM(D44:D45)</f>
        <v>0</v>
      </c>
      <c r="E46" s="56">
        <f t="shared" si="5"/>
        <v>10387850</v>
      </c>
      <c r="F46" s="57">
        <f t="shared" si="5"/>
        <v>10387850</v>
      </c>
      <c r="G46" s="57">
        <f t="shared" si="5"/>
        <v>19278473</v>
      </c>
      <c r="H46" s="57">
        <f t="shared" si="5"/>
        <v>-11205009</v>
      </c>
      <c r="I46" s="57">
        <f t="shared" si="5"/>
        <v>-11041936</v>
      </c>
      <c r="J46" s="57">
        <f t="shared" si="5"/>
        <v>-2968472</v>
      </c>
      <c r="K46" s="57">
        <f t="shared" si="5"/>
        <v>-11041936</v>
      </c>
      <c r="L46" s="57">
        <f t="shared" si="5"/>
        <v>-11041936</v>
      </c>
      <c r="M46" s="57">
        <f t="shared" si="5"/>
        <v>-11041936</v>
      </c>
      <c r="N46" s="57">
        <f t="shared" si="5"/>
        <v>-33125808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-36094280</v>
      </c>
      <c r="X46" s="57">
        <f t="shared" si="5"/>
        <v>40466160</v>
      </c>
      <c r="Y46" s="57">
        <f t="shared" si="5"/>
        <v>-76560440</v>
      </c>
      <c r="Z46" s="58">
        <f>+IF(X46&lt;&gt;0,+(Y46/X46)*100,0)</f>
        <v>-189.19620739897238</v>
      </c>
      <c r="AA46" s="55">
        <f>SUM(AA44:AA45)</f>
        <v>10387850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-43636875</v>
      </c>
      <c r="D48" s="71">
        <f>SUM(D46:D47)</f>
        <v>0</v>
      </c>
      <c r="E48" s="72">
        <f t="shared" si="6"/>
        <v>10387850</v>
      </c>
      <c r="F48" s="73">
        <f t="shared" si="6"/>
        <v>10387850</v>
      </c>
      <c r="G48" s="73">
        <f t="shared" si="6"/>
        <v>19278473</v>
      </c>
      <c r="H48" s="74">
        <f t="shared" si="6"/>
        <v>-11205009</v>
      </c>
      <c r="I48" s="74">
        <f t="shared" si="6"/>
        <v>-11041936</v>
      </c>
      <c r="J48" s="74">
        <f t="shared" si="6"/>
        <v>-2968472</v>
      </c>
      <c r="K48" s="74">
        <f t="shared" si="6"/>
        <v>-11041936</v>
      </c>
      <c r="L48" s="74">
        <f t="shared" si="6"/>
        <v>-11041936</v>
      </c>
      <c r="M48" s="73">
        <f t="shared" si="6"/>
        <v>-11041936</v>
      </c>
      <c r="N48" s="73">
        <f t="shared" si="6"/>
        <v>-33125808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-36094280</v>
      </c>
      <c r="X48" s="74">
        <f t="shared" si="6"/>
        <v>40466160</v>
      </c>
      <c r="Y48" s="74">
        <f t="shared" si="6"/>
        <v>-76560440</v>
      </c>
      <c r="Z48" s="75">
        <f>+IF(X48&lt;&gt;0,+(Y48/X48)*100,0)</f>
        <v>-189.19620739897238</v>
      </c>
      <c r="AA48" s="76">
        <f>SUM(AA46:AA47)</f>
        <v>10387850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12386527</v>
      </c>
      <c r="F5" s="8">
        <v>12386527</v>
      </c>
      <c r="G5" s="8">
        <v>5167257</v>
      </c>
      <c r="H5" s="8">
        <v>629092</v>
      </c>
      <c r="I5" s="8">
        <v>619665</v>
      </c>
      <c r="J5" s="8">
        <v>6416014</v>
      </c>
      <c r="K5" s="8">
        <v>8708594</v>
      </c>
      <c r="L5" s="8">
        <v>628044</v>
      </c>
      <c r="M5" s="8">
        <v>624853</v>
      </c>
      <c r="N5" s="8">
        <v>9961491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16377505</v>
      </c>
      <c r="X5" s="8">
        <v>6193500</v>
      </c>
      <c r="Y5" s="8">
        <v>10184005</v>
      </c>
      <c r="Z5" s="2">
        <v>164.43</v>
      </c>
      <c r="AA5" s="6">
        <v>12386527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34603793</v>
      </c>
      <c r="F7" s="8">
        <v>34603793</v>
      </c>
      <c r="G7" s="8">
        <v>2213612</v>
      </c>
      <c r="H7" s="8">
        <v>2420561</v>
      </c>
      <c r="I7" s="8">
        <v>2596276</v>
      </c>
      <c r="J7" s="8">
        <v>7230449</v>
      </c>
      <c r="K7" s="8">
        <v>0</v>
      </c>
      <c r="L7" s="8">
        <v>1893861</v>
      </c>
      <c r="M7" s="8">
        <v>1736902</v>
      </c>
      <c r="N7" s="8">
        <v>3630763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10861212</v>
      </c>
      <c r="X7" s="8">
        <v>17592000</v>
      </c>
      <c r="Y7" s="8">
        <v>-6730788</v>
      </c>
      <c r="Z7" s="2">
        <v>-38.26</v>
      </c>
      <c r="AA7" s="6">
        <v>34603793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4852454</v>
      </c>
      <c r="F8" s="8">
        <v>4852454</v>
      </c>
      <c r="G8" s="8">
        <v>447753</v>
      </c>
      <c r="H8" s="8">
        <v>425573</v>
      </c>
      <c r="I8" s="8">
        <v>426327</v>
      </c>
      <c r="J8" s="8">
        <v>1299653</v>
      </c>
      <c r="K8" s="8">
        <v>430925</v>
      </c>
      <c r="L8" s="8">
        <v>454420</v>
      </c>
      <c r="M8" s="8">
        <v>759941</v>
      </c>
      <c r="N8" s="8">
        <v>1645286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2944939</v>
      </c>
      <c r="X8" s="8">
        <v>2425980</v>
      </c>
      <c r="Y8" s="8">
        <v>518959</v>
      </c>
      <c r="Z8" s="2">
        <v>21.39</v>
      </c>
      <c r="AA8" s="6">
        <v>4852454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5513837</v>
      </c>
      <c r="F9" s="8">
        <v>5513837</v>
      </c>
      <c r="G9" s="8">
        <v>545705</v>
      </c>
      <c r="H9" s="8">
        <v>548343</v>
      </c>
      <c r="I9" s="8">
        <v>548512</v>
      </c>
      <c r="J9" s="8">
        <v>1642560</v>
      </c>
      <c r="K9" s="8">
        <v>547773</v>
      </c>
      <c r="L9" s="8">
        <v>548749</v>
      </c>
      <c r="M9" s="8">
        <v>507940</v>
      </c>
      <c r="N9" s="8">
        <v>1604462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3247022</v>
      </c>
      <c r="X9" s="8">
        <v>2757000</v>
      </c>
      <c r="Y9" s="8">
        <v>490022</v>
      </c>
      <c r="Z9" s="2">
        <v>17.77</v>
      </c>
      <c r="AA9" s="6">
        <v>5513837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6485672</v>
      </c>
      <c r="F10" s="26">
        <v>6485672</v>
      </c>
      <c r="G10" s="26">
        <v>606613</v>
      </c>
      <c r="H10" s="26">
        <v>606738</v>
      </c>
      <c r="I10" s="26">
        <v>606903</v>
      </c>
      <c r="J10" s="26">
        <v>1820254</v>
      </c>
      <c r="K10" s="26">
        <v>605774</v>
      </c>
      <c r="L10" s="26">
        <v>607311</v>
      </c>
      <c r="M10" s="26">
        <v>577208</v>
      </c>
      <c r="N10" s="26">
        <v>1790293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3610547</v>
      </c>
      <c r="X10" s="26">
        <v>3243000</v>
      </c>
      <c r="Y10" s="26">
        <v>367547</v>
      </c>
      <c r="Z10" s="27">
        <v>11.33</v>
      </c>
      <c r="AA10" s="28">
        <v>6485672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665977</v>
      </c>
      <c r="F12" s="8">
        <v>665977</v>
      </c>
      <c r="G12" s="8">
        <v>13364</v>
      </c>
      <c r="H12" s="8">
        <v>41716</v>
      </c>
      <c r="I12" s="8">
        <v>22355</v>
      </c>
      <c r="J12" s="8">
        <v>77435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77435</v>
      </c>
      <c r="X12" s="8">
        <v>333000</v>
      </c>
      <c r="Y12" s="8">
        <v>-255565</v>
      </c>
      <c r="Z12" s="2">
        <v>-76.75</v>
      </c>
      <c r="AA12" s="6">
        <v>665977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3736</v>
      </c>
      <c r="F13" s="8">
        <v>3736</v>
      </c>
      <c r="G13" s="8">
        <v>11662</v>
      </c>
      <c r="H13" s="8">
        <v>0</v>
      </c>
      <c r="I13" s="8">
        <v>6481</v>
      </c>
      <c r="J13" s="8">
        <v>18143</v>
      </c>
      <c r="K13" s="8">
        <v>3135</v>
      </c>
      <c r="L13" s="8">
        <v>0</v>
      </c>
      <c r="M13" s="8">
        <v>22011</v>
      </c>
      <c r="N13" s="8">
        <v>25146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43289</v>
      </c>
      <c r="X13" s="8">
        <v>1998</v>
      </c>
      <c r="Y13" s="8">
        <v>41291</v>
      </c>
      <c r="Z13" s="2">
        <v>2066.62</v>
      </c>
      <c r="AA13" s="6">
        <v>3736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16460758</v>
      </c>
      <c r="F14" s="8">
        <v>16460758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1126917</v>
      </c>
      <c r="M14" s="8">
        <v>0</v>
      </c>
      <c r="N14" s="8">
        <v>1126917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1126917</v>
      </c>
      <c r="X14" s="8">
        <v>8230500</v>
      </c>
      <c r="Y14" s="8">
        <v>-7103583</v>
      </c>
      <c r="Z14" s="2">
        <v>-86.31</v>
      </c>
      <c r="AA14" s="6">
        <v>16460758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1535129</v>
      </c>
      <c r="F16" s="8">
        <v>1535129</v>
      </c>
      <c r="G16" s="8">
        <v>17438</v>
      </c>
      <c r="H16" s="8">
        <v>18640</v>
      </c>
      <c r="I16" s="8">
        <v>21300</v>
      </c>
      <c r="J16" s="8">
        <v>57378</v>
      </c>
      <c r="K16" s="8">
        <v>17150</v>
      </c>
      <c r="L16" s="8">
        <v>4300</v>
      </c>
      <c r="M16" s="8">
        <v>5500</v>
      </c>
      <c r="N16" s="8">
        <v>26950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84328</v>
      </c>
      <c r="X16" s="8">
        <v>313998</v>
      </c>
      <c r="Y16" s="8">
        <v>-229670</v>
      </c>
      <c r="Z16" s="2">
        <v>-73.14</v>
      </c>
      <c r="AA16" s="6">
        <v>1535129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2497730</v>
      </c>
      <c r="F17" s="8">
        <v>2497730</v>
      </c>
      <c r="G17" s="8">
        <v>59622</v>
      </c>
      <c r="H17" s="8">
        <v>11802</v>
      </c>
      <c r="I17" s="8">
        <v>100203</v>
      </c>
      <c r="J17" s="8">
        <v>171627</v>
      </c>
      <c r="K17" s="8">
        <v>179505</v>
      </c>
      <c r="L17" s="8">
        <v>242532</v>
      </c>
      <c r="M17" s="8">
        <v>258073</v>
      </c>
      <c r="N17" s="8">
        <v>680110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851737</v>
      </c>
      <c r="X17" s="8">
        <v>1172502</v>
      </c>
      <c r="Y17" s="8">
        <v>-320765</v>
      </c>
      <c r="Z17" s="2">
        <v>-27.36</v>
      </c>
      <c r="AA17" s="6">
        <v>2497730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1710000</v>
      </c>
      <c r="F18" s="8">
        <v>1710000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700500</v>
      </c>
      <c r="Y18" s="8">
        <v>-700500</v>
      </c>
      <c r="Z18" s="2">
        <v>-100</v>
      </c>
      <c r="AA18" s="6">
        <v>1710000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61800000</v>
      </c>
      <c r="F19" s="8">
        <v>61800000</v>
      </c>
      <c r="G19" s="8">
        <v>18928381</v>
      </c>
      <c r="H19" s="8">
        <v>1807730</v>
      </c>
      <c r="I19" s="8">
        <v>219059</v>
      </c>
      <c r="J19" s="8">
        <v>20955170</v>
      </c>
      <c r="K19" s="8">
        <v>0</v>
      </c>
      <c r="L19" s="8">
        <v>101936</v>
      </c>
      <c r="M19" s="8">
        <v>15109600</v>
      </c>
      <c r="N19" s="8">
        <v>15211536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36166706</v>
      </c>
      <c r="X19" s="8">
        <v>32275000</v>
      </c>
      <c r="Y19" s="8">
        <v>3891706</v>
      </c>
      <c r="Z19" s="2">
        <v>12.06</v>
      </c>
      <c r="AA19" s="6">
        <v>61800000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1050332</v>
      </c>
      <c r="F20" s="26">
        <v>1050332</v>
      </c>
      <c r="G20" s="26">
        <v>524340</v>
      </c>
      <c r="H20" s="26">
        <v>843963</v>
      </c>
      <c r="I20" s="26">
        <v>948962</v>
      </c>
      <c r="J20" s="26">
        <v>2317265</v>
      </c>
      <c r="K20" s="26">
        <v>773698</v>
      </c>
      <c r="L20" s="26">
        <v>752029</v>
      </c>
      <c r="M20" s="26">
        <v>738416</v>
      </c>
      <c r="N20" s="26">
        <v>2264143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4581408</v>
      </c>
      <c r="X20" s="26">
        <v>525000</v>
      </c>
      <c r="Y20" s="26">
        <v>4056408</v>
      </c>
      <c r="Z20" s="27">
        <v>772.65</v>
      </c>
      <c r="AA20" s="28">
        <v>1050332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149565945</v>
      </c>
      <c r="F22" s="35">
        <f t="shared" si="0"/>
        <v>149565945</v>
      </c>
      <c r="G22" s="35">
        <f t="shared" si="0"/>
        <v>28535747</v>
      </c>
      <c r="H22" s="35">
        <f t="shared" si="0"/>
        <v>7354158</v>
      </c>
      <c r="I22" s="35">
        <f t="shared" si="0"/>
        <v>6116043</v>
      </c>
      <c r="J22" s="35">
        <f t="shared" si="0"/>
        <v>42005948</v>
      </c>
      <c r="K22" s="35">
        <f t="shared" si="0"/>
        <v>11266554</v>
      </c>
      <c r="L22" s="35">
        <f t="shared" si="0"/>
        <v>6360099</v>
      </c>
      <c r="M22" s="35">
        <f t="shared" si="0"/>
        <v>20340444</v>
      </c>
      <c r="N22" s="35">
        <f t="shared" si="0"/>
        <v>37967097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79973045</v>
      </c>
      <c r="X22" s="35">
        <f t="shared" si="0"/>
        <v>75763978</v>
      </c>
      <c r="Y22" s="35">
        <f t="shared" si="0"/>
        <v>4209067</v>
      </c>
      <c r="Z22" s="36">
        <f>+IF(X22&lt;&gt;0,+(Y22/X22)*100,0)</f>
        <v>5.555498947006188</v>
      </c>
      <c r="AA22" s="33">
        <f>SUM(AA5:AA21)</f>
        <v>149565945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48189122</v>
      </c>
      <c r="F25" s="8">
        <v>48189122</v>
      </c>
      <c r="G25" s="8">
        <v>4129717</v>
      </c>
      <c r="H25" s="8">
        <v>4401440</v>
      </c>
      <c r="I25" s="8">
        <v>4987123</v>
      </c>
      <c r="J25" s="8">
        <v>13518280</v>
      </c>
      <c r="K25" s="8">
        <v>3709506</v>
      </c>
      <c r="L25" s="8">
        <v>4036421</v>
      </c>
      <c r="M25" s="8">
        <v>4925451</v>
      </c>
      <c r="N25" s="8">
        <v>12671378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26189658</v>
      </c>
      <c r="X25" s="8">
        <v>24350721</v>
      </c>
      <c r="Y25" s="8">
        <v>1838937</v>
      </c>
      <c r="Z25" s="2">
        <v>7.55</v>
      </c>
      <c r="AA25" s="6">
        <v>48189122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5119126</v>
      </c>
      <c r="F26" s="8">
        <v>5119126</v>
      </c>
      <c r="G26" s="8">
        <v>575117</v>
      </c>
      <c r="H26" s="8">
        <v>609624</v>
      </c>
      <c r="I26" s="8">
        <v>0</v>
      </c>
      <c r="J26" s="8">
        <v>1184741</v>
      </c>
      <c r="K26" s="8">
        <v>266501</v>
      </c>
      <c r="L26" s="8">
        <v>609624</v>
      </c>
      <c r="M26" s="8">
        <v>494073</v>
      </c>
      <c r="N26" s="8">
        <v>1370198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2554939</v>
      </c>
      <c r="X26" s="8">
        <v>2542037</v>
      </c>
      <c r="Y26" s="8">
        <v>12902</v>
      </c>
      <c r="Z26" s="2">
        <v>0.51</v>
      </c>
      <c r="AA26" s="6">
        <v>5119126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40495616</v>
      </c>
      <c r="F27" s="8">
        <v>40495616</v>
      </c>
      <c r="G27" s="8">
        <v>287051</v>
      </c>
      <c r="H27" s="8">
        <v>279699</v>
      </c>
      <c r="I27" s="8">
        <v>270923</v>
      </c>
      <c r="J27" s="8">
        <v>837673</v>
      </c>
      <c r="K27" s="8">
        <v>254227</v>
      </c>
      <c r="L27" s="8">
        <v>251294</v>
      </c>
      <c r="M27" s="8">
        <v>2692532</v>
      </c>
      <c r="N27" s="8">
        <v>3198053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4035726</v>
      </c>
      <c r="X27" s="8">
        <v>20248002</v>
      </c>
      <c r="Y27" s="8">
        <v>-16212276</v>
      </c>
      <c r="Z27" s="2">
        <v>-80.07</v>
      </c>
      <c r="AA27" s="6">
        <v>40495616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27041902</v>
      </c>
      <c r="F28" s="8">
        <v>27041902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13951500</v>
      </c>
      <c r="Y28" s="8">
        <v>-13951500</v>
      </c>
      <c r="Z28" s="2">
        <v>-100</v>
      </c>
      <c r="AA28" s="6">
        <v>27041902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820556</v>
      </c>
      <c r="F29" s="8">
        <v>820556</v>
      </c>
      <c r="G29" s="8">
        <v>26720</v>
      </c>
      <c r="H29" s="8">
        <v>877060</v>
      </c>
      <c r="I29" s="8">
        <v>490468</v>
      </c>
      <c r="J29" s="8">
        <v>1394248</v>
      </c>
      <c r="K29" s="8">
        <v>0</v>
      </c>
      <c r="L29" s="8">
        <v>0</v>
      </c>
      <c r="M29" s="8">
        <v>29403</v>
      </c>
      <c r="N29" s="8">
        <v>29403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1423651</v>
      </c>
      <c r="X29" s="8">
        <v>910500</v>
      </c>
      <c r="Y29" s="8">
        <v>513151</v>
      </c>
      <c r="Z29" s="2">
        <v>56.36</v>
      </c>
      <c r="AA29" s="6">
        <v>820556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28461725</v>
      </c>
      <c r="F30" s="8">
        <v>28461725</v>
      </c>
      <c r="G30" s="8">
        <v>0</v>
      </c>
      <c r="H30" s="8">
        <v>6853147</v>
      </c>
      <c r="I30" s="8">
        <v>2321837</v>
      </c>
      <c r="J30" s="8">
        <v>9174984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9174984</v>
      </c>
      <c r="X30" s="8">
        <v>15413575</v>
      </c>
      <c r="Y30" s="8">
        <v>-6238591</v>
      </c>
      <c r="Z30" s="2">
        <v>-40.47</v>
      </c>
      <c r="AA30" s="6">
        <v>28461725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5006269</v>
      </c>
      <c r="F31" s="8">
        <v>5006269</v>
      </c>
      <c r="G31" s="8">
        <v>1355</v>
      </c>
      <c r="H31" s="8">
        <v>22058</v>
      </c>
      <c r="I31" s="8">
        <v>20679</v>
      </c>
      <c r="J31" s="8">
        <v>44092</v>
      </c>
      <c r="K31" s="8">
        <v>26684</v>
      </c>
      <c r="L31" s="8">
        <v>12034</v>
      </c>
      <c r="M31" s="8">
        <v>731892</v>
      </c>
      <c r="N31" s="8">
        <v>770610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814702</v>
      </c>
      <c r="X31" s="8">
        <v>1922441</v>
      </c>
      <c r="Y31" s="8">
        <v>-1107739</v>
      </c>
      <c r="Z31" s="2">
        <v>-57.62</v>
      </c>
      <c r="AA31" s="6">
        <v>5006269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8366231</v>
      </c>
      <c r="F32" s="8">
        <v>8366231</v>
      </c>
      <c r="G32" s="8">
        <v>0</v>
      </c>
      <c r="H32" s="8">
        <v>30054</v>
      </c>
      <c r="I32" s="8">
        <v>577939</v>
      </c>
      <c r="J32" s="8">
        <v>607993</v>
      </c>
      <c r="K32" s="8">
        <v>0</v>
      </c>
      <c r="L32" s="8">
        <v>0</v>
      </c>
      <c r="M32" s="8">
        <v>31732</v>
      </c>
      <c r="N32" s="8">
        <v>31732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639725</v>
      </c>
      <c r="X32" s="8">
        <v>2534364</v>
      </c>
      <c r="Y32" s="8">
        <v>-1894639</v>
      </c>
      <c r="Z32" s="2">
        <v>-74.76</v>
      </c>
      <c r="AA32" s="6">
        <v>8366231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8261904</v>
      </c>
      <c r="F33" s="8">
        <v>8261904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4131000</v>
      </c>
      <c r="Y33" s="8">
        <v>-4131000</v>
      </c>
      <c r="Z33" s="2">
        <v>-100</v>
      </c>
      <c r="AA33" s="6">
        <v>8261904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7938973</v>
      </c>
      <c r="F34" s="8">
        <v>7938973</v>
      </c>
      <c r="G34" s="8">
        <v>3983</v>
      </c>
      <c r="H34" s="8">
        <v>1291013</v>
      </c>
      <c r="I34" s="8">
        <v>2234788</v>
      </c>
      <c r="J34" s="8">
        <v>3529784</v>
      </c>
      <c r="K34" s="8">
        <v>9590</v>
      </c>
      <c r="L34" s="8">
        <v>16000</v>
      </c>
      <c r="M34" s="8">
        <v>5382680</v>
      </c>
      <c r="N34" s="8">
        <v>5408270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8938054</v>
      </c>
      <c r="X34" s="8">
        <v>4120118</v>
      </c>
      <c r="Y34" s="8">
        <v>4817936</v>
      </c>
      <c r="Z34" s="2">
        <v>116.94</v>
      </c>
      <c r="AA34" s="6">
        <v>7938973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179701424</v>
      </c>
      <c r="F36" s="35">
        <f t="shared" si="1"/>
        <v>179701424</v>
      </c>
      <c r="G36" s="35">
        <f t="shared" si="1"/>
        <v>5023943</v>
      </c>
      <c r="H36" s="35">
        <f t="shared" si="1"/>
        <v>14364095</v>
      </c>
      <c r="I36" s="35">
        <f t="shared" si="1"/>
        <v>10903757</v>
      </c>
      <c r="J36" s="35">
        <f t="shared" si="1"/>
        <v>30291795</v>
      </c>
      <c r="K36" s="35">
        <f t="shared" si="1"/>
        <v>4266508</v>
      </c>
      <c r="L36" s="35">
        <f t="shared" si="1"/>
        <v>4925373</v>
      </c>
      <c r="M36" s="35">
        <f t="shared" si="1"/>
        <v>14287763</v>
      </c>
      <c r="N36" s="35">
        <f t="shared" si="1"/>
        <v>23479644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53771439</v>
      </c>
      <c r="X36" s="35">
        <f t="shared" si="1"/>
        <v>90124258</v>
      </c>
      <c r="Y36" s="35">
        <f t="shared" si="1"/>
        <v>-36352819</v>
      </c>
      <c r="Z36" s="36">
        <f>+IF(X36&lt;&gt;0,+(Y36/X36)*100,0)</f>
        <v>-40.33633097983453</v>
      </c>
      <c r="AA36" s="33">
        <f>SUM(AA25:AA35)</f>
        <v>179701424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-30135479</v>
      </c>
      <c r="F38" s="48">
        <f t="shared" si="2"/>
        <v>-30135479</v>
      </c>
      <c r="G38" s="48">
        <f t="shared" si="2"/>
        <v>23511804</v>
      </c>
      <c r="H38" s="48">
        <f t="shared" si="2"/>
        <v>-7009937</v>
      </c>
      <c r="I38" s="48">
        <f t="shared" si="2"/>
        <v>-4787714</v>
      </c>
      <c r="J38" s="48">
        <f t="shared" si="2"/>
        <v>11714153</v>
      </c>
      <c r="K38" s="48">
        <f t="shared" si="2"/>
        <v>7000046</v>
      </c>
      <c r="L38" s="48">
        <f t="shared" si="2"/>
        <v>1434726</v>
      </c>
      <c r="M38" s="48">
        <f t="shared" si="2"/>
        <v>6052681</v>
      </c>
      <c r="N38" s="48">
        <f t="shared" si="2"/>
        <v>14487453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26201606</v>
      </c>
      <c r="X38" s="48">
        <f>IF(F22=F36,0,X22-X36)</f>
        <v>-14360280</v>
      </c>
      <c r="Y38" s="48">
        <f t="shared" si="2"/>
        <v>40561886</v>
      </c>
      <c r="Z38" s="49">
        <f>+IF(X38&lt;&gt;0,+(Y38/X38)*100,0)</f>
        <v>-282.45887963187346</v>
      </c>
      <c r="AA38" s="46">
        <f>+AA22-AA36</f>
        <v>-30135479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19979000</v>
      </c>
      <c r="F39" s="8">
        <v>19979000</v>
      </c>
      <c r="G39" s="8">
        <v>189285</v>
      </c>
      <c r="H39" s="8">
        <v>1121795</v>
      </c>
      <c r="I39" s="8">
        <v>0</v>
      </c>
      <c r="J39" s="8">
        <v>1311080</v>
      </c>
      <c r="K39" s="8">
        <v>911793</v>
      </c>
      <c r="L39" s="8">
        <v>0</v>
      </c>
      <c r="M39" s="8">
        <v>0</v>
      </c>
      <c r="N39" s="8">
        <v>911793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2222873</v>
      </c>
      <c r="X39" s="8">
        <v>10500000</v>
      </c>
      <c r="Y39" s="8">
        <v>-8277127</v>
      </c>
      <c r="Z39" s="2">
        <v>-78.83</v>
      </c>
      <c r="AA39" s="6">
        <v>19979000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-10156479</v>
      </c>
      <c r="F42" s="57">
        <f t="shared" si="3"/>
        <v>-10156479</v>
      </c>
      <c r="G42" s="57">
        <f t="shared" si="3"/>
        <v>23701089</v>
      </c>
      <c r="H42" s="57">
        <f t="shared" si="3"/>
        <v>-5888142</v>
      </c>
      <c r="I42" s="57">
        <f t="shared" si="3"/>
        <v>-4787714</v>
      </c>
      <c r="J42" s="57">
        <f t="shared" si="3"/>
        <v>13025233</v>
      </c>
      <c r="K42" s="57">
        <f t="shared" si="3"/>
        <v>7911839</v>
      </c>
      <c r="L42" s="57">
        <f t="shared" si="3"/>
        <v>1434726</v>
      </c>
      <c r="M42" s="57">
        <f t="shared" si="3"/>
        <v>6052681</v>
      </c>
      <c r="N42" s="57">
        <f t="shared" si="3"/>
        <v>15399246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28424479</v>
      </c>
      <c r="X42" s="57">
        <f t="shared" si="3"/>
        <v>-3860280</v>
      </c>
      <c r="Y42" s="57">
        <f t="shared" si="3"/>
        <v>32284759</v>
      </c>
      <c r="Z42" s="58">
        <f>+IF(X42&lt;&gt;0,+(Y42/X42)*100,0)</f>
        <v>-836.3320536334152</v>
      </c>
      <c r="AA42" s="55">
        <f>SUM(AA38:AA41)</f>
        <v>-10156479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-10156479</v>
      </c>
      <c r="F44" s="65">
        <f t="shared" si="4"/>
        <v>-10156479</v>
      </c>
      <c r="G44" s="65">
        <f t="shared" si="4"/>
        <v>23701089</v>
      </c>
      <c r="H44" s="65">
        <f t="shared" si="4"/>
        <v>-5888142</v>
      </c>
      <c r="I44" s="65">
        <f t="shared" si="4"/>
        <v>-4787714</v>
      </c>
      <c r="J44" s="65">
        <f t="shared" si="4"/>
        <v>13025233</v>
      </c>
      <c r="K44" s="65">
        <f t="shared" si="4"/>
        <v>7911839</v>
      </c>
      <c r="L44" s="65">
        <f t="shared" si="4"/>
        <v>1434726</v>
      </c>
      <c r="M44" s="65">
        <f t="shared" si="4"/>
        <v>6052681</v>
      </c>
      <c r="N44" s="65">
        <f t="shared" si="4"/>
        <v>15399246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28424479</v>
      </c>
      <c r="X44" s="65">
        <f t="shared" si="4"/>
        <v>-3860280</v>
      </c>
      <c r="Y44" s="65">
        <f t="shared" si="4"/>
        <v>32284759</v>
      </c>
      <c r="Z44" s="66">
        <f>+IF(X44&lt;&gt;0,+(Y44/X44)*100,0)</f>
        <v>-836.3320536334152</v>
      </c>
      <c r="AA44" s="63">
        <f>+AA42-AA43</f>
        <v>-10156479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-10156479</v>
      </c>
      <c r="F46" s="57">
        <f t="shared" si="5"/>
        <v>-10156479</v>
      </c>
      <c r="G46" s="57">
        <f t="shared" si="5"/>
        <v>23701089</v>
      </c>
      <c r="H46" s="57">
        <f t="shared" si="5"/>
        <v>-5888142</v>
      </c>
      <c r="I46" s="57">
        <f t="shared" si="5"/>
        <v>-4787714</v>
      </c>
      <c r="J46" s="57">
        <f t="shared" si="5"/>
        <v>13025233</v>
      </c>
      <c r="K46" s="57">
        <f t="shared" si="5"/>
        <v>7911839</v>
      </c>
      <c r="L46" s="57">
        <f t="shared" si="5"/>
        <v>1434726</v>
      </c>
      <c r="M46" s="57">
        <f t="shared" si="5"/>
        <v>6052681</v>
      </c>
      <c r="N46" s="57">
        <f t="shared" si="5"/>
        <v>15399246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28424479</v>
      </c>
      <c r="X46" s="57">
        <f t="shared" si="5"/>
        <v>-3860280</v>
      </c>
      <c r="Y46" s="57">
        <f t="shared" si="5"/>
        <v>32284759</v>
      </c>
      <c r="Z46" s="58">
        <f>+IF(X46&lt;&gt;0,+(Y46/X46)*100,0)</f>
        <v>-836.3320536334152</v>
      </c>
      <c r="AA46" s="55">
        <f>SUM(AA44:AA45)</f>
        <v>-10156479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-10156479</v>
      </c>
      <c r="F48" s="73">
        <f t="shared" si="6"/>
        <v>-10156479</v>
      </c>
      <c r="G48" s="73">
        <f t="shared" si="6"/>
        <v>23701089</v>
      </c>
      <c r="H48" s="74">
        <f t="shared" si="6"/>
        <v>-5888142</v>
      </c>
      <c r="I48" s="74">
        <f t="shared" si="6"/>
        <v>-4787714</v>
      </c>
      <c r="J48" s="74">
        <f t="shared" si="6"/>
        <v>13025233</v>
      </c>
      <c r="K48" s="74">
        <f t="shared" si="6"/>
        <v>7911839</v>
      </c>
      <c r="L48" s="74">
        <f t="shared" si="6"/>
        <v>1434726</v>
      </c>
      <c r="M48" s="73">
        <f t="shared" si="6"/>
        <v>6052681</v>
      </c>
      <c r="N48" s="73">
        <f t="shared" si="6"/>
        <v>15399246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28424479</v>
      </c>
      <c r="X48" s="74">
        <f t="shared" si="6"/>
        <v>-3860280</v>
      </c>
      <c r="Y48" s="74">
        <f t="shared" si="6"/>
        <v>32284759</v>
      </c>
      <c r="Z48" s="75">
        <f>+IF(X48&lt;&gt;0,+(Y48/X48)*100,0)</f>
        <v>-836.3320536334152</v>
      </c>
      <c r="AA48" s="76">
        <f>SUM(AA46:AA47)</f>
        <v>-10156479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18405628</v>
      </c>
      <c r="D5" s="6">
        <v>0</v>
      </c>
      <c r="E5" s="7">
        <v>18000000</v>
      </c>
      <c r="F5" s="8">
        <v>18000000</v>
      </c>
      <c r="G5" s="8">
        <v>29474044</v>
      </c>
      <c r="H5" s="8">
        <v>-2027446</v>
      </c>
      <c r="I5" s="8">
        <v>-712326</v>
      </c>
      <c r="J5" s="8">
        <v>26734272</v>
      </c>
      <c r="K5" s="8">
        <v>1</v>
      </c>
      <c r="L5" s="8">
        <v>-641</v>
      </c>
      <c r="M5" s="8">
        <v>-319</v>
      </c>
      <c r="N5" s="8">
        <v>-959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26733313</v>
      </c>
      <c r="X5" s="8">
        <v>9000000</v>
      </c>
      <c r="Y5" s="8">
        <v>17733313</v>
      </c>
      <c r="Z5" s="2">
        <v>197.04</v>
      </c>
      <c r="AA5" s="6">
        <v>18000000</v>
      </c>
    </row>
    <row r="6" spans="1:27" ht="13.5">
      <c r="A6" s="23" t="s">
        <v>33</v>
      </c>
      <c r="B6" s="24"/>
      <c r="C6" s="6">
        <v>3271460</v>
      </c>
      <c r="D6" s="6">
        <v>0</v>
      </c>
      <c r="E6" s="7">
        <v>3500000</v>
      </c>
      <c r="F6" s="8">
        <v>3500000</v>
      </c>
      <c r="G6" s="8">
        <v>0</v>
      </c>
      <c r="H6" s="8">
        <v>0</v>
      </c>
      <c r="I6" s="8">
        <v>0</v>
      </c>
      <c r="J6" s="8">
        <v>0</v>
      </c>
      <c r="K6" s="8">
        <v>352477</v>
      </c>
      <c r="L6" s="8">
        <v>353198</v>
      </c>
      <c r="M6" s="8">
        <v>356848</v>
      </c>
      <c r="N6" s="8">
        <v>1062523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1062523</v>
      </c>
      <c r="X6" s="8">
        <v>1750002</v>
      </c>
      <c r="Y6" s="8">
        <v>-687479</v>
      </c>
      <c r="Z6" s="2">
        <v>-39.28</v>
      </c>
      <c r="AA6" s="6">
        <v>3500000</v>
      </c>
    </row>
    <row r="7" spans="1:27" ht="13.5">
      <c r="A7" s="25" t="s">
        <v>34</v>
      </c>
      <c r="B7" s="24"/>
      <c r="C7" s="6">
        <v>2912792</v>
      </c>
      <c r="D7" s="6">
        <v>0</v>
      </c>
      <c r="E7" s="7">
        <v>3769700</v>
      </c>
      <c r="F7" s="8">
        <v>3769700</v>
      </c>
      <c r="G7" s="8">
        <v>340221</v>
      </c>
      <c r="H7" s="8">
        <v>396624</v>
      </c>
      <c r="I7" s="8">
        <v>180881</v>
      </c>
      <c r="J7" s="8">
        <v>917726</v>
      </c>
      <c r="K7" s="8">
        <v>321106</v>
      </c>
      <c r="L7" s="8">
        <v>58638</v>
      </c>
      <c r="M7" s="8">
        <v>260440</v>
      </c>
      <c r="N7" s="8">
        <v>640184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1557910</v>
      </c>
      <c r="X7" s="8">
        <v>1885002</v>
      </c>
      <c r="Y7" s="8">
        <v>-327092</v>
      </c>
      <c r="Z7" s="2">
        <v>-17.35</v>
      </c>
      <c r="AA7" s="6">
        <v>3769700</v>
      </c>
    </row>
    <row r="8" spans="1:27" ht="13.5">
      <c r="A8" s="25" t="s">
        <v>35</v>
      </c>
      <c r="B8" s="24"/>
      <c r="C8" s="6">
        <v>766583</v>
      </c>
      <c r="D8" s="6">
        <v>0</v>
      </c>
      <c r="E8" s="7">
        <v>750000</v>
      </c>
      <c r="F8" s="8">
        <v>750000</v>
      </c>
      <c r="G8" s="8">
        <v>45723</v>
      </c>
      <c r="H8" s="8">
        <v>65728</v>
      </c>
      <c r="I8" s="8">
        <v>52539</v>
      </c>
      <c r="J8" s="8">
        <v>163990</v>
      </c>
      <c r="K8" s="8">
        <v>51385</v>
      </c>
      <c r="L8" s="8">
        <v>34497</v>
      </c>
      <c r="M8" s="8">
        <v>56232</v>
      </c>
      <c r="N8" s="8">
        <v>142114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306104</v>
      </c>
      <c r="X8" s="8">
        <v>375000</v>
      </c>
      <c r="Y8" s="8">
        <v>-68896</v>
      </c>
      <c r="Z8" s="2">
        <v>-18.37</v>
      </c>
      <c r="AA8" s="6">
        <v>750000</v>
      </c>
    </row>
    <row r="9" spans="1:27" ht="13.5">
      <c r="A9" s="25" t="s">
        <v>36</v>
      </c>
      <c r="B9" s="24"/>
      <c r="C9" s="6">
        <v>1892872</v>
      </c>
      <c r="D9" s="6">
        <v>0</v>
      </c>
      <c r="E9" s="7">
        <v>1818000</v>
      </c>
      <c r="F9" s="8">
        <v>1818000</v>
      </c>
      <c r="G9" s="8">
        <v>65176</v>
      </c>
      <c r="H9" s="8">
        <v>149478</v>
      </c>
      <c r="I9" s="8">
        <v>151845</v>
      </c>
      <c r="J9" s="8">
        <v>366499</v>
      </c>
      <c r="K9" s="8">
        <v>162910</v>
      </c>
      <c r="L9" s="8">
        <v>159749</v>
      </c>
      <c r="M9" s="8">
        <v>143085</v>
      </c>
      <c r="N9" s="8">
        <v>465744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832243</v>
      </c>
      <c r="X9" s="8">
        <v>343998</v>
      </c>
      <c r="Y9" s="8">
        <v>488245</v>
      </c>
      <c r="Z9" s="2">
        <v>141.93</v>
      </c>
      <c r="AA9" s="6">
        <v>1818000</v>
      </c>
    </row>
    <row r="10" spans="1:27" ht="13.5">
      <c r="A10" s="25" t="s">
        <v>37</v>
      </c>
      <c r="B10" s="24"/>
      <c r="C10" s="6">
        <v>2684652</v>
      </c>
      <c r="D10" s="6">
        <v>0</v>
      </c>
      <c r="E10" s="7">
        <v>2923700</v>
      </c>
      <c r="F10" s="26">
        <v>2923700</v>
      </c>
      <c r="G10" s="26">
        <v>142653</v>
      </c>
      <c r="H10" s="26">
        <v>252963</v>
      </c>
      <c r="I10" s="26">
        <v>237361</v>
      </c>
      <c r="J10" s="26">
        <v>632977</v>
      </c>
      <c r="K10" s="26">
        <v>250917</v>
      </c>
      <c r="L10" s="26">
        <v>222249</v>
      </c>
      <c r="M10" s="26">
        <v>213632</v>
      </c>
      <c r="N10" s="26">
        <v>686798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1319775</v>
      </c>
      <c r="X10" s="26">
        <v>1462002</v>
      </c>
      <c r="Y10" s="26">
        <v>-142227</v>
      </c>
      <c r="Z10" s="27">
        <v>-9.73</v>
      </c>
      <c r="AA10" s="28">
        <v>2923700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421042</v>
      </c>
      <c r="D12" s="6">
        <v>0</v>
      </c>
      <c r="E12" s="7">
        <v>561100</v>
      </c>
      <c r="F12" s="8">
        <v>561100</v>
      </c>
      <c r="G12" s="8">
        <v>28637</v>
      </c>
      <c r="H12" s="8">
        <v>48359</v>
      </c>
      <c r="I12" s="8">
        <v>45348</v>
      </c>
      <c r="J12" s="8">
        <v>122344</v>
      </c>
      <c r="K12" s="8">
        <v>39744</v>
      </c>
      <c r="L12" s="8">
        <v>46056</v>
      </c>
      <c r="M12" s="8">
        <v>46846</v>
      </c>
      <c r="N12" s="8">
        <v>132646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254990</v>
      </c>
      <c r="X12" s="8">
        <v>280500</v>
      </c>
      <c r="Y12" s="8">
        <v>-25510</v>
      </c>
      <c r="Z12" s="2">
        <v>-9.09</v>
      </c>
      <c r="AA12" s="6">
        <v>561100</v>
      </c>
    </row>
    <row r="13" spans="1:27" ht="13.5">
      <c r="A13" s="23" t="s">
        <v>40</v>
      </c>
      <c r="B13" s="29"/>
      <c r="C13" s="6">
        <v>9010678</v>
      </c>
      <c r="D13" s="6">
        <v>0</v>
      </c>
      <c r="E13" s="7">
        <v>6596698</v>
      </c>
      <c r="F13" s="8">
        <v>6596698</v>
      </c>
      <c r="G13" s="8">
        <v>55836</v>
      </c>
      <c r="H13" s="8">
        <v>285247</v>
      </c>
      <c r="I13" s="8">
        <v>210043</v>
      </c>
      <c r="J13" s="8">
        <v>551126</v>
      </c>
      <c r="K13" s="8">
        <v>150154</v>
      </c>
      <c r="L13" s="8">
        <v>95973</v>
      </c>
      <c r="M13" s="8">
        <v>32892</v>
      </c>
      <c r="N13" s="8">
        <v>279019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830145</v>
      </c>
      <c r="X13" s="8">
        <v>3298500</v>
      </c>
      <c r="Y13" s="8">
        <v>-2468355</v>
      </c>
      <c r="Z13" s="2">
        <v>-74.83</v>
      </c>
      <c r="AA13" s="6">
        <v>6596698</v>
      </c>
    </row>
    <row r="14" spans="1:27" ht="13.5">
      <c r="A14" s="23" t="s">
        <v>41</v>
      </c>
      <c r="B14" s="29"/>
      <c r="C14" s="6">
        <v>1852925</v>
      </c>
      <c r="D14" s="6">
        <v>0</v>
      </c>
      <c r="E14" s="7">
        <v>1783768</v>
      </c>
      <c r="F14" s="8">
        <v>1783768</v>
      </c>
      <c r="G14" s="8">
        <v>168915</v>
      </c>
      <c r="H14" s="8">
        <v>160354</v>
      </c>
      <c r="I14" s="8">
        <v>157332</v>
      </c>
      <c r="J14" s="8">
        <v>486601</v>
      </c>
      <c r="K14" s="8">
        <v>164158</v>
      </c>
      <c r="L14" s="8">
        <v>175056</v>
      </c>
      <c r="M14" s="8">
        <v>166590</v>
      </c>
      <c r="N14" s="8">
        <v>505804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992405</v>
      </c>
      <c r="X14" s="8">
        <v>892002</v>
      </c>
      <c r="Y14" s="8">
        <v>100403</v>
      </c>
      <c r="Z14" s="2">
        <v>11.26</v>
      </c>
      <c r="AA14" s="6">
        <v>1783768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176884607</v>
      </c>
      <c r="D19" s="6">
        <v>0</v>
      </c>
      <c r="E19" s="7">
        <v>170807800</v>
      </c>
      <c r="F19" s="8">
        <v>170807800</v>
      </c>
      <c r="G19" s="8">
        <v>68564000</v>
      </c>
      <c r="H19" s="8">
        <v>2348650</v>
      </c>
      <c r="I19" s="8">
        <v>50</v>
      </c>
      <c r="J19" s="8">
        <v>70912700</v>
      </c>
      <c r="K19" s="8">
        <v>50</v>
      </c>
      <c r="L19" s="8">
        <v>608000</v>
      </c>
      <c r="M19" s="8">
        <v>54818100</v>
      </c>
      <c r="N19" s="8">
        <v>55426150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126338850</v>
      </c>
      <c r="X19" s="8">
        <v>85404000</v>
      </c>
      <c r="Y19" s="8">
        <v>40934850</v>
      </c>
      <c r="Z19" s="2">
        <v>47.93</v>
      </c>
      <c r="AA19" s="6">
        <v>170807800</v>
      </c>
    </row>
    <row r="20" spans="1:27" ht="13.5">
      <c r="A20" s="23" t="s">
        <v>47</v>
      </c>
      <c r="B20" s="29"/>
      <c r="C20" s="6">
        <v>1424660</v>
      </c>
      <c r="D20" s="6">
        <v>0</v>
      </c>
      <c r="E20" s="7">
        <v>2732000</v>
      </c>
      <c r="F20" s="26">
        <v>2732000</v>
      </c>
      <c r="G20" s="26">
        <v>259185</v>
      </c>
      <c r="H20" s="26">
        <v>115448</v>
      </c>
      <c r="I20" s="26">
        <v>49033</v>
      </c>
      <c r="J20" s="26">
        <v>423666</v>
      </c>
      <c r="K20" s="26">
        <v>60681</v>
      </c>
      <c r="L20" s="26">
        <v>121037</v>
      </c>
      <c r="M20" s="26">
        <v>71680</v>
      </c>
      <c r="N20" s="26">
        <v>253398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677064</v>
      </c>
      <c r="X20" s="26">
        <v>1366002</v>
      </c>
      <c r="Y20" s="26">
        <v>-688938</v>
      </c>
      <c r="Z20" s="27">
        <v>-50.43</v>
      </c>
      <c r="AA20" s="28">
        <v>2732000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219527899</v>
      </c>
      <c r="D22" s="33">
        <f>SUM(D5:D21)</f>
        <v>0</v>
      </c>
      <c r="E22" s="34">
        <f t="shared" si="0"/>
        <v>213242766</v>
      </c>
      <c r="F22" s="35">
        <f t="shared" si="0"/>
        <v>213242766</v>
      </c>
      <c r="G22" s="35">
        <f t="shared" si="0"/>
        <v>99144390</v>
      </c>
      <c r="H22" s="35">
        <f t="shared" si="0"/>
        <v>1795405</v>
      </c>
      <c r="I22" s="35">
        <f t="shared" si="0"/>
        <v>372106</v>
      </c>
      <c r="J22" s="35">
        <f t="shared" si="0"/>
        <v>101311901</v>
      </c>
      <c r="K22" s="35">
        <f t="shared" si="0"/>
        <v>1553583</v>
      </c>
      <c r="L22" s="35">
        <f t="shared" si="0"/>
        <v>1873812</v>
      </c>
      <c r="M22" s="35">
        <f t="shared" si="0"/>
        <v>56166026</v>
      </c>
      <c r="N22" s="35">
        <f t="shared" si="0"/>
        <v>59593421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160905322</v>
      </c>
      <c r="X22" s="35">
        <f t="shared" si="0"/>
        <v>106057008</v>
      </c>
      <c r="Y22" s="35">
        <f t="shared" si="0"/>
        <v>54848314</v>
      </c>
      <c r="Z22" s="36">
        <f>+IF(X22&lt;&gt;0,+(Y22/X22)*100,0)</f>
        <v>51.71587906760485</v>
      </c>
      <c r="AA22" s="33">
        <f>SUM(AA5:AA21)</f>
        <v>213242766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69237613</v>
      </c>
      <c r="D25" s="6">
        <v>0</v>
      </c>
      <c r="E25" s="7">
        <v>80283937</v>
      </c>
      <c r="F25" s="8">
        <v>80283937</v>
      </c>
      <c r="G25" s="8">
        <v>5562851</v>
      </c>
      <c r="H25" s="8">
        <v>6101392</v>
      </c>
      <c r="I25" s="8">
        <v>5665543</v>
      </c>
      <c r="J25" s="8">
        <v>17329786</v>
      </c>
      <c r="K25" s="8">
        <v>6026709</v>
      </c>
      <c r="L25" s="8">
        <v>5348578</v>
      </c>
      <c r="M25" s="8">
        <v>5750087</v>
      </c>
      <c r="N25" s="8">
        <v>17125374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34455160</v>
      </c>
      <c r="X25" s="8">
        <v>40141998</v>
      </c>
      <c r="Y25" s="8">
        <v>-5686838</v>
      </c>
      <c r="Z25" s="2">
        <v>-14.17</v>
      </c>
      <c r="AA25" s="6">
        <v>80283937</v>
      </c>
    </row>
    <row r="26" spans="1:27" ht="13.5">
      <c r="A26" s="25" t="s">
        <v>52</v>
      </c>
      <c r="B26" s="24"/>
      <c r="C26" s="6">
        <v>17246475</v>
      </c>
      <c r="D26" s="6">
        <v>0</v>
      </c>
      <c r="E26" s="7">
        <v>18513299</v>
      </c>
      <c r="F26" s="8">
        <v>18513299</v>
      </c>
      <c r="G26" s="8">
        <v>1163631</v>
      </c>
      <c r="H26" s="8">
        <v>1150521</v>
      </c>
      <c r="I26" s="8">
        <v>1273281</v>
      </c>
      <c r="J26" s="8">
        <v>3587433</v>
      </c>
      <c r="K26" s="8">
        <v>1273037</v>
      </c>
      <c r="L26" s="8">
        <v>1299674</v>
      </c>
      <c r="M26" s="8">
        <v>1282603</v>
      </c>
      <c r="N26" s="8">
        <v>3855314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7442747</v>
      </c>
      <c r="X26" s="8">
        <v>9256500</v>
      </c>
      <c r="Y26" s="8">
        <v>-1813753</v>
      </c>
      <c r="Z26" s="2">
        <v>-19.59</v>
      </c>
      <c r="AA26" s="6">
        <v>18513299</v>
      </c>
    </row>
    <row r="27" spans="1:27" ht="13.5">
      <c r="A27" s="25" t="s">
        <v>53</v>
      </c>
      <c r="B27" s="24"/>
      <c r="C27" s="6">
        <v>-7741472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1000002</v>
      </c>
      <c r="Y27" s="8">
        <v>-1000002</v>
      </c>
      <c r="Z27" s="2">
        <v>-100</v>
      </c>
      <c r="AA27" s="6">
        <v>2000000</v>
      </c>
    </row>
    <row r="28" spans="1:27" ht="13.5">
      <c r="A28" s="25" t="s">
        <v>54</v>
      </c>
      <c r="B28" s="24"/>
      <c r="C28" s="6">
        <v>23137276</v>
      </c>
      <c r="D28" s="6">
        <v>0</v>
      </c>
      <c r="E28" s="7">
        <v>6088605</v>
      </c>
      <c r="F28" s="8">
        <v>6088605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3044502</v>
      </c>
      <c r="Y28" s="8">
        <v>-3044502</v>
      </c>
      <c r="Z28" s="2">
        <v>-100</v>
      </c>
      <c r="AA28" s="6">
        <v>6088605</v>
      </c>
    </row>
    <row r="29" spans="1:27" ht="13.5">
      <c r="A29" s="25" t="s">
        <v>55</v>
      </c>
      <c r="B29" s="24"/>
      <c r="C29" s="6">
        <v>1191754</v>
      </c>
      <c r="D29" s="6">
        <v>0</v>
      </c>
      <c r="E29" s="7">
        <v>229900</v>
      </c>
      <c r="F29" s="8">
        <v>229900</v>
      </c>
      <c r="G29" s="8">
        <v>0</v>
      </c>
      <c r="H29" s="8">
        <v>0</v>
      </c>
      <c r="I29" s="8">
        <v>556</v>
      </c>
      <c r="J29" s="8">
        <v>556</v>
      </c>
      <c r="K29" s="8">
        <v>30</v>
      </c>
      <c r="L29" s="8">
        <v>758</v>
      </c>
      <c r="M29" s="8">
        <v>0</v>
      </c>
      <c r="N29" s="8">
        <v>788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1344</v>
      </c>
      <c r="X29" s="8">
        <v>115002</v>
      </c>
      <c r="Y29" s="8">
        <v>-113658</v>
      </c>
      <c r="Z29" s="2">
        <v>-98.83</v>
      </c>
      <c r="AA29" s="6">
        <v>229900</v>
      </c>
    </row>
    <row r="30" spans="1:27" ht="13.5">
      <c r="A30" s="25" t="s">
        <v>56</v>
      </c>
      <c r="B30" s="24"/>
      <c r="C30" s="6">
        <v>3208721</v>
      </c>
      <c r="D30" s="6">
        <v>0</v>
      </c>
      <c r="E30" s="7">
        <v>3900000</v>
      </c>
      <c r="F30" s="8">
        <v>3900000</v>
      </c>
      <c r="G30" s="8">
        <v>0</v>
      </c>
      <c r="H30" s="8">
        <v>364115</v>
      </c>
      <c r="I30" s="8">
        <v>399832</v>
      </c>
      <c r="J30" s="8">
        <v>763947</v>
      </c>
      <c r="K30" s="8">
        <v>297887</v>
      </c>
      <c r="L30" s="8">
        <v>0</v>
      </c>
      <c r="M30" s="8">
        <v>242098</v>
      </c>
      <c r="N30" s="8">
        <v>539985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1303932</v>
      </c>
      <c r="X30" s="8">
        <v>1950000</v>
      </c>
      <c r="Y30" s="8">
        <v>-646068</v>
      </c>
      <c r="Z30" s="2">
        <v>-33.13</v>
      </c>
      <c r="AA30" s="6">
        <v>3900000</v>
      </c>
    </row>
    <row r="31" spans="1:27" ht="13.5">
      <c r="A31" s="25" t="s">
        <v>57</v>
      </c>
      <c r="B31" s="24"/>
      <c r="C31" s="6">
        <v>7857184</v>
      </c>
      <c r="D31" s="6">
        <v>0</v>
      </c>
      <c r="E31" s="7">
        <v>12057574</v>
      </c>
      <c r="F31" s="8">
        <v>12057574</v>
      </c>
      <c r="G31" s="8">
        <v>329113</v>
      </c>
      <c r="H31" s="8">
        <v>459408</v>
      </c>
      <c r="I31" s="8">
        <v>1552857</v>
      </c>
      <c r="J31" s="8">
        <v>2341378</v>
      </c>
      <c r="K31" s="8">
        <v>901072</v>
      </c>
      <c r="L31" s="8">
        <v>580822</v>
      </c>
      <c r="M31" s="8">
        <v>698238</v>
      </c>
      <c r="N31" s="8">
        <v>2180132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4521510</v>
      </c>
      <c r="X31" s="8">
        <v>6028998</v>
      </c>
      <c r="Y31" s="8">
        <v>-1507488</v>
      </c>
      <c r="Z31" s="2">
        <v>-25</v>
      </c>
      <c r="AA31" s="6">
        <v>12057574</v>
      </c>
    </row>
    <row r="32" spans="1:27" ht="13.5">
      <c r="A32" s="25" t="s">
        <v>58</v>
      </c>
      <c r="B32" s="24"/>
      <c r="C32" s="6">
        <v>13696914</v>
      </c>
      <c r="D32" s="6">
        <v>0</v>
      </c>
      <c r="E32" s="7">
        <v>19611805</v>
      </c>
      <c r="F32" s="8">
        <v>19611805</v>
      </c>
      <c r="G32" s="8">
        <v>687485</v>
      </c>
      <c r="H32" s="8">
        <v>1731809</v>
      </c>
      <c r="I32" s="8">
        <v>5571506</v>
      </c>
      <c r="J32" s="8">
        <v>7990800</v>
      </c>
      <c r="K32" s="8">
        <v>1849682</v>
      </c>
      <c r="L32" s="8">
        <v>1149774</v>
      </c>
      <c r="M32" s="8">
        <v>1691563</v>
      </c>
      <c r="N32" s="8">
        <v>4691019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12681819</v>
      </c>
      <c r="X32" s="8">
        <v>5526498</v>
      </c>
      <c r="Y32" s="8">
        <v>7155321</v>
      </c>
      <c r="Z32" s="2">
        <v>129.47</v>
      </c>
      <c r="AA32" s="6">
        <v>19611805</v>
      </c>
    </row>
    <row r="33" spans="1:27" ht="13.5">
      <c r="A33" s="25" t="s">
        <v>59</v>
      </c>
      <c r="B33" s="24"/>
      <c r="C33" s="6">
        <v>4910944</v>
      </c>
      <c r="D33" s="6">
        <v>0</v>
      </c>
      <c r="E33" s="7">
        <v>9630600</v>
      </c>
      <c r="F33" s="8">
        <v>9630600</v>
      </c>
      <c r="G33" s="8">
        <v>557145</v>
      </c>
      <c r="H33" s="8">
        <v>692570</v>
      </c>
      <c r="I33" s="8">
        <v>789118</v>
      </c>
      <c r="J33" s="8">
        <v>2038833</v>
      </c>
      <c r="K33" s="8">
        <v>530812</v>
      </c>
      <c r="L33" s="8">
        <v>1410307</v>
      </c>
      <c r="M33" s="8">
        <v>864002</v>
      </c>
      <c r="N33" s="8">
        <v>2805121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4843954</v>
      </c>
      <c r="X33" s="8">
        <v>4630500</v>
      </c>
      <c r="Y33" s="8">
        <v>213454</v>
      </c>
      <c r="Z33" s="2">
        <v>4.61</v>
      </c>
      <c r="AA33" s="6">
        <v>9630600</v>
      </c>
    </row>
    <row r="34" spans="1:27" ht="13.5">
      <c r="A34" s="25" t="s">
        <v>60</v>
      </c>
      <c r="B34" s="24"/>
      <c r="C34" s="6">
        <v>33808040</v>
      </c>
      <c r="D34" s="6">
        <v>0</v>
      </c>
      <c r="E34" s="7">
        <v>35825000</v>
      </c>
      <c r="F34" s="8">
        <v>35825000</v>
      </c>
      <c r="G34" s="8">
        <v>3626143</v>
      </c>
      <c r="H34" s="8">
        <v>1733455</v>
      </c>
      <c r="I34" s="8">
        <v>2340303</v>
      </c>
      <c r="J34" s="8">
        <v>7699901</v>
      </c>
      <c r="K34" s="8">
        <v>1562995</v>
      </c>
      <c r="L34" s="8">
        <v>3188491</v>
      </c>
      <c r="M34" s="8">
        <v>1471191</v>
      </c>
      <c r="N34" s="8">
        <v>6222677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13922578</v>
      </c>
      <c r="X34" s="8">
        <v>18097998</v>
      </c>
      <c r="Y34" s="8">
        <v>-4175420</v>
      </c>
      <c r="Z34" s="2">
        <v>-23.07</v>
      </c>
      <c r="AA34" s="6">
        <v>35825000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166553449</v>
      </c>
      <c r="D36" s="33">
        <f>SUM(D25:D35)</f>
        <v>0</v>
      </c>
      <c r="E36" s="34">
        <f t="shared" si="1"/>
        <v>188140720</v>
      </c>
      <c r="F36" s="35">
        <f t="shared" si="1"/>
        <v>188140720</v>
      </c>
      <c r="G36" s="35">
        <f t="shared" si="1"/>
        <v>11926368</v>
      </c>
      <c r="H36" s="35">
        <f t="shared" si="1"/>
        <v>12233270</v>
      </c>
      <c r="I36" s="35">
        <f t="shared" si="1"/>
        <v>17592996</v>
      </c>
      <c r="J36" s="35">
        <f t="shared" si="1"/>
        <v>41752634</v>
      </c>
      <c r="K36" s="35">
        <f t="shared" si="1"/>
        <v>12442224</v>
      </c>
      <c r="L36" s="35">
        <f t="shared" si="1"/>
        <v>12978404</v>
      </c>
      <c r="M36" s="35">
        <f t="shared" si="1"/>
        <v>11999782</v>
      </c>
      <c r="N36" s="35">
        <f t="shared" si="1"/>
        <v>37420410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79173044</v>
      </c>
      <c r="X36" s="35">
        <f t="shared" si="1"/>
        <v>89791998</v>
      </c>
      <c r="Y36" s="35">
        <f t="shared" si="1"/>
        <v>-10618954</v>
      </c>
      <c r="Z36" s="36">
        <f>+IF(X36&lt;&gt;0,+(Y36/X36)*100,0)</f>
        <v>-11.826169632621383</v>
      </c>
      <c r="AA36" s="33">
        <f>SUM(AA25:AA35)</f>
        <v>188140720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52974450</v>
      </c>
      <c r="D38" s="46">
        <f>+D22-D36</f>
        <v>0</v>
      </c>
      <c r="E38" s="47">
        <f t="shared" si="2"/>
        <v>25102046</v>
      </c>
      <c r="F38" s="48">
        <f t="shared" si="2"/>
        <v>25102046</v>
      </c>
      <c r="G38" s="48">
        <f t="shared" si="2"/>
        <v>87218022</v>
      </c>
      <c r="H38" s="48">
        <f t="shared" si="2"/>
        <v>-10437865</v>
      </c>
      <c r="I38" s="48">
        <f t="shared" si="2"/>
        <v>-17220890</v>
      </c>
      <c r="J38" s="48">
        <f t="shared" si="2"/>
        <v>59559267</v>
      </c>
      <c r="K38" s="48">
        <f t="shared" si="2"/>
        <v>-10888641</v>
      </c>
      <c r="L38" s="48">
        <f t="shared" si="2"/>
        <v>-11104592</v>
      </c>
      <c r="M38" s="48">
        <f t="shared" si="2"/>
        <v>44166244</v>
      </c>
      <c r="N38" s="48">
        <f t="shared" si="2"/>
        <v>22173011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81732278</v>
      </c>
      <c r="X38" s="48">
        <f>IF(F22=F36,0,X22-X36)</f>
        <v>16265010</v>
      </c>
      <c r="Y38" s="48">
        <f t="shared" si="2"/>
        <v>65467268</v>
      </c>
      <c r="Z38" s="49">
        <f>+IF(X38&lt;&gt;0,+(Y38/X38)*100,0)</f>
        <v>402.50370580774313</v>
      </c>
      <c r="AA38" s="46">
        <f>+AA22-AA36</f>
        <v>25102046</v>
      </c>
    </row>
    <row r="39" spans="1:27" ht="13.5">
      <c r="A39" s="23" t="s">
        <v>64</v>
      </c>
      <c r="B39" s="29"/>
      <c r="C39" s="6">
        <v>34703169</v>
      </c>
      <c r="D39" s="6">
        <v>0</v>
      </c>
      <c r="E39" s="7">
        <v>43764200</v>
      </c>
      <c r="F39" s="8">
        <v>43764200</v>
      </c>
      <c r="G39" s="8">
        <v>13011000</v>
      </c>
      <c r="H39" s="8">
        <v>0</v>
      </c>
      <c r="I39" s="8">
        <v>0</v>
      </c>
      <c r="J39" s="8">
        <v>13011000</v>
      </c>
      <c r="K39" s="8">
        <v>0</v>
      </c>
      <c r="L39" s="8">
        <v>0</v>
      </c>
      <c r="M39" s="8">
        <v>17951000</v>
      </c>
      <c r="N39" s="8">
        <v>17951000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30962000</v>
      </c>
      <c r="X39" s="8">
        <v>21882000</v>
      </c>
      <c r="Y39" s="8">
        <v>9080000</v>
      </c>
      <c r="Z39" s="2">
        <v>41.5</v>
      </c>
      <c r="AA39" s="6">
        <v>43764200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87677619</v>
      </c>
      <c r="D42" s="55">
        <f>SUM(D38:D41)</f>
        <v>0</v>
      </c>
      <c r="E42" s="56">
        <f t="shared" si="3"/>
        <v>68866246</v>
      </c>
      <c r="F42" s="57">
        <f t="shared" si="3"/>
        <v>68866246</v>
      </c>
      <c r="G42" s="57">
        <f t="shared" si="3"/>
        <v>100229022</v>
      </c>
      <c r="H42" s="57">
        <f t="shared" si="3"/>
        <v>-10437865</v>
      </c>
      <c r="I42" s="57">
        <f t="shared" si="3"/>
        <v>-17220890</v>
      </c>
      <c r="J42" s="57">
        <f t="shared" si="3"/>
        <v>72570267</v>
      </c>
      <c r="K42" s="57">
        <f t="shared" si="3"/>
        <v>-10888641</v>
      </c>
      <c r="L42" s="57">
        <f t="shared" si="3"/>
        <v>-11104592</v>
      </c>
      <c r="M42" s="57">
        <f t="shared" si="3"/>
        <v>62117244</v>
      </c>
      <c r="N42" s="57">
        <f t="shared" si="3"/>
        <v>40124011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112694278</v>
      </c>
      <c r="X42" s="57">
        <f t="shared" si="3"/>
        <v>38147010</v>
      </c>
      <c r="Y42" s="57">
        <f t="shared" si="3"/>
        <v>74547268</v>
      </c>
      <c r="Z42" s="58">
        <f>+IF(X42&lt;&gt;0,+(Y42/X42)*100,0)</f>
        <v>195.42099891970562</v>
      </c>
      <c r="AA42" s="55">
        <f>SUM(AA38:AA41)</f>
        <v>68866246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87677619</v>
      </c>
      <c r="D44" s="63">
        <f>+D42-D43</f>
        <v>0</v>
      </c>
      <c r="E44" s="64">
        <f t="shared" si="4"/>
        <v>68866246</v>
      </c>
      <c r="F44" s="65">
        <f t="shared" si="4"/>
        <v>68866246</v>
      </c>
      <c r="G44" s="65">
        <f t="shared" si="4"/>
        <v>100229022</v>
      </c>
      <c r="H44" s="65">
        <f t="shared" si="4"/>
        <v>-10437865</v>
      </c>
      <c r="I44" s="65">
        <f t="shared" si="4"/>
        <v>-17220890</v>
      </c>
      <c r="J44" s="65">
        <f t="shared" si="4"/>
        <v>72570267</v>
      </c>
      <c r="K44" s="65">
        <f t="shared" si="4"/>
        <v>-10888641</v>
      </c>
      <c r="L44" s="65">
        <f t="shared" si="4"/>
        <v>-11104592</v>
      </c>
      <c r="M44" s="65">
        <f t="shared" si="4"/>
        <v>62117244</v>
      </c>
      <c r="N44" s="65">
        <f t="shared" si="4"/>
        <v>40124011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112694278</v>
      </c>
      <c r="X44" s="65">
        <f t="shared" si="4"/>
        <v>38147010</v>
      </c>
      <c r="Y44" s="65">
        <f t="shared" si="4"/>
        <v>74547268</v>
      </c>
      <c r="Z44" s="66">
        <f>+IF(X44&lt;&gt;0,+(Y44/X44)*100,0)</f>
        <v>195.42099891970562</v>
      </c>
      <c r="AA44" s="63">
        <f>+AA42-AA43</f>
        <v>68866246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87677619</v>
      </c>
      <c r="D46" s="55">
        <f>SUM(D44:D45)</f>
        <v>0</v>
      </c>
      <c r="E46" s="56">
        <f t="shared" si="5"/>
        <v>68866246</v>
      </c>
      <c r="F46" s="57">
        <f t="shared" si="5"/>
        <v>68866246</v>
      </c>
      <c r="G46" s="57">
        <f t="shared" si="5"/>
        <v>100229022</v>
      </c>
      <c r="H46" s="57">
        <f t="shared" si="5"/>
        <v>-10437865</v>
      </c>
      <c r="I46" s="57">
        <f t="shared" si="5"/>
        <v>-17220890</v>
      </c>
      <c r="J46" s="57">
        <f t="shared" si="5"/>
        <v>72570267</v>
      </c>
      <c r="K46" s="57">
        <f t="shared" si="5"/>
        <v>-10888641</v>
      </c>
      <c r="L46" s="57">
        <f t="shared" si="5"/>
        <v>-11104592</v>
      </c>
      <c r="M46" s="57">
        <f t="shared" si="5"/>
        <v>62117244</v>
      </c>
      <c r="N46" s="57">
        <f t="shared" si="5"/>
        <v>40124011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112694278</v>
      </c>
      <c r="X46" s="57">
        <f t="shared" si="5"/>
        <v>38147010</v>
      </c>
      <c r="Y46" s="57">
        <f t="shared" si="5"/>
        <v>74547268</v>
      </c>
      <c r="Z46" s="58">
        <f>+IF(X46&lt;&gt;0,+(Y46/X46)*100,0)</f>
        <v>195.42099891970562</v>
      </c>
      <c r="AA46" s="55">
        <f>SUM(AA44:AA45)</f>
        <v>68866246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87677619</v>
      </c>
      <c r="D48" s="71">
        <f>SUM(D46:D47)</f>
        <v>0</v>
      </c>
      <c r="E48" s="72">
        <f t="shared" si="6"/>
        <v>68866246</v>
      </c>
      <c r="F48" s="73">
        <f t="shared" si="6"/>
        <v>68866246</v>
      </c>
      <c r="G48" s="73">
        <f t="shared" si="6"/>
        <v>100229022</v>
      </c>
      <c r="H48" s="74">
        <f t="shared" si="6"/>
        <v>-10437865</v>
      </c>
      <c r="I48" s="74">
        <f t="shared" si="6"/>
        <v>-17220890</v>
      </c>
      <c r="J48" s="74">
        <f t="shared" si="6"/>
        <v>72570267</v>
      </c>
      <c r="K48" s="74">
        <f t="shared" si="6"/>
        <v>-10888641</v>
      </c>
      <c r="L48" s="74">
        <f t="shared" si="6"/>
        <v>-11104592</v>
      </c>
      <c r="M48" s="73">
        <f t="shared" si="6"/>
        <v>62117244</v>
      </c>
      <c r="N48" s="73">
        <f t="shared" si="6"/>
        <v>40124011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112694278</v>
      </c>
      <c r="X48" s="74">
        <f t="shared" si="6"/>
        <v>38147010</v>
      </c>
      <c r="Y48" s="74">
        <f t="shared" si="6"/>
        <v>74547268</v>
      </c>
      <c r="Z48" s="75">
        <f>+IF(X48&lt;&gt;0,+(Y48/X48)*100,0)</f>
        <v>195.42099891970562</v>
      </c>
      <c r="AA48" s="76">
        <f>SUM(AA46:AA47)</f>
        <v>68866246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11987738</v>
      </c>
      <c r="D5" s="6">
        <v>0</v>
      </c>
      <c r="E5" s="7">
        <v>19080000</v>
      </c>
      <c r="F5" s="8">
        <v>19080000</v>
      </c>
      <c r="G5" s="8">
        <v>5675401</v>
      </c>
      <c r="H5" s="8">
        <v>934178</v>
      </c>
      <c r="I5" s="8">
        <v>928833</v>
      </c>
      <c r="J5" s="8">
        <v>7538412</v>
      </c>
      <c r="K5" s="8">
        <v>909930</v>
      </c>
      <c r="L5" s="8">
        <v>824303</v>
      </c>
      <c r="M5" s="8">
        <v>924486</v>
      </c>
      <c r="N5" s="8">
        <v>2658719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10197131</v>
      </c>
      <c r="X5" s="8">
        <v>9540000</v>
      </c>
      <c r="Y5" s="8">
        <v>657131</v>
      </c>
      <c r="Z5" s="2">
        <v>6.89</v>
      </c>
      <c r="AA5" s="6">
        <v>19080000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56299156</v>
      </c>
      <c r="D7" s="6">
        <v>0</v>
      </c>
      <c r="E7" s="7">
        <v>66968148</v>
      </c>
      <c r="F7" s="8">
        <v>66968148</v>
      </c>
      <c r="G7" s="8">
        <v>5098059</v>
      </c>
      <c r="H7" s="8">
        <v>5249218</v>
      </c>
      <c r="I7" s="8">
        <v>5445952</v>
      </c>
      <c r="J7" s="8">
        <v>15793229</v>
      </c>
      <c r="K7" s="8">
        <v>6155838</v>
      </c>
      <c r="L7" s="8">
        <v>5339083</v>
      </c>
      <c r="M7" s="8">
        <v>5411330</v>
      </c>
      <c r="N7" s="8">
        <v>16906251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32699480</v>
      </c>
      <c r="X7" s="8">
        <v>33484074</v>
      </c>
      <c r="Y7" s="8">
        <v>-784594</v>
      </c>
      <c r="Z7" s="2">
        <v>-2.34</v>
      </c>
      <c r="AA7" s="6">
        <v>66968148</v>
      </c>
    </row>
    <row r="8" spans="1:27" ht="13.5">
      <c r="A8" s="25" t="s">
        <v>35</v>
      </c>
      <c r="B8" s="24"/>
      <c r="C8" s="6">
        <v>29452925</v>
      </c>
      <c r="D8" s="6">
        <v>0</v>
      </c>
      <c r="E8" s="7">
        <v>39877999</v>
      </c>
      <c r="F8" s="8">
        <v>39877999</v>
      </c>
      <c r="G8" s="8">
        <v>5657294</v>
      </c>
      <c r="H8" s="8">
        <v>3086882</v>
      </c>
      <c r="I8" s="8">
        <v>16217475</v>
      </c>
      <c r="J8" s="8">
        <v>24961651</v>
      </c>
      <c r="K8" s="8">
        <v>-1420260</v>
      </c>
      <c r="L8" s="8">
        <v>4863510</v>
      </c>
      <c r="M8" s="8">
        <v>43101045</v>
      </c>
      <c r="N8" s="8">
        <v>46544295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71505946</v>
      </c>
      <c r="X8" s="8">
        <v>19939002</v>
      </c>
      <c r="Y8" s="8">
        <v>51566944</v>
      </c>
      <c r="Z8" s="2">
        <v>258.62</v>
      </c>
      <c r="AA8" s="6">
        <v>39877999</v>
      </c>
    </row>
    <row r="9" spans="1:27" ht="13.5">
      <c r="A9" s="25" t="s">
        <v>36</v>
      </c>
      <c r="B9" s="24"/>
      <c r="C9" s="6">
        <v>18895457</v>
      </c>
      <c r="D9" s="6">
        <v>0</v>
      </c>
      <c r="E9" s="7">
        <v>20063953</v>
      </c>
      <c r="F9" s="8">
        <v>20063953</v>
      </c>
      <c r="G9" s="8">
        <v>1676978</v>
      </c>
      <c r="H9" s="8">
        <v>1676926</v>
      </c>
      <c r="I9" s="8">
        <v>1673028</v>
      </c>
      <c r="J9" s="8">
        <v>5026932</v>
      </c>
      <c r="K9" s="8">
        <v>915608</v>
      </c>
      <c r="L9" s="8">
        <v>2378197</v>
      </c>
      <c r="M9" s="8">
        <v>1685649</v>
      </c>
      <c r="N9" s="8">
        <v>4979454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10006386</v>
      </c>
      <c r="X9" s="8">
        <v>10031976</v>
      </c>
      <c r="Y9" s="8">
        <v>-25590</v>
      </c>
      <c r="Z9" s="2">
        <v>-0.26</v>
      </c>
      <c r="AA9" s="6">
        <v>20063953</v>
      </c>
    </row>
    <row r="10" spans="1:27" ht="13.5">
      <c r="A10" s="25" t="s">
        <v>37</v>
      </c>
      <c r="B10" s="24"/>
      <c r="C10" s="6">
        <v>12753508</v>
      </c>
      <c r="D10" s="6">
        <v>0</v>
      </c>
      <c r="E10" s="7">
        <v>13595658</v>
      </c>
      <c r="F10" s="26">
        <v>13595658</v>
      </c>
      <c r="G10" s="26">
        <v>1166843</v>
      </c>
      <c r="H10" s="26">
        <v>1167548</v>
      </c>
      <c r="I10" s="26">
        <v>1164349</v>
      </c>
      <c r="J10" s="26">
        <v>3498740</v>
      </c>
      <c r="K10" s="26">
        <v>662358</v>
      </c>
      <c r="L10" s="26">
        <v>1659435</v>
      </c>
      <c r="M10" s="26">
        <v>1159760</v>
      </c>
      <c r="N10" s="26">
        <v>3481553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6980293</v>
      </c>
      <c r="X10" s="26">
        <v>16992832</v>
      </c>
      <c r="Y10" s="26">
        <v>-10012539</v>
      </c>
      <c r="Z10" s="27">
        <v>-58.92</v>
      </c>
      <c r="AA10" s="28">
        <v>13595658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830967</v>
      </c>
      <c r="D12" s="6">
        <v>0</v>
      </c>
      <c r="E12" s="7">
        <v>572774</v>
      </c>
      <c r="F12" s="8">
        <v>572774</v>
      </c>
      <c r="G12" s="8">
        <v>37150</v>
      </c>
      <c r="H12" s="8">
        <v>40224</v>
      </c>
      <c r="I12" s="8">
        <v>47660</v>
      </c>
      <c r="J12" s="8">
        <v>125034</v>
      </c>
      <c r="K12" s="8">
        <v>37602</v>
      </c>
      <c r="L12" s="8">
        <v>42761</v>
      </c>
      <c r="M12" s="8">
        <v>74411</v>
      </c>
      <c r="N12" s="8">
        <v>154774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279808</v>
      </c>
      <c r="X12" s="8">
        <v>286236</v>
      </c>
      <c r="Y12" s="8">
        <v>-6428</v>
      </c>
      <c r="Z12" s="2">
        <v>-2.25</v>
      </c>
      <c r="AA12" s="6">
        <v>572774</v>
      </c>
    </row>
    <row r="13" spans="1:27" ht="13.5">
      <c r="A13" s="23" t="s">
        <v>40</v>
      </c>
      <c r="B13" s="29"/>
      <c r="C13" s="6">
        <v>299414</v>
      </c>
      <c r="D13" s="6">
        <v>0</v>
      </c>
      <c r="E13" s="7">
        <v>29342</v>
      </c>
      <c r="F13" s="8">
        <v>29342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14676</v>
      </c>
      <c r="Y13" s="8">
        <v>-14676</v>
      </c>
      <c r="Z13" s="2">
        <v>-100</v>
      </c>
      <c r="AA13" s="6">
        <v>29342</v>
      </c>
    </row>
    <row r="14" spans="1:27" ht="13.5">
      <c r="A14" s="23" t="s">
        <v>41</v>
      </c>
      <c r="B14" s="29"/>
      <c r="C14" s="6">
        <v>24550613</v>
      </c>
      <c r="D14" s="6">
        <v>0</v>
      </c>
      <c r="E14" s="7">
        <v>27635956</v>
      </c>
      <c r="F14" s="8">
        <v>27635956</v>
      </c>
      <c r="G14" s="8">
        <v>2246605</v>
      </c>
      <c r="H14" s="8">
        <v>2307572</v>
      </c>
      <c r="I14" s="8">
        <v>2397656</v>
      </c>
      <c r="J14" s="8">
        <v>6951833</v>
      </c>
      <c r="K14" s="8">
        <v>2414211</v>
      </c>
      <c r="L14" s="8">
        <v>2465902</v>
      </c>
      <c r="M14" s="8">
        <v>2431825</v>
      </c>
      <c r="N14" s="8">
        <v>7311938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14263771</v>
      </c>
      <c r="X14" s="8">
        <v>13817982</v>
      </c>
      <c r="Y14" s="8">
        <v>445789</v>
      </c>
      <c r="Z14" s="2">
        <v>3.23</v>
      </c>
      <c r="AA14" s="6">
        <v>27635956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18985200</v>
      </c>
      <c r="D16" s="6">
        <v>0</v>
      </c>
      <c r="E16" s="7">
        <v>34000500</v>
      </c>
      <c r="F16" s="8">
        <v>34000500</v>
      </c>
      <c r="G16" s="8">
        <v>32850</v>
      </c>
      <c r="H16" s="8">
        <v>15800</v>
      </c>
      <c r="I16" s="8">
        <v>38400</v>
      </c>
      <c r="J16" s="8">
        <v>87050</v>
      </c>
      <c r="K16" s="8">
        <v>29450</v>
      </c>
      <c r="L16" s="8">
        <v>6000</v>
      </c>
      <c r="M16" s="8">
        <v>16500</v>
      </c>
      <c r="N16" s="8">
        <v>51950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139000</v>
      </c>
      <c r="X16" s="8">
        <v>17000250</v>
      </c>
      <c r="Y16" s="8">
        <v>-16861250</v>
      </c>
      <c r="Z16" s="2">
        <v>-99.18</v>
      </c>
      <c r="AA16" s="6">
        <v>34000500</v>
      </c>
    </row>
    <row r="17" spans="1:27" ht="13.5">
      <c r="A17" s="23" t="s">
        <v>44</v>
      </c>
      <c r="B17" s="29"/>
      <c r="C17" s="6">
        <v>3600</v>
      </c>
      <c r="D17" s="6">
        <v>0</v>
      </c>
      <c r="E17" s="7">
        <v>2094000</v>
      </c>
      <c r="F17" s="8">
        <v>2094000</v>
      </c>
      <c r="G17" s="8">
        <v>300</v>
      </c>
      <c r="H17" s="8">
        <v>300</v>
      </c>
      <c r="I17" s="8">
        <v>300</v>
      </c>
      <c r="J17" s="8">
        <v>900</v>
      </c>
      <c r="K17" s="8">
        <v>180</v>
      </c>
      <c r="L17" s="8">
        <v>420</v>
      </c>
      <c r="M17" s="8">
        <v>300</v>
      </c>
      <c r="N17" s="8">
        <v>900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1800</v>
      </c>
      <c r="X17" s="8">
        <v>2004</v>
      </c>
      <c r="Y17" s="8">
        <v>-204</v>
      </c>
      <c r="Z17" s="2">
        <v>-10.18</v>
      </c>
      <c r="AA17" s="6">
        <v>2094000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44410620</v>
      </c>
      <c r="D19" s="6">
        <v>0</v>
      </c>
      <c r="E19" s="7">
        <v>42470000</v>
      </c>
      <c r="F19" s="8">
        <v>42470000</v>
      </c>
      <c r="G19" s="8">
        <v>16358000</v>
      </c>
      <c r="H19" s="8">
        <v>250000</v>
      </c>
      <c r="I19" s="8">
        <v>1810000</v>
      </c>
      <c r="J19" s="8">
        <v>18418000</v>
      </c>
      <c r="K19" s="8">
        <v>1</v>
      </c>
      <c r="L19" s="8">
        <v>450000</v>
      </c>
      <c r="M19" s="8">
        <v>13087000</v>
      </c>
      <c r="N19" s="8">
        <v>13537001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31955001</v>
      </c>
      <c r="X19" s="8">
        <v>21235002</v>
      </c>
      <c r="Y19" s="8">
        <v>10719999</v>
      </c>
      <c r="Z19" s="2">
        <v>50.48</v>
      </c>
      <c r="AA19" s="6">
        <v>42470000</v>
      </c>
    </row>
    <row r="20" spans="1:27" ht="13.5">
      <c r="A20" s="23" t="s">
        <v>47</v>
      </c>
      <c r="B20" s="29"/>
      <c r="C20" s="6">
        <v>5316397</v>
      </c>
      <c r="D20" s="6">
        <v>0</v>
      </c>
      <c r="E20" s="7">
        <v>10839045</v>
      </c>
      <c r="F20" s="26">
        <v>10839045</v>
      </c>
      <c r="G20" s="26">
        <v>349536</v>
      </c>
      <c r="H20" s="26">
        <v>155711</v>
      </c>
      <c r="I20" s="26">
        <v>322313</v>
      </c>
      <c r="J20" s="26">
        <v>827560</v>
      </c>
      <c r="K20" s="26">
        <v>205675</v>
      </c>
      <c r="L20" s="26">
        <v>145412</v>
      </c>
      <c r="M20" s="26">
        <v>192608</v>
      </c>
      <c r="N20" s="26">
        <v>543695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1371255</v>
      </c>
      <c r="X20" s="26">
        <v>6464526</v>
      </c>
      <c r="Y20" s="26">
        <v>-5093271</v>
      </c>
      <c r="Z20" s="27">
        <v>-78.79</v>
      </c>
      <c r="AA20" s="28">
        <v>10839045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223785595</v>
      </c>
      <c r="D22" s="33">
        <f>SUM(D5:D21)</f>
        <v>0</v>
      </c>
      <c r="E22" s="34">
        <f t="shared" si="0"/>
        <v>277227375</v>
      </c>
      <c r="F22" s="35">
        <f t="shared" si="0"/>
        <v>277227375</v>
      </c>
      <c r="G22" s="35">
        <f t="shared" si="0"/>
        <v>38299016</v>
      </c>
      <c r="H22" s="35">
        <f t="shared" si="0"/>
        <v>14884359</v>
      </c>
      <c r="I22" s="35">
        <f t="shared" si="0"/>
        <v>30045966</v>
      </c>
      <c r="J22" s="35">
        <f t="shared" si="0"/>
        <v>83229341</v>
      </c>
      <c r="K22" s="35">
        <f t="shared" si="0"/>
        <v>9910593</v>
      </c>
      <c r="L22" s="35">
        <f t="shared" si="0"/>
        <v>18175023</v>
      </c>
      <c r="M22" s="35">
        <f t="shared" si="0"/>
        <v>68084914</v>
      </c>
      <c r="N22" s="35">
        <f t="shared" si="0"/>
        <v>96170530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179399871</v>
      </c>
      <c r="X22" s="35">
        <f t="shared" si="0"/>
        <v>148808560</v>
      </c>
      <c r="Y22" s="35">
        <f t="shared" si="0"/>
        <v>30591311</v>
      </c>
      <c r="Z22" s="36">
        <f>+IF(X22&lt;&gt;0,+(Y22/X22)*100,0)</f>
        <v>20.557494138778036</v>
      </c>
      <c r="AA22" s="33">
        <f>SUM(AA5:AA21)</f>
        <v>277227375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44759846</v>
      </c>
      <c r="D25" s="6">
        <v>0</v>
      </c>
      <c r="E25" s="7">
        <v>56550873</v>
      </c>
      <c r="F25" s="8">
        <v>56550873</v>
      </c>
      <c r="G25" s="8">
        <v>4111063</v>
      </c>
      <c r="H25" s="8">
        <v>4357867</v>
      </c>
      <c r="I25" s="8">
        <v>3996046</v>
      </c>
      <c r="J25" s="8">
        <v>12464976</v>
      </c>
      <c r="K25" s="8">
        <v>4188646</v>
      </c>
      <c r="L25" s="8">
        <v>4015970</v>
      </c>
      <c r="M25" s="8">
        <v>3893387</v>
      </c>
      <c r="N25" s="8">
        <v>12098003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24562979</v>
      </c>
      <c r="X25" s="8">
        <v>28275438</v>
      </c>
      <c r="Y25" s="8">
        <v>-3712459</v>
      </c>
      <c r="Z25" s="2">
        <v>-13.13</v>
      </c>
      <c r="AA25" s="6">
        <v>56550873</v>
      </c>
    </row>
    <row r="26" spans="1:27" ht="13.5">
      <c r="A26" s="25" t="s">
        <v>52</v>
      </c>
      <c r="B26" s="24"/>
      <c r="C26" s="6">
        <v>4394497</v>
      </c>
      <c r="D26" s="6">
        <v>0</v>
      </c>
      <c r="E26" s="7">
        <v>4708001</v>
      </c>
      <c r="F26" s="8">
        <v>4708001</v>
      </c>
      <c r="G26" s="8">
        <v>345129</v>
      </c>
      <c r="H26" s="8">
        <v>319630</v>
      </c>
      <c r="I26" s="8">
        <v>397577</v>
      </c>
      <c r="J26" s="8">
        <v>1062336</v>
      </c>
      <c r="K26" s="8">
        <v>376497</v>
      </c>
      <c r="L26" s="8">
        <v>415256</v>
      </c>
      <c r="M26" s="8">
        <v>422352</v>
      </c>
      <c r="N26" s="8">
        <v>1214105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2276441</v>
      </c>
      <c r="X26" s="8">
        <v>2354004</v>
      </c>
      <c r="Y26" s="8">
        <v>-77563</v>
      </c>
      <c r="Z26" s="2">
        <v>-3.29</v>
      </c>
      <c r="AA26" s="6">
        <v>4708001</v>
      </c>
    </row>
    <row r="27" spans="1:27" ht="13.5">
      <c r="A27" s="25" t="s">
        <v>53</v>
      </c>
      <c r="B27" s="24"/>
      <c r="C27" s="6">
        <v>55741604</v>
      </c>
      <c r="D27" s="6">
        <v>0</v>
      </c>
      <c r="E27" s="7">
        <v>64000000</v>
      </c>
      <c r="F27" s="8">
        <v>64000000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33000000</v>
      </c>
      <c r="Y27" s="8">
        <v>-33000000</v>
      </c>
      <c r="Z27" s="2">
        <v>-100</v>
      </c>
      <c r="AA27" s="6">
        <v>64000000</v>
      </c>
    </row>
    <row r="28" spans="1:27" ht="13.5">
      <c r="A28" s="25" t="s">
        <v>54</v>
      </c>
      <c r="B28" s="24"/>
      <c r="C28" s="6">
        <v>17959914</v>
      </c>
      <c r="D28" s="6">
        <v>0</v>
      </c>
      <c r="E28" s="7">
        <v>32000000</v>
      </c>
      <c r="F28" s="8">
        <v>32000000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16000002</v>
      </c>
      <c r="Y28" s="8">
        <v>-16000002</v>
      </c>
      <c r="Z28" s="2">
        <v>-100</v>
      </c>
      <c r="AA28" s="6">
        <v>32000000</v>
      </c>
    </row>
    <row r="29" spans="1:27" ht="13.5">
      <c r="A29" s="25" t="s">
        <v>55</v>
      </c>
      <c r="B29" s="24"/>
      <c r="C29" s="6">
        <v>1418292</v>
      </c>
      <c r="D29" s="6">
        <v>0</v>
      </c>
      <c r="E29" s="7">
        <v>1611200</v>
      </c>
      <c r="F29" s="8">
        <v>1611200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805602</v>
      </c>
      <c r="Y29" s="8">
        <v>-805602</v>
      </c>
      <c r="Z29" s="2">
        <v>-100</v>
      </c>
      <c r="AA29" s="6">
        <v>1611200</v>
      </c>
    </row>
    <row r="30" spans="1:27" ht="13.5">
      <c r="A30" s="25" t="s">
        <v>56</v>
      </c>
      <c r="B30" s="24"/>
      <c r="C30" s="6">
        <v>65061132</v>
      </c>
      <c r="D30" s="6">
        <v>0</v>
      </c>
      <c r="E30" s="7">
        <v>79083644</v>
      </c>
      <c r="F30" s="8">
        <v>79083644</v>
      </c>
      <c r="G30" s="8">
        <v>203398</v>
      </c>
      <c r="H30" s="8">
        <v>12806288</v>
      </c>
      <c r="I30" s="8">
        <v>2217</v>
      </c>
      <c r="J30" s="8">
        <v>13011903</v>
      </c>
      <c r="K30" s="8">
        <v>9561299</v>
      </c>
      <c r="L30" s="8">
        <v>10257642</v>
      </c>
      <c r="M30" s="8">
        <v>11277728</v>
      </c>
      <c r="N30" s="8">
        <v>31096669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44108572</v>
      </c>
      <c r="X30" s="8">
        <v>39591948</v>
      </c>
      <c r="Y30" s="8">
        <v>4516624</v>
      </c>
      <c r="Z30" s="2">
        <v>11.41</v>
      </c>
      <c r="AA30" s="6">
        <v>79083644</v>
      </c>
    </row>
    <row r="31" spans="1:27" ht="13.5">
      <c r="A31" s="25" t="s">
        <v>57</v>
      </c>
      <c r="B31" s="24"/>
      <c r="C31" s="6">
        <v>3134206</v>
      </c>
      <c r="D31" s="6">
        <v>0</v>
      </c>
      <c r="E31" s="7">
        <v>11272200</v>
      </c>
      <c r="F31" s="8">
        <v>11272200</v>
      </c>
      <c r="G31" s="8">
        <v>0</v>
      </c>
      <c r="H31" s="8">
        <v>501211</v>
      </c>
      <c r="I31" s="8">
        <v>140285</v>
      </c>
      <c r="J31" s="8">
        <v>641496</v>
      </c>
      <c r="K31" s="8">
        <v>204872</v>
      </c>
      <c r="L31" s="8">
        <v>182188</v>
      </c>
      <c r="M31" s="8">
        <v>173159</v>
      </c>
      <c r="N31" s="8">
        <v>560219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1201715</v>
      </c>
      <c r="X31" s="8">
        <v>3128316</v>
      </c>
      <c r="Y31" s="8">
        <v>-1926601</v>
      </c>
      <c r="Z31" s="2">
        <v>-61.59</v>
      </c>
      <c r="AA31" s="6">
        <v>11272200</v>
      </c>
    </row>
    <row r="32" spans="1:27" ht="13.5">
      <c r="A32" s="25" t="s">
        <v>58</v>
      </c>
      <c r="B32" s="24"/>
      <c r="C32" s="6">
        <v>6086216</v>
      </c>
      <c r="D32" s="6">
        <v>0</v>
      </c>
      <c r="E32" s="7">
        <v>13103500</v>
      </c>
      <c r="F32" s="8">
        <v>13103500</v>
      </c>
      <c r="G32" s="8">
        <v>131570</v>
      </c>
      <c r="H32" s="8">
        <v>725818</v>
      </c>
      <c r="I32" s="8">
        <v>100997</v>
      </c>
      <c r="J32" s="8">
        <v>958385</v>
      </c>
      <c r="K32" s="8">
        <v>800132</v>
      </c>
      <c r="L32" s="8">
        <v>332891</v>
      </c>
      <c r="M32" s="8">
        <v>368859</v>
      </c>
      <c r="N32" s="8">
        <v>1501882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2460267</v>
      </c>
      <c r="X32" s="8">
        <v>6551754</v>
      </c>
      <c r="Y32" s="8">
        <v>-4091487</v>
      </c>
      <c r="Z32" s="2">
        <v>-62.45</v>
      </c>
      <c r="AA32" s="6">
        <v>13103500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50270872</v>
      </c>
      <c r="D34" s="6">
        <v>0</v>
      </c>
      <c r="E34" s="7">
        <v>50602872</v>
      </c>
      <c r="F34" s="8">
        <v>50602872</v>
      </c>
      <c r="G34" s="8">
        <v>2621479</v>
      </c>
      <c r="H34" s="8">
        <v>3602674</v>
      </c>
      <c r="I34" s="8">
        <v>4064024</v>
      </c>
      <c r="J34" s="8">
        <v>10288177</v>
      </c>
      <c r="K34" s="8">
        <v>2358463</v>
      </c>
      <c r="L34" s="8">
        <v>5548952</v>
      </c>
      <c r="M34" s="8">
        <v>4578989</v>
      </c>
      <c r="N34" s="8">
        <v>12486404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22774581</v>
      </c>
      <c r="X34" s="8">
        <v>28017372</v>
      </c>
      <c r="Y34" s="8">
        <v>-5242791</v>
      </c>
      <c r="Z34" s="2">
        <v>-18.71</v>
      </c>
      <c r="AA34" s="6">
        <v>50602872</v>
      </c>
    </row>
    <row r="35" spans="1:27" ht="13.5">
      <c r="A35" s="23" t="s">
        <v>61</v>
      </c>
      <c r="B35" s="29"/>
      <c r="C35" s="6">
        <v>4946135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253772714</v>
      </c>
      <c r="D36" s="33">
        <f>SUM(D25:D35)</f>
        <v>0</v>
      </c>
      <c r="E36" s="34">
        <f t="shared" si="1"/>
        <v>312932290</v>
      </c>
      <c r="F36" s="35">
        <f t="shared" si="1"/>
        <v>312932290</v>
      </c>
      <c r="G36" s="35">
        <f t="shared" si="1"/>
        <v>7412639</v>
      </c>
      <c r="H36" s="35">
        <f t="shared" si="1"/>
        <v>22313488</v>
      </c>
      <c r="I36" s="35">
        <f t="shared" si="1"/>
        <v>8701146</v>
      </c>
      <c r="J36" s="35">
        <f t="shared" si="1"/>
        <v>38427273</v>
      </c>
      <c r="K36" s="35">
        <f t="shared" si="1"/>
        <v>17489909</v>
      </c>
      <c r="L36" s="35">
        <f t="shared" si="1"/>
        <v>20752899</v>
      </c>
      <c r="M36" s="35">
        <f t="shared" si="1"/>
        <v>20714474</v>
      </c>
      <c r="N36" s="35">
        <f t="shared" si="1"/>
        <v>58957282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97384555</v>
      </c>
      <c r="X36" s="35">
        <f t="shared" si="1"/>
        <v>157724436</v>
      </c>
      <c r="Y36" s="35">
        <f t="shared" si="1"/>
        <v>-60339881</v>
      </c>
      <c r="Z36" s="36">
        <f>+IF(X36&lt;&gt;0,+(Y36/X36)*100,0)</f>
        <v>-38.2565203783642</v>
      </c>
      <c r="AA36" s="33">
        <f>SUM(AA25:AA35)</f>
        <v>312932290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-29987119</v>
      </c>
      <c r="D38" s="46">
        <f>+D22-D36</f>
        <v>0</v>
      </c>
      <c r="E38" s="47">
        <f t="shared" si="2"/>
        <v>-35704915</v>
      </c>
      <c r="F38" s="48">
        <f t="shared" si="2"/>
        <v>-35704915</v>
      </c>
      <c r="G38" s="48">
        <f t="shared" si="2"/>
        <v>30886377</v>
      </c>
      <c r="H38" s="48">
        <f t="shared" si="2"/>
        <v>-7429129</v>
      </c>
      <c r="I38" s="48">
        <f t="shared" si="2"/>
        <v>21344820</v>
      </c>
      <c r="J38" s="48">
        <f t="shared" si="2"/>
        <v>44802068</v>
      </c>
      <c r="K38" s="48">
        <f t="shared" si="2"/>
        <v>-7579316</v>
      </c>
      <c r="L38" s="48">
        <f t="shared" si="2"/>
        <v>-2577876</v>
      </c>
      <c r="M38" s="48">
        <f t="shared" si="2"/>
        <v>47370440</v>
      </c>
      <c r="N38" s="48">
        <f t="shared" si="2"/>
        <v>37213248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82015316</v>
      </c>
      <c r="X38" s="48">
        <f>IF(F22=F36,0,X22-X36)</f>
        <v>-8915876</v>
      </c>
      <c r="Y38" s="48">
        <f t="shared" si="2"/>
        <v>90931192</v>
      </c>
      <c r="Z38" s="49">
        <f>+IF(X38&lt;&gt;0,+(Y38/X38)*100,0)</f>
        <v>-1019.8795048293628</v>
      </c>
      <c r="AA38" s="46">
        <f>+AA22-AA36</f>
        <v>-35704915</v>
      </c>
    </row>
    <row r="39" spans="1:27" ht="13.5">
      <c r="A39" s="23" t="s">
        <v>64</v>
      </c>
      <c r="B39" s="29"/>
      <c r="C39" s="6">
        <v>18737456</v>
      </c>
      <c r="D39" s="6">
        <v>0</v>
      </c>
      <c r="E39" s="7">
        <v>40617000</v>
      </c>
      <c r="F39" s="8">
        <v>40617000</v>
      </c>
      <c r="G39" s="8">
        <v>10867000</v>
      </c>
      <c r="H39" s="8">
        <v>3000000</v>
      </c>
      <c r="I39" s="8">
        <v>3000000</v>
      </c>
      <c r="J39" s="8">
        <v>16867000</v>
      </c>
      <c r="K39" s="8">
        <v>3000000</v>
      </c>
      <c r="L39" s="8">
        <v>3000000</v>
      </c>
      <c r="M39" s="8">
        <v>0</v>
      </c>
      <c r="N39" s="8">
        <v>6000000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22867000</v>
      </c>
      <c r="X39" s="8">
        <v>20308500</v>
      </c>
      <c r="Y39" s="8">
        <v>2558500</v>
      </c>
      <c r="Z39" s="2">
        <v>12.6</v>
      </c>
      <c r="AA39" s="6">
        <v>40617000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-11249663</v>
      </c>
      <c r="D42" s="55">
        <f>SUM(D38:D41)</f>
        <v>0</v>
      </c>
      <c r="E42" s="56">
        <f t="shared" si="3"/>
        <v>4912085</v>
      </c>
      <c r="F42" s="57">
        <f t="shared" si="3"/>
        <v>4912085</v>
      </c>
      <c r="G42" s="57">
        <f t="shared" si="3"/>
        <v>41753377</v>
      </c>
      <c r="H42" s="57">
        <f t="shared" si="3"/>
        <v>-4429129</v>
      </c>
      <c r="I42" s="57">
        <f t="shared" si="3"/>
        <v>24344820</v>
      </c>
      <c r="J42" s="57">
        <f t="shared" si="3"/>
        <v>61669068</v>
      </c>
      <c r="K42" s="57">
        <f t="shared" si="3"/>
        <v>-4579316</v>
      </c>
      <c r="L42" s="57">
        <f t="shared" si="3"/>
        <v>422124</v>
      </c>
      <c r="M42" s="57">
        <f t="shared" si="3"/>
        <v>47370440</v>
      </c>
      <c r="N42" s="57">
        <f t="shared" si="3"/>
        <v>43213248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104882316</v>
      </c>
      <c r="X42" s="57">
        <f t="shared" si="3"/>
        <v>11392624</v>
      </c>
      <c r="Y42" s="57">
        <f t="shared" si="3"/>
        <v>93489692</v>
      </c>
      <c r="Z42" s="58">
        <f>+IF(X42&lt;&gt;0,+(Y42/X42)*100,0)</f>
        <v>820.6159704735275</v>
      </c>
      <c r="AA42" s="55">
        <f>SUM(AA38:AA41)</f>
        <v>4912085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-11249663</v>
      </c>
      <c r="D44" s="63">
        <f>+D42-D43</f>
        <v>0</v>
      </c>
      <c r="E44" s="64">
        <f t="shared" si="4"/>
        <v>4912085</v>
      </c>
      <c r="F44" s="65">
        <f t="shared" si="4"/>
        <v>4912085</v>
      </c>
      <c r="G44" s="65">
        <f t="shared" si="4"/>
        <v>41753377</v>
      </c>
      <c r="H44" s="65">
        <f t="shared" si="4"/>
        <v>-4429129</v>
      </c>
      <c r="I44" s="65">
        <f t="shared" si="4"/>
        <v>24344820</v>
      </c>
      <c r="J44" s="65">
        <f t="shared" si="4"/>
        <v>61669068</v>
      </c>
      <c r="K44" s="65">
        <f t="shared" si="4"/>
        <v>-4579316</v>
      </c>
      <c r="L44" s="65">
        <f t="shared" si="4"/>
        <v>422124</v>
      </c>
      <c r="M44" s="65">
        <f t="shared" si="4"/>
        <v>47370440</v>
      </c>
      <c r="N44" s="65">
        <f t="shared" si="4"/>
        <v>43213248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104882316</v>
      </c>
      <c r="X44" s="65">
        <f t="shared" si="4"/>
        <v>11392624</v>
      </c>
      <c r="Y44" s="65">
        <f t="shared" si="4"/>
        <v>93489692</v>
      </c>
      <c r="Z44" s="66">
        <f>+IF(X44&lt;&gt;0,+(Y44/X44)*100,0)</f>
        <v>820.6159704735275</v>
      </c>
      <c r="AA44" s="63">
        <f>+AA42-AA43</f>
        <v>4912085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-11249663</v>
      </c>
      <c r="D46" s="55">
        <f>SUM(D44:D45)</f>
        <v>0</v>
      </c>
      <c r="E46" s="56">
        <f t="shared" si="5"/>
        <v>4912085</v>
      </c>
      <c r="F46" s="57">
        <f t="shared" si="5"/>
        <v>4912085</v>
      </c>
      <c r="G46" s="57">
        <f t="shared" si="5"/>
        <v>41753377</v>
      </c>
      <c r="H46" s="57">
        <f t="shared" si="5"/>
        <v>-4429129</v>
      </c>
      <c r="I46" s="57">
        <f t="shared" si="5"/>
        <v>24344820</v>
      </c>
      <c r="J46" s="57">
        <f t="shared" si="5"/>
        <v>61669068</v>
      </c>
      <c r="K46" s="57">
        <f t="shared" si="5"/>
        <v>-4579316</v>
      </c>
      <c r="L46" s="57">
        <f t="shared" si="5"/>
        <v>422124</v>
      </c>
      <c r="M46" s="57">
        <f t="shared" si="5"/>
        <v>47370440</v>
      </c>
      <c r="N46" s="57">
        <f t="shared" si="5"/>
        <v>43213248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104882316</v>
      </c>
      <c r="X46" s="57">
        <f t="shared" si="5"/>
        <v>11392624</v>
      </c>
      <c r="Y46" s="57">
        <f t="shared" si="5"/>
        <v>93489692</v>
      </c>
      <c r="Z46" s="58">
        <f>+IF(X46&lt;&gt;0,+(Y46/X46)*100,0)</f>
        <v>820.6159704735275</v>
      </c>
      <c r="AA46" s="55">
        <f>SUM(AA44:AA45)</f>
        <v>4912085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-11249663</v>
      </c>
      <c r="D48" s="71">
        <f>SUM(D46:D47)</f>
        <v>0</v>
      </c>
      <c r="E48" s="72">
        <f t="shared" si="6"/>
        <v>4912085</v>
      </c>
      <c r="F48" s="73">
        <f t="shared" si="6"/>
        <v>4912085</v>
      </c>
      <c r="G48" s="73">
        <f t="shared" si="6"/>
        <v>41753377</v>
      </c>
      <c r="H48" s="74">
        <f t="shared" si="6"/>
        <v>-4429129</v>
      </c>
      <c r="I48" s="74">
        <f t="shared" si="6"/>
        <v>24344820</v>
      </c>
      <c r="J48" s="74">
        <f t="shared" si="6"/>
        <v>61669068</v>
      </c>
      <c r="K48" s="74">
        <f t="shared" si="6"/>
        <v>-4579316</v>
      </c>
      <c r="L48" s="74">
        <f t="shared" si="6"/>
        <v>422124</v>
      </c>
      <c r="M48" s="73">
        <f t="shared" si="6"/>
        <v>47370440</v>
      </c>
      <c r="N48" s="73">
        <f t="shared" si="6"/>
        <v>43213248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104882316</v>
      </c>
      <c r="X48" s="74">
        <f t="shared" si="6"/>
        <v>11392624</v>
      </c>
      <c r="Y48" s="74">
        <f t="shared" si="6"/>
        <v>93489692</v>
      </c>
      <c r="Z48" s="75">
        <f>+IF(X48&lt;&gt;0,+(Y48/X48)*100,0)</f>
        <v>820.6159704735275</v>
      </c>
      <c r="AA48" s="76">
        <f>SUM(AA46:AA47)</f>
        <v>4912085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16479531</v>
      </c>
      <c r="F5" s="8">
        <v>16479531</v>
      </c>
      <c r="G5" s="8">
        <v>16479531</v>
      </c>
      <c r="H5" s="8">
        <v>2501739</v>
      </c>
      <c r="I5" s="8">
        <v>46718</v>
      </c>
      <c r="J5" s="8">
        <v>19027988</v>
      </c>
      <c r="K5" s="8">
        <v>17114</v>
      </c>
      <c r="L5" s="8">
        <v>23262</v>
      </c>
      <c r="M5" s="8">
        <v>1110</v>
      </c>
      <c r="N5" s="8">
        <v>41486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19069474</v>
      </c>
      <c r="X5" s="8">
        <v>11675000</v>
      </c>
      <c r="Y5" s="8">
        <v>7394474</v>
      </c>
      <c r="Z5" s="2">
        <v>63.34</v>
      </c>
      <c r="AA5" s="6">
        <v>16479531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1759048</v>
      </c>
      <c r="F12" s="8">
        <v>1759048</v>
      </c>
      <c r="G12" s="8">
        <v>85702</v>
      </c>
      <c r="H12" s="8">
        <v>106071</v>
      </c>
      <c r="I12" s="8">
        <v>33277</v>
      </c>
      <c r="J12" s="8">
        <v>225050</v>
      </c>
      <c r="K12" s="8">
        <v>39535</v>
      </c>
      <c r="L12" s="8">
        <v>72227</v>
      </c>
      <c r="M12" s="8">
        <v>105414</v>
      </c>
      <c r="N12" s="8">
        <v>217176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442226</v>
      </c>
      <c r="X12" s="8">
        <v>895000</v>
      </c>
      <c r="Y12" s="8">
        <v>-452774</v>
      </c>
      <c r="Z12" s="2">
        <v>-50.59</v>
      </c>
      <c r="AA12" s="6">
        <v>1759048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1200000</v>
      </c>
      <c r="F13" s="8">
        <v>1200000</v>
      </c>
      <c r="G13" s="8">
        <v>126045</v>
      </c>
      <c r="H13" s="8">
        <v>146447</v>
      </c>
      <c r="I13" s="8">
        <v>181587</v>
      </c>
      <c r="J13" s="8">
        <v>454079</v>
      </c>
      <c r="K13" s="8">
        <v>148878</v>
      </c>
      <c r="L13" s="8">
        <v>132901</v>
      </c>
      <c r="M13" s="8">
        <v>104845</v>
      </c>
      <c r="N13" s="8">
        <v>386624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840703</v>
      </c>
      <c r="X13" s="8">
        <v>671000</v>
      </c>
      <c r="Y13" s="8">
        <v>169703</v>
      </c>
      <c r="Z13" s="2">
        <v>25.29</v>
      </c>
      <c r="AA13" s="6">
        <v>1200000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144919</v>
      </c>
      <c r="F14" s="8">
        <v>144919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70000</v>
      </c>
      <c r="Y14" s="8">
        <v>-70000</v>
      </c>
      <c r="Z14" s="2">
        <v>-100</v>
      </c>
      <c r="AA14" s="6">
        <v>144919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105837000</v>
      </c>
      <c r="F19" s="8">
        <v>105837000</v>
      </c>
      <c r="G19" s="8">
        <v>41519000</v>
      </c>
      <c r="H19" s="8">
        <v>3005000</v>
      </c>
      <c r="I19" s="8">
        <v>0</v>
      </c>
      <c r="J19" s="8">
        <v>44524000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44524000</v>
      </c>
      <c r="X19" s="8">
        <v>78000000</v>
      </c>
      <c r="Y19" s="8">
        <v>-33476000</v>
      </c>
      <c r="Z19" s="2">
        <v>-42.92</v>
      </c>
      <c r="AA19" s="6">
        <v>105837000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7700000</v>
      </c>
      <c r="F20" s="26">
        <v>7700000</v>
      </c>
      <c r="G20" s="26">
        <v>0</v>
      </c>
      <c r="H20" s="26">
        <v>700</v>
      </c>
      <c r="I20" s="26">
        <v>3232445</v>
      </c>
      <c r="J20" s="26">
        <v>3233145</v>
      </c>
      <c r="K20" s="26">
        <v>3672314</v>
      </c>
      <c r="L20" s="26">
        <v>1249954</v>
      </c>
      <c r="M20" s="26">
        <v>13920</v>
      </c>
      <c r="N20" s="26">
        <v>4936188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8169333</v>
      </c>
      <c r="X20" s="26">
        <v>4500000</v>
      </c>
      <c r="Y20" s="26">
        <v>3669333</v>
      </c>
      <c r="Z20" s="27">
        <v>81.54</v>
      </c>
      <c r="AA20" s="28">
        <v>7700000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133120498</v>
      </c>
      <c r="F22" s="35">
        <f t="shared" si="0"/>
        <v>133120498</v>
      </c>
      <c r="G22" s="35">
        <f t="shared" si="0"/>
        <v>58210278</v>
      </c>
      <c r="H22" s="35">
        <f t="shared" si="0"/>
        <v>5759957</v>
      </c>
      <c r="I22" s="35">
        <f t="shared" si="0"/>
        <v>3494027</v>
      </c>
      <c r="J22" s="35">
        <f t="shared" si="0"/>
        <v>67464262</v>
      </c>
      <c r="K22" s="35">
        <f t="shared" si="0"/>
        <v>3877841</v>
      </c>
      <c r="L22" s="35">
        <f t="shared" si="0"/>
        <v>1478344</v>
      </c>
      <c r="M22" s="35">
        <f t="shared" si="0"/>
        <v>225289</v>
      </c>
      <c r="N22" s="35">
        <f t="shared" si="0"/>
        <v>5581474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73045736</v>
      </c>
      <c r="X22" s="35">
        <f t="shared" si="0"/>
        <v>95811000</v>
      </c>
      <c r="Y22" s="35">
        <f t="shared" si="0"/>
        <v>-22765264</v>
      </c>
      <c r="Z22" s="36">
        <f>+IF(X22&lt;&gt;0,+(Y22/X22)*100,0)</f>
        <v>-23.760595338739808</v>
      </c>
      <c r="AA22" s="33">
        <f>SUM(AA5:AA21)</f>
        <v>133120498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28199086</v>
      </c>
      <c r="F25" s="8">
        <v>28199086</v>
      </c>
      <c r="G25" s="8">
        <v>3095966</v>
      </c>
      <c r="H25" s="8">
        <v>2168931</v>
      </c>
      <c r="I25" s="8">
        <v>1941184</v>
      </c>
      <c r="J25" s="8">
        <v>7206081</v>
      </c>
      <c r="K25" s="8">
        <v>2050724</v>
      </c>
      <c r="L25" s="8">
        <v>3448253</v>
      </c>
      <c r="M25" s="8">
        <v>2359558</v>
      </c>
      <c r="N25" s="8">
        <v>7858535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15064616</v>
      </c>
      <c r="X25" s="8">
        <v>13600000</v>
      </c>
      <c r="Y25" s="8">
        <v>1464616</v>
      </c>
      <c r="Z25" s="2">
        <v>10.77</v>
      </c>
      <c r="AA25" s="6">
        <v>28199086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9871754</v>
      </c>
      <c r="F26" s="8">
        <v>9871754</v>
      </c>
      <c r="G26" s="8">
        <v>671782</v>
      </c>
      <c r="H26" s="8">
        <v>699519</v>
      </c>
      <c r="I26" s="8">
        <v>713126</v>
      </c>
      <c r="J26" s="8">
        <v>2084427</v>
      </c>
      <c r="K26" s="8">
        <v>715704</v>
      </c>
      <c r="L26" s="8">
        <v>815405</v>
      </c>
      <c r="M26" s="8">
        <v>784848</v>
      </c>
      <c r="N26" s="8">
        <v>2315957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4400384</v>
      </c>
      <c r="X26" s="8">
        <v>3940000</v>
      </c>
      <c r="Y26" s="8">
        <v>460384</v>
      </c>
      <c r="Z26" s="2">
        <v>11.68</v>
      </c>
      <c r="AA26" s="6">
        <v>9871754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2016229</v>
      </c>
      <c r="F27" s="8">
        <v>2016229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1120000</v>
      </c>
      <c r="Y27" s="8">
        <v>-1120000</v>
      </c>
      <c r="Z27" s="2">
        <v>-100</v>
      </c>
      <c r="AA27" s="6">
        <v>2016229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43000000</v>
      </c>
      <c r="F28" s="8">
        <v>43000000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21300000</v>
      </c>
      <c r="Y28" s="8">
        <v>-21300000</v>
      </c>
      <c r="Z28" s="2">
        <v>-100</v>
      </c>
      <c r="AA28" s="6">
        <v>43000000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290907</v>
      </c>
      <c r="F29" s="8">
        <v>290907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144702</v>
      </c>
      <c r="Y29" s="8">
        <v>-144702</v>
      </c>
      <c r="Z29" s="2">
        <v>-100</v>
      </c>
      <c r="AA29" s="6">
        <v>290907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16000000</v>
      </c>
      <c r="F31" s="8">
        <v>16000000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7500000</v>
      </c>
      <c r="Y31" s="8">
        <v>-7500000</v>
      </c>
      <c r="Z31" s="2">
        <v>-100</v>
      </c>
      <c r="AA31" s="6">
        <v>16000000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21750000</v>
      </c>
      <c r="F32" s="8">
        <v>21750000</v>
      </c>
      <c r="G32" s="8">
        <v>4404774</v>
      </c>
      <c r="H32" s="8">
        <v>3983061</v>
      </c>
      <c r="I32" s="8">
        <v>2591355</v>
      </c>
      <c r="J32" s="8">
        <v>10979190</v>
      </c>
      <c r="K32" s="8">
        <v>4603987</v>
      </c>
      <c r="L32" s="8">
        <v>2376808</v>
      </c>
      <c r="M32" s="8">
        <v>4484188</v>
      </c>
      <c r="N32" s="8">
        <v>11464983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22444173</v>
      </c>
      <c r="X32" s="8">
        <v>10800000</v>
      </c>
      <c r="Y32" s="8">
        <v>11644173</v>
      </c>
      <c r="Z32" s="2">
        <v>107.82</v>
      </c>
      <c r="AA32" s="6">
        <v>21750000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48191748</v>
      </c>
      <c r="F34" s="8">
        <v>48191748</v>
      </c>
      <c r="G34" s="8">
        <v>1768400</v>
      </c>
      <c r="H34" s="8">
        <v>9616790</v>
      </c>
      <c r="I34" s="8">
        <v>1548805</v>
      </c>
      <c r="J34" s="8">
        <v>12933995</v>
      </c>
      <c r="K34" s="8">
        <v>1947493</v>
      </c>
      <c r="L34" s="8">
        <v>4002733</v>
      </c>
      <c r="M34" s="8">
        <v>3971548</v>
      </c>
      <c r="N34" s="8">
        <v>9921774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22855769</v>
      </c>
      <c r="X34" s="8">
        <v>21500000</v>
      </c>
      <c r="Y34" s="8">
        <v>1355769</v>
      </c>
      <c r="Z34" s="2">
        <v>6.31</v>
      </c>
      <c r="AA34" s="6">
        <v>48191748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169319724</v>
      </c>
      <c r="F36" s="35">
        <f t="shared" si="1"/>
        <v>169319724</v>
      </c>
      <c r="G36" s="35">
        <f t="shared" si="1"/>
        <v>9940922</v>
      </c>
      <c r="H36" s="35">
        <f t="shared" si="1"/>
        <v>16468301</v>
      </c>
      <c r="I36" s="35">
        <f t="shared" si="1"/>
        <v>6794470</v>
      </c>
      <c r="J36" s="35">
        <f t="shared" si="1"/>
        <v>33203693</v>
      </c>
      <c r="K36" s="35">
        <f t="shared" si="1"/>
        <v>9317908</v>
      </c>
      <c r="L36" s="35">
        <f t="shared" si="1"/>
        <v>10643199</v>
      </c>
      <c r="M36" s="35">
        <f t="shared" si="1"/>
        <v>11600142</v>
      </c>
      <c r="N36" s="35">
        <f t="shared" si="1"/>
        <v>31561249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64764942</v>
      </c>
      <c r="X36" s="35">
        <f t="shared" si="1"/>
        <v>79904702</v>
      </c>
      <c r="Y36" s="35">
        <f t="shared" si="1"/>
        <v>-15139760</v>
      </c>
      <c r="Z36" s="36">
        <f>+IF(X36&lt;&gt;0,+(Y36/X36)*100,0)</f>
        <v>-18.9472704622564</v>
      </c>
      <c r="AA36" s="33">
        <f>SUM(AA25:AA35)</f>
        <v>169319724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-36199226</v>
      </c>
      <c r="F38" s="48">
        <f t="shared" si="2"/>
        <v>-36199226</v>
      </c>
      <c r="G38" s="48">
        <f t="shared" si="2"/>
        <v>48269356</v>
      </c>
      <c r="H38" s="48">
        <f t="shared" si="2"/>
        <v>-10708344</v>
      </c>
      <c r="I38" s="48">
        <f t="shared" si="2"/>
        <v>-3300443</v>
      </c>
      <c r="J38" s="48">
        <f t="shared" si="2"/>
        <v>34260569</v>
      </c>
      <c r="K38" s="48">
        <f t="shared" si="2"/>
        <v>-5440067</v>
      </c>
      <c r="L38" s="48">
        <f t="shared" si="2"/>
        <v>-9164855</v>
      </c>
      <c r="M38" s="48">
        <f t="shared" si="2"/>
        <v>-11374853</v>
      </c>
      <c r="N38" s="48">
        <f t="shared" si="2"/>
        <v>-25979775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8280794</v>
      </c>
      <c r="X38" s="48">
        <f>IF(F22=F36,0,X22-X36)</f>
        <v>15906298</v>
      </c>
      <c r="Y38" s="48">
        <f t="shared" si="2"/>
        <v>-7625504</v>
      </c>
      <c r="Z38" s="49">
        <f>+IF(X38&lt;&gt;0,+(Y38/X38)*100,0)</f>
        <v>-47.940155528332234</v>
      </c>
      <c r="AA38" s="46">
        <f>+AA22-AA36</f>
        <v>-36199226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27262000</v>
      </c>
      <c r="F39" s="8">
        <v>27262000</v>
      </c>
      <c r="G39" s="8">
        <v>14148000</v>
      </c>
      <c r="H39" s="8">
        <v>0</v>
      </c>
      <c r="I39" s="8">
        <v>0</v>
      </c>
      <c r="J39" s="8">
        <v>14148000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14148000</v>
      </c>
      <c r="X39" s="8">
        <v>23000000</v>
      </c>
      <c r="Y39" s="8">
        <v>-8852000</v>
      </c>
      <c r="Z39" s="2">
        <v>-38.49</v>
      </c>
      <c r="AA39" s="6">
        <v>27262000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-8937226</v>
      </c>
      <c r="F42" s="57">
        <f t="shared" si="3"/>
        <v>-8937226</v>
      </c>
      <c r="G42" s="57">
        <f t="shared" si="3"/>
        <v>62417356</v>
      </c>
      <c r="H42" s="57">
        <f t="shared" si="3"/>
        <v>-10708344</v>
      </c>
      <c r="I42" s="57">
        <f t="shared" si="3"/>
        <v>-3300443</v>
      </c>
      <c r="J42" s="57">
        <f t="shared" si="3"/>
        <v>48408569</v>
      </c>
      <c r="K42" s="57">
        <f t="shared" si="3"/>
        <v>-5440067</v>
      </c>
      <c r="L42" s="57">
        <f t="shared" si="3"/>
        <v>-9164855</v>
      </c>
      <c r="M42" s="57">
        <f t="shared" si="3"/>
        <v>-11374853</v>
      </c>
      <c r="N42" s="57">
        <f t="shared" si="3"/>
        <v>-25979775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22428794</v>
      </c>
      <c r="X42" s="57">
        <f t="shared" si="3"/>
        <v>38906298</v>
      </c>
      <c r="Y42" s="57">
        <f t="shared" si="3"/>
        <v>-16477504</v>
      </c>
      <c r="Z42" s="58">
        <f>+IF(X42&lt;&gt;0,+(Y42/X42)*100,0)</f>
        <v>-42.3517652591876</v>
      </c>
      <c r="AA42" s="55">
        <f>SUM(AA38:AA41)</f>
        <v>-8937226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-8937226</v>
      </c>
      <c r="F44" s="65">
        <f t="shared" si="4"/>
        <v>-8937226</v>
      </c>
      <c r="G44" s="65">
        <f t="shared" si="4"/>
        <v>62417356</v>
      </c>
      <c r="H44" s="65">
        <f t="shared" si="4"/>
        <v>-10708344</v>
      </c>
      <c r="I44" s="65">
        <f t="shared" si="4"/>
        <v>-3300443</v>
      </c>
      <c r="J44" s="65">
        <f t="shared" si="4"/>
        <v>48408569</v>
      </c>
      <c r="K44" s="65">
        <f t="shared" si="4"/>
        <v>-5440067</v>
      </c>
      <c r="L44" s="65">
        <f t="shared" si="4"/>
        <v>-9164855</v>
      </c>
      <c r="M44" s="65">
        <f t="shared" si="4"/>
        <v>-11374853</v>
      </c>
      <c r="N44" s="65">
        <f t="shared" si="4"/>
        <v>-25979775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22428794</v>
      </c>
      <c r="X44" s="65">
        <f t="shared" si="4"/>
        <v>38906298</v>
      </c>
      <c r="Y44" s="65">
        <f t="shared" si="4"/>
        <v>-16477504</v>
      </c>
      <c r="Z44" s="66">
        <f>+IF(X44&lt;&gt;0,+(Y44/X44)*100,0)</f>
        <v>-42.3517652591876</v>
      </c>
      <c r="AA44" s="63">
        <f>+AA42-AA43</f>
        <v>-8937226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-8937226</v>
      </c>
      <c r="F46" s="57">
        <f t="shared" si="5"/>
        <v>-8937226</v>
      </c>
      <c r="G46" s="57">
        <f t="shared" si="5"/>
        <v>62417356</v>
      </c>
      <c r="H46" s="57">
        <f t="shared" si="5"/>
        <v>-10708344</v>
      </c>
      <c r="I46" s="57">
        <f t="shared" si="5"/>
        <v>-3300443</v>
      </c>
      <c r="J46" s="57">
        <f t="shared" si="5"/>
        <v>48408569</v>
      </c>
      <c r="K46" s="57">
        <f t="shared" si="5"/>
        <v>-5440067</v>
      </c>
      <c r="L46" s="57">
        <f t="shared" si="5"/>
        <v>-9164855</v>
      </c>
      <c r="M46" s="57">
        <f t="shared" si="5"/>
        <v>-11374853</v>
      </c>
      <c r="N46" s="57">
        <f t="shared" si="5"/>
        <v>-25979775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22428794</v>
      </c>
      <c r="X46" s="57">
        <f t="shared" si="5"/>
        <v>38906298</v>
      </c>
      <c r="Y46" s="57">
        <f t="shared" si="5"/>
        <v>-16477504</v>
      </c>
      <c r="Z46" s="58">
        <f>+IF(X46&lt;&gt;0,+(Y46/X46)*100,0)</f>
        <v>-42.3517652591876</v>
      </c>
      <c r="AA46" s="55">
        <f>SUM(AA44:AA45)</f>
        <v>-8937226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-8937226</v>
      </c>
      <c r="F48" s="73">
        <f t="shared" si="6"/>
        <v>-8937226</v>
      </c>
      <c r="G48" s="73">
        <f t="shared" si="6"/>
        <v>62417356</v>
      </c>
      <c r="H48" s="74">
        <f t="shared" si="6"/>
        <v>-10708344</v>
      </c>
      <c r="I48" s="74">
        <f t="shared" si="6"/>
        <v>-3300443</v>
      </c>
      <c r="J48" s="74">
        <f t="shared" si="6"/>
        <v>48408569</v>
      </c>
      <c r="K48" s="74">
        <f t="shared" si="6"/>
        <v>-5440067</v>
      </c>
      <c r="L48" s="74">
        <f t="shared" si="6"/>
        <v>-9164855</v>
      </c>
      <c r="M48" s="73">
        <f t="shared" si="6"/>
        <v>-11374853</v>
      </c>
      <c r="N48" s="73">
        <f t="shared" si="6"/>
        <v>-25979775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22428794</v>
      </c>
      <c r="X48" s="74">
        <f t="shared" si="6"/>
        <v>38906298</v>
      </c>
      <c r="Y48" s="74">
        <f t="shared" si="6"/>
        <v>-16477504</v>
      </c>
      <c r="Z48" s="75">
        <f>+IF(X48&lt;&gt;0,+(Y48/X48)*100,0)</f>
        <v>-42.3517652591876</v>
      </c>
      <c r="AA48" s="76">
        <f>SUM(AA46:AA47)</f>
        <v>-8937226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784547</v>
      </c>
      <c r="D12" s="6">
        <v>0</v>
      </c>
      <c r="E12" s="7">
        <v>980000</v>
      </c>
      <c r="F12" s="8">
        <v>980000</v>
      </c>
      <c r="G12" s="8">
        <v>0</v>
      </c>
      <c r="H12" s="8">
        <v>0</v>
      </c>
      <c r="I12" s="8">
        <v>71176</v>
      </c>
      <c r="J12" s="8">
        <v>71176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71176</v>
      </c>
      <c r="X12" s="8">
        <v>400002</v>
      </c>
      <c r="Y12" s="8">
        <v>-328826</v>
      </c>
      <c r="Z12" s="2">
        <v>-82.21</v>
      </c>
      <c r="AA12" s="6">
        <v>980000</v>
      </c>
    </row>
    <row r="13" spans="1:27" ht="13.5">
      <c r="A13" s="23" t="s">
        <v>40</v>
      </c>
      <c r="B13" s="29"/>
      <c r="C13" s="6">
        <v>6642773</v>
      </c>
      <c r="D13" s="6">
        <v>0</v>
      </c>
      <c r="E13" s="7">
        <v>6175000</v>
      </c>
      <c r="F13" s="8">
        <v>6175000</v>
      </c>
      <c r="G13" s="8">
        <v>474489</v>
      </c>
      <c r="H13" s="8">
        <v>1226461</v>
      </c>
      <c r="I13" s="8">
        <v>976026</v>
      </c>
      <c r="J13" s="8">
        <v>2676976</v>
      </c>
      <c r="K13" s="8">
        <v>1053613</v>
      </c>
      <c r="L13" s="8">
        <v>1117135</v>
      </c>
      <c r="M13" s="8">
        <v>1020924</v>
      </c>
      <c r="N13" s="8">
        <v>3191672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5868648</v>
      </c>
      <c r="X13" s="8">
        <v>2320002</v>
      </c>
      <c r="Y13" s="8">
        <v>3548646</v>
      </c>
      <c r="Z13" s="2">
        <v>152.96</v>
      </c>
      <c r="AA13" s="6">
        <v>6175000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254962147</v>
      </c>
      <c r="D19" s="6">
        <v>0</v>
      </c>
      <c r="E19" s="7">
        <v>294835677</v>
      </c>
      <c r="F19" s="8">
        <v>294835677</v>
      </c>
      <c r="G19" s="8">
        <v>117711517</v>
      </c>
      <c r="H19" s="8">
        <v>5405477</v>
      </c>
      <c r="I19" s="8">
        <v>407531</v>
      </c>
      <c r="J19" s="8">
        <v>123524525</v>
      </c>
      <c r="K19" s="8">
        <v>515523</v>
      </c>
      <c r="L19" s="8">
        <v>184448</v>
      </c>
      <c r="M19" s="8">
        <v>94650802</v>
      </c>
      <c r="N19" s="8">
        <v>95350773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218875298</v>
      </c>
      <c r="X19" s="8">
        <v>224627000</v>
      </c>
      <c r="Y19" s="8">
        <v>-5751702</v>
      </c>
      <c r="Z19" s="2">
        <v>-2.56</v>
      </c>
      <c r="AA19" s="6">
        <v>294835677</v>
      </c>
    </row>
    <row r="20" spans="1:27" ht="13.5">
      <c r="A20" s="23" t="s">
        <v>47</v>
      </c>
      <c r="B20" s="29"/>
      <c r="C20" s="6">
        <v>40445282</v>
      </c>
      <c r="D20" s="6">
        <v>0</v>
      </c>
      <c r="E20" s="7">
        <v>50000</v>
      </c>
      <c r="F20" s="26">
        <v>50000</v>
      </c>
      <c r="G20" s="26">
        <v>40746</v>
      </c>
      <c r="H20" s="26">
        <v>10675</v>
      </c>
      <c r="I20" s="26">
        <v>14568</v>
      </c>
      <c r="J20" s="26">
        <v>65989</v>
      </c>
      <c r="K20" s="26">
        <v>15236</v>
      </c>
      <c r="L20" s="26">
        <v>351</v>
      </c>
      <c r="M20" s="26">
        <v>263</v>
      </c>
      <c r="N20" s="26">
        <v>15850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81839</v>
      </c>
      <c r="X20" s="26">
        <v>20000</v>
      </c>
      <c r="Y20" s="26">
        <v>61839</v>
      </c>
      <c r="Z20" s="27">
        <v>309.19</v>
      </c>
      <c r="AA20" s="28">
        <v>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302834749</v>
      </c>
      <c r="D22" s="33">
        <f>SUM(D5:D21)</f>
        <v>0</v>
      </c>
      <c r="E22" s="34">
        <f t="shared" si="0"/>
        <v>302040677</v>
      </c>
      <c r="F22" s="35">
        <f t="shared" si="0"/>
        <v>302040677</v>
      </c>
      <c r="G22" s="35">
        <f t="shared" si="0"/>
        <v>118226752</v>
      </c>
      <c r="H22" s="35">
        <f t="shared" si="0"/>
        <v>6642613</v>
      </c>
      <c r="I22" s="35">
        <f t="shared" si="0"/>
        <v>1469301</v>
      </c>
      <c r="J22" s="35">
        <f t="shared" si="0"/>
        <v>126338666</v>
      </c>
      <c r="K22" s="35">
        <f t="shared" si="0"/>
        <v>1584372</v>
      </c>
      <c r="L22" s="35">
        <f t="shared" si="0"/>
        <v>1301934</v>
      </c>
      <c r="M22" s="35">
        <f t="shared" si="0"/>
        <v>95671989</v>
      </c>
      <c r="N22" s="35">
        <f t="shared" si="0"/>
        <v>98558295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224896961</v>
      </c>
      <c r="X22" s="35">
        <f t="shared" si="0"/>
        <v>227367004</v>
      </c>
      <c r="Y22" s="35">
        <f t="shared" si="0"/>
        <v>-2470043</v>
      </c>
      <c r="Z22" s="36">
        <f>+IF(X22&lt;&gt;0,+(Y22/X22)*100,0)</f>
        <v>-1.0863682753193158</v>
      </c>
      <c r="AA22" s="33">
        <f>SUM(AA5:AA21)</f>
        <v>302040677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102140000</v>
      </c>
      <c r="D25" s="6">
        <v>0</v>
      </c>
      <c r="E25" s="7">
        <v>106095683</v>
      </c>
      <c r="F25" s="8">
        <v>106095683</v>
      </c>
      <c r="G25" s="8">
        <v>7122267</v>
      </c>
      <c r="H25" s="8">
        <v>9608037</v>
      </c>
      <c r="I25" s="8">
        <v>8831847</v>
      </c>
      <c r="J25" s="8">
        <v>25562151</v>
      </c>
      <c r="K25" s="8">
        <v>8875712</v>
      </c>
      <c r="L25" s="8">
        <v>12830928</v>
      </c>
      <c r="M25" s="8">
        <v>8514950</v>
      </c>
      <c r="N25" s="8">
        <v>30221590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55783741</v>
      </c>
      <c r="X25" s="8">
        <v>57128617</v>
      </c>
      <c r="Y25" s="8">
        <v>-1344876</v>
      </c>
      <c r="Z25" s="2">
        <v>-2.35</v>
      </c>
      <c r="AA25" s="6">
        <v>106095683</v>
      </c>
    </row>
    <row r="26" spans="1:27" ht="13.5">
      <c r="A26" s="25" t="s">
        <v>52</v>
      </c>
      <c r="B26" s="24"/>
      <c r="C26" s="6">
        <v>6178000</v>
      </c>
      <c r="D26" s="6">
        <v>0</v>
      </c>
      <c r="E26" s="7">
        <v>7068000</v>
      </c>
      <c r="F26" s="8">
        <v>7068000</v>
      </c>
      <c r="G26" s="8">
        <v>563665</v>
      </c>
      <c r="H26" s="8">
        <v>180589</v>
      </c>
      <c r="I26" s="8">
        <v>562710</v>
      </c>
      <c r="J26" s="8">
        <v>1306964</v>
      </c>
      <c r="K26" s="8">
        <v>455545</v>
      </c>
      <c r="L26" s="8">
        <v>614504</v>
      </c>
      <c r="M26" s="8">
        <v>587384</v>
      </c>
      <c r="N26" s="8">
        <v>1657433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2964397</v>
      </c>
      <c r="X26" s="8">
        <v>3533784</v>
      </c>
      <c r="Y26" s="8">
        <v>-569387</v>
      </c>
      <c r="Z26" s="2">
        <v>-16.11</v>
      </c>
      <c r="AA26" s="6">
        <v>7068000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50000</v>
      </c>
      <c r="F27" s="8">
        <v>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50000</v>
      </c>
    </row>
    <row r="28" spans="1:27" ht="13.5">
      <c r="A28" s="25" t="s">
        <v>54</v>
      </c>
      <c r="B28" s="24"/>
      <c r="C28" s="6">
        <v>49834992</v>
      </c>
      <c r="D28" s="6">
        <v>0</v>
      </c>
      <c r="E28" s="7">
        <v>21020000</v>
      </c>
      <c r="F28" s="8">
        <v>21020000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21020000</v>
      </c>
    </row>
    <row r="29" spans="1:27" ht="13.5">
      <c r="A29" s="25" t="s">
        <v>55</v>
      </c>
      <c r="B29" s="24"/>
      <c r="C29" s="6">
        <v>2862000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75000</v>
      </c>
      <c r="Y29" s="8">
        <v>-75000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134363874</v>
      </c>
      <c r="D30" s="6">
        <v>0</v>
      </c>
      <c r="E30" s="7">
        <v>102000000</v>
      </c>
      <c r="F30" s="8">
        <v>102000000</v>
      </c>
      <c r="G30" s="8">
        <v>0</v>
      </c>
      <c r="H30" s="8">
        <v>11126</v>
      </c>
      <c r="I30" s="8">
        <v>7044</v>
      </c>
      <c r="J30" s="8">
        <v>18170</v>
      </c>
      <c r="K30" s="8">
        <v>8059</v>
      </c>
      <c r="L30" s="8">
        <v>4417429</v>
      </c>
      <c r="M30" s="8">
        <v>17537909</v>
      </c>
      <c r="N30" s="8">
        <v>21963397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21981567</v>
      </c>
      <c r="X30" s="8">
        <v>51000</v>
      </c>
      <c r="Y30" s="8">
        <v>21930567</v>
      </c>
      <c r="Z30" s="2">
        <v>43001.11</v>
      </c>
      <c r="AA30" s="6">
        <v>102000000</v>
      </c>
    </row>
    <row r="31" spans="1:27" ht="13.5">
      <c r="A31" s="25" t="s">
        <v>57</v>
      </c>
      <c r="B31" s="24"/>
      <c r="C31" s="6">
        <v>1710000</v>
      </c>
      <c r="D31" s="6">
        <v>0</v>
      </c>
      <c r="E31" s="7">
        <v>3169000</v>
      </c>
      <c r="F31" s="8">
        <v>3169000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1584426</v>
      </c>
      <c r="Y31" s="8">
        <v>-1584426</v>
      </c>
      <c r="Z31" s="2">
        <v>-100</v>
      </c>
      <c r="AA31" s="6">
        <v>3169000</v>
      </c>
    </row>
    <row r="32" spans="1:27" ht="13.5">
      <c r="A32" s="25" t="s">
        <v>58</v>
      </c>
      <c r="B32" s="24"/>
      <c r="C32" s="6">
        <v>32821059</v>
      </c>
      <c r="D32" s="6">
        <v>0</v>
      </c>
      <c r="E32" s="7">
        <v>12707140</v>
      </c>
      <c r="F32" s="8">
        <v>12707140</v>
      </c>
      <c r="G32" s="8">
        <v>1016310</v>
      </c>
      <c r="H32" s="8">
        <v>250734</v>
      </c>
      <c r="I32" s="8">
        <v>2782654</v>
      </c>
      <c r="J32" s="8">
        <v>4049698</v>
      </c>
      <c r="K32" s="8">
        <v>1494024</v>
      </c>
      <c r="L32" s="8">
        <v>2485979</v>
      </c>
      <c r="M32" s="8">
        <v>13068293</v>
      </c>
      <c r="N32" s="8">
        <v>17048296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21097994</v>
      </c>
      <c r="X32" s="8">
        <v>6353502</v>
      </c>
      <c r="Y32" s="8">
        <v>14744492</v>
      </c>
      <c r="Z32" s="2">
        <v>232.07</v>
      </c>
      <c r="AA32" s="6">
        <v>12707140</v>
      </c>
    </row>
    <row r="33" spans="1:27" ht="13.5">
      <c r="A33" s="25" t="s">
        <v>59</v>
      </c>
      <c r="B33" s="24"/>
      <c r="C33" s="6">
        <v>53163086</v>
      </c>
      <c r="D33" s="6">
        <v>0</v>
      </c>
      <c r="E33" s="7">
        <v>20240000</v>
      </c>
      <c r="F33" s="8">
        <v>20240000</v>
      </c>
      <c r="G33" s="8">
        <v>0</v>
      </c>
      <c r="H33" s="8">
        <v>2033421</v>
      </c>
      <c r="I33" s="8">
        <v>30185</v>
      </c>
      <c r="J33" s="8">
        <v>2063606</v>
      </c>
      <c r="K33" s="8">
        <v>2874721</v>
      </c>
      <c r="L33" s="8">
        <v>4242606</v>
      </c>
      <c r="M33" s="8">
        <v>494856</v>
      </c>
      <c r="N33" s="8">
        <v>7612183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9675789</v>
      </c>
      <c r="X33" s="8">
        <v>10120002</v>
      </c>
      <c r="Y33" s="8">
        <v>-444213</v>
      </c>
      <c r="Z33" s="2">
        <v>-4.39</v>
      </c>
      <c r="AA33" s="6">
        <v>20240000</v>
      </c>
    </row>
    <row r="34" spans="1:27" ht="13.5">
      <c r="A34" s="25" t="s">
        <v>60</v>
      </c>
      <c r="B34" s="24"/>
      <c r="C34" s="6">
        <v>29854766</v>
      </c>
      <c r="D34" s="6">
        <v>0</v>
      </c>
      <c r="E34" s="7">
        <v>34126458</v>
      </c>
      <c r="F34" s="8">
        <v>34126458</v>
      </c>
      <c r="G34" s="8">
        <v>1790062</v>
      </c>
      <c r="H34" s="8">
        <v>1773356</v>
      </c>
      <c r="I34" s="8">
        <v>1463966</v>
      </c>
      <c r="J34" s="8">
        <v>5027384</v>
      </c>
      <c r="K34" s="8">
        <v>2997928</v>
      </c>
      <c r="L34" s="8">
        <v>2056806</v>
      </c>
      <c r="M34" s="8">
        <v>3499490</v>
      </c>
      <c r="N34" s="8">
        <v>8554224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13581608</v>
      </c>
      <c r="X34" s="8">
        <v>11782824</v>
      </c>
      <c r="Y34" s="8">
        <v>1798784</v>
      </c>
      <c r="Z34" s="2">
        <v>15.27</v>
      </c>
      <c r="AA34" s="6">
        <v>34126458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412927777</v>
      </c>
      <c r="D36" s="33">
        <f>SUM(D25:D35)</f>
        <v>0</v>
      </c>
      <c r="E36" s="34">
        <f t="shared" si="1"/>
        <v>306476281</v>
      </c>
      <c r="F36" s="35">
        <f t="shared" si="1"/>
        <v>306476281</v>
      </c>
      <c r="G36" s="35">
        <f t="shared" si="1"/>
        <v>10492304</v>
      </c>
      <c r="H36" s="35">
        <f t="shared" si="1"/>
        <v>13857263</v>
      </c>
      <c r="I36" s="35">
        <f t="shared" si="1"/>
        <v>13678406</v>
      </c>
      <c r="J36" s="35">
        <f t="shared" si="1"/>
        <v>38027973</v>
      </c>
      <c r="K36" s="35">
        <f t="shared" si="1"/>
        <v>16705989</v>
      </c>
      <c r="L36" s="35">
        <f t="shared" si="1"/>
        <v>26648252</v>
      </c>
      <c r="M36" s="35">
        <f t="shared" si="1"/>
        <v>43702882</v>
      </c>
      <c r="N36" s="35">
        <f t="shared" si="1"/>
        <v>87057123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125085096</v>
      </c>
      <c r="X36" s="35">
        <f t="shared" si="1"/>
        <v>90629155</v>
      </c>
      <c r="Y36" s="35">
        <f t="shared" si="1"/>
        <v>34455941</v>
      </c>
      <c r="Z36" s="36">
        <f>+IF(X36&lt;&gt;0,+(Y36/X36)*100,0)</f>
        <v>38.01860560213763</v>
      </c>
      <c r="AA36" s="33">
        <f>SUM(AA25:AA35)</f>
        <v>306476281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-110093028</v>
      </c>
      <c r="D38" s="46">
        <f>+D22-D36</f>
        <v>0</v>
      </c>
      <c r="E38" s="47">
        <f t="shared" si="2"/>
        <v>-4435604</v>
      </c>
      <c r="F38" s="48">
        <f t="shared" si="2"/>
        <v>-4435604</v>
      </c>
      <c r="G38" s="48">
        <f t="shared" si="2"/>
        <v>107734448</v>
      </c>
      <c r="H38" s="48">
        <f t="shared" si="2"/>
        <v>-7214650</v>
      </c>
      <c r="I38" s="48">
        <f t="shared" si="2"/>
        <v>-12209105</v>
      </c>
      <c r="J38" s="48">
        <f t="shared" si="2"/>
        <v>88310693</v>
      </c>
      <c r="K38" s="48">
        <f t="shared" si="2"/>
        <v>-15121617</v>
      </c>
      <c r="L38" s="48">
        <f t="shared" si="2"/>
        <v>-25346318</v>
      </c>
      <c r="M38" s="48">
        <f t="shared" si="2"/>
        <v>51969107</v>
      </c>
      <c r="N38" s="48">
        <f t="shared" si="2"/>
        <v>11501172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99811865</v>
      </c>
      <c r="X38" s="48">
        <f>IF(F22=F36,0,X22-X36)</f>
        <v>136737849</v>
      </c>
      <c r="Y38" s="48">
        <f t="shared" si="2"/>
        <v>-36925984</v>
      </c>
      <c r="Z38" s="49">
        <f>+IF(X38&lt;&gt;0,+(Y38/X38)*100,0)</f>
        <v>-27.004947254947677</v>
      </c>
      <c r="AA38" s="46">
        <f>+AA22-AA36</f>
        <v>-4435604</v>
      </c>
    </row>
    <row r="39" spans="1:27" ht="13.5">
      <c r="A39" s="23" t="s">
        <v>64</v>
      </c>
      <c r="B39" s="29"/>
      <c r="C39" s="6">
        <v>220821693</v>
      </c>
      <c r="D39" s="6">
        <v>0</v>
      </c>
      <c r="E39" s="7">
        <v>319020000</v>
      </c>
      <c r="F39" s="8">
        <v>319020000</v>
      </c>
      <c r="G39" s="8">
        <v>499977</v>
      </c>
      <c r="H39" s="8">
        <v>0</v>
      </c>
      <c r="I39" s="8">
        <v>12905783</v>
      </c>
      <c r="J39" s="8">
        <v>13405760</v>
      </c>
      <c r="K39" s="8">
        <v>1005039</v>
      </c>
      <c r="L39" s="8">
        <v>24156567</v>
      </c>
      <c r="M39" s="8">
        <v>48724376</v>
      </c>
      <c r="N39" s="8">
        <v>73885982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87291742</v>
      </c>
      <c r="X39" s="8">
        <v>280000000</v>
      </c>
      <c r="Y39" s="8">
        <v>-192708258</v>
      </c>
      <c r="Z39" s="2">
        <v>-68.82</v>
      </c>
      <c r="AA39" s="6">
        <v>319020000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-280000000</v>
      </c>
      <c r="Y41" s="51">
        <v>280000000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110728665</v>
      </c>
      <c r="D42" s="55">
        <f>SUM(D38:D41)</f>
        <v>0</v>
      </c>
      <c r="E42" s="56">
        <f t="shared" si="3"/>
        <v>314584396</v>
      </c>
      <c r="F42" s="57">
        <f t="shared" si="3"/>
        <v>314584396</v>
      </c>
      <c r="G42" s="57">
        <f t="shared" si="3"/>
        <v>108234425</v>
      </c>
      <c r="H42" s="57">
        <f t="shared" si="3"/>
        <v>-7214650</v>
      </c>
      <c r="I42" s="57">
        <f t="shared" si="3"/>
        <v>696678</v>
      </c>
      <c r="J42" s="57">
        <f t="shared" si="3"/>
        <v>101716453</v>
      </c>
      <c r="K42" s="57">
        <f t="shared" si="3"/>
        <v>-14116578</v>
      </c>
      <c r="L42" s="57">
        <f t="shared" si="3"/>
        <v>-1189751</v>
      </c>
      <c r="M42" s="57">
        <f t="shared" si="3"/>
        <v>100693483</v>
      </c>
      <c r="N42" s="57">
        <f t="shared" si="3"/>
        <v>85387154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187103607</v>
      </c>
      <c r="X42" s="57">
        <f t="shared" si="3"/>
        <v>136737849</v>
      </c>
      <c r="Y42" s="57">
        <f t="shared" si="3"/>
        <v>50365758</v>
      </c>
      <c r="Z42" s="58">
        <f>+IF(X42&lt;&gt;0,+(Y42/X42)*100,0)</f>
        <v>36.833808903926816</v>
      </c>
      <c r="AA42" s="55">
        <f>SUM(AA38:AA41)</f>
        <v>314584396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110728665</v>
      </c>
      <c r="D44" s="63">
        <f>+D42-D43</f>
        <v>0</v>
      </c>
      <c r="E44" s="64">
        <f t="shared" si="4"/>
        <v>314584396</v>
      </c>
      <c r="F44" s="65">
        <f t="shared" si="4"/>
        <v>314584396</v>
      </c>
      <c r="G44" s="65">
        <f t="shared" si="4"/>
        <v>108234425</v>
      </c>
      <c r="H44" s="65">
        <f t="shared" si="4"/>
        <v>-7214650</v>
      </c>
      <c r="I44" s="65">
        <f t="shared" si="4"/>
        <v>696678</v>
      </c>
      <c r="J44" s="65">
        <f t="shared" si="4"/>
        <v>101716453</v>
      </c>
      <c r="K44" s="65">
        <f t="shared" si="4"/>
        <v>-14116578</v>
      </c>
      <c r="L44" s="65">
        <f t="shared" si="4"/>
        <v>-1189751</v>
      </c>
      <c r="M44" s="65">
        <f t="shared" si="4"/>
        <v>100693483</v>
      </c>
      <c r="N44" s="65">
        <f t="shared" si="4"/>
        <v>85387154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187103607</v>
      </c>
      <c r="X44" s="65">
        <f t="shared" si="4"/>
        <v>136737849</v>
      </c>
      <c r="Y44" s="65">
        <f t="shared" si="4"/>
        <v>50365758</v>
      </c>
      <c r="Z44" s="66">
        <f>+IF(X44&lt;&gt;0,+(Y44/X44)*100,0)</f>
        <v>36.833808903926816</v>
      </c>
      <c r="AA44" s="63">
        <f>+AA42-AA43</f>
        <v>314584396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110728665</v>
      </c>
      <c r="D46" s="55">
        <f>SUM(D44:D45)</f>
        <v>0</v>
      </c>
      <c r="E46" s="56">
        <f t="shared" si="5"/>
        <v>314584396</v>
      </c>
      <c r="F46" s="57">
        <f t="shared" si="5"/>
        <v>314584396</v>
      </c>
      <c r="G46" s="57">
        <f t="shared" si="5"/>
        <v>108234425</v>
      </c>
      <c r="H46" s="57">
        <f t="shared" si="5"/>
        <v>-7214650</v>
      </c>
      <c r="I46" s="57">
        <f t="shared" si="5"/>
        <v>696678</v>
      </c>
      <c r="J46" s="57">
        <f t="shared" si="5"/>
        <v>101716453</v>
      </c>
      <c r="K46" s="57">
        <f t="shared" si="5"/>
        <v>-14116578</v>
      </c>
      <c r="L46" s="57">
        <f t="shared" si="5"/>
        <v>-1189751</v>
      </c>
      <c r="M46" s="57">
        <f t="shared" si="5"/>
        <v>100693483</v>
      </c>
      <c r="N46" s="57">
        <f t="shared" si="5"/>
        <v>85387154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187103607</v>
      </c>
      <c r="X46" s="57">
        <f t="shared" si="5"/>
        <v>136737849</v>
      </c>
      <c r="Y46" s="57">
        <f t="shared" si="5"/>
        <v>50365758</v>
      </c>
      <c r="Z46" s="58">
        <f>+IF(X46&lt;&gt;0,+(Y46/X46)*100,0)</f>
        <v>36.833808903926816</v>
      </c>
      <c r="AA46" s="55">
        <f>SUM(AA44:AA45)</f>
        <v>314584396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110728665</v>
      </c>
      <c r="D48" s="71">
        <f>SUM(D46:D47)</f>
        <v>0</v>
      </c>
      <c r="E48" s="72">
        <f t="shared" si="6"/>
        <v>314584396</v>
      </c>
      <c r="F48" s="73">
        <f t="shared" si="6"/>
        <v>314584396</v>
      </c>
      <c r="G48" s="73">
        <f t="shared" si="6"/>
        <v>108234425</v>
      </c>
      <c r="H48" s="74">
        <f t="shared" si="6"/>
        <v>-7214650</v>
      </c>
      <c r="I48" s="74">
        <f t="shared" si="6"/>
        <v>696678</v>
      </c>
      <c r="J48" s="74">
        <f t="shared" si="6"/>
        <v>101716453</v>
      </c>
      <c r="K48" s="74">
        <f t="shared" si="6"/>
        <v>-14116578</v>
      </c>
      <c r="L48" s="74">
        <f t="shared" si="6"/>
        <v>-1189751</v>
      </c>
      <c r="M48" s="73">
        <f t="shared" si="6"/>
        <v>100693483</v>
      </c>
      <c r="N48" s="73">
        <f t="shared" si="6"/>
        <v>85387154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187103607</v>
      </c>
      <c r="X48" s="74">
        <f t="shared" si="6"/>
        <v>136737849</v>
      </c>
      <c r="Y48" s="74">
        <f t="shared" si="6"/>
        <v>50365758</v>
      </c>
      <c r="Z48" s="75">
        <f>+IF(X48&lt;&gt;0,+(Y48/X48)*100,0)</f>
        <v>36.833808903926816</v>
      </c>
      <c r="AA48" s="76">
        <f>SUM(AA46:AA47)</f>
        <v>314584396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47798763</v>
      </c>
      <c r="F5" s="8">
        <v>47798763</v>
      </c>
      <c r="G5" s="8">
        <v>3736617</v>
      </c>
      <c r="H5" s="8">
        <v>3736617</v>
      </c>
      <c r="I5" s="8">
        <v>3736617</v>
      </c>
      <c r="J5" s="8">
        <v>11209851</v>
      </c>
      <c r="K5" s="8">
        <v>3736460</v>
      </c>
      <c r="L5" s="8">
        <v>3736774</v>
      </c>
      <c r="M5" s="8">
        <v>3736617</v>
      </c>
      <c r="N5" s="8">
        <v>11209851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22419702</v>
      </c>
      <c r="X5" s="8">
        <v>23899380</v>
      </c>
      <c r="Y5" s="8">
        <v>-1479678</v>
      </c>
      <c r="Z5" s="2">
        <v>-6.19</v>
      </c>
      <c r="AA5" s="6">
        <v>47798763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19647730</v>
      </c>
      <c r="F8" s="8">
        <v>19647730</v>
      </c>
      <c r="G8" s="8">
        <v>2152604</v>
      </c>
      <c r="H8" s="8">
        <v>2208126</v>
      </c>
      <c r="I8" s="8">
        <v>2163285</v>
      </c>
      <c r="J8" s="8">
        <v>6524015</v>
      </c>
      <c r="K8" s="8">
        <v>2163999</v>
      </c>
      <c r="L8" s="8">
        <v>2225870</v>
      </c>
      <c r="M8" s="8">
        <v>2201398</v>
      </c>
      <c r="N8" s="8">
        <v>6591267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13115282</v>
      </c>
      <c r="X8" s="8">
        <v>9823866</v>
      </c>
      <c r="Y8" s="8">
        <v>3291416</v>
      </c>
      <c r="Z8" s="2">
        <v>33.5</v>
      </c>
      <c r="AA8" s="6">
        <v>19647730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11616349</v>
      </c>
      <c r="F10" s="26">
        <v>11616349</v>
      </c>
      <c r="G10" s="26">
        <v>1511197</v>
      </c>
      <c r="H10" s="26">
        <v>1511471</v>
      </c>
      <c r="I10" s="26">
        <v>1514216</v>
      </c>
      <c r="J10" s="26">
        <v>4536884</v>
      </c>
      <c r="K10" s="26">
        <v>1494918</v>
      </c>
      <c r="L10" s="26">
        <v>1528918</v>
      </c>
      <c r="M10" s="26">
        <v>1512221</v>
      </c>
      <c r="N10" s="26">
        <v>4536057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9072941</v>
      </c>
      <c r="X10" s="26">
        <v>5808174</v>
      </c>
      <c r="Y10" s="26">
        <v>3264767</v>
      </c>
      <c r="Z10" s="27">
        <v>56.21</v>
      </c>
      <c r="AA10" s="28">
        <v>11616349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261</v>
      </c>
      <c r="I11" s="8">
        <v>537</v>
      </c>
      <c r="J11" s="8">
        <v>798</v>
      </c>
      <c r="K11" s="8">
        <v>158</v>
      </c>
      <c r="L11" s="8">
        <v>0</v>
      </c>
      <c r="M11" s="8">
        <v>281</v>
      </c>
      <c r="N11" s="8">
        <v>439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1237</v>
      </c>
      <c r="X11" s="8"/>
      <c r="Y11" s="8">
        <v>1237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106941</v>
      </c>
      <c r="F12" s="8">
        <v>106941</v>
      </c>
      <c r="G12" s="8">
        <v>5687</v>
      </c>
      <c r="H12" s="8">
        <v>11357</v>
      </c>
      <c r="I12" s="8">
        <v>6813</v>
      </c>
      <c r="J12" s="8">
        <v>23857</v>
      </c>
      <c r="K12" s="8">
        <v>6482</v>
      </c>
      <c r="L12" s="8">
        <v>7855</v>
      </c>
      <c r="M12" s="8">
        <v>3695</v>
      </c>
      <c r="N12" s="8">
        <v>18032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41889</v>
      </c>
      <c r="X12" s="8">
        <v>53472</v>
      </c>
      <c r="Y12" s="8">
        <v>-11583</v>
      </c>
      <c r="Z12" s="2">
        <v>-21.66</v>
      </c>
      <c r="AA12" s="6">
        <v>106941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4169055</v>
      </c>
      <c r="F13" s="8">
        <v>4169055</v>
      </c>
      <c r="G13" s="8">
        <v>162485</v>
      </c>
      <c r="H13" s="8">
        <v>710071</v>
      </c>
      <c r="I13" s="8">
        <v>7996</v>
      </c>
      <c r="J13" s="8">
        <v>880552</v>
      </c>
      <c r="K13" s="8">
        <v>42103</v>
      </c>
      <c r="L13" s="8">
        <v>36493</v>
      </c>
      <c r="M13" s="8">
        <v>13850</v>
      </c>
      <c r="N13" s="8">
        <v>92446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972998</v>
      </c>
      <c r="X13" s="8">
        <v>2084526</v>
      </c>
      <c r="Y13" s="8">
        <v>-1111528</v>
      </c>
      <c r="Z13" s="2">
        <v>-53.32</v>
      </c>
      <c r="AA13" s="6">
        <v>4169055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5670799</v>
      </c>
      <c r="F14" s="8">
        <v>5670799</v>
      </c>
      <c r="G14" s="8">
        <v>497406</v>
      </c>
      <c r="H14" s="8">
        <v>511895</v>
      </c>
      <c r="I14" s="8">
        <v>533923</v>
      </c>
      <c r="J14" s="8">
        <v>1543224</v>
      </c>
      <c r="K14" s="8">
        <v>538033</v>
      </c>
      <c r="L14" s="8">
        <v>551497</v>
      </c>
      <c r="M14" s="8">
        <v>564556</v>
      </c>
      <c r="N14" s="8">
        <v>1654086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3197310</v>
      </c>
      <c r="X14" s="8">
        <v>2835402</v>
      </c>
      <c r="Y14" s="8">
        <v>361908</v>
      </c>
      <c r="Z14" s="2">
        <v>12.76</v>
      </c>
      <c r="AA14" s="6">
        <v>5670799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282564700</v>
      </c>
      <c r="F19" s="8">
        <v>282564700</v>
      </c>
      <c r="G19" s="8">
        <v>109960000</v>
      </c>
      <c r="H19" s="8">
        <v>18440</v>
      </c>
      <c r="I19" s="8">
        <v>150000</v>
      </c>
      <c r="J19" s="8">
        <v>110128440</v>
      </c>
      <c r="K19" s="8">
        <v>0</v>
      </c>
      <c r="L19" s="8">
        <v>256613</v>
      </c>
      <c r="M19" s="8">
        <v>104072958</v>
      </c>
      <c r="N19" s="8">
        <v>104329571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214458011</v>
      </c>
      <c r="X19" s="8">
        <v>203393500</v>
      </c>
      <c r="Y19" s="8">
        <v>11064511</v>
      </c>
      <c r="Z19" s="2">
        <v>5.44</v>
      </c>
      <c r="AA19" s="6">
        <v>282564700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758032</v>
      </c>
      <c r="F20" s="26">
        <v>758032</v>
      </c>
      <c r="G20" s="26">
        <v>43977</v>
      </c>
      <c r="H20" s="26">
        <v>44113</v>
      </c>
      <c r="I20" s="26">
        <v>59295</v>
      </c>
      <c r="J20" s="26">
        <v>147385</v>
      </c>
      <c r="K20" s="26">
        <v>94484</v>
      </c>
      <c r="L20" s="26">
        <v>59309</v>
      </c>
      <c r="M20" s="26">
        <v>37820</v>
      </c>
      <c r="N20" s="26">
        <v>191613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338998</v>
      </c>
      <c r="X20" s="26">
        <v>379014</v>
      </c>
      <c r="Y20" s="26">
        <v>-40016</v>
      </c>
      <c r="Z20" s="27">
        <v>-10.56</v>
      </c>
      <c r="AA20" s="28">
        <v>758032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372332369</v>
      </c>
      <c r="F22" s="35">
        <f t="shared" si="0"/>
        <v>372332369</v>
      </c>
      <c r="G22" s="35">
        <f t="shared" si="0"/>
        <v>118069973</v>
      </c>
      <c r="H22" s="35">
        <f t="shared" si="0"/>
        <v>8752351</v>
      </c>
      <c r="I22" s="35">
        <f t="shared" si="0"/>
        <v>8172682</v>
      </c>
      <c r="J22" s="35">
        <f t="shared" si="0"/>
        <v>134995006</v>
      </c>
      <c r="K22" s="35">
        <f t="shared" si="0"/>
        <v>8076637</v>
      </c>
      <c r="L22" s="35">
        <f t="shared" si="0"/>
        <v>8403329</v>
      </c>
      <c r="M22" s="35">
        <f t="shared" si="0"/>
        <v>112143396</v>
      </c>
      <c r="N22" s="35">
        <f t="shared" si="0"/>
        <v>128623362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263618368</v>
      </c>
      <c r="X22" s="35">
        <f t="shared" si="0"/>
        <v>248277334</v>
      </c>
      <c r="Y22" s="35">
        <f t="shared" si="0"/>
        <v>15341034</v>
      </c>
      <c r="Z22" s="36">
        <f>+IF(X22&lt;&gt;0,+(Y22/X22)*100,0)</f>
        <v>6.178990950498929</v>
      </c>
      <c r="AA22" s="33">
        <f>SUM(AA5:AA21)</f>
        <v>372332369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96788198</v>
      </c>
      <c r="F25" s="8">
        <v>96788198</v>
      </c>
      <c r="G25" s="8">
        <v>6642148</v>
      </c>
      <c r="H25" s="8">
        <v>6574925</v>
      </c>
      <c r="I25" s="8">
        <v>6592472</v>
      </c>
      <c r="J25" s="8">
        <v>19809545</v>
      </c>
      <c r="K25" s="8">
        <v>6464843</v>
      </c>
      <c r="L25" s="8">
        <v>8015435</v>
      </c>
      <c r="M25" s="8">
        <v>6637955</v>
      </c>
      <c r="N25" s="8">
        <v>21118233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40927778</v>
      </c>
      <c r="X25" s="8">
        <v>47841183</v>
      </c>
      <c r="Y25" s="8">
        <v>-6913405</v>
      </c>
      <c r="Z25" s="2">
        <v>-14.45</v>
      </c>
      <c r="AA25" s="6">
        <v>96788198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19419074</v>
      </c>
      <c r="F26" s="8">
        <v>19419074</v>
      </c>
      <c r="G26" s="8">
        <v>1448150</v>
      </c>
      <c r="H26" s="8">
        <v>1398865</v>
      </c>
      <c r="I26" s="8">
        <v>1345645</v>
      </c>
      <c r="J26" s="8">
        <v>4192660</v>
      </c>
      <c r="K26" s="8">
        <v>1339896</v>
      </c>
      <c r="L26" s="8">
        <v>1339896</v>
      </c>
      <c r="M26" s="8">
        <v>1339896</v>
      </c>
      <c r="N26" s="8">
        <v>4019688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8212348</v>
      </c>
      <c r="X26" s="8">
        <v>1618256</v>
      </c>
      <c r="Y26" s="8">
        <v>6594092</v>
      </c>
      <c r="Z26" s="2">
        <v>407.48</v>
      </c>
      <c r="AA26" s="6">
        <v>19419074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42085967</v>
      </c>
      <c r="F27" s="8">
        <v>42085967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42085967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13927406</v>
      </c>
      <c r="F28" s="8">
        <v>13927406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13927406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6877220</v>
      </c>
      <c r="F29" s="8">
        <v>6877220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10189</v>
      </c>
      <c r="M29" s="8">
        <v>0</v>
      </c>
      <c r="N29" s="8">
        <v>10189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10189</v>
      </c>
      <c r="X29" s="8">
        <v>648612</v>
      </c>
      <c r="Y29" s="8">
        <v>-638423</v>
      </c>
      <c r="Z29" s="2">
        <v>-98.43</v>
      </c>
      <c r="AA29" s="6">
        <v>6877220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23320000</v>
      </c>
      <c r="F30" s="8">
        <v>23320000</v>
      </c>
      <c r="G30" s="8">
        <v>2285534</v>
      </c>
      <c r="H30" s="8">
        <v>0</v>
      </c>
      <c r="I30" s="8">
        <v>4861256</v>
      </c>
      <c r="J30" s="8">
        <v>7146790</v>
      </c>
      <c r="K30" s="8">
        <v>0</v>
      </c>
      <c r="L30" s="8">
        <v>1697119</v>
      </c>
      <c r="M30" s="8">
        <v>820715</v>
      </c>
      <c r="N30" s="8">
        <v>2517834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9664624</v>
      </c>
      <c r="X30" s="8">
        <v>11659998</v>
      </c>
      <c r="Y30" s="8">
        <v>-1995374</v>
      </c>
      <c r="Z30" s="2">
        <v>-17.11</v>
      </c>
      <c r="AA30" s="6">
        <v>23320000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19680625</v>
      </c>
      <c r="F31" s="8">
        <v>19680625</v>
      </c>
      <c r="G31" s="8">
        <v>1621625</v>
      </c>
      <c r="H31" s="8">
        <v>333905</v>
      </c>
      <c r="I31" s="8">
        <v>2007650</v>
      </c>
      <c r="J31" s="8">
        <v>3963180</v>
      </c>
      <c r="K31" s="8">
        <v>1449964</v>
      </c>
      <c r="L31" s="8">
        <v>1745552</v>
      </c>
      <c r="M31" s="8">
        <v>2457341</v>
      </c>
      <c r="N31" s="8">
        <v>5652857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9616037</v>
      </c>
      <c r="X31" s="8">
        <v>9840312</v>
      </c>
      <c r="Y31" s="8">
        <v>-224275</v>
      </c>
      <c r="Z31" s="2">
        <v>-2.28</v>
      </c>
      <c r="AA31" s="6">
        <v>19680625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47429905</v>
      </c>
      <c r="F32" s="8">
        <v>47429905</v>
      </c>
      <c r="G32" s="8">
        <v>5540448</v>
      </c>
      <c r="H32" s="8">
        <v>4352162</v>
      </c>
      <c r="I32" s="8">
        <v>3971137</v>
      </c>
      <c r="J32" s="8">
        <v>13863747</v>
      </c>
      <c r="K32" s="8">
        <v>2575040</v>
      </c>
      <c r="L32" s="8">
        <v>4560883</v>
      </c>
      <c r="M32" s="8">
        <v>4130123</v>
      </c>
      <c r="N32" s="8">
        <v>11266046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25129793</v>
      </c>
      <c r="X32" s="8">
        <v>23714952</v>
      </c>
      <c r="Y32" s="8">
        <v>1414841</v>
      </c>
      <c r="Z32" s="2">
        <v>5.97</v>
      </c>
      <c r="AA32" s="6">
        <v>47429905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19194666</v>
      </c>
      <c r="F33" s="8">
        <v>19194666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7037331</v>
      </c>
      <c r="Y33" s="8">
        <v>-7037331</v>
      </c>
      <c r="Z33" s="2">
        <v>-100</v>
      </c>
      <c r="AA33" s="6">
        <v>19194666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93772173</v>
      </c>
      <c r="F34" s="8">
        <v>93772173</v>
      </c>
      <c r="G34" s="8">
        <v>21393626</v>
      </c>
      <c r="H34" s="8">
        <v>8363056</v>
      </c>
      <c r="I34" s="8">
        <v>7913830</v>
      </c>
      <c r="J34" s="8">
        <v>37670512</v>
      </c>
      <c r="K34" s="8">
        <v>8344731</v>
      </c>
      <c r="L34" s="8">
        <v>10749629</v>
      </c>
      <c r="M34" s="8">
        <v>12242873</v>
      </c>
      <c r="N34" s="8">
        <v>31337233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69007745</v>
      </c>
      <c r="X34" s="8">
        <v>51188383</v>
      </c>
      <c r="Y34" s="8">
        <v>17819362</v>
      </c>
      <c r="Z34" s="2">
        <v>34.81</v>
      </c>
      <c r="AA34" s="6">
        <v>93772173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382495234</v>
      </c>
      <c r="F36" s="35">
        <f t="shared" si="1"/>
        <v>382495234</v>
      </c>
      <c r="G36" s="35">
        <f t="shared" si="1"/>
        <v>38931531</v>
      </c>
      <c r="H36" s="35">
        <f t="shared" si="1"/>
        <v>21022913</v>
      </c>
      <c r="I36" s="35">
        <f t="shared" si="1"/>
        <v>26691990</v>
      </c>
      <c r="J36" s="35">
        <f t="shared" si="1"/>
        <v>86646434</v>
      </c>
      <c r="K36" s="35">
        <f t="shared" si="1"/>
        <v>20174474</v>
      </c>
      <c r="L36" s="35">
        <f t="shared" si="1"/>
        <v>28118703</v>
      </c>
      <c r="M36" s="35">
        <f t="shared" si="1"/>
        <v>27628903</v>
      </c>
      <c r="N36" s="35">
        <f t="shared" si="1"/>
        <v>75922080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162568514</v>
      </c>
      <c r="X36" s="35">
        <f t="shared" si="1"/>
        <v>153549027</v>
      </c>
      <c r="Y36" s="35">
        <f t="shared" si="1"/>
        <v>9019487</v>
      </c>
      <c r="Z36" s="36">
        <f>+IF(X36&lt;&gt;0,+(Y36/X36)*100,0)</f>
        <v>5.874011171689157</v>
      </c>
      <c r="AA36" s="33">
        <f>SUM(AA25:AA35)</f>
        <v>382495234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-10162865</v>
      </c>
      <c r="F38" s="48">
        <f t="shared" si="2"/>
        <v>-10162865</v>
      </c>
      <c r="G38" s="48">
        <f t="shared" si="2"/>
        <v>79138442</v>
      </c>
      <c r="H38" s="48">
        <f t="shared" si="2"/>
        <v>-12270562</v>
      </c>
      <c r="I38" s="48">
        <f t="shared" si="2"/>
        <v>-18519308</v>
      </c>
      <c r="J38" s="48">
        <f t="shared" si="2"/>
        <v>48348572</v>
      </c>
      <c r="K38" s="48">
        <f t="shared" si="2"/>
        <v>-12097837</v>
      </c>
      <c r="L38" s="48">
        <f t="shared" si="2"/>
        <v>-19715374</v>
      </c>
      <c r="M38" s="48">
        <f t="shared" si="2"/>
        <v>84514493</v>
      </c>
      <c r="N38" s="48">
        <f t="shared" si="2"/>
        <v>52701282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101049854</v>
      </c>
      <c r="X38" s="48">
        <f>IF(F22=F36,0,X22-X36)</f>
        <v>94728307</v>
      </c>
      <c r="Y38" s="48">
        <f t="shared" si="2"/>
        <v>6321547</v>
      </c>
      <c r="Z38" s="49">
        <f>+IF(X38&lt;&gt;0,+(Y38/X38)*100,0)</f>
        <v>6.673345275768519</v>
      </c>
      <c r="AA38" s="46">
        <f>+AA22-AA36</f>
        <v>-10162865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101359166</v>
      </c>
      <c r="F39" s="8">
        <v>101359166</v>
      </c>
      <c r="G39" s="8">
        <v>0</v>
      </c>
      <c r="H39" s="8">
        <v>0</v>
      </c>
      <c r="I39" s="8">
        <v>0</v>
      </c>
      <c r="J39" s="8">
        <v>0</v>
      </c>
      <c r="K39" s="8">
        <v>46129887</v>
      </c>
      <c r="L39" s="8">
        <v>11954997</v>
      </c>
      <c r="M39" s="8">
        <v>0</v>
      </c>
      <c r="N39" s="8">
        <v>58084884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58084884</v>
      </c>
      <c r="X39" s="8">
        <v>70951416</v>
      </c>
      <c r="Y39" s="8">
        <v>-12866532</v>
      </c>
      <c r="Z39" s="2">
        <v>-18.13</v>
      </c>
      <c r="AA39" s="6">
        <v>101359166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91196301</v>
      </c>
      <c r="F42" s="57">
        <f t="shared" si="3"/>
        <v>91196301</v>
      </c>
      <c r="G42" s="57">
        <f t="shared" si="3"/>
        <v>79138442</v>
      </c>
      <c r="H42" s="57">
        <f t="shared" si="3"/>
        <v>-12270562</v>
      </c>
      <c r="I42" s="57">
        <f t="shared" si="3"/>
        <v>-18519308</v>
      </c>
      <c r="J42" s="57">
        <f t="shared" si="3"/>
        <v>48348572</v>
      </c>
      <c r="K42" s="57">
        <f t="shared" si="3"/>
        <v>34032050</v>
      </c>
      <c r="L42" s="57">
        <f t="shared" si="3"/>
        <v>-7760377</v>
      </c>
      <c r="M42" s="57">
        <f t="shared" si="3"/>
        <v>84514493</v>
      </c>
      <c r="N42" s="57">
        <f t="shared" si="3"/>
        <v>110786166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159134738</v>
      </c>
      <c r="X42" s="57">
        <f t="shared" si="3"/>
        <v>165679723</v>
      </c>
      <c r="Y42" s="57">
        <f t="shared" si="3"/>
        <v>-6544985</v>
      </c>
      <c r="Z42" s="58">
        <f>+IF(X42&lt;&gt;0,+(Y42/X42)*100,0)</f>
        <v>-3.9503838378580585</v>
      </c>
      <c r="AA42" s="55">
        <f>SUM(AA38:AA41)</f>
        <v>91196301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91196301</v>
      </c>
      <c r="F44" s="65">
        <f t="shared" si="4"/>
        <v>91196301</v>
      </c>
      <c r="G44" s="65">
        <f t="shared" si="4"/>
        <v>79138442</v>
      </c>
      <c r="H44" s="65">
        <f t="shared" si="4"/>
        <v>-12270562</v>
      </c>
      <c r="I44" s="65">
        <f t="shared" si="4"/>
        <v>-18519308</v>
      </c>
      <c r="J44" s="65">
        <f t="shared" si="4"/>
        <v>48348572</v>
      </c>
      <c r="K44" s="65">
        <f t="shared" si="4"/>
        <v>34032050</v>
      </c>
      <c r="L44" s="65">
        <f t="shared" si="4"/>
        <v>-7760377</v>
      </c>
      <c r="M44" s="65">
        <f t="shared" si="4"/>
        <v>84514493</v>
      </c>
      <c r="N44" s="65">
        <f t="shared" si="4"/>
        <v>110786166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159134738</v>
      </c>
      <c r="X44" s="65">
        <f t="shared" si="4"/>
        <v>165679723</v>
      </c>
      <c r="Y44" s="65">
        <f t="shared" si="4"/>
        <v>-6544985</v>
      </c>
      <c r="Z44" s="66">
        <f>+IF(X44&lt;&gt;0,+(Y44/X44)*100,0)</f>
        <v>-3.9503838378580585</v>
      </c>
      <c r="AA44" s="63">
        <f>+AA42-AA43</f>
        <v>91196301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91196301</v>
      </c>
      <c r="F46" s="57">
        <f t="shared" si="5"/>
        <v>91196301</v>
      </c>
      <c r="G46" s="57">
        <f t="shared" si="5"/>
        <v>79138442</v>
      </c>
      <c r="H46" s="57">
        <f t="shared" si="5"/>
        <v>-12270562</v>
      </c>
      <c r="I46" s="57">
        <f t="shared" si="5"/>
        <v>-18519308</v>
      </c>
      <c r="J46" s="57">
        <f t="shared" si="5"/>
        <v>48348572</v>
      </c>
      <c r="K46" s="57">
        <f t="shared" si="5"/>
        <v>34032050</v>
      </c>
      <c r="L46" s="57">
        <f t="shared" si="5"/>
        <v>-7760377</v>
      </c>
      <c r="M46" s="57">
        <f t="shared" si="5"/>
        <v>84514493</v>
      </c>
      <c r="N46" s="57">
        <f t="shared" si="5"/>
        <v>110786166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159134738</v>
      </c>
      <c r="X46" s="57">
        <f t="shared" si="5"/>
        <v>165679723</v>
      </c>
      <c r="Y46" s="57">
        <f t="shared" si="5"/>
        <v>-6544985</v>
      </c>
      <c r="Z46" s="58">
        <f>+IF(X46&lt;&gt;0,+(Y46/X46)*100,0)</f>
        <v>-3.9503838378580585</v>
      </c>
      <c r="AA46" s="55">
        <f>SUM(AA44:AA45)</f>
        <v>91196301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91196301</v>
      </c>
      <c r="F48" s="73">
        <f t="shared" si="6"/>
        <v>91196301</v>
      </c>
      <c r="G48" s="73">
        <f t="shared" si="6"/>
        <v>79138442</v>
      </c>
      <c r="H48" s="74">
        <f t="shared" si="6"/>
        <v>-12270562</v>
      </c>
      <c r="I48" s="74">
        <f t="shared" si="6"/>
        <v>-18519308</v>
      </c>
      <c r="J48" s="74">
        <f t="shared" si="6"/>
        <v>48348572</v>
      </c>
      <c r="K48" s="74">
        <f t="shared" si="6"/>
        <v>34032050</v>
      </c>
      <c r="L48" s="74">
        <f t="shared" si="6"/>
        <v>-7760377</v>
      </c>
      <c r="M48" s="73">
        <f t="shared" si="6"/>
        <v>84514493</v>
      </c>
      <c r="N48" s="73">
        <f t="shared" si="6"/>
        <v>110786166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159134738</v>
      </c>
      <c r="X48" s="74">
        <f t="shared" si="6"/>
        <v>165679723</v>
      </c>
      <c r="Y48" s="74">
        <f t="shared" si="6"/>
        <v>-6544985</v>
      </c>
      <c r="Z48" s="75">
        <f>+IF(X48&lt;&gt;0,+(Y48/X48)*100,0)</f>
        <v>-3.9503838378580585</v>
      </c>
      <c r="AA48" s="76">
        <f>SUM(AA46:AA47)</f>
        <v>91196301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272706788</v>
      </c>
      <c r="D5" s="6">
        <v>0</v>
      </c>
      <c r="E5" s="7">
        <v>317222791</v>
      </c>
      <c r="F5" s="8">
        <v>317222791</v>
      </c>
      <c r="G5" s="8">
        <v>51163229</v>
      </c>
      <c r="H5" s="8">
        <v>21908608</v>
      </c>
      <c r="I5" s="8">
        <v>22111580</v>
      </c>
      <c r="J5" s="8">
        <v>95183417</v>
      </c>
      <c r="K5" s="8">
        <v>20425307</v>
      </c>
      <c r="L5" s="8">
        <v>19773997</v>
      </c>
      <c r="M5" s="8">
        <v>20506925</v>
      </c>
      <c r="N5" s="8">
        <v>60706229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155889646</v>
      </c>
      <c r="X5" s="8">
        <v>186890398</v>
      </c>
      <c r="Y5" s="8">
        <v>-31000752</v>
      </c>
      <c r="Z5" s="2">
        <v>-16.59</v>
      </c>
      <c r="AA5" s="6">
        <v>317222791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661692277</v>
      </c>
      <c r="D7" s="6">
        <v>0</v>
      </c>
      <c r="E7" s="7">
        <v>801492693</v>
      </c>
      <c r="F7" s="8">
        <v>801492693</v>
      </c>
      <c r="G7" s="8">
        <v>62419842</v>
      </c>
      <c r="H7" s="8">
        <v>67787346</v>
      </c>
      <c r="I7" s="8">
        <v>66805880</v>
      </c>
      <c r="J7" s="8">
        <v>197013068</v>
      </c>
      <c r="K7" s="8">
        <v>54669882</v>
      </c>
      <c r="L7" s="8">
        <v>58492263</v>
      </c>
      <c r="M7" s="8">
        <v>48994225</v>
      </c>
      <c r="N7" s="8">
        <v>162156370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359169438</v>
      </c>
      <c r="X7" s="8">
        <v>398629944</v>
      </c>
      <c r="Y7" s="8">
        <v>-39460506</v>
      </c>
      <c r="Z7" s="2">
        <v>-9.9</v>
      </c>
      <c r="AA7" s="6">
        <v>801492693</v>
      </c>
    </row>
    <row r="8" spans="1:27" ht="13.5">
      <c r="A8" s="25" t="s">
        <v>35</v>
      </c>
      <c r="B8" s="24"/>
      <c r="C8" s="6">
        <v>433534751</v>
      </c>
      <c r="D8" s="6">
        <v>0</v>
      </c>
      <c r="E8" s="7">
        <v>492182388</v>
      </c>
      <c r="F8" s="8">
        <v>492182388</v>
      </c>
      <c r="G8" s="8">
        <v>41028007</v>
      </c>
      <c r="H8" s="8">
        <v>42162767</v>
      </c>
      <c r="I8" s="8">
        <v>40393367</v>
      </c>
      <c r="J8" s="8">
        <v>123584141</v>
      </c>
      <c r="K8" s="8">
        <v>38841108</v>
      </c>
      <c r="L8" s="8">
        <v>41312132</v>
      </c>
      <c r="M8" s="8">
        <v>39652856</v>
      </c>
      <c r="N8" s="8">
        <v>119806096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243390237</v>
      </c>
      <c r="X8" s="8">
        <v>260146861</v>
      </c>
      <c r="Y8" s="8">
        <v>-16756624</v>
      </c>
      <c r="Z8" s="2">
        <v>-6.44</v>
      </c>
      <c r="AA8" s="6">
        <v>492182388</v>
      </c>
    </row>
    <row r="9" spans="1:27" ht="13.5">
      <c r="A9" s="25" t="s">
        <v>36</v>
      </c>
      <c r="B9" s="24"/>
      <c r="C9" s="6">
        <v>91495500</v>
      </c>
      <c r="D9" s="6">
        <v>0</v>
      </c>
      <c r="E9" s="7">
        <v>106575381</v>
      </c>
      <c r="F9" s="8">
        <v>106575381</v>
      </c>
      <c r="G9" s="8">
        <v>8763285</v>
      </c>
      <c r="H9" s="8">
        <v>10545312</v>
      </c>
      <c r="I9" s="8">
        <v>8768807</v>
      </c>
      <c r="J9" s="8">
        <v>28077404</v>
      </c>
      <c r="K9" s="8">
        <v>8795674</v>
      </c>
      <c r="L9" s="8">
        <v>9266931</v>
      </c>
      <c r="M9" s="8">
        <v>9236331</v>
      </c>
      <c r="N9" s="8">
        <v>27298936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55376340</v>
      </c>
      <c r="X9" s="8">
        <v>73344292</v>
      </c>
      <c r="Y9" s="8">
        <v>-17967952</v>
      </c>
      <c r="Z9" s="2">
        <v>-24.5</v>
      </c>
      <c r="AA9" s="6">
        <v>106575381</v>
      </c>
    </row>
    <row r="10" spans="1:27" ht="13.5">
      <c r="A10" s="25" t="s">
        <v>37</v>
      </c>
      <c r="B10" s="24"/>
      <c r="C10" s="6">
        <v>122543297</v>
      </c>
      <c r="D10" s="6">
        <v>0</v>
      </c>
      <c r="E10" s="7">
        <v>149572281</v>
      </c>
      <c r="F10" s="26">
        <v>149572281</v>
      </c>
      <c r="G10" s="26">
        <v>12013357</v>
      </c>
      <c r="H10" s="26">
        <v>16610811</v>
      </c>
      <c r="I10" s="26">
        <v>11484472</v>
      </c>
      <c r="J10" s="26">
        <v>40108640</v>
      </c>
      <c r="K10" s="26">
        <v>10761927</v>
      </c>
      <c r="L10" s="26">
        <v>11581728</v>
      </c>
      <c r="M10" s="26">
        <v>11645660</v>
      </c>
      <c r="N10" s="26">
        <v>33989315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74097955</v>
      </c>
      <c r="X10" s="26">
        <v>82880370</v>
      </c>
      <c r="Y10" s="26">
        <v>-8782415</v>
      </c>
      <c r="Z10" s="27">
        <v>-10.6</v>
      </c>
      <c r="AA10" s="28">
        <v>149572281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26600000</v>
      </c>
      <c r="F11" s="8">
        <v>26600000</v>
      </c>
      <c r="G11" s="8">
        <v>73846</v>
      </c>
      <c r="H11" s="8">
        <v>623308</v>
      </c>
      <c r="I11" s="8">
        <v>913193</v>
      </c>
      <c r="J11" s="8">
        <v>1610347</v>
      </c>
      <c r="K11" s="8">
        <v>-39566</v>
      </c>
      <c r="L11" s="8">
        <v>1175870</v>
      </c>
      <c r="M11" s="8">
        <v>-15377</v>
      </c>
      <c r="N11" s="8">
        <v>1120927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2731274</v>
      </c>
      <c r="X11" s="8">
        <v>1073524</v>
      </c>
      <c r="Y11" s="8">
        <v>1657750</v>
      </c>
      <c r="Z11" s="2">
        <v>154.42</v>
      </c>
      <c r="AA11" s="6">
        <v>26600000</v>
      </c>
    </row>
    <row r="12" spans="1:27" ht="13.5">
      <c r="A12" s="25" t="s">
        <v>39</v>
      </c>
      <c r="B12" s="29"/>
      <c r="C12" s="6">
        <v>4579207</v>
      </c>
      <c r="D12" s="6">
        <v>0</v>
      </c>
      <c r="E12" s="7">
        <v>6614948</v>
      </c>
      <c r="F12" s="8">
        <v>6614948</v>
      </c>
      <c r="G12" s="8">
        <v>326189</v>
      </c>
      <c r="H12" s="8">
        <v>356154</v>
      </c>
      <c r="I12" s="8">
        <v>617265</v>
      </c>
      <c r="J12" s="8">
        <v>1299608</v>
      </c>
      <c r="K12" s="8">
        <v>440533</v>
      </c>
      <c r="L12" s="8">
        <v>913449</v>
      </c>
      <c r="M12" s="8">
        <v>494821</v>
      </c>
      <c r="N12" s="8">
        <v>1848803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3148411</v>
      </c>
      <c r="X12" s="8">
        <v>3721728</v>
      </c>
      <c r="Y12" s="8">
        <v>-573317</v>
      </c>
      <c r="Z12" s="2">
        <v>-15.4</v>
      </c>
      <c r="AA12" s="6">
        <v>6614948</v>
      </c>
    </row>
    <row r="13" spans="1:27" ht="13.5">
      <c r="A13" s="23" t="s">
        <v>40</v>
      </c>
      <c r="B13" s="29"/>
      <c r="C13" s="6">
        <v>6911774</v>
      </c>
      <c r="D13" s="6">
        <v>0</v>
      </c>
      <c r="E13" s="7">
        <v>2108000</v>
      </c>
      <c r="F13" s="8">
        <v>2108000</v>
      </c>
      <c r="G13" s="8">
        <v>35945</v>
      </c>
      <c r="H13" s="8">
        <v>454</v>
      </c>
      <c r="I13" s="8">
        <v>10836</v>
      </c>
      <c r="J13" s="8">
        <v>47235</v>
      </c>
      <c r="K13" s="8">
        <v>234397</v>
      </c>
      <c r="L13" s="8">
        <v>7068</v>
      </c>
      <c r="M13" s="8">
        <v>51266</v>
      </c>
      <c r="N13" s="8">
        <v>292731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339966</v>
      </c>
      <c r="X13" s="8">
        <v>1215668</v>
      </c>
      <c r="Y13" s="8">
        <v>-875702</v>
      </c>
      <c r="Z13" s="2">
        <v>-72.03</v>
      </c>
      <c r="AA13" s="6">
        <v>2108000</v>
      </c>
    </row>
    <row r="14" spans="1:27" ht="13.5">
      <c r="A14" s="23" t="s">
        <v>41</v>
      </c>
      <c r="B14" s="29"/>
      <c r="C14" s="6">
        <v>131568960</v>
      </c>
      <c r="D14" s="6">
        <v>0</v>
      </c>
      <c r="E14" s="7">
        <v>106207742</v>
      </c>
      <c r="F14" s="8">
        <v>106207742</v>
      </c>
      <c r="G14" s="8">
        <v>12223305</v>
      </c>
      <c r="H14" s="8">
        <v>11086926</v>
      </c>
      <c r="I14" s="8">
        <v>12906892</v>
      </c>
      <c r="J14" s="8">
        <v>36217123</v>
      </c>
      <c r="K14" s="8">
        <v>12937709</v>
      </c>
      <c r="L14" s="8">
        <v>11838632</v>
      </c>
      <c r="M14" s="8">
        <v>14246652</v>
      </c>
      <c r="N14" s="8">
        <v>39022993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75240116</v>
      </c>
      <c r="X14" s="8">
        <v>45178977</v>
      </c>
      <c r="Y14" s="8">
        <v>30061139</v>
      </c>
      <c r="Z14" s="2">
        <v>66.54</v>
      </c>
      <c r="AA14" s="6">
        <v>106207742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13573270</v>
      </c>
      <c r="D16" s="6">
        <v>0</v>
      </c>
      <c r="E16" s="7">
        <v>7102000</v>
      </c>
      <c r="F16" s="8">
        <v>7102000</v>
      </c>
      <c r="G16" s="8">
        <v>55735</v>
      </c>
      <c r="H16" s="8">
        <v>171277</v>
      </c>
      <c r="I16" s="8">
        <v>123624</v>
      </c>
      <c r="J16" s="8">
        <v>350636</v>
      </c>
      <c r="K16" s="8">
        <v>102579</v>
      </c>
      <c r="L16" s="8">
        <v>102579</v>
      </c>
      <c r="M16" s="8">
        <v>111836</v>
      </c>
      <c r="N16" s="8">
        <v>316994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667630</v>
      </c>
      <c r="X16" s="8">
        <v>4281445</v>
      </c>
      <c r="Y16" s="8">
        <v>-3613815</v>
      </c>
      <c r="Z16" s="2">
        <v>-84.41</v>
      </c>
      <c r="AA16" s="6">
        <v>7102000</v>
      </c>
    </row>
    <row r="17" spans="1:27" ht="13.5">
      <c r="A17" s="23" t="s">
        <v>44</v>
      </c>
      <c r="B17" s="29"/>
      <c r="C17" s="6">
        <v>6614545</v>
      </c>
      <c r="D17" s="6">
        <v>0</v>
      </c>
      <c r="E17" s="7">
        <v>7708000</v>
      </c>
      <c r="F17" s="8">
        <v>7708000</v>
      </c>
      <c r="G17" s="8">
        <v>751406</v>
      </c>
      <c r="H17" s="8">
        <v>572054</v>
      </c>
      <c r="I17" s="8">
        <v>697579</v>
      </c>
      <c r="J17" s="8">
        <v>2021039</v>
      </c>
      <c r="K17" s="8">
        <v>620569</v>
      </c>
      <c r="L17" s="8">
        <v>691696</v>
      </c>
      <c r="M17" s="8">
        <v>259247</v>
      </c>
      <c r="N17" s="8">
        <v>1571512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3592551</v>
      </c>
      <c r="X17" s="8">
        <v>3580681</v>
      </c>
      <c r="Y17" s="8">
        <v>11870</v>
      </c>
      <c r="Z17" s="2">
        <v>0.33</v>
      </c>
      <c r="AA17" s="6">
        <v>7708000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453998989</v>
      </c>
      <c r="D19" s="6">
        <v>0</v>
      </c>
      <c r="E19" s="7">
        <v>351271100</v>
      </c>
      <c r="F19" s="8">
        <v>351271100</v>
      </c>
      <c r="G19" s="8">
        <v>142856000</v>
      </c>
      <c r="H19" s="8">
        <v>2224000</v>
      </c>
      <c r="I19" s="8">
        <v>400000</v>
      </c>
      <c r="J19" s="8">
        <v>145480000</v>
      </c>
      <c r="K19" s="8">
        <v>0</v>
      </c>
      <c r="L19" s="8">
        <v>745000</v>
      </c>
      <c r="M19" s="8">
        <v>111092000</v>
      </c>
      <c r="N19" s="8">
        <v>111837000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257317000</v>
      </c>
      <c r="X19" s="8">
        <v>185398598</v>
      </c>
      <c r="Y19" s="8">
        <v>71918402</v>
      </c>
      <c r="Z19" s="2">
        <v>38.79</v>
      </c>
      <c r="AA19" s="6">
        <v>351271100</v>
      </c>
    </row>
    <row r="20" spans="1:27" ht="13.5">
      <c r="A20" s="23" t="s">
        <v>47</v>
      </c>
      <c r="B20" s="29"/>
      <c r="C20" s="6">
        <v>78617212</v>
      </c>
      <c r="D20" s="6">
        <v>0</v>
      </c>
      <c r="E20" s="7">
        <v>139516000</v>
      </c>
      <c r="F20" s="26">
        <v>139516000</v>
      </c>
      <c r="G20" s="26">
        <v>10690697</v>
      </c>
      <c r="H20" s="26">
        <v>8828932</v>
      </c>
      <c r="I20" s="26">
        <v>18771876</v>
      </c>
      <c r="J20" s="26">
        <v>38291505</v>
      </c>
      <c r="K20" s="26">
        <v>18389044</v>
      </c>
      <c r="L20" s="26">
        <v>13012099</v>
      </c>
      <c r="M20" s="26">
        <v>15215784</v>
      </c>
      <c r="N20" s="26">
        <v>46616927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84908432</v>
      </c>
      <c r="X20" s="26">
        <v>63113670</v>
      </c>
      <c r="Y20" s="26">
        <v>21794762</v>
      </c>
      <c r="Z20" s="27">
        <v>34.53</v>
      </c>
      <c r="AA20" s="28">
        <v>139516000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2277836570</v>
      </c>
      <c r="D22" s="33">
        <f>SUM(D5:D21)</f>
        <v>0</v>
      </c>
      <c r="E22" s="34">
        <f t="shared" si="0"/>
        <v>2514173324</v>
      </c>
      <c r="F22" s="35">
        <f t="shared" si="0"/>
        <v>2514173324</v>
      </c>
      <c r="G22" s="35">
        <f t="shared" si="0"/>
        <v>342400843</v>
      </c>
      <c r="H22" s="35">
        <f t="shared" si="0"/>
        <v>182877949</v>
      </c>
      <c r="I22" s="35">
        <f t="shared" si="0"/>
        <v>184005371</v>
      </c>
      <c r="J22" s="35">
        <f t="shared" si="0"/>
        <v>709284163</v>
      </c>
      <c r="K22" s="35">
        <f t="shared" si="0"/>
        <v>166179163</v>
      </c>
      <c r="L22" s="35">
        <f t="shared" si="0"/>
        <v>168913444</v>
      </c>
      <c r="M22" s="35">
        <f t="shared" si="0"/>
        <v>271492226</v>
      </c>
      <c r="N22" s="35">
        <f t="shared" si="0"/>
        <v>606584833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1315868996</v>
      </c>
      <c r="X22" s="35">
        <f t="shared" si="0"/>
        <v>1309456156</v>
      </c>
      <c r="Y22" s="35">
        <f t="shared" si="0"/>
        <v>6412840</v>
      </c>
      <c r="Z22" s="36">
        <f>+IF(X22&lt;&gt;0,+(Y22/X22)*100,0)</f>
        <v>0.48973308274706373</v>
      </c>
      <c r="AA22" s="33">
        <f>SUM(AA5:AA21)</f>
        <v>2514173324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489414758</v>
      </c>
      <c r="D25" s="6">
        <v>0</v>
      </c>
      <c r="E25" s="7">
        <v>527465949</v>
      </c>
      <c r="F25" s="8">
        <v>527465949</v>
      </c>
      <c r="G25" s="8">
        <v>41918258</v>
      </c>
      <c r="H25" s="8">
        <v>42004046</v>
      </c>
      <c r="I25" s="8">
        <v>41171427</v>
      </c>
      <c r="J25" s="8">
        <v>125093731</v>
      </c>
      <c r="K25" s="8">
        <v>42804879</v>
      </c>
      <c r="L25" s="8">
        <v>42962209</v>
      </c>
      <c r="M25" s="8">
        <v>42627656</v>
      </c>
      <c r="N25" s="8">
        <v>128394744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253488475</v>
      </c>
      <c r="X25" s="8">
        <v>264268928</v>
      </c>
      <c r="Y25" s="8">
        <v>-10780453</v>
      </c>
      <c r="Z25" s="2">
        <v>-4.08</v>
      </c>
      <c r="AA25" s="6">
        <v>527465949</v>
      </c>
    </row>
    <row r="26" spans="1:27" ht="13.5">
      <c r="A26" s="25" t="s">
        <v>52</v>
      </c>
      <c r="B26" s="24"/>
      <c r="C26" s="6">
        <v>23981844</v>
      </c>
      <c r="D26" s="6">
        <v>0</v>
      </c>
      <c r="E26" s="7">
        <v>25138051</v>
      </c>
      <c r="F26" s="8">
        <v>25138051</v>
      </c>
      <c r="G26" s="8">
        <v>-233264</v>
      </c>
      <c r="H26" s="8">
        <v>2800967</v>
      </c>
      <c r="I26" s="8">
        <v>2064199</v>
      </c>
      <c r="J26" s="8">
        <v>4631902</v>
      </c>
      <c r="K26" s="8">
        <v>2124317</v>
      </c>
      <c r="L26" s="8">
        <v>2107568</v>
      </c>
      <c r="M26" s="8">
        <v>2107568</v>
      </c>
      <c r="N26" s="8">
        <v>6339453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10971355</v>
      </c>
      <c r="X26" s="8">
        <v>13037947</v>
      </c>
      <c r="Y26" s="8">
        <v>-2066592</v>
      </c>
      <c r="Z26" s="2">
        <v>-15.85</v>
      </c>
      <c r="AA26" s="6">
        <v>25138051</v>
      </c>
    </row>
    <row r="27" spans="1:27" ht="13.5">
      <c r="A27" s="25" t="s">
        <v>53</v>
      </c>
      <c r="B27" s="24"/>
      <c r="C27" s="6">
        <v>504488835</v>
      </c>
      <c r="D27" s="6">
        <v>0</v>
      </c>
      <c r="E27" s="7">
        <v>367522590</v>
      </c>
      <c r="F27" s="8">
        <v>367522590</v>
      </c>
      <c r="G27" s="8">
        <v>30626882</v>
      </c>
      <c r="H27" s="8">
        <v>30626882</v>
      </c>
      <c r="I27" s="8">
        <v>30626882</v>
      </c>
      <c r="J27" s="8">
        <v>91880646</v>
      </c>
      <c r="K27" s="8">
        <v>30626882</v>
      </c>
      <c r="L27" s="8">
        <v>30626882</v>
      </c>
      <c r="M27" s="8">
        <v>30626882</v>
      </c>
      <c r="N27" s="8">
        <v>91880646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183761292</v>
      </c>
      <c r="X27" s="8">
        <v>163684456</v>
      </c>
      <c r="Y27" s="8">
        <v>20076836</v>
      </c>
      <c r="Z27" s="2">
        <v>12.27</v>
      </c>
      <c r="AA27" s="6">
        <v>367522590</v>
      </c>
    </row>
    <row r="28" spans="1:27" ht="13.5">
      <c r="A28" s="25" t="s">
        <v>54</v>
      </c>
      <c r="B28" s="24"/>
      <c r="C28" s="6">
        <v>472943600</v>
      </c>
      <c r="D28" s="6">
        <v>0</v>
      </c>
      <c r="E28" s="7">
        <v>476887953</v>
      </c>
      <c r="F28" s="8">
        <v>476887953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197059835</v>
      </c>
      <c r="M28" s="8">
        <v>39411966</v>
      </c>
      <c r="N28" s="8">
        <v>236471801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236471801</v>
      </c>
      <c r="X28" s="8">
        <v>227742433</v>
      </c>
      <c r="Y28" s="8">
        <v>8729368</v>
      </c>
      <c r="Z28" s="2">
        <v>3.83</v>
      </c>
      <c r="AA28" s="6">
        <v>476887953</v>
      </c>
    </row>
    <row r="29" spans="1:27" ht="13.5">
      <c r="A29" s="25" t="s">
        <v>55</v>
      </c>
      <c r="B29" s="24"/>
      <c r="C29" s="6">
        <v>33862799</v>
      </c>
      <c r="D29" s="6">
        <v>0</v>
      </c>
      <c r="E29" s="7">
        <v>14180861</v>
      </c>
      <c r="F29" s="8">
        <v>14180861</v>
      </c>
      <c r="G29" s="8">
        <v>247947</v>
      </c>
      <c r="H29" s="8">
        <v>246774</v>
      </c>
      <c r="I29" s="8">
        <v>1978601</v>
      </c>
      <c r="J29" s="8">
        <v>2473322</v>
      </c>
      <c r="K29" s="8">
        <v>244119</v>
      </c>
      <c r="L29" s="8">
        <v>234832</v>
      </c>
      <c r="M29" s="8">
        <v>1904590</v>
      </c>
      <c r="N29" s="8">
        <v>2383541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4856863</v>
      </c>
      <c r="X29" s="8">
        <v>4653683</v>
      </c>
      <c r="Y29" s="8">
        <v>203180</v>
      </c>
      <c r="Z29" s="2">
        <v>4.37</v>
      </c>
      <c r="AA29" s="6">
        <v>14180861</v>
      </c>
    </row>
    <row r="30" spans="1:27" ht="13.5">
      <c r="A30" s="25" t="s">
        <v>56</v>
      </c>
      <c r="B30" s="24"/>
      <c r="C30" s="6">
        <v>759344771</v>
      </c>
      <c r="D30" s="6">
        <v>0</v>
      </c>
      <c r="E30" s="7">
        <v>811802286</v>
      </c>
      <c r="F30" s="8">
        <v>811802286</v>
      </c>
      <c r="G30" s="8">
        <v>0</v>
      </c>
      <c r="H30" s="8">
        <v>73266303</v>
      </c>
      <c r="I30" s="8">
        <v>79755155</v>
      </c>
      <c r="J30" s="8">
        <v>153021458</v>
      </c>
      <c r="K30" s="8">
        <v>63634724</v>
      </c>
      <c r="L30" s="8">
        <v>45697473</v>
      </c>
      <c r="M30" s="8">
        <v>61767121</v>
      </c>
      <c r="N30" s="8">
        <v>171099318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324120776</v>
      </c>
      <c r="X30" s="8">
        <v>412821949</v>
      </c>
      <c r="Y30" s="8">
        <v>-88701173</v>
      </c>
      <c r="Z30" s="2">
        <v>-21.49</v>
      </c>
      <c r="AA30" s="6">
        <v>811802286</v>
      </c>
    </row>
    <row r="31" spans="1:27" ht="13.5">
      <c r="A31" s="25" t="s">
        <v>57</v>
      </c>
      <c r="B31" s="24"/>
      <c r="C31" s="6">
        <v>51965640</v>
      </c>
      <c r="D31" s="6">
        <v>0</v>
      </c>
      <c r="E31" s="7">
        <v>105958000</v>
      </c>
      <c r="F31" s="8">
        <v>105958000</v>
      </c>
      <c r="G31" s="8">
        <v>1844352</v>
      </c>
      <c r="H31" s="8">
        <v>3727628</v>
      </c>
      <c r="I31" s="8">
        <v>6598740</v>
      </c>
      <c r="J31" s="8">
        <v>12170720</v>
      </c>
      <c r="K31" s="8">
        <v>5597677</v>
      </c>
      <c r="L31" s="8">
        <v>11051795</v>
      </c>
      <c r="M31" s="8">
        <v>4762663</v>
      </c>
      <c r="N31" s="8">
        <v>21412135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33582855</v>
      </c>
      <c r="X31" s="8">
        <v>56957314</v>
      </c>
      <c r="Y31" s="8">
        <v>-23374459</v>
      </c>
      <c r="Z31" s="2">
        <v>-41.04</v>
      </c>
      <c r="AA31" s="6">
        <v>105958000</v>
      </c>
    </row>
    <row r="32" spans="1:27" ht="13.5">
      <c r="A32" s="25" t="s">
        <v>58</v>
      </c>
      <c r="B32" s="24"/>
      <c r="C32" s="6">
        <v>32055318</v>
      </c>
      <c r="D32" s="6">
        <v>0</v>
      </c>
      <c r="E32" s="7">
        <v>46447745</v>
      </c>
      <c r="F32" s="8">
        <v>46447745</v>
      </c>
      <c r="G32" s="8">
        <v>11695</v>
      </c>
      <c r="H32" s="8">
        <v>2418412</v>
      </c>
      <c r="I32" s="8">
        <v>2593229</v>
      </c>
      <c r="J32" s="8">
        <v>5023336</v>
      </c>
      <c r="K32" s="8">
        <v>3712174</v>
      </c>
      <c r="L32" s="8">
        <v>1185903</v>
      </c>
      <c r="M32" s="8">
        <v>3916597</v>
      </c>
      <c r="N32" s="8">
        <v>8814674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13838010</v>
      </c>
      <c r="X32" s="8">
        <v>23672107</v>
      </c>
      <c r="Y32" s="8">
        <v>-9834097</v>
      </c>
      <c r="Z32" s="2">
        <v>-41.54</v>
      </c>
      <c r="AA32" s="6">
        <v>46447745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247556404</v>
      </c>
      <c r="D34" s="6">
        <v>0</v>
      </c>
      <c r="E34" s="7">
        <v>443552606</v>
      </c>
      <c r="F34" s="8">
        <v>443552606</v>
      </c>
      <c r="G34" s="8">
        <v>15271658</v>
      </c>
      <c r="H34" s="8">
        <v>31115956</v>
      </c>
      <c r="I34" s="8">
        <v>83965009</v>
      </c>
      <c r="J34" s="8">
        <v>130352623</v>
      </c>
      <c r="K34" s="8">
        <v>30032171</v>
      </c>
      <c r="L34" s="8">
        <v>35224594</v>
      </c>
      <c r="M34" s="8">
        <v>30550970</v>
      </c>
      <c r="N34" s="8">
        <v>95807735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226160358</v>
      </c>
      <c r="X34" s="8">
        <v>309173423</v>
      </c>
      <c r="Y34" s="8">
        <v>-83013065</v>
      </c>
      <c r="Z34" s="2">
        <v>-26.85</v>
      </c>
      <c r="AA34" s="6">
        <v>443552606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2615613969</v>
      </c>
      <c r="D36" s="33">
        <f>SUM(D25:D35)</f>
        <v>0</v>
      </c>
      <c r="E36" s="34">
        <f t="shared" si="1"/>
        <v>2818956041</v>
      </c>
      <c r="F36" s="35">
        <f t="shared" si="1"/>
        <v>2818956041</v>
      </c>
      <c r="G36" s="35">
        <f t="shared" si="1"/>
        <v>89687528</v>
      </c>
      <c r="H36" s="35">
        <f t="shared" si="1"/>
        <v>186206968</v>
      </c>
      <c r="I36" s="35">
        <f t="shared" si="1"/>
        <v>248753242</v>
      </c>
      <c r="J36" s="35">
        <f t="shared" si="1"/>
        <v>524647738</v>
      </c>
      <c r="K36" s="35">
        <f t="shared" si="1"/>
        <v>178776943</v>
      </c>
      <c r="L36" s="35">
        <f t="shared" si="1"/>
        <v>366151091</v>
      </c>
      <c r="M36" s="35">
        <f t="shared" si="1"/>
        <v>217676013</v>
      </c>
      <c r="N36" s="35">
        <f t="shared" si="1"/>
        <v>762604047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1287251785</v>
      </c>
      <c r="X36" s="35">
        <f t="shared" si="1"/>
        <v>1476012240</v>
      </c>
      <c r="Y36" s="35">
        <f t="shared" si="1"/>
        <v>-188760455</v>
      </c>
      <c r="Z36" s="36">
        <f>+IF(X36&lt;&gt;0,+(Y36/X36)*100,0)</f>
        <v>-12.788542661407739</v>
      </c>
      <c r="AA36" s="33">
        <f>SUM(AA25:AA35)</f>
        <v>2818956041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-337777399</v>
      </c>
      <c r="D38" s="46">
        <f>+D22-D36</f>
        <v>0</v>
      </c>
      <c r="E38" s="47">
        <f t="shared" si="2"/>
        <v>-304782717</v>
      </c>
      <c r="F38" s="48">
        <f t="shared" si="2"/>
        <v>-304782717</v>
      </c>
      <c r="G38" s="48">
        <f t="shared" si="2"/>
        <v>252713315</v>
      </c>
      <c r="H38" s="48">
        <f t="shared" si="2"/>
        <v>-3329019</v>
      </c>
      <c r="I38" s="48">
        <f t="shared" si="2"/>
        <v>-64747871</v>
      </c>
      <c r="J38" s="48">
        <f t="shared" si="2"/>
        <v>184636425</v>
      </c>
      <c r="K38" s="48">
        <f t="shared" si="2"/>
        <v>-12597780</v>
      </c>
      <c r="L38" s="48">
        <f t="shared" si="2"/>
        <v>-197237647</v>
      </c>
      <c r="M38" s="48">
        <f t="shared" si="2"/>
        <v>53816213</v>
      </c>
      <c r="N38" s="48">
        <f t="shared" si="2"/>
        <v>-156019214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28617211</v>
      </c>
      <c r="X38" s="48">
        <f>IF(F22=F36,0,X22-X36)</f>
        <v>-166556084</v>
      </c>
      <c r="Y38" s="48">
        <f t="shared" si="2"/>
        <v>195173295</v>
      </c>
      <c r="Z38" s="49">
        <f>+IF(X38&lt;&gt;0,+(Y38/X38)*100,0)</f>
        <v>-117.18172660687675</v>
      </c>
      <c r="AA38" s="46">
        <f>+AA22-AA36</f>
        <v>-304782717</v>
      </c>
    </row>
    <row r="39" spans="1:27" ht="13.5">
      <c r="A39" s="23" t="s">
        <v>64</v>
      </c>
      <c r="B39" s="29"/>
      <c r="C39" s="6">
        <v>3388981</v>
      </c>
      <c r="D39" s="6">
        <v>0</v>
      </c>
      <c r="E39" s="7">
        <v>134615900</v>
      </c>
      <c r="F39" s="8">
        <v>134615900</v>
      </c>
      <c r="G39" s="8">
        <v>4808000</v>
      </c>
      <c r="H39" s="8">
        <v>18074000</v>
      </c>
      <c r="I39" s="8">
        <v>0</v>
      </c>
      <c r="J39" s="8">
        <v>22882000</v>
      </c>
      <c r="K39" s="8">
        <v>0</v>
      </c>
      <c r="L39" s="8">
        <v>4000000</v>
      </c>
      <c r="M39" s="8">
        <v>63804000</v>
      </c>
      <c r="N39" s="8">
        <v>67804000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90686000</v>
      </c>
      <c r="X39" s="8">
        <v>91533935</v>
      </c>
      <c r="Y39" s="8">
        <v>-847935</v>
      </c>
      <c r="Z39" s="2">
        <v>-0.93</v>
      </c>
      <c r="AA39" s="6">
        <v>134615900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-334388418</v>
      </c>
      <c r="D42" s="55">
        <f>SUM(D38:D41)</f>
        <v>0</v>
      </c>
      <c r="E42" s="56">
        <f t="shared" si="3"/>
        <v>-170166817</v>
      </c>
      <c r="F42" s="57">
        <f t="shared" si="3"/>
        <v>-170166817</v>
      </c>
      <c r="G42" s="57">
        <f t="shared" si="3"/>
        <v>257521315</v>
      </c>
      <c r="H42" s="57">
        <f t="shared" si="3"/>
        <v>14744981</v>
      </c>
      <c r="I42" s="57">
        <f t="shared" si="3"/>
        <v>-64747871</v>
      </c>
      <c r="J42" s="57">
        <f t="shared" si="3"/>
        <v>207518425</v>
      </c>
      <c r="K42" s="57">
        <f t="shared" si="3"/>
        <v>-12597780</v>
      </c>
      <c r="L42" s="57">
        <f t="shared" si="3"/>
        <v>-193237647</v>
      </c>
      <c r="M42" s="57">
        <f t="shared" si="3"/>
        <v>117620213</v>
      </c>
      <c r="N42" s="57">
        <f t="shared" si="3"/>
        <v>-88215214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119303211</v>
      </c>
      <c r="X42" s="57">
        <f t="shared" si="3"/>
        <v>-75022149</v>
      </c>
      <c r="Y42" s="57">
        <f t="shared" si="3"/>
        <v>194325360</v>
      </c>
      <c r="Z42" s="58">
        <f>+IF(X42&lt;&gt;0,+(Y42/X42)*100,0)</f>
        <v>-259.02398503673896</v>
      </c>
      <c r="AA42" s="55">
        <f>SUM(AA38:AA41)</f>
        <v>-170166817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-334388418</v>
      </c>
      <c r="D44" s="63">
        <f>+D42-D43</f>
        <v>0</v>
      </c>
      <c r="E44" s="64">
        <f t="shared" si="4"/>
        <v>-170166817</v>
      </c>
      <c r="F44" s="65">
        <f t="shared" si="4"/>
        <v>-170166817</v>
      </c>
      <c r="G44" s="65">
        <f t="shared" si="4"/>
        <v>257521315</v>
      </c>
      <c r="H44" s="65">
        <f t="shared" si="4"/>
        <v>14744981</v>
      </c>
      <c r="I44" s="65">
        <f t="shared" si="4"/>
        <v>-64747871</v>
      </c>
      <c r="J44" s="65">
        <f t="shared" si="4"/>
        <v>207518425</v>
      </c>
      <c r="K44" s="65">
        <f t="shared" si="4"/>
        <v>-12597780</v>
      </c>
      <c r="L44" s="65">
        <f t="shared" si="4"/>
        <v>-193237647</v>
      </c>
      <c r="M44" s="65">
        <f t="shared" si="4"/>
        <v>117620213</v>
      </c>
      <c r="N44" s="65">
        <f t="shared" si="4"/>
        <v>-88215214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119303211</v>
      </c>
      <c r="X44" s="65">
        <f t="shared" si="4"/>
        <v>-75022149</v>
      </c>
      <c r="Y44" s="65">
        <f t="shared" si="4"/>
        <v>194325360</v>
      </c>
      <c r="Z44" s="66">
        <f>+IF(X44&lt;&gt;0,+(Y44/X44)*100,0)</f>
        <v>-259.02398503673896</v>
      </c>
      <c r="AA44" s="63">
        <f>+AA42-AA43</f>
        <v>-170166817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-334388418</v>
      </c>
      <c r="D46" s="55">
        <f>SUM(D44:D45)</f>
        <v>0</v>
      </c>
      <c r="E46" s="56">
        <f t="shared" si="5"/>
        <v>-170166817</v>
      </c>
      <c r="F46" s="57">
        <f t="shared" si="5"/>
        <v>-170166817</v>
      </c>
      <c r="G46" s="57">
        <f t="shared" si="5"/>
        <v>257521315</v>
      </c>
      <c r="H46" s="57">
        <f t="shared" si="5"/>
        <v>14744981</v>
      </c>
      <c r="I46" s="57">
        <f t="shared" si="5"/>
        <v>-64747871</v>
      </c>
      <c r="J46" s="57">
        <f t="shared" si="5"/>
        <v>207518425</v>
      </c>
      <c r="K46" s="57">
        <f t="shared" si="5"/>
        <v>-12597780</v>
      </c>
      <c r="L46" s="57">
        <f t="shared" si="5"/>
        <v>-193237647</v>
      </c>
      <c r="M46" s="57">
        <f t="shared" si="5"/>
        <v>117620213</v>
      </c>
      <c r="N46" s="57">
        <f t="shared" si="5"/>
        <v>-88215214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119303211</v>
      </c>
      <c r="X46" s="57">
        <f t="shared" si="5"/>
        <v>-75022149</v>
      </c>
      <c r="Y46" s="57">
        <f t="shared" si="5"/>
        <v>194325360</v>
      </c>
      <c r="Z46" s="58">
        <f>+IF(X46&lt;&gt;0,+(Y46/X46)*100,0)</f>
        <v>-259.02398503673896</v>
      </c>
      <c r="AA46" s="55">
        <f>SUM(AA44:AA45)</f>
        <v>-170166817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-334388418</v>
      </c>
      <c r="D48" s="71">
        <f>SUM(D46:D47)</f>
        <v>0</v>
      </c>
      <c r="E48" s="72">
        <f t="shared" si="6"/>
        <v>-170166817</v>
      </c>
      <c r="F48" s="73">
        <f t="shared" si="6"/>
        <v>-170166817</v>
      </c>
      <c r="G48" s="73">
        <f t="shared" si="6"/>
        <v>257521315</v>
      </c>
      <c r="H48" s="74">
        <f t="shared" si="6"/>
        <v>14744981</v>
      </c>
      <c r="I48" s="74">
        <f t="shared" si="6"/>
        <v>-64747871</v>
      </c>
      <c r="J48" s="74">
        <f t="shared" si="6"/>
        <v>207518425</v>
      </c>
      <c r="K48" s="74">
        <f t="shared" si="6"/>
        <v>-12597780</v>
      </c>
      <c r="L48" s="74">
        <f t="shared" si="6"/>
        <v>-193237647</v>
      </c>
      <c r="M48" s="73">
        <f t="shared" si="6"/>
        <v>117620213</v>
      </c>
      <c r="N48" s="73">
        <f t="shared" si="6"/>
        <v>-88215214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119303211</v>
      </c>
      <c r="X48" s="74">
        <f t="shared" si="6"/>
        <v>-75022149</v>
      </c>
      <c r="Y48" s="74">
        <f t="shared" si="6"/>
        <v>194325360</v>
      </c>
      <c r="Z48" s="75">
        <f>+IF(X48&lt;&gt;0,+(Y48/X48)*100,0)</f>
        <v>-259.02398503673896</v>
      </c>
      <c r="AA48" s="76">
        <f>SUM(AA46:AA47)</f>
        <v>-170166817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14371775</v>
      </c>
      <c r="F5" s="8">
        <v>14371775</v>
      </c>
      <c r="G5" s="8">
        <v>2618315</v>
      </c>
      <c r="H5" s="8">
        <v>3201907</v>
      </c>
      <c r="I5" s="8">
        <v>2857973</v>
      </c>
      <c r="J5" s="8">
        <v>8678195</v>
      </c>
      <c r="K5" s="8">
        <v>3042493</v>
      </c>
      <c r="L5" s="8">
        <v>2944700</v>
      </c>
      <c r="M5" s="8">
        <v>2949339</v>
      </c>
      <c r="N5" s="8">
        <v>8936532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17614727</v>
      </c>
      <c r="X5" s="8">
        <v>-7185888</v>
      </c>
      <c r="Y5" s="8">
        <v>24800615</v>
      </c>
      <c r="Z5" s="2">
        <v>-345.13</v>
      </c>
      <c r="AA5" s="6">
        <v>14371775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25473239</v>
      </c>
      <c r="F7" s="8">
        <v>25473239</v>
      </c>
      <c r="G7" s="8">
        <v>4029423</v>
      </c>
      <c r="H7" s="8">
        <v>3723745</v>
      </c>
      <c r="I7" s="8">
        <v>6888713</v>
      </c>
      <c r="J7" s="8">
        <v>14641881</v>
      </c>
      <c r="K7" s="8">
        <v>1429827</v>
      </c>
      <c r="L7" s="8">
        <v>3864087</v>
      </c>
      <c r="M7" s="8">
        <v>3875244</v>
      </c>
      <c r="N7" s="8">
        <v>9169158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23811039</v>
      </c>
      <c r="X7" s="8">
        <v>-11637912</v>
      </c>
      <c r="Y7" s="8">
        <v>35448951</v>
      </c>
      <c r="Z7" s="2">
        <v>-304.6</v>
      </c>
      <c r="AA7" s="6">
        <v>25473239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19846963</v>
      </c>
      <c r="F8" s="8">
        <v>19846963</v>
      </c>
      <c r="G8" s="8">
        <v>4931495</v>
      </c>
      <c r="H8" s="8">
        <v>4422220</v>
      </c>
      <c r="I8" s="8">
        <v>5944401</v>
      </c>
      <c r="J8" s="8">
        <v>15298116</v>
      </c>
      <c r="K8" s="8">
        <v>5413010</v>
      </c>
      <c r="L8" s="8">
        <v>10596782</v>
      </c>
      <c r="M8" s="8">
        <v>2736410</v>
      </c>
      <c r="N8" s="8">
        <v>18746202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34044318</v>
      </c>
      <c r="X8" s="8">
        <v>-10695204</v>
      </c>
      <c r="Y8" s="8">
        <v>44739522</v>
      </c>
      <c r="Z8" s="2">
        <v>-418.31</v>
      </c>
      <c r="AA8" s="6">
        <v>19846963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13676528</v>
      </c>
      <c r="F9" s="8">
        <v>13676528</v>
      </c>
      <c r="G9" s="8">
        <v>2584848</v>
      </c>
      <c r="H9" s="8">
        <v>2598686</v>
      </c>
      <c r="I9" s="8">
        <v>2601364</v>
      </c>
      <c r="J9" s="8">
        <v>7784898</v>
      </c>
      <c r="K9" s="8">
        <v>2595678</v>
      </c>
      <c r="L9" s="8">
        <v>2600701</v>
      </c>
      <c r="M9" s="8">
        <v>2605357</v>
      </c>
      <c r="N9" s="8">
        <v>7801736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15586634</v>
      </c>
      <c r="X9" s="8">
        <v>-7093386</v>
      </c>
      <c r="Y9" s="8">
        <v>22680020</v>
      </c>
      <c r="Z9" s="2">
        <v>-319.73</v>
      </c>
      <c r="AA9" s="6">
        <v>13676528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5888493</v>
      </c>
      <c r="F10" s="26">
        <v>5888493</v>
      </c>
      <c r="G10" s="26">
        <v>1221090</v>
      </c>
      <c r="H10" s="26">
        <v>1222497</v>
      </c>
      <c r="I10" s="26">
        <v>1222638</v>
      </c>
      <c r="J10" s="26">
        <v>3666225</v>
      </c>
      <c r="K10" s="26">
        <v>1221459</v>
      </c>
      <c r="L10" s="26">
        <v>1223598</v>
      </c>
      <c r="M10" s="26">
        <v>1225535</v>
      </c>
      <c r="N10" s="26">
        <v>3670592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7336817</v>
      </c>
      <c r="X10" s="26">
        <v>-3340068</v>
      </c>
      <c r="Y10" s="26">
        <v>10676885</v>
      </c>
      <c r="Z10" s="27">
        <v>-319.66</v>
      </c>
      <c r="AA10" s="28">
        <v>5888493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89357</v>
      </c>
      <c r="F12" s="8">
        <v>89357</v>
      </c>
      <c r="G12" s="8">
        <v>113787</v>
      </c>
      <c r="H12" s="8">
        <v>34049</v>
      </c>
      <c r="I12" s="8">
        <v>24743</v>
      </c>
      <c r="J12" s="8">
        <v>172579</v>
      </c>
      <c r="K12" s="8">
        <v>27787</v>
      </c>
      <c r="L12" s="8">
        <v>95095</v>
      </c>
      <c r="M12" s="8">
        <v>28392</v>
      </c>
      <c r="N12" s="8">
        <v>151274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323853</v>
      </c>
      <c r="X12" s="8">
        <v>-44676</v>
      </c>
      <c r="Y12" s="8">
        <v>368529</v>
      </c>
      <c r="Z12" s="2">
        <v>-824.89</v>
      </c>
      <c r="AA12" s="6">
        <v>89357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49000</v>
      </c>
      <c r="F13" s="8">
        <v>49000</v>
      </c>
      <c r="G13" s="8">
        <v>0</v>
      </c>
      <c r="H13" s="8">
        <v>10107</v>
      </c>
      <c r="I13" s="8">
        <v>11983</v>
      </c>
      <c r="J13" s="8">
        <v>22090</v>
      </c>
      <c r="K13" s="8">
        <v>223276</v>
      </c>
      <c r="L13" s="8">
        <v>8101</v>
      </c>
      <c r="M13" s="8">
        <v>56739</v>
      </c>
      <c r="N13" s="8">
        <v>288116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310206</v>
      </c>
      <c r="X13" s="8">
        <v>-24498</v>
      </c>
      <c r="Y13" s="8">
        <v>334704</v>
      </c>
      <c r="Z13" s="2">
        <v>-1366.25</v>
      </c>
      <c r="AA13" s="6">
        <v>49000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21083390</v>
      </c>
      <c r="F14" s="8">
        <v>21083390</v>
      </c>
      <c r="G14" s="8">
        <v>4105372</v>
      </c>
      <c r="H14" s="8">
        <v>4195225</v>
      </c>
      <c r="I14" s="8">
        <v>4368719</v>
      </c>
      <c r="J14" s="8">
        <v>12669316</v>
      </c>
      <c r="K14" s="8">
        <v>4340801</v>
      </c>
      <c r="L14" s="8">
        <v>4443767</v>
      </c>
      <c r="M14" s="8">
        <v>4524380</v>
      </c>
      <c r="N14" s="8">
        <v>13308948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25978264</v>
      </c>
      <c r="X14" s="8">
        <v>-10541694</v>
      </c>
      <c r="Y14" s="8">
        <v>36519958</v>
      </c>
      <c r="Z14" s="2">
        <v>-346.43</v>
      </c>
      <c r="AA14" s="6">
        <v>21083390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2019</v>
      </c>
      <c r="F15" s="8">
        <v>2019</v>
      </c>
      <c r="G15" s="8">
        <v>0</v>
      </c>
      <c r="H15" s="8">
        <v>1458</v>
      </c>
      <c r="I15" s="8">
        <v>0</v>
      </c>
      <c r="J15" s="8">
        <v>1458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1458</v>
      </c>
      <c r="X15" s="8">
        <v>-1008</v>
      </c>
      <c r="Y15" s="8">
        <v>2466</v>
      </c>
      <c r="Z15" s="2">
        <v>-244.64</v>
      </c>
      <c r="AA15" s="6">
        <v>2019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16005</v>
      </c>
      <c r="H16" s="8">
        <v>389420</v>
      </c>
      <c r="I16" s="8">
        <v>441042</v>
      </c>
      <c r="J16" s="8">
        <v>846467</v>
      </c>
      <c r="K16" s="8">
        <v>361792</v>
      </c>
      <c r="L16" s="8">
        <v>347058</v>
      </c>
      <c r="M16" s="8">
        <v>450053</v>
      </c>
      <c r="N16" s="8">
        <v>1158903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2005370</v>
      </c>
      <c r="X16" s="8"/>
      <c r="Y16" s="8">
        <v>2005370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10243389</v>
      </c>
      <c r="F17" s="8">
        <v>10243389</v>
      </c>
      <c r="G17" s="8">
        <v>0</v>
      </c>
      <c r="H17" s="8">
        <v>823365</v>
      </c>
      <c r="I17" s="8">
        <v>1383861</v>
      </c>
      <c r="J17" s="8">
        <v>2207226</v>
      </c>
      <c r="K17" s="8">
        <v>1149652</v>
      </c>
      <c r="L17" s="8">
        <v>1047629</v>
      </c>
      <c r="M17" s="8">
        <v>929685</v>
      </c>
      <c r="N17" s="8">
        <v>3126966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5334192</v>
      </c>
      <c r="X17" s="8">
        <v>-5121696</v>
      </c>
      <c r="Y17" s="8">
        <v>10455888</v>
      </c>
      <c r="Z17" s="2">
        <v>-204.15</v>
      </c>
      <c r="AA17" s="6">
        <v>10243389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97894000</v>
      </c>
      <c r="F19" s="8">
        <v>97894000</v>
      </c>
      <c r="G19" s="8">
        <v>39176000</v>
      </c>
      <c r="H19" s="8">
        <v>0</v>
      </c>
      <c r="I19" s="8">
        <v>0</v>
      </c>
      <c r="J19" s="8">
        <v>39176000</v>
      </c>
      <c r="K19" s="8">
        <v>0</v>
      </c>
      <c r="L19" s="8">
        <v>0</v>
      </c>
      <c r="M19" s="8">
        <v>24888000</v>
      </c>
      <c r="N19" s="8">
        <v>24888000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64064000</v>
      </c>
      <c r="X19" s="8">
        <v>-48946998</v>
      </c>
      <c r="Y19" s="8">
        <v>113010998</v>
      </c>
      <c r="Z19" s="2">
        <v>-230.88</v>
      </c>
      <c r="AA19" s="6">
        <v>97894000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7200616</v>
      </c>
      <c r="F20" s="26">
        <v>7200616</v>
      </c>
      <c r="G20" s="26">
        <v>597081</v>
      </c>
      <c r="H20" s="26">
        <v>-396689</v>
      </c>
      <c r="I20" s="26">
        <v>1051328</v>
      </c>
      <c r="J20" s="26">
        <v>1251720</v>
      </c>
      <c r="K20" s="26">
        <v>535952</v>
      </c>
      <c r="L20" s="26">
        <v>734415</v>
      </c>
      <c r="M20" s="26">
        <v>982634</v>
      </c>
      <c r="N20" s="26">
        <v>2253001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3504721</v>
      </c>
      <c r="X20" s="26">
        <v>-3600306</v>
      </c>
      <c r="Y20" s="26">
        <v>7105027</v>
      </c>
      <c r="Z20" s="27">
        <v>-197.35</v>
      </c>
      <c r="AA20" s="28">
        <v>7200616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215818769</v>
      </c>
      <c r="F22" s="35">
        <f t="shared" si="0"/>
        <v>215818769</v>
      </c>
      <c r="G22" s="35">
        <f t="shared" si="0"/>
        <v>59393416</v>
      </c>
      <c r="H22" s="35">
        <f t="shared" si="0"/>
        <v>20225990</v>
      </c>
      <c r="I22" s="35">
        <f t="shared" si="0"/>
        <v>26796765</v>
      </c>
      <c r="J22" s="35">
        <f t="shared" si="0"/>
        <v>106416171</v>
      </c>
      <c r="K22" s="35">
        <f t="shared" si="0"/>
        <v>20341727</v>
      </c>
      <c r="L22" s="35">
        <f t="shared" si="0"/>
        <v>27905933</v>
      </c>
      <c r="M22" s="35">
        <f t="shared" si="0"/>
        <v>45251768</v>
      </c>
      <c r="N22" s="35">
        <f t="shared" si="0"/>
        <v>93499428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199915599</v>
      </c>
      <c r="X22" s="35">
        <f t="shared" si="0"/>
        <v>-108233334</v>
      </c>
      <c r="Y22" s="35">
        <f t="shared" si="0"/>
        <v>308148933</v>
      </c>
      <c r="Z22" s="36">
        <f>+IF(X22&lt;&gt;0,+(Y22/X22)*100,0)</f>
        <v>-284.7079745321345</v>
      </c>
      <c r="AA22" s="33">
        <f>SUM(AA5:AA21)</f>
        <v>215818769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77079283</v>
      </c>
      <c r="F25" s="8">
        <v>77079283</v>
      </c>
      <c r="G25" s="8">
        <v>5159978</v>
      </c>
      <c r="H25" s="8">
        <v>5525769</v>
      </c>
      <c r="I25" s="8">
        <v>5257221</v>
      </c>
      <c r="J25" s="8">
        <v>15942968</v>
      </c>
      <c r="K25" s="8">
        <v>5242906</v>
      </c>
      <c r="L25" s="8">
        <v>6799903</v>
      </c>
      <c r="M25" s="8">
        <v>4973320</v>
      </c>
      <c r="N25" s="8">
        <v>17016129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32959097</v>
      </c>
      <c r="X25" s="8">
        <v>38539638</v>
      </c>
      <c r="Y25" s="8">
        <v>-5580541</v>
      </c>
      <c r="Z25" s="2">
        <v>-14.48</v>
      </c>
      <c r="AA25" s="6">
        <v>77079283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7715469</v>
      </c>
      <c r="F26" s="8">
        <v>7715469</v>
      </c>
      <c r="G26" s="8">
        <v>555432</v>
      </c>
      <c r="H26" s="8">
        <v>572747</v>
      </c>
      <c r="I26" s="8">
        <v>593990</v>
      </c>
      <c r="J26" s="8">
        <v>1722169</v>
      </c>
      <c r="K26" s="8">
        <v>656327</v>
      </c>
      <c r="L26" s="8">
        <v>623769</v>
      </c>
      <c r="M26" s="8">
        <v>617769</v>
      </c>
      <c r="N26" s="8">
        <v>1897865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3620034</v>
      </c>
      <c r="X26" s="8">
        <v>3857736</v>
      </c>
      <c r="Y26" s="8">
        <v>-237702</v>
      </c>
      <c r="Z26" s="2">
        <v>-6.16</v>
      </c>
      <c r="AA26" s="6">
        <v>7715469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49641953</v>
      </c>
      <c r="F28" s="8">
        <v>49641953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24820974</v>
      </c>
      <c r="Y28" s="8">
        <v>-24820974</v>
      </c>
      <c r="Z28" s="2">
        <v>-100</v>
      </c>
      <c r="AA28" s="6">
        <v>49641953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2150027</v>
      </c>
      <c r="F29" s="8">
        <v>2150027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1075014</v>
      </c>
      <c r="Y29" s="8">
        <v>-1075014</v>
      </c>
      <c r="Z29" s="2">
        <v>-100</v>
      </c>
      <c r="AA29" s="6">
        <v>2150027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77913777</v>
      </c>
      <c r="F30" s="8">
        <v>77913777</v>
      </c>
      <c r="G30" s="8">
        <v>0</v>
      </c>
      <c r="H30" s="8">
        <v>10053271</v>
      </c>
      <c r="I30" s="8">
        <v>9539345</v>
      </c>
      <c r="J30" s="8">
        <v>19592616</v>
      </c>
      <c r="K30" s="8">
        <v>7088088</v>
      </c>
      <c r="L30" s="8">
        <v>7757094</v>
      </c>
      <c r="M30" s="8">
        <v>3459975</v>
      </c>
      <c r="N30" s="8">
        <v>18305157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37897773</v>
      </c>
      <c r="X30" s="8">
        <v>40893978</v>
      </c>
      <c r="Y30" s="8">
        <v>-2996205</v>
      </c>
      <c r="Z30" s="2">
        <v>-7.33</v>
      </c>
      <c r="AA30" s="6">
        <v>77913777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15865631</v>
      </c>
      <c r="F32" s="8">
        <v>15865631</v>
      </c>
      <c r="G32" s="8">
        <v>402966</v>
      </c>
      <c r="H32" s="8">
        <v>626285</v>
      </c>
      <c r="I32" s="8">
        <v>2176441</v>
      </c>
      <c r="J32" s="8">
        <v>3205692</v>
      </c>
      <c r="K32" s="8">
        <v>3073125</v>
      </c>
      <c r="L32" s="8">
        <v>830608</v>
      </c>
      <c r="M32" s="8">
        <v>1151223</v>
      </c>
      <c r="N32" s="8">
        <v>5054956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8260648</v>
      </c>
      <c r="X32" s="8">
        <v>7932816</v>
      </c>
      <c r="Y32" s="8">
        <v>327832</v>
      </c>
      <c r="Z32" s="2">
        <v>4.13</v>
      </c>
      <c r="AA32" s="6">
        <v>15865631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29725340</v>
      </c>
      <c r="F33" s="8">
        <v>29725340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29725340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38913856</v>
      </c>
      <c r="F34" s="8">
        <v>38913856</v>
      </c>
      <c r="G34" s="8">
        <v>653625</v>
      </c>
      <c r="H34" s="8">
        <v>951093</v>
      </c>
      <c r="I34" s="8">
        <v>1667606</v>
      </c>
      <c r="J34" s="8">
        <v>3272324</v>
      </c>
      <c r="K34" s="8">
        <v>1609303</v>
      </c>
      <c r="L34" s="8">
        <v>1264350</v>
      </c>
      <c r="M34" s="8">
        <v>4050895</v>
      </c>
      <c r="N34" s="8">
        <v>6924548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10196872</v>
      </c>
      <c r="X34" s="8">
        <v>16442466</v>
      </c>
      <c r="Y34" s="8">
        <v>-6245594</v>
      </c>
      <c r="Z34" s="2">
        <v>-37.98</v>
      </c>
      <c r="AA34" s="6">
        <v>38913856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299005336</v>
      </c>
      <c r="F36" s="35">
        <f t="shared" si="1"/>
        <v>299005336</v>
      </c>
      <c r="G36" s="35">
        <f t="shared" si="1"/>
        <v>6772001</v>
      </c>
      <c r="H36" s="35">
        <f t="shared" si="1"/>
        <v>17729165</v>
      </c>
      <c r="I36" s="35">
        <f t="shared" si="1"/>
        <v>19234603</v>
      </c>
      <c r="J36" s="35">
        <f t="shared" si="1"/>
        <v>43735769</v>
      </c>
      <c r="K36" s="35">
        <f t="shared" si="1"/>
        <v>17669749</v>
      </c>
      <c r="L36" s="35">
        <f t="shared" si="1"/>
        <v>17275724</v>
      </c>
      <c r="M36" s="35">
        <f t="shared" si="1"/>
        <v>14253182</v>
      </c>
      <c r="N36" s="35">
        <f t="shared" si="1"/>
        <v>49198655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92934424</v>
      </c>
      <c r="X36" s="35">
        <f t="shared" si="1"/>
        <v>133562622</v>
      </c>
      <c r="Y36" s="35">
        <f t="shared" si="1"/>
        <v>-40628198</v>
      </c>
      <c r="Z36" s="36">
        <f>+IF(X36&lt;&gt;0,+(Y36/X36)*100,0)</f>
        <v>-30.418838288454687</v>
      </c>
      <c r="AA36" s="33">
        <f>SUM(AA25:AA35)</f>
        <v>299005336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-83186567</v>
      </c>
      <c r="F38" s="48">
        <f t="shared" si="2"/>
        <v>-83186567</v>
      </c>
      <c r="G38" s="48">
        <f t="shared" si="2"/>
        <v>52621415</v>
      </c>
      <c r="H38" s="48">
        <f t="shared" si="2"/>
        <v>2496825</v>
      </c>
      <c r="I38" s="48">
        <f t="shared" si="2"/>
        <v>7562162</v>
      </c>
      <c r="J38" s="48">
        <f t="shared" si="2"/>
        <v>62680402</v>
      </c>
      <c r="K38" s="48">
        <f t="shared" si="2"/>
        <v>2671978</v>
      </c>
      <c r="L38" s="48">
        <f t="shared" si="2"/>
        <v>10630209</v>
      </c>
      <c r="M38" s="48">
        <f t="shared" si="2"/>
        <v>30998586</v>
      </c>
      <c r="N38" s="48">
        <f t="shared" si="2"/>
        <v>44300773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106981175</v>
      </c>
      <c r="X38" s="48">
        <f>IF(F22=F36,0,X22-X36)</f>
        <v>-241795956</v>
      </c>
      <c r="Y38" s="48">
        <f t="shared" si="2"/>
        <v>348777131</v>
      </c>
      <c r="Z38" s="49">
        <f>+IF(X38&lt;&gt;0,+(Y38/X38)*100,0)</f>
        <v>-144.2444020858645</v>
      </c>
      <c r="AA38" s="46">
        <f>+AA22-AA36</f>
        <v>-83186567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29725340</v>
      </c>
      <c r="F39" s="8">
        <v>29725340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14862672</v>
      </c>
      <c r="Y39" s="8">
        <v>-14862672</v>
      </c>
      <c r="Z39" s="2">
        <v>-100</v>
      </c>
      <c r="AA39" s="6">
        <v>29725340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-53461227</v>
      </c>
      <c r="F42" s="57">
        <f t="shared" si="3"/>
        <v>-53461227</v>
      </c>
      <c r="G42" s="57">
        <f t="shared" si="3"/>
        <v>52621415</v>
      </c>
      <c r="H42" s="57">
        <f t="shared" si="3"/>
        <v>2496825</v>
      </c>
      <c r="I42" s="57">
        <f t="shared" si="3"/>
        <v>7562162</v>
      </c>
      <c r="J42" s="57">
        <f t="shared" si="3"/>
        <v>62680402</v>
      </c>
      <c r="K42" s="57">
        <f t="shared" si="3"/>
        <v>2671978</v>
      </c>
      <c r="L42" s="57">
        <f t="shared" si="3"/>
        <v>10630209</v>
      </c>
      <c r="M42" s="57">
        <f t="shared" si="3"/>
        <v>30998586</v>
      </c>
      <c r="N42" s="57">
        <f t="shared" si="3"/>
        <v>44300773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106981175</v>
      </c>
      <c r="X42" s="57">
        <f t="shared" si="3"/>
        <v>-226933284</v>
      </c>
      <c r="Y42" s="57">
        <f t="shared" si="3"/>
        <v>333914459</v>
      </c>
      <c r="Z42" s="58">
        <f>+IF(X42&lt;&gt;0,+(Y42/X42)*100,0)</f>
        <v>-147.14212614135528</v>
      </c>
      <c r="AA42" s="55">
        <f>SUM(AA38:AA41)</f>
        <v>-53461227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-53461227</v>
      </c>
      <c r="F44" s="65">
        <f t="shared" si="4"/>
        <v>-53461227</v>
      </c>
      <c r="G44" s="65">
        <f t="shared" si="4"/>
        <v>52621415</v>
      </c>
      <c r="H44" s="65">
        <f t="shared" si="4"/>
        <v>2496825</v>
      </c>
      <c r="I44" s="65">
        <f t="shared" si="4"/>
        <v>7562162</v>
      </c>
      <c r="J44" s="65">
        <f t="shared" si="4"/>
        <v>62680402</v>
      </c>
      <c r="K44" s="65">
        <f t="shared" si="4"/>
        <v>2671978</v>
      </c>
      <c r="L44" s="65">
        <f t="shared" si="4"/>
        <v>10630209</v>
      </c>
      <c r="M44" s="65">
        <f t="shared" si="4"/>
        <v>30998586</v>
      </c>
      <c r="N44" s="65">
        <f t="shared" si="4"/>
        <v>44300773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106981175</v>
      </c>
      <c r="X44" s="65">
        <f t="shared" si="4"/>
        <v>-226933284</v>
      </c>
      <c r="Y44" s="65">
        <f t="shared" si="4"/>
        <v>333914459</v>
      </c>
      <c r="Z44" s="66">
        <f>+IF(X44&lt;&gt;0,+(Y44/X44)*100,0)</f>
        <v>-147.14212614135528</v>
      </c>
      <c r="AA44" s="63">
        <f>+AA42-AA43</f>
        <v>-53461227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-53461227</v>
      </c>
      <c r="F46" s="57">
        <f t="shared" si="5"/>
        <v>-53461227</v>
      </c>
      <c r="G46" s="57">
        <f t="shared" si="5"/>
        <v>52621415</v>
      </c>
      <c r="H46" s="57">
        <f t="shared" si="5"/>
        <v>2496825</v>
      </c>
      <c r="I46" s="57">
        <f t="shared" si="5"/>
        <v>7562162</v>
      </c>
      <c r="J46" s="57">
        <f t="shared" si="5"/>
        <v>62680402</v>
      </c>
      <c r="K46" s="57">
        <f t="shared" si="5"/>
        <v>2671978</v>
      </c>
      <c r="L46" s="57">
        <f t="shared" si="5"/>
        <v>10630209</v>
      </c>
      <c r="M46" s="57">
        <f t="shared" si="5"/>
        <v>30998586</v>
      </c>
      <c r="N46" s="57">
        <f t="shared" si="5"/>
        <v>44300773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106981175</v>
      </c>
      <c r="X46" s="57">
        <f t="shared" si="5"/>
        <v>-226933284</v>
      </c>
      <c r="Y46" s="57">
        <f t="shared" si="5"/>
        <v>333914459</v>
      </c>
      <c r="Z46" s="58">
        <f>+IF(X46&lt;&gt;0,+(Y46/X46)*100,0)</f>
        <v>-147.14212614135528</v>
      </c>
      <c r="AA46" s="55">
        <f>SUM(AA44:AA45)</f>
        <v>-53461227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-53461227</v>
      </c>
      <c r="F48" s="73">
        <f t="shared" si="6"/>
        <v>-53461227</v>
      </c>
      <c r="G48" s="73">
        <f t="shared" si="6"/>
        <v>52621415</v>
      </c>
      <c r="H48" s="74">
        <f t="shared" si="6"/>
        <v>2496825</v>
      </c>
      <c r="I48" s="74">
        <f t="shared" si="6"/>
        <v>7562162</v>
      </c>
      <c r="J48" s="74">
        <f t="shared" si="6"/>
        <v>62680402</v>
      </c>
      <c r="K48" s="74">
        <f t="shared" si="6"/>
        <v>2671978</v>
      </c>
      <c r="L48" s="74">
        <f t="shared" si="6"/>
        <v>10630209</v>
      </c>
      <c r="M48" s="73">
        <f t="shared" si="6"/>
        <v>30998586</v>
      </c>
      <c r="N48" s="73">
        <f t="shared" si="6"/>
        <v>44300773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106981175</v>
      </c>
      <c r="X48" s="74">
        <f t="shared" si="6"/>
        <v>-226933284</v>
      </c>
      <c r="Y48" s="74">
        <f t="shared" si="6"/>
        <v>333914459</v>
      </c>
      <c r="Z48" s="75">
        <f>+IF(X48&lt;&gt;0,+(Y48/X48)*100,0)</f>
        <v>-147.14212614135528</v>
      </c>
      <c r="AA48" s="76">
        <f>SUM(AA46:AA47)</f>
        <v>-53461227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/>
      <c r="Y19" s="8">
        <v>0</v>
      </c>
      <c r="Z19" s="2">
        <v>0</v>
      </c>
      <c r="AA19" s="6">
        <v>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/>
      <c r="Y20" s="26">
        <v>0</v>
      </c>
      <c r="Z20" s="27">
        <v>0</v>
      </c>
      <c r="AA20" s="28">
        <v>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0</v>
      </c>
      <c r="X22" s="35">
        <f t="shared" si="0"/>
        <v>0</v>
      </c>
      <c r="Y22" s="35">
        <f t="shared" si="0"/>
        <v>0</v>
      </c>
      <c r="Z22" s="36">
        <f>+IF(X22&lt;&gt;0,+(Y22/X22)*100,0)</f>
        <v>0</v>
      </c>
      <c r="AA22" s="33">
        <f>SUM(AA5:AA21)</f>
        <v>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/>
      <c r="Y25" s="8">
        <v>0</v>
      </c>
      <c r="Z25" s="2">
        <v>0</v>
      </c>
      <c r="AA25" s="6">
        <v>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/>
      <c r="Y26" s="8">
        <v>0</v>
      </c>
      <c r="Z26" s="2">
        <v>0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/>
      <c r="Y34" s="8">
        <v>0</v>
      </c>
      <c r="Z34" s="2">
        <v>0</v>
      </c>
      <c r="AA34" s="6">
        <v>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0</v>
      </c>
      <c r="X36" s="35">
        <f t="shared" si="1"/>
        <v>0</v>
      </c>
      <c r="Y36" s="35">
        <f t="shared" si="1"/>
        <v>0</v>
      </c>
      <c r="Z36" s="36">
        <f>+IF(X36&lt;&gt;0,+(Y36/X36)*100,0)</f>
        <v>0</v>
      </c>
      <c r="AA36" s="33">
        <f>SUM(AA25:AA35)</f>
        <v>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0</v>
      </c>
      <c r="X38" s="48">
        <f>IF(F22=F36,0,X22-X36)</f>
        <v>0</v>
      </c>
      <c r="Y38" s="48">
        <f t="shared" si="2"/>
        <v>0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0</v>
      </c>
      <c r="H42" s="57">
        <f t="shared" si="3"/>
        <v>0</v>
      </c>
      <c r="I42" s="57">
        <f t="shared" si="3"/>
        <v>0</v>
      </c>
      <c r="J42" s="57">
        <f t="shared" si="3"/>
        <v>0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0</v>
      </c>
      <c r="X42" s="57">
        <f t="shared" si="3"/>
        <v>0</v>
      </c>
      <c r="Y42" s="57">
        <f t="shared" si="3"/>
        <v>0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0</v>
      </c>
      <c r="H44" s="65">
        <f t="shared" si="4"/>
        <v>0</v>
      </c>
      <c r="I44" s="65">
        <f t="shared" si="4"/>
        <v>0</v>
      </c>
      <c r="J44" s="65">
        <f t="shared" si="4"/>
        <v>0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0</v>
      </c>
      <c r="X44" s="65">
        <f t="shared" si="4"/>
        <v>0</v>
      </c>
      <c r="Y44" s="65">
        <f t="shared" si="4"/>
        <v>0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0</v>
      </c>
      <c r="H46" s="57">
        <f t="shared" si="5"/>
        <v>0</v>
      </c>
      <c r="I46" s="57">
        <f t="shared" si="5"/>
        <v>0</v>
      </c>
      <c r="J46" s="57">
        <f t="shared" si="5"/>
        <v>0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0</v>
      </c>
      <c r="X46" s="57">
        <f t="shared" si="5"/>
        <v>0</v>
      </c>
      <c r="Y46" s="57">
        <f t="shared" si="5"/>
        <v>0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0</v>
      </c>
      <c r="H48" s="74">
        <f t="shared" si="6"/>
        <v>0</v>
      </c>
      <c r="I48" s="74">
        <f t="shared" si="6"/>
        <v>0</v>
      </c>
      <c r="J48" s="74">
        <f t="shared" si="6"/>
        <v>0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0</v>
      </c>
      <c r="X48" s="74">
        <f t="shared" si="6"/>
        <v>0</v>
      </c>
      <c r="Y48" s="74">
        <f t="shared" si="6"/>
        <v>0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1160000</v>
      </c>
      <c r="F13" s="8">
        <v>1160000</v>
      </c>
      <c r="G13" s="8">
        <v>54699</v>
      </c>
      <c r="H13" s="8">
        <v>80050</v>
      </c>
      <c r="I13" s="8">
        <v>219506</v>
      </c>
      <c r="J13" s="8">
        <v>354255</v>
      </c>
      <c r="K13" s="8">
        <v>321556</v>
      </c>
      <c r="L13" s="8">
        <v>423157</v>
      </c>
      <c r="M13" s="8">
        <v>95911</v>
      </c>
      <c r="N13" s="8">
        <v>840624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1194879</v>
      </c>
      <c r="X13" s="8">
        <v>576000</v>
      </c>
      <c r="Y13" s="8">
        <v>618879</v>
      </c>
      <c r="Z13" s="2">
        <v>107.44</v>
      </c>
      <c r="AA13" s="6">
        <v>1160000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172198600</v>
      </c>
      <c r="F19" s="8">
        <v>172198600</v>
      </c>
      <c r="G19" s="8">
        <v>70550000</v>
      </c>
      <c r="H19" s="8">
        <v>0</v>
      </c>
      <c r="I19" s="8">
        <v>0</v>
      </c>
      <c r="J19" s="8">
        <v>70550000</v>
      </c>
      <c r="K19" s="8">
        <v>0</v>
      </c>
      <c r="L19" s="8">
        <v>1620000</v>
      </c>
      <c r="M19" s="8">
        <v>6920000</v>
      </c>
      <c r="N19" s="8">
        <v>8540000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79090000</v>
      </c>
      <c r="X19" s="8">
        <v>123323000</v>
      </c>
      <c r="Y19" s="8">
        <v>-44233000</v>
      </c>
      <c r="Z19" s="2">
        <v>-35.87</v>
      </c>
      <c r="AA19" s="6">
        <v>172198600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37000</v>
      </c>
      <c r="F20" s="26">
        <v>37000</v>
      </c>
      <c r="G20" s="26">
        <v>2632</v>
      </c>
      <c r="H20" s="26">
        <v>0</v>
      </c>
      <c r="I20" s="26">
        <v>0</v>
      </c>
      <c r="J20" s="26">
        <v>2632</v>
      </c>
      <c r="K20" s="26">
        <v>0</v>
      </c>
      <c r="L20" s="26">
        <v>23000</v>
      </c>
      <c r="M20" s="26">
        <v>0</v>
      </c>
      <c r="N20" s="26">
        <v>23000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25632</v>
      </c>
      <c r="X20" s="26">
        <v>37000</v>
      </c>
      <c r="Y20" s="26">
        <v>-11368</v>
      </c>
      <c r="Z20" s="27">
        <v>-30.72</v>
      </c>
      <c r="AA20" s="28">
        <v>37000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173395600</v>
      </c>
      <c r="F22" s="35">
        <f t="shared" si="0"/>
        <v>173395600</v>
      </c>
      <c r="G22" s="35">
        <f t="shared" si="0"/>
        <v>70607331</v>
      </c>
      <c r="H22" s="35">
        <f t="shared" si="0"/>
        <v>80050</v>
      </c>
      <c r="I22" s="35">
        <f t="shared" si="0"/>
        <v>219506</v>
      </c>
      <c r="J22" s="35">
        <f t="shared" si="0"/>
        <v>70906887</v>
      </c>
      <c r="K22" s="35">
        <f t="shared" si="0"/>
        <v>321556</v>
      </c>
      <c r="L22" s="35">
        <f t="shared" si="0"/>
        <v>2066157</v>
      </c>
      <c r="M22" s="35">
        <f t="shared" si="0"/>
        <v>7015911</v>
      </c>
      <c r="N22" s="35">
        <f t="shared" si="0"/>
        <v>9403624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80310511</v>
      </c>
      <c r="X22" s="35">
        <f t="shared" si="0"/>
        <v>123936000</v>
      </c>
      <c r="Y22" s="35">
        <f t="shared" si="0"/>
        <v>-43625489</v>
      </c>
      <c r="Z22" s="36">
        <f>+IF(X22&lt;&gt;0,+(Y22/X22)*100,0)</f>
        <v>-35.200013716757034</v>
      </c>
      <c r="AA22" s="33">
        <f>SUM(AA5:AA21)</f>
        <v>173395600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78228484</v>
      </c>
      <c r="F25" s="8">
        <v>78228484</v>
      </c>
      <c r="G25" s="8">
        <v>6515346</v>
      </c>
      <c r="H25" s="8">
        <v>6463007</v>
      </c>
      <c r="I25" s="8">
        <v>6530103</v>
      </c>
      <c r="J25" s="8">
        <v>19508456</v>
      </c>
      <c r="K25" s="8">
        <v>7122056</v>
      </c>
      <c r="L25" s="8">
        <v>6207153</v>
      </c>
      <c r="M25" s="8">
        <v>6666356</v>
      </c>
      <c r="N25" s="8">
        <v>19995565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39504021</v>
      </c>
      <c r="X25" s="8">
        <v>39114000</v>
      </c>
      <c r="Y25" s="8">
        <v>390021</v>
      </c>
      <c r="Z25" s="2">
        <v>1</v>
      </c>
      <c r="AA25" s="6">
        <v>78228484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9162865</v>
      </c>
      <c r="F26" s="8">
        <v>9162865</v>
      </c>
      <c r="G26" s="8">
        <v>611803</v>
      </c>
      <c r="H26" s="8">
        <v>480018</v>
      </c>
      <c r="I26" s="8">
        <v>487821</v>
      </c>
      <c r="J26" s="8">
        <v>1579642</v>
      </c>
      <c r="K26" s="8">
        <v>632956</v>
      </c>
      <c r="L26" s="8">
        <v>640605</v>
      </c>
      <c r="M26" s="8">
        <v>703796</v>
      </c>
      <c r="N26" s="8">
        <v>1977357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3556999</v>
      </c>
      <c r="X26" s="8">
        <v>4581000</v>
      </c>
      <c r="Y26" s="8">
        <v>-1024001</v>
      </c>
      <c r="Z26" s="2">
        <v>-22.35</v>
      </c>
      <c r="AA26" s="6">
        <v>9162865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3050000</v>
      </c>
      <c r="F28" s="8">
        <v>3050000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1524000</v>
      </c>
      <c r="Y28" s="8">
        <v>-1524000</v>
      </c>
      <c r="Z28" s="2">
        <v>-100</v>
      </c>
      <c r="AA28" s="6">
        <v>3050000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1107000</v>
      </c>
      <c r="F31" s="8">
        <v>1107000</v>
      </c>
      <c r="G31" s="8">
        <v>1080</v>
      </c>
      <c r="H31" s="8">
        <v>5160</v>
      </c>
      <c r="I31" s="8">
        <v>40048</v>
      </c>
      <c r="J31" s="8">
        <v>46288</v>
      </c>
      <c r="K31" s="8">
        <v>1091</v>
      </c>
      <c r="L31" s="8">
        <v>108948</v>
      </c>
      <c r="M31" s="8">
        <v>39156</v>
      </c>
      <c r="N31" s="8">
        <v>149195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195483</v>
      </c>
      <c r="X31" s="8">
        <v>549000</v>
      </c>
      <c r="Y31" s="8">
        <v>-353517</v>
      </c>
      <c r="Z31" s="2">
        <v>-64.39</v>
      </c>
      <c r="AA31" s="6">
        <v>1107000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3373753</v>
      </c>
      <c r="F32" s="8">
        <v>3373753</v>
      </c>
      <c r="G32" s="8">
        <v>50244</v>
      </c>
      <c r="H32" s="8">
        <v>50245</v>
      </c>
      <c r="I32" s="8">
        <v>68224</v>
      </c>
      <c r="J32" s="8">
        <v>168713</v>
      </c>
      <c r="K32" s="8">
        <v>50244</v>
      </c>
      <c r="L32" s="8">
        <v>509409</v>
      </c>
      <c r="M32" s="8">
        <v>296797</v>
      </c>
      <c r="N32" s="8">
        <v>856450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1025163</v>
      </c>
      <c r="X32" s="8">
        <v>1731600</v>
      </c>
      <c r="Y32" s="8">
        <v>-706437</v>
      </c>
      <c r="Z32" s="2">
        <v>-40.8</v>
      </c>
      <c r="AA32" s="6">
        <v>3373753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49363818</v>
      </c>
      <c r="F33" s="8">
        <v>49363818</v>
      </c>
      <c r="G33" s="8">
        <v>1413894</v>
      </c>
      <c r="H33" s="8">
        <v>2160514</v>
      </c>
      <c r="I33" s="8">
        <v>1991045</v>
      </c>
      <c r="J33" s="8">
        <v>5565453</v>
      </c>
      <c r="K33" s="8">
        <v>5736723</v>
      </c>
      <c r="L33" s="8">
        <v>5691214</v>
      </c>
      <c r="M33" s="8">
        <v>5285067</v>
      </c>
      <c r="N33" s="8">
        <v>16713004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22278457</v>
      </c>
      <c r="X33" s="8">
        <v>24721800</v>
      </c>
      <c r="Y33" s="8">
        <v>-2443343</v>
      </c>
      <c r="Z33" s="2">
        <v>-9.88</v>
      </c>
      <c r="AA33" s="6">
        <v>49363818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27922675</v>
      </c>
      <c r="F34" s="8">
        <v>27922675</v>
      </c>
      <c r="G34" s="8">
        <v>1781353</v>
      </c>
      <c r="H34" s="8">
        <v>996240</v>
      </c>
      <c r="I34" s="8">
        <v>2679590</v>
      </c>
      <c r="J34" s="8">
        <v>5457183</v>
      </c>
      <c r="K34" s="8">
        <v>4063854</v>
      </c>
      <c r="L34" s="8">
        <v>2398745</v>
      </c>
      <c r="M34" s="8">
        <v>2719532</v>
      </c>
      <c r="N34" s="8">
        <v>9182131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14639314</v>
      </c>
      <c r="X34" s="8">
        <v>14922000</v>
      </c>
      <c r="Y34" s="8">
        <v>-282686</v>
      </c>
      <c r="Z34" s="2">
        <v>-1.89</v>
      </c>
      <c r="AA34" s="6">
        <v>27922675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172328595</v>
      </c>
      <c r="F36" s="35">
        <f t="shared" si="1"/>
        <v>172328595</v>
      </c>
      <c r="G36" s="35">
        <f t="shared" si="1"/>
        <v>10373720</v>
      </c>
      <c r="H36" s="35">
        <f t="shared" si="1"/>
        <v>10155184</v>
      </c>
      <c r="I36" s="35">
        <f t="shared" si="1"/>
        <v>11796831</v>
      </c>
      <c r="J36" s="35">
        <f t="shared" si="1"/>
        <v>32325735</v>
      </c>
      <c r="K36" s="35">
        <f t="shared" si="1"/>
        <v>17606924</v>
      </c>
      <c r="L36" s="35">
        <f t="shared" si="1"/>
        <v>15556074</v>
      </c>
      <c r="M36" s="35">
        <f t="shared" si="1"/>
        <v>15710704</v>
      </c>
      <c r="N36" s="35">
        <f t="shared" si="1"/>
        <v>48873702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81199437</v>
      </c>
      <c r="X36" s="35">
        <f t="shared" si="1"/>
        <v>87143400</v>
      </c>
      <c r="Y36" s="35">
        <f t="shared" si="1"/>
        <v>-5943963</v>
      </c>
      <c r="Z36" s="36">
        <f>+IF(X36&lt;&gt;0,+(Y36/X36)*100,0)</f>
        <v>-6.820898656696893</v>
      </c>
      <c r="AA36" s="33">
        <f>SUM(AA25:AA35)</f>
        <v>172328595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1067005</v>
      </c>
      <c r="F38" s="48">
        <f t="shared" si="2"/>
        <v>1067005</v>
      </c>
      <c r="G38" s="48">
        <f t="shared" si="2"/>
        <v>60233611</v>
      </c>
      <c r="H38" s="48">
        <f t="shared" si="2"/>
        <v>-10075134</v>
      </c>
      <c r="I38" s="48">
        <f t="shared" si="2"/>
        <v>-11577325</v>
      </c>
      <c r="J38" s="48">
        <f t="shared" si="2"/>
        <v>38581152</v>
      </c>
      <c r="K38" s="48">
        <f t="shared" si="2"/>
        <v>-17285368</v>
      </c>
      <c r="L38" s="48">
        <f t="shared" si="2"/>
        <v>-13489917</v>
      </c>
      <c r="M38" s="48">
        <f t="shared" si="2"/>
        <v>-8694793</v>
      </c>
      <c r="N38" s="48">
        <f t="shared" si="2"/>
        <v>-39470078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-888926</v>
      </c>
      <c r="X38" s="48">
        <f>IF(F22=F36,0,X22-X36)</f>
        <v>36792600</v>
      </c>
      <c r="Y38" s="48">
        <f t="shared" si="2"/>
        <v>-37681526</v>
      </c>
      <c r="Z38" s="49">
        <f>+IF(X38&lt;&gt;0,+(Y38/X38)*100,0)</f>
        <v>-102.41604561786882</v>
      </c>
      <c r="AA38" s="46">
        <f>+AA22-AA36</f>
        <v>1067005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2242000</v>
      </c>
      <c r="F39" s="8">
        <v>2242000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1200000</v>
      </c>
      <c r="M39" s="8">
        <v>49442053</v>
      </c>
      <c r="N39" s="8">
        <v>50642053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50642053</v>
      </c>
      <c r="X39" s="8">
        <v>2242000</v>
      </c>
      <c r="Y39" s="8">
        <v>48400053</v>
      </c>
      <c r="Z39" s="2">
        <v>2158.79</v>
      </c>
      <c r="AA39" s="6">
        <v>2242000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3309005</v>
      </c>
      <c r="F42" s="57">
        <f t="shared" si="3"/>
        <v>3309005</v>
      </c>
      <c r="G42" s="57">
        <f t="shared" si="3"/>
        <v>60233611</v>
      </c>
      <c r="H42" s="57">
        <f t="shared" si="3"/>
        <v>-10075134</v>
      </c>
      <c r="I42" s="57">
        <f t="shared" si="3"/>
        <v>-11577325</v>
      </c>
      <c r="J42" s="57">
        <f t="shared" si="3"/>
        <v>38581152</v>
      </c>
      <c r="K42" s="57">
        <f t="shared" si="3"/>
        <v>-17285368</v>
      </c>
      <c r="L42" s="57">
        <f t="shared" si="3"/>
        <v>-12289917</v>
      </c>
      <c r="M42" s="57">
        <f t="shared" si="3"/>
        <v>40747260</v>
      </c>
      <c r="N42" s="57">
        <f t="shared" si="3"/>
        <v>11171975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49753127</v>
      </c>
      <c r="X42" s="57">
        <f t="shared" si="3"/>
        <v>39034600</v>
      </c>
      <c r="Y42" s="57">
        <f t="shared" si="3"/>
        <v>10718527</v>
      </c>
      <c r="Z42" s="58">
        <f>+IF(X42&lt;&gt;0,+(Y42/X42)*100,0)</f>
        <v>27.45904146577652</v>
      </c>
      <c r="AA42" s="55">
        <f>SUM(AA38:AA41)</f>
        <v>3309005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3309005</v>
      </c>
      <c r="F44" s="65">
        <f t="shared" si="4"/>
        <v>3309005</v>
      </c>
      <c r="G44" s="65">
        <f t="shared" si="4"/>
        <v>60233611</v>
      </c>
      <c r="H44" s="65">
        <f t="shared" si="4"/>
        <v>-10075134</v>
      </c>
      <c r="I44" s="65">
        <f t="shared" si="4"/>
        <v>-11577325</v>
      </c>
      <c r="J44" s="65">
        <f t="shared" si="4"/>
        <v>38581152</v>
      </c>
      <c r="K44" s="65">
        <f t="shared" si="4"/>
        <v>-17285368</v>
      </c>
      <c r="L44" s="65">
        <f t="shared" si="4"/>
        <v>-12289917</v>
      </c>
      <c r="M44" s="65">
        <f t="shared" si="4"/>
        <v>40747260</v>
      </c>
      <c r="N44" s="65">
        <f t="shared" si="4"/>
        <v>11171975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49753127</v>
      </c>
      <c r="X44" s="65">
        <f t="shared" si="4"/>
        <v>39034600</v>
      </c>
      <c r="Y44" s="65">
        <f t="shared" si="4"/>
        <v>10718527</v>
      </c>
      <c r="Z44" s="66">
        <f>+IF(X44&lt;&gt;0,+(Y44/X44)*100,0)</f>
        <v>27.45904146577652</v>
      </c>
      <c r="AA44" s="63">
        <f>+AA42-AA43</f>
        <v>3309005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3309005</v>
      </c>
      <c r="F46" s="57">
        <f t="shared" si="5"/>
        <v>3309005</v>
      </c>
      <c r="G46" s="57">
        <f t="shared" si="5"/>
        <v>60233611</v>
      </c>
      <c r="H46" s="57">
        <f t="shared" si="5"/>
        <v>-10075134</v>
      </c>
      <c r="I46" s="57">
        <f t="shared" si="5"/>
        <v>-11577325</v>
      </c>
      <c r="J46" s="57">
        <f t="shared" si="5"/>
        <v>38581152</v>
      </c>
      <c r="K46" s="57">
        <f t="shared" si="5"/>
        <v>-17285368</v>
      </c>
      <c r="L46" s="57">
        <f t="shared" si="5"/>
        <v>-12289917</v>
      </c>
      <c r="M46" s="57">
        <f t="shared" si="5"/>
        <v>40747260</v>
      </c>
      <c r="N46" s="57">
        <f t="shared" si="5"/>
        <v>11171975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49753127</v>
      </c>
      <c r="X46" s="57">
        <f t="shared" si="5"/>
        <v>39034600</v>
      </c>
      <c r="Y46" s="57">
        <f t="shared" si="5"/>
        <v>10718527</v>
      </c>
      <c r="Z46" s="58">
        <f>+IF(X46&lt;&gt;0,+(Y46/X46)*100,0)</f>
        <v>27.45904146577652</v>
      </c>
      <c r="AA46" s="55">
        <f>SUM(AA44:AA45)</f>
        <v>3309005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3309005</v>
      </c>
      <c r="F48" s="73">
        <f t="shared" si="6"/>
        <v>3309005</v>
      </c>
      <c r="G48" s="73">
        <f t="shared" si="6"/>
        <v>60233611</v>
      </c>
      <c r="H48" s="74">
        <f t="shared" si="6"/>
        <v>-10075134</v>
      </c>
      <c r="I48" s="74">
        <f t="shared" si="6"/>
        <v>-11577325</v>
      </c>
      <c r="J48" s="74">
        <f t="shared" si="6"/>
        <v>38581152</v>
      </c>
      <c r="K48" s="74">
        <f t="shared" si="6"/>
        <v>-17285368</v>
      </c>
      <c r="L48" s="74">
        <f t="shared" si="6"/>
        <v>-12289917</v>
      </c>
      <c r="M48" s="73">
        <f t="shared" si="6"/>
        <v>40747260</v>
      </c>
      <c r="N48" s="73">
        <f t="shared" si="6"/>
        <v>11171975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49753127</v>
      </c>
      <c r="X48" s="74">
        <f t="shared" si="6"/>
        <v>39034600</v>
      </c>
      <c r="Y48" s="74">
        <f t="shared" si="6"/>
        <v>10718527</v>
      </c>
      <c r="Z48" s="75">
        <f>+IF(X48&lt;&gt;0,+(Y48/X48)*100,0)</f>
        <v>27.45904146577652</v>
      </c>
      <c r="AA48" s="76">
        <f>SUM(AA46:AA47)</f>
        <v>3309005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292796357</v>
      </c>
      <c r="D5" s="6">
        <v>0</v>
      </c>
      <c r="E5" s="7">
        <v>294576000</v>
      </c>
      <c r="F5" s="8">
        <v>294576000</v>
      </c>
      <c r="G5" s="8">
        <v>26144869</v>
      </c>
      <c r="H5" s="8">
        <v>25925380</v>
      </c>
      <c r="I5" s="8">
        <v>24889382</v>
      </c>
      <c r="J5" s="8">
        <v>76959631</v>
      </c>
      <c r="K5" s="8">
        <v>21485388</v>
      </c>
      <c r="L5" s="8">
        <v>23764207</v>
      </c>
      <c r="M5" s="8">
        <v>24666504</v>
      </c>
      <c r="N5" s="8">
        <v>69916099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146875730</v>
      </c>
      <c r="X5" s="8">
        <v>147288000</v>
      </c>
      <c r="Y5" s="8">
        <v>-412270</v>
      </c>
      <c r="Z5" s="2">
        <v>-0.28</v>
      </c>
      <c r="AA5" s="6">
        <v>294576000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444992506</v>
      </c>
      <c r="D7" s="6">
        <v>0</v>
      </c>
      <c r="E7" s="7">
        <v>445000000</v>
      </c>
      <c r="F7" s="8">
        <v>445000000</v>
      </c>
      <c r="G7" s="8">
        <v>34433626</v>
      </c>
      <c r="H7" s="8">
        <v>32143330</v>
      </c>
      <c r="I7" s="8">
        <v>37570365</v>
      </c>
      <c r="J7" s="8">
        <v>104147321</v>
      </c>
      <c r="K7" s="8">
        <v>36567808</v>
      </c>
      <c r="L7" s="8">
        <v>36296888</v>
      </c>
      <c r="M7" s="8">
        <v>28300792</v>
      </c>
      <c r="N7" s="8">
        <v>101165488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205312809</v>
      </c>
      <c r="X7" s="8">
        <v>239494998</v>
      </c>
      <c r="Y7" s="8">
        <v>-34182189</v>
      </c>
      <c r="Z7" s="2">
        <v>-14.27</v>
      </c>
      <c r="AA7" s="6">
        <v>445000000</v>
      </c>
    </row>
    <row r="8" spans="1:27" ht="13.5">
      <c r="A8" s="25" t="s">
        <v>35</v>
      </c>
      <c r="B8" s="24"/>
      <c r="C8" s="6">
        <v>129406522</v>
      </c>
      <c r="D8" s="6">
        <v>0</v>
      </c>
      <c r="E8" s="7">
        <v>147500000</v>
      </c>
      <c r="F8" s="8">
        <v>147500000</v>
      </c>
      <c r="G8" s="8">
        <v>13581116</v>
      </c>
      <c r="H8" s="8">
        <v>14219993</v>
      </c>
      <c r="I8" s="8">
        <v>26208635</v>
      </c>
      <c r="J8" s="8">
        <v>54009744</v>
      </c>
      <c r="K8" s="8">
        <v>-4386544</v>
      </c>
      <c r="L8" s="8">
        <v>11528529</v>
      </c>
      <c r="M8" s="8">
        <v>10180709</v>
      </c>
      <c r="N8" s="8">
        <v>17322694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71332438</v>
      </c>
      <c r="X8" s="8">
        <v>75808500</v>
      </c>
      <c r="Y8" s="8">
        <v>-4476062</v>
      </c>
      <c r="Z8" s="2">
        <v>-5.9</v>
      </c>
      <c r="AA8" s="6">
        <v>147500000</v>
      </c>
    </row>
    <row r="9" spans="1:27" ht="13.5">
      <c r="A9" s="25" t="s">
        <v>36</v>
      </c>
      <c r="B9" s="24"/>
      <c r="C9" s="6">
        <v>30545317</v>
      </c>
      <c r="D9" s="6">
        <v>0</v>
      </c>
      <c r="E9" s="7">
        <v>35000000</v>
      </c>
      <c r="F9" s="8">
        <v>35000000</v>
      </c>
      <c r="G9" s="8">
        <v>2495273</v>
      </c>
      <c r="H9" s="8">
        <v>3995143</v>
      </c>
      <c r="I9" s="8">
        <v>7682863</v>
      </c>
      <c r="J9" s="8">
        <v>14173279</v>
      </c>
      <c r="K9" s="8">
        <v>-2459049</v>
      </c>
      <c r="L9" s="8">
        <v>3045056</v>
      </c>
      <c r="M9" s="8">
        <v>2621852</v>
      </c>
      <c r="N9" s="8">
        <v>3207859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17381138</v>
      </c>
      <c r="X9" s="8">
        <v>14820000</v>
      </c>
      <c r="Y9" s="8">
        <v>2561138</v>
      </c>
      <c r="Z9" s="2">
        <v>17.28</v>
      </c>
      <c r="AA9" s="6">
        <v>35000000</v>
      </c>
    </row>
    <row r="10" spans="1:27" ht="13.5">
      <c r="A10" s="25" t="s">
        <v>37</v>
      </c>
      <c r="B10" s="24"/>
      <c r="C10" s="6">
        <v>26547338</v>
      </c>
      <c r="D10" s="6">
        <v>0</v>
      </c>
      <c r="E10" s="7">
        <v>30000000</v>
      </c>
      <c r="F10" s="26">
        <v>30000000</v>
      </c>
      <c r="G10" s="26">
        <v>2577768</v>
      </c>
      <c r="H10" s="26">
        <v>2577213</v>
      </c>
      <c r="I10" s="26">
        <v>2624839</v>
      </c>
      <c r="J10" s="26">
        <v>7779820</v>
      </c>
      <c r="K10" s="26">
        <v>2575720</v>
      </c>
      <c r="L10" s="26">
        <v>2330596</v>
      </c>
      <c r="M10" s="26">
        <v>2295300</v>
      </c>
      <c r="N10" s="26">
        <v>7201616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14981436</v>
      </c>
      <c r="X10" s="26">
        <v>14677500</v>
      </c>
      <c r="Y10" s="26">
        <v>303936</v>
      </c>
      <c r="Z10" s="27">
        <v>2.07</v>
      </c>
      <c r="AA10" s="28">
        <v>30000000</v>
      </c>
    </row>
    <row r="11" spans="1:27" ht="13.5">
      <c r="A11" s="25" t="s">
        <v>38</v>
      </c>
      <c r="B11" s="29"/>
      <c r="C11" s="6">
        <v>60470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1014673</v>
      </c>
      <c r="D12" s="6">
        <v>0</v>
      </c>
      <c r="E12" s="7">
        <v>1755000</v>
      </c>
      <c r="F12" s="8">
        <v>1755000</v>
      </c>
      <c r="G12" s="8">
        <v>151889</v>
      </c>
      <c r="H12" s="8">
        <v>102287</v>
      </c>
      <c r="I12" s="8">
        <v>96739</v>
      </c>
      <c r="J12" s="8">
        <v>350915</v>
      </c>
      <c r="K12" s="8">
        <v>109766</v>
      </c>
      <c r="L12" s="8">
        <v>105987</v>
      </c>
      <c r="M12" s="8">
        <v>92270</v>
      </c>
      <c r="N12" s="8">
        <v>308023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658938</v>
      </c>
      <c r="X12" s="8">
        <v>877500</v>
      </c>
      <c r="Y12" s="8">
        <v>-218562</v>
      </c>
      <c r="Z12" s="2">
        <v>-24.91</v>
      </c>
      <c r="AA12" s="6">
        <v>1755000</v>
      </c>
    </row>
    <row r="13" spans="1:27" ht="13.5">
      <c r="A13" s="23" t="s">
        <v>40</v>
      </c>
      <c r="B13" s="29"/>
      <c r="C13" s="6">
        <v>8400312</v>
      </c>
      <c r="D13" s="6">
        <v>0</v>
      </c>
      <c r="E13" s="7">
        <v>7600000</v>
      </c>
      <c r="F13" s="8">
        <v>7600000</v>
      </c>
      <c r="G13" s="8">
        <v>241075</v>
      </c>
      <c r="H13" s="8">
        <v>414904</v>
      </c>
      <c r="I13" s="8">
        <v>137182</v>
      </c>
      <c r="J13" s="8">
        <v>793161</v>
      </c>
      <c r="K13" s="8">
        <v>955707</v>
      </c>
      <c r="L13" s="8">
        <v>55457</v>
      </c>
      <c r="M13" s="8">
        <v>432863</v>
      </c>
      <c r="N13" s="8">
        <v>1444027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2237188</v>
      </c>
      <c r="X13" s="8">
        <v>3799998</v>
      </c>
      <c r="Y13" s="8">
        <v>-1562810</v>
      </c>
      <c r="Z13" s="2">
        <v>-41.13</v>
      </c>
      <c r="AA13" s="6">
        <v>7600000</v>
      </c>
    </row>
    <row r="14" spans="1:27" ht="13.5">
      <c r="A14" s="23" t="s">
        <v>41</v>
      </c>
      <c r="B14" s="29"/>
      <c r="C14" s="6">
        <v>60938970</v>
      </c>
      <c r="D14" s="6">
        <v>0</v>
      </c>
      <c r="E14" s="7">
        <v>70000000</v>
      </c>
      <c r="F14" s="8">
        <v>70000000</v>
      </c>
      <c r="G14" s="8">
        <v>6066702</v>
      </c>
      <c r="H14" s="8">
        <v>6402025</v>
      </c>
      <c r="I14" s="8">
        <v>6581429</v>
      </c>
      <c r="J14" s="8">
        <v>19050156</v>
      </c>
      <c r="K14" s="8">
        <v>6451400</v>
      </c>
      <c r="L14" s="8">
        <v>6710272</v>
      </c>
      <c r="M14" s="8">
        <v>7374600</v>
      </c>
      <c r="N14" s="8">
        <v>20536272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39586428</v>
      </c>
      <c r="X14" s="8">
        <v>34999998</v>
      </c>
      <c r="Y14" s="8">
        <v>4586430</v>
      </c>
      <c r="Z14" s="2">
        <v>13.1</v>
      </c>
      <c r="AA14" s="6">
        <v>70000000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2727724</v>
      </c>
      <c r="D16" s="6">
        <v>0</v>
      </c>
      <c r="E16" s="7">
        <v>530000</v>
      </c>
      <c r="F16" s="8">
        <v>530000</v>
      </c>
      <c r="G16" s="8">
        <v>275</v>
      </c>
      <c r="H16" s="8">
        <v>9544</v>
      </c>
      <c r="I16" s="8">
        <v>160</v>
      </c>
      <c r="J16" s="8">
        <v>9979</v>
      </c>
      <c r="K16" s="8">
        <v>19941</v>
      </c>
      <c r="L16" s="8">
        <v>133</v>
      </c>
      <c r="M16" s="8">
        <v>-124847</v>
      </c>
      <c r="N16" s="8">
        <v>-104773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-94794</v>
      </c>
      <c r="X16" s="8">
        <v>265002</v>
      </c>
      <c r="Y16" s="8">
        <v>-359796</v>
      </c>
      <c r="Z16" s="2">
        <v>-135.77</v>
      </c>
      <c r="AA16" s="6">
        <v>530000</v>
      </c>
    </row>
    <row r="17" spans="1:27" ht="13.5">
      <c r="A17" s="23" t="s">
        <v>44</v>
      </c>
      <c r="B17" s="29"/>
      <c r="C17" s="6">
        <v>5923109</v>
      </c>
      <c r="D17" s="6">
        <v>0</v>
      </c>
      <c r="E17" s="7">
        <v>3400000</v>
      </c>
      <c r="F17" s="8">
        <v>3400000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1699998</v>
      </c>
      <c r="Y17" s="8">
        <v>-1699998</v>
      </c>
      <c r="Z17" s="2">
        <v>-100</v>
      </c>
      <c r="AA17" s="6">
        <v>3400000</v>
      </c>
    </row>
    <row r="18" spans="1:27" ht="13.5">
      <c r="A18" s="25" t="s">
        <v>45</v>
      </c>
      <c r="B18" s="24"/>
      <c r="C18" s="6">
        <v>10273935</v>
      </c>
      <c r="D18" s="6">
        <v>0</v>
      </c>
      <c r="E18" s="7">
        <v>6000000</v>
      </c>
      <c r="F18" s="8">
        <v>6000000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3000000</v>
      </c>
      <c r="Y18" s="8">
        <v>-3000000</v>
      </c>
      <c r="Z18" s="2">
        <v>-100</v>
      </c>
      <c r="AA18" s="6">
        <v>6000000</v>
      </c>
    </row>
    <row r="19" spans="1:27" ht="13.5">
      <c r="A19" s="23" t="s">
        <v>46</v>
      </c>
      <c r="B19" s="29"/>
      <c r="C19" s="6">
        <v>461541029</v>
      </c>
      <c r="D19" s="6">
        <v>0</v>
      </c>
      <c r="E19" s="7">
        <v>515319000</v>
      </c>
      <c r="F19" s="8">
        <v>515319000</v>
      </c>
      <c r="G19" s="8">
        <v>0</v>
      </c>
      <c r="H19" s="8">
        <v>210895000</v>
      </c>
      <c r="I19" s="8">
        <v>0</v>
      </c>
      <c r="J19" s="8">
        <v>210895000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210895000</v>
      </c>
      <c r="X19" s="8">
        <v>343546000</v>
      </c>
      <c r="Y19" s="8">
        <v>-132651000</v>
      </c>
      <c r="Z19" s="2">
        <v>-38.61</v>
      </c>
      <c r="AA19" s="6">
        <v>515319000</v>
      </c>
    </row>
    <row r="20" spans="1:27" ht="13.5">
      <c r="A20" s="23" t="s">
        <v>47</v>
      </c>
      <c r="B20" s="29"/>
      <c r="C20" s="6">
        <v>5169455</v>
      </c>
      <c r="D20" s="6">
        <v>0</v>
      </c>
      <c r="E20" s="7">
        <v>37320000</v>
      </c>
      <c r="F20" s="26">
        <v>37320000</v>
      </c>
      <c r="G20" s="26">
        <v>1129634</v>
      </c>
      <c r="H20" s="26">
        <v>1478787</v>
      </c>
      <c r="I20" s="26">
        <v>963197</v>
      </c>
      <c r="J20" s="26">
        <v>3571618</v>
      </c>
      <c r="K20" s="26">
        <v>1016785</v>
      </c>
      <c r="L20" s="26">
        <v>1375824</v>
      </c>
      <c r="M20" s="26">
        <v>618902</v>
      </c>
      <c r="N20" s="26">
        <v>3011511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6583129</v>
      </c>
      <c r="X20" s="26">
        <v>18660000</v>
      </c>
      <c r="Y20" s="26">
        <v>-12076871</v>
      </c>
      <c r="Z20" s="27">
        <v>-64.72</v>
      </c>
      <c r="AA20" s="28">
        <v>37320000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1480337717</v>
      </c>
      <c r="D22" s="33">
        <f>SUM(D5:D21)</f>
        <v>0</v>
      </c>
      <c r="E22" s="34">
        <f t="shared" si="0"/>
        <v>1594000000</v>
      </c>
      <c r="F22" s="35">
        <f t="shared" si="0"/>
        <v>1594000000</v>
      </c>
      <c r="G22" s="35">
        <f t="shared" si="0"/>
        <v>86822227</v>
      </c>
      <c r="H22" s="35">
        <f t="shared" si="0"/>
        <v>298163606</v>
      </c>
      <c r="I22" s="35">
        <f t="shared" si="0"/>
        <v>106754791</v>
      </c>
      <c r="J22" s="35">
        <f t="shared" si="0"/>
        <v>491740624</v>
      </c>
      <c r="K22" s="35">
        <f t="shared" si="0"/>
        <v>62336922</v>
      </c>
      <c r="L22" s="35">
        <f t="shared" si="0"/>
        <v>85212949</v>
      </c>
      <c r="M22" s="35">
        <f t="shared" si="0"/>
        <v>76458945</v>
      </c>
      <c r="N22" s="35">
        <f t="shared" si="0"/>
        <v>224008816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715749440</v>
      </c>
      <c r="X22" s="35">
        <f t="shared" si="0"/>
        <v>898937494</v>
      </c>
      <c r="Y22" s="35">
        <f t="shared" si="0"/>
        <v>-183188054</v>
      </c>
      <c r="Z22" s="36">
        <f>+IF(X22&lt;&gt;0,+(Y22/X22)*100,0)</f>
        <v>-20.37828605689463</v>
      </c>
      <c r="AA22" s="33">
        <f>SUM(AA5:AA21)</f>
        <v>1594000000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354787147</v>
      </c>
      <c r="D25" s="6">
        <v>0</v>
      </c>
      <c r="E25" s="7">
        <v>370680000</v>
      </c>
      <c r="F25" s="8">
        <v>370680000</v>
      </c>
      <c r="G25" s="8">
        <v>30949006</v>
      </c>
      <c r="H25" s="8">
        <v>30881746</v>
      </c>
      <c r="I25" s="8">
        <v>30799803</v>
      </c>
      <c r="J25" s="8">
        <v>92630555</v>
      </c>
      <c r="K25" s="8">
        <v>32950788</v>
      </c>
      <c r="L25" s="8">
        <v>31973693</v>
      </c>
      <c r="M25" s="8">
        <v>31150780</v>
      </c>
      <c r="N25" s="8">
        <v>96075261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188705816</v>
      </c>
      <c r="X25" s="8">
        <v>198248916</v>
      </c>
      <c r="Y25" s="8">
        <v>-9543100</v>
      </c>
      <c r="Z25" s="2">
        <v>-4.81</v>
      </c>
      <c r="AA25" s="6">
        <v>370680000</v>
      </c>
    </row>
    <row r="26" spans="1:27" ht="13.5">
      <c r="A26" s="25" t="s">
        <v>52</v>
      </c>
      <c r="B26" s="24"/>
      <c r="C26" s="6">
        <v>23745851</v>
      </c>
      <c r="D26" s="6">
        <v>0</v>
      </c>
      <c r="E26" s="7">
        <v>29000000</v>
      </c>
      <c r="F26" s="8">
        <v>29000000</v>
      </c>
      <c r="G26" s="8">
        <v>1955415</v>
      </c>
      <c r="H26" s="8">
        <v>1047079</v>
      </c>
      <c r="I26" s="8">
        <v>2893929</v>
      </c>
      <c r="J26" s="8">
        <v>5896423</v>
      </c>
      <c r="K26" s="8">
        <v>2168739</v>
      </c>
      <c r="L26" s="8">
        <v>2177735</v>
      </c>
      <c r="M26" s="8">
        <v>2173526</v>
      </c>
      <c r="N26" s="8">
        <v>6520000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12416423</v>
      </c>
      <c r="X26" s="8">
        <v>13897500</v>
      </c>
      <c r="Y26" s="8">
        <v>-1481077</v>
      </c>
      <c r="Z26" s="2">
        <v>-10.66</v>
      </c>
      <c r="AA26" s="6">
        <v>29000000</v>
      </c>
    </row>
    <row r="27" spans="1:27" ht="13.5">
      <c r="A27" s="25" t="s">
        <v>53</v>
      </c>
      <c r="B27" s="24"/>
      <c r="C27" s="6">
        <v>228753420</v>
      </c>
      <c r="D27" s="6">
        <v>0</v>
      </c>
      <c r="E27" s="7">
        <v>201000000</v>
      </c>
      <c r="F27" s="8">
        <v>201000000</v>
      </c>
      <c r="G27" s="8">
        <v>-4742606</v>
      </c>
      <c r="H27" s="8">
        <v>0</v>
      </c>
      <c r="I27" s="8">
        <v>0</v>
      </c>
      <c r="J27" s="8">
        <v>-4742606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-4742606</v>
      </c>
      <c r="X27" s="8">
        <v>94104000</v>
      </c>
      <c r="Y27" s="8">
        <v>-98846606</v>
      </c>
      <c r="Z27" s="2">
        <v>-105.04</v>
      </c>
      <c r="AA27" s="6">
        <v>201000000</v>
      </c>
    </row>
    <row r="28" spans="1:27" ht="13.5">
      <c r="A28" s="25" t="s">
        <v>54</v>
      </c>
      <c r="B28" s="24"/>
      <c r="C28" s="6">
        <v>578457995</v>
      </c>
      <c r="D28" s="6">
        <v>0</v>
      </c>
      <c r="E28" s="7">
        <v>87370000</v>
      </c>
      <c r="F28" s="8">
        <v>87370000</v>
      </c>
      <c r="G28" s="8">
        <v>0</v>
      </c>
      <c r="H28" s="8">
        <v>0</v>
      </c>
      <c r="I28" s="8">
        <v>0</v>
      </c>
      <c r="J28" s="8">
        <v>0</v>
      </c>
      <c r="K28" s="8">
        <v>30000</v>
      </c>
      <c r="L28" s="8">
        <v>0</v>
      </c>
      <c r="M28" s="8">
        <v>0</v>
      </c>
      <c r="N28" s="8">
        <v>30000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30000</v>
      </c>
      <c r="X28" s="8">
        <v>44550846</v>
      </c>
      <c r="Y28" s="8">
        <v>-44520846</v>
      </c>
      <c r="Z28" s="2">
        <v>-99.93</v>
      </c>
      <c r="AA28" s="6">
        <v>87370000</v>
      </c>
    </row>
    <row r="29" spans="1:27" ht="13.5">
      <c r="A29" s="25" t="s">
        <v>55</v>
      </c>
      <c r="B29" s="24"/>
      <c r="C29" s="6">
        <v>100832541</v>
      </c>
      <c r="D29" s="6">
        <v>0</v>
      </c>
      <c r="E29" s="7">
        <v>10000000</v>
      </c>
      <c r="F29" s="8">
        <v>10000000</v>
      </c>
      <c r="G29" s="8">
        <v>9263602</v>
      </c>
      <c r="H29" s="8">
        <v>0</v>
      </c>
      <c r="I29" s="8">
        <v>18228378</v>
      </c>
      <c r="J29" s="8">
        <v>27491980</v>
      </c>
      <c r="K29" s="8">
        <v>9263602</v>
      </c>
      <c r="L29" s="8">
        <v>0</v>
      </c>
      <c r="M29" s="8">
        <v>0</v>
      </c>
      <c r="N29" s="8">
        <v>9263602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36755582</v>
      </c>
      <c r="X29" s="8">
        <v>4999998</v>
      </c>
      <c r="Y29" s="8">
        <v>31755584</v>
      </c>
      <c r="Z29" s="2">
        <v>635.11</v>
      </c>
      <c r="AA29" s="6">
        <v>10000000</v>
      </c>
    </row>
    <row r="30" spans="1:27" ht="13.5">
      <c r="A30" s="25" t="s">
        <v>56</v>
      </c>
      <c r="B30" s="24"/>
      <c r="C30" s="6">
        <v>518163251</v>
      </c>
      <c r="D30" s="6">
        <v>0</v>
      </c>
      <c r="E30" s="7">
        <v>515000000</v>
      </c>
      <c r="F30" s="8">
        <v>515000000</v>
      </c>
      <c r="G30" s="8">
        <v>53241477</v>
      </c>
      <c r="H30" s="8">
        <v>44239795</v>
      </c>
      <c r="I30" s="8">
        <v>25997058</v>
      </c>
      <c r="J30" s="8">
        <v>123478330</v>
      </c>
      <c r="K30" s="8">
        <v>1260705</v>
      </c>
      <c r="L30" s="8">
        <v>35432</v>
      </c>
      <c r="M30" s="8">
        <v>89209072</v>
      </c>
      <c r="N30" s="8">
        <v>90505209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213983539</v>
      </c>
      <c r="X30" s="8">
        <v>257500002</v>
      </c>
      <c r="Y30" s="8">
        <v>-43516463</v>
      </c>
      <c r="Z30" s="2">
        <v>-16.9</v>
      </c>
      <c r="AA30" s="6">
        <v>515000000</v>
      </c>
    </row>
    <row r="31" spans="1:27" ht="13.5">
      <c r="A31" s="25" t="s">
        <v>57</v>
      </c>
      <c r="B31" s="24"/>
      <c r="C31" s="6">
        <v>101714345</v>
      </c>
      <c r="D31" s="6">
        <v>0</v>
      </c>
      <c r="E31" s="7">
        <v>80943000</v>
      </c>
      <c r="F31" s="8">
        <v>80943000</v>
      </c>
      <c r="G31" s="8">
        <v>1266110</v>
      </c>
      <c r="H31" s="8">
        <v>4585588</v>
      </c>
      <c r="I31" s="8">
        <v>12287814</v>
      </c>
      <c r="J31" s="8">
        <v>18139512</v>
      </c>
      <c r="K31" s="8">
        <v>8462980</v>
      </c>
      <c r="L31" s="8">
        <v>5911234</v>
      </c>
      <c r="M31" s="8">
        <v>19023076</v>
      </c>
      <c r="N31" s="8">
        <v>33397290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51536802</v>
      </c>
      <c r="X31" s="8">
        <v>40471500</v>
      </c>
      <c r="Y31" s="8">
        <v>11065302</v>
      </c>
      <c r="Z31" s="2">
        <v>27.34</v>
      </c>
      <c r="AA31" s="6">
        <v>80943000</v>
      </c>
    </row>
    <row r="32" spans="1:27" ht="13.5">
      <c r="A32" s="25" t="s">
        <v>58</v>
      </c>
      <c r="B32" s="24"/>
      <c r="C32" s="6">
        <v>139147299</v>
      </c>
      <c r="D32" s="6">
        <v>0</v>
      </c>
      <c r="E32" s="7">
        <v>146250000</v>
      </c>
      <c r="F32" s="8">
        <v>146250000</v>
      </c>
      <c r="G32" s="8">
        <v>2938848</v>
      </c>
      <c r="H32" s="8">
        <v>20250109</v>
      </c>
      <c r="I32" s="8">
        <v>28596411</v>
      </c>
      <c r="J32" s="8">
        <v>51785368</v>
      </c>
      <c r="K32" s="8">
        <v>13027958</v>
      </c>
      <c r="L32" s="8">
        <v>8165860</v>
      </c>
      <c r="M32" s="8">
        <v>33248140</v>
      </c>
      <c r="N32" s="8">
        <v>54441958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106227326</v>
      </c>
      <c r="X32" s="8">
        <v>73125000</v>
      </c>
      <c r="Y32" s="8">
        <v>33102326</v>
      </c>
      <c r="Z32" s="2">
        <v>45.27</v>
      </c>
      <c r="AA32" s="6">
        <v>146250000</v>
      </c>
    </row>
    <row r="33" spans="1:27" ht="13.5">
      <c r="A33" s="25" t="s">
        <v>59</v>
      </c>
      <c r="B33" s="24"/>
      <c r="C33" s="6">
        <v>22609653</v>
      </c>
      <c r="D33" s="6">
        <v>0</v>
      </c>
      <c r="E33" s="7">
        <v>25000000</v>
      </c>
      <c r="F33" s="8">
        <v>25000000</v>
      </c>
      <c r="G33" s="8">
        <v>84989</v>
      </c>
      <c r="H33" s="8">
        <v>695666</v>
      </c>
      <c r="I33" s="8">
        <v>698963</v>
      </c>
      <c r="J33" s="8">
        <v>1479618</v>
      </c>
      <c r="K33" s="8">
        <v>1519315</v>
      </c>
      <c r="L33" s="8">
        <v>-489845</v>
      </c>
      <c r="M33" s="8">
        <v>250753</v>
      </c>
      <c r="N33" s="8">
        <v>1280223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2759841</v>
      </c>
      <c r="X33" s="8">
        <v>12499998</v>
      </c>
      <c r="Y33" s="8">
        <v>-9740157</v>
      </c>
      <c r="Z33" s="2">
        <v>-77.92</v>
      </c>
      <c r="AA33" s="6">
        <v>25000000</v>
      </c>
    </row>
    <row r="34" spans="1:27" ht="13.5">
      <c r="A34" s="25" t="s">
        <v>60</v>
      </c>
      <c r="B34" s="24"/>
      <c r="C34" s="6">
        <v>255291512</v>
      </c>
      <c r="D34" s="6">
        <v>0</v>
      </c>
      <c r="E34" s="7">
        <v>117608000</v>
      </c>
      <c r="F34" s="8">
        <v>117608000</v>
      </c>
      <c r="G34" s="8">
        <v>2976091</v>
      </c>
      <c r="H34" s="8">
        <v>7358708</v>
      </c>
      <c r="I34" s="8">
        <v>15325260</v>
      </c>
      <c r="J34" s="8">
        <v>25660059</v>
      </c>
      <c r="K34" s="8">
        <v>8993740</v>
      </c>
      <c r="L34" s="8">
        <v>4793554</v>
      </c>
      <c r="M34" s="8">
        <v>13643160</v>
      </c>
      <c r="N34" s="8">
        <v>27430454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53090513</v>
      </c>
      <c r="X34" s="8">
        <v>58804002</v>
      </c>
      <c r="Y34" s="8">
        <v>-5713489</v>
      </c>
      <c r="Z34" s="2">
        <v>-9.72</v>
      </c>
      <c r="AA34" s="6">
        <v>117608000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2323503014</v>
      </c>
      <c r="D36" s="33">
        <f>SUM(D25:D35)</f>
        <v>0</v>
      </c>
      <c r="E36" s="34">
        <f t="shared" si="1"/>
        <v>1582851000</v>
      </c>
      <c r="F36" s="35">
        <f t="shared" si="1"/>
        <v>1582851000</v>
      </c>
      <c r="G36" s="35">
        <f t="shared" si="1"/>
        <v>97932932</v>
      </c>
      <c r="H36" s="35">
        <f t="shared" si="1"/>
        <v>109058691</v>
      </c>
      <c r="I36" s="35">
        <f t="shared" si="1"/>
        <v>134827616</v>
      </c>
      <c r="J36" s="35">
        <f t="shared" si="1"/>
        <v>341819239</v>
      </c>
      <c r="K36" s="35">
        <f t="shared" si="1"/>
        <v>77677827</v>
      </c>
      <c r="L36" s="35">
        <f t="shared" si="1"/>
        <v>52567663</v>
      </c>
      <c r="M36" s="35">
        <f t="shared" si="1"/>
        <v>188698507</v>
      </c>
      <c r="N36" s="35">
        <f t="shared" si="1"/>
        <v>318943997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660763236</v>
      </c>
      <c r="X36" s="35">
        <f t="shared" si="1"/>
        <v>798201762</v>
      </c>
      <c r="Y36" s="35">
        <f t="shared" si="1"/>
        <v>-137438526</v>
      </c>
      <c r="Z36" s="36">
        <f>+IF(X36&lt;&gt;0,+(Y36/X36)*100,0)</f>
        <v>-17.21851949507473</v>
      </c>
      <c r="AA36" s="33">
        <f>SUM(AA25:AA35)</f>
        <v>1582851000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-843165297</v>
      </c>
      <c r="D38" s="46">
        <f>+D22-D36</f>
        <v>0</v>
      </c>
      <c r="E38" s="47">
        <f t="shared" si="2"/>
        <v>11149000</v>
      </c>
      <c r="F38" s="48">
        <f t="shared" si="2"/>
        <v>11149000</v>
      </c>
      <c r="G38" s="48">
        <f t="shared" si="2"/>
        <v>-11110705</v>
      </c>
      <c r="H38" s="48">
        <f t="shared" si="2"/>
        <v>189104915</v>
      </c>
      <c r="I38" s="48">
        <f t="shared" si="2"/>
        <v>-28072825</v>
      </c>
      <c r="J38" s="48">
        <f t="shared" si="2"/>
        <v>149921385</v>
      </c>
      <c r="K38" s="48">
        <f t="shared" si="2"/>
        <v>-15340905</v>
      </c>
      <c r="L38" s="48">
        <f t="shared" si="2"/>
        <v>32645286</v>
      </c>
      <c r="M38" s="48">
        <f t="shared" si="2"/>
        <v>-112239562</v>
      </c>
      <c r="N38" s="48">
        <f t="shared" si="2"/>
        <v>-94935181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54986204</v>
      </c>
      <c r="X38" s="48">
        <f>IF(F22=F36,0,X22-X36)</f>
        <v>100735732</v>
      </c>
      <c r="Y38" s="48">
        <f t="shared" si="2"/>
        <v>-45749528</v>
      </c>
      <c r="Z38" s="49">
        <f>+IF(X38&lt;&gt;0,+(Y38/X38)*100,0)</f>
        <v>-45.41539242500367</v>
      </c>
      <c r="AA38" s="46">
        <f>+AA22-AA36</f>
        <v>11149000</v>
      </c>
    </row>
    <row r="39" spans="1:27" ht="13.5">
      <c r="A39" s="23" t="s">
        <v>64</v>
      </c>
      <c r="B39" s="29"/>
      <c r="C39" s="6">
        <v>278818956</v>
      </c>
      <c r="D39" s="6">
        <v>0</v>
      </c>
      <c r="E39" s="7">
        <v>255211000</v>
      </c>
      <c r="F39" s="8">
        <v>255211000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170140666</v>
      </c>
      <c r="Y39" s="8">
        <v>-170140666</v>
      </c>
      <c r="Z39" s="2">
        <v>-100</v>
      </c>
      <c r="AA39" s="6">
        <v>255211000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-564346341</v>
      </c>
      <c r="D42" s="55">
        <f>SUM(D38:D41)</f>
        <v>0</v>
      </c>
      <c r="E42" s="56">
        <f t="shared" si="3"/>
        <v>266360000</v>
      </c>
      <c r="F42" s="57">
        <f t="shared" si="3"/>
        <v>266360000</v>
      </c>
      <c r="G42" s="57">
        <f t="shared" si="3"/>
        <v>-11110705</v>
      </c>
      <c r="H42" s="57">
        <f t="shared" si="3"/>
        <v>189104915</v>
      </c>
      <c r="I42" s="57">
        <f t="shared" si="3"/>
        <v>-28072825</v>
      </c>
      <c r="J42" s="57">
        <f t="shared" si="3"/>
        <v>149921385</v>
      </c>
      <c r="K42" s="57">
        <f t="shared" si="3"/>
        <v>-15340905</v>
      </c>
      <c r="L42" s="57">
        <f t="shared" si="3"/>
        <v>32645286</v>
      </c>
      <c r="M42" s="57">
        <f t="shared" si="3"/>
        <v>-112239562</v>
      </c>
      <c r="N42" s="57">
        <f t="shared" si="3"/>
        <v>-94935181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54986204</v>
      </c>
      <c r="X42" s="57">
        <f t="shared" si="3"/>
        <v>270876398</v>
      </c>
      <c r="Y42" s="57">
        <f t="shared" si="3"/>
        <v>-215890194</v>
      </c>
      <c r="Z42" s="58">
        <f>+IF(X42&lt;&gt;0,+(Y42/X42)*100,0)</f>
        <v>-79.70062936232635</v>
      </c>
      <c r="AA42" s="55">
        <f>SUM(AA38:AA41)</f>
        <v>266360000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-564346341</v>
      </c>
      <c r="D44" s="63">
        <f>+D42-D43</f>
        <v>0</v>
      </c>
      <c r="E44" s="64">
        <f t="shared" si="4"/>
        <v>266360000</v>
      </c>
      <c r="F44" s="65">
        <f t="shared" si="4"/>
        <v>266360000</v>
      </c>
      <c r="G44" s="65">
        <f t="shared" si="4"/>
        <v>-11110705</v>
      </c>
      <c r="H44" s="65">
        <f t="shared" si="4"/>
        <v>189104915</v>
      </c>
      <c r="I44" s="65">
        <f t="shared" si="4"/>
        <v>-28072825</v>
      </c>
      <c r="J44" s="65">
        <f t="shared" si="4"/>
        <v>149921385</v>
      </c>
      <c r="K44" s="65">
        <f t="shared" si="4"/>
        <v>-15340905</v>
      </c>
      <c r="L44" s="65">
        <f t="shared" si="4"/>
        <v>32645286</v>
      </c>
      <c r="M44" s="65">
        <f t="shared" si="4"/>
        <v>-112239562</v>
      </c>
      <c r="N44" s="65">
        <f t="shared" si="4"/>
        <v>-94935181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54986204</v>
      </c>
      <c r="X44" s="65">
        <f t="shared" si="4"/>
        <v>270876398</v>
      </c>
      <c r="Y44" s="65">
        <f t="shared" si="4"/>
        <v>-215890194</v>
      </c>
      <c r="Z44" s="66">
        <f>+IF(X44&lt;&gt;0,+(Y44/X44)*100,0)</f>
        <v>-79.70062936232635</v>
      </c>
      <c r="AA44" s="63">
        <f>+AA42-AA43</f>
        <v>266360000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-564346341</v>
      </c>
      <c r="D46" s="55">
        <f>SUM(D44:D45)</f>
        <v>0</v>
      </c>
      <c r="E46" s="56">
        <f t="shared" si="5"/>
        <v>266360000</v>
      </c>
      <c r="F46" s="57">
        <f t="shared" si="5"/>
        <v>266360000</v>
      </c>
      <c r="G46" s="57">
        <f t="shared" si="5"/>
        <v>-11110705</v>
      </c>
      <c r="H46" s="57">
        <f t="shared" si="5"/>
        <v>189104915</v>
      </c>
      <c r="I46" s="57">
        <f t="shared" si="5"/>
        <v>-28072825</v>
      </c>
      <c r="J46" s="57">
        <f t="shared" si="5"/>
        <v>149921385</v>
      </c>
      <c r="K46" s="57">
        <f t="shared" si="5"/>
        <v>-15340905</v>
      </c>
      <c r="L46" s="57">
        <f t="shared" si="5"/>
        <v>32645286</v>
      </c>
      <c r="M46" s="57">
        <f t="shared" si="5"/>
        <v>-112239562</v>
      </c>
      <c r="N46" s="57">
        <f t="shared" si="5"/>
        <v>-94935181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54986204</v>
      </c>
      <c r="X46" s="57">
        <f t="shared" si="5"/>
        <v>270876398</v>
      </c>
      <c r="Y46" s="57">
        <f t="shared" si="5"/>
        <v>-215890194</v>
      </c>
      <c r="Z46" s="58">
        <f>+IF(X46&lt;&gt;0,+(Y46/X46)*100,0)</f>
        <v>-79.70062936232635</v>
      </c>
      <c r="AA46" s="55">
        <f>SUM(AA44:AA45)</f>
        <v>266360000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-564346341</v>
      </c>
      <c r="D48" s="71">
        <f>SUM(D46:D47)</f>
        <v>0</v>
      </c>
      <c r="E48" s="72">
        <f t="shared" si="6"/>
        <v>266360000</v>
      </c>
      <c r="F48" s="73">
        <f t="shared" si="6"/>
        <v>266360000</v>
      </c>
      <c r="G48" s="73">
        <f t="shared" si="6"/>
        <v>-11110705</v>
      </c>
      <c r="H48" s="74">
        <f t="shared" si="6"/>
        <v>189104915</v>
      </c>
      <c r="I48" s="74">
        <f t="shared" si="6"/>
        <v>-28072825</v>
      </c>
      <c r="J48" s="74">
        <f t="shared" si="6"/>
        <v>149921385</v>
      </c>
      <c r="K48" s="74">
        <f t="shared" si="6"/>
        <v>-15340905</v>
      </c>
      <c r="L48" s="74">
        <f t="shared" si="6"/>
        <v>32645286</v>
      </c>
      <c r="M48" s="73">
        <f t="shared" si="6"/>
        <v>-112239562</v>
      </c>
      <c r="N48" s="73">
        <f t="shared" si="6"/>
        <v>-94935181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54986204</v>
      </c>
      <c r="X48" s="74">
        <f t="shared" si="6"/>
        <v>270876398</v>
      </c>
      <c r="Y48" s="74">
        <f t="shared" si="6"/>
        <v>-215890194</v>
      </c>
      <c r="Z48" s="75">
        <f>+IF(X48&lt;&gt;0,+(Y48/X48)*100,0)</f>
        <v>-79.70062936232635</v>
      </c>
      <c r="AA48" s="76">
        <f>SUM(AA46:AA47)</f>
        <v>266360000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300115382</v>
      </c>
      <c r="F5" s="8">
        <v>300115382</v>
      </c>
      <c r="G5" s="8">
        <v>24429195</v>
      </c>
      <c r="H5" s="8">
        <v>24913779</v>
      </c>
      <c r="I5" s="8">
        <v>24774125</v>
      </c>
      <c r="J5" s="8">
        <v>74117099</v>
      </c>
      <c r="K5" s="8">
        <v>24722882</v>
      </c>
      <c r="L5" s="8">
        <v>24793435</v>
      </c>
      <c r="M5" s="8">
        <v>24797226</v>
      </c>
      <c r="N5" s="8">
        <v>74313543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148430642</v>
      </c>
      <c r="X5" s="8">
        <v>143510350</v>
      </c>
      <c r="Y5" s="8">
        <v>4920292</v>
      </c>
      <c r="Z5" s="2">
        <v>3.43</v>
      </c>
      <c r="AA5" s="6">
        <v>300115382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2072510233</v>
      </c>
      <c r="F7" s="8">
        <v>2072510233</v>
      </c>
      <c r="G7" s="8">
        <v>199580658</v>
      </c>
      <c r="H7" s="8">
        <v>199034561</v>
      </c>
      <c r="I7" s="8">
        <v>162723080</v>
      </c>
      <c r="J7" s="8">
        <v>561338299</v>
      </c>
      <c r="K7" s="8">
        <v>171569476</v>
      </c>
      <c r="L7" s="8">
        <v>179568440</v>
      </c>
      <c r="M7" s="8">
        <v>206409013</v>
      </c>
      <c r="N7" s="8">
        <v>557546929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1118885228</v>
      </c>
      <c r="X7" s="8">
        <v>1049053000</v>
      </c>
      <c r="Y7" s="8">
        <v>69832228</v>
      </c>
      <c r="Z7" s="2">
        <v>6.66</v>
      </c>
      <c r="AA7" s="6">
        <v>2072510233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484253900</v>
      </c>
      <c r="F8" s="8">
        <v>484253900</v>
      </c>
      <c r="G8" s="8">
        <v>27820319</v>
      </c>
      <c r="H8" s="8">
        <v>30857391</v>
      </c>
      <c r="I8" s="8">
        <v>26927570</v>
      </c>
      <c r="J8" s="8">
        <v>85605280</v>
      </c>
      <c r="K8" s="8">
        <v>31060621</v>
      </c>
      <c r="L8" s="8">
        <v>29328093</v>
      </c>
      <c r="M8" s="8">
        <v>25908169</v>
      </c>
      <c r="N8" s="8">
        <v>86296883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171902163</v>
      </c>
      <c r="X8" s="8">
        <v>245747416</v>
      </c>
      <c r="Y8" s="8">
        <v>-73845253</v>
      </c>
      <c r="Z8" s="2">
        <v>-30.05</v>
      </c>
      <c r="AA8" s="6">
        <v>484253900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250835237</v>
      </c>
      <c r="F9" s="8">
        <v>250835237</v>
      </c>
      <c r="G9" s="8">
        <v>17008887</v>
      </c>
      <c r="H9" s="8">
        <v>15486696</v>
      </c>
      <c r="I9" s="8">
        <v>17232198</v>
      </c>
      <c r="J9" s="8">
        <v>49727781</v>
      </c>
      <c r="K9" s="8">
        <v>7533364</v>
      </c>
      <c r="L9" s="8">
        <v>33076972</v>
      </c>
      <c r="M9" s="8">
        <v>27675625</v>
      </c>
      <c r="N9" s="8">
        <v>68285961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118013742</v>
      </c>
      <c r="X9" s="8">
        <v>116748833</v>
      </c>
      <c r="Y9" s="8">
        <v>1264909</v>
      </c>
      <c r="Z9" s="2">
        <v>1.08</v>
      </c>
      <c r="AA9" s="6">
        <v>250835237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113160368</v>
      </c>
      <c r="F10" s="26">
        <v>113160368</v>
      </c>
      <c r="G10" s="26">
        <v>10233524</v>
      </c>
      <c r="H10" s="26">
        <v>9224912</v>
      </c>
      <c r="I10" s="26">
        <v>9406733</v>
      </c>
      <c r="J10" s="26">
        <v>28865169</v>
      </c>
      <c r="K10" s="26">
        <v>8631874</v>
      </c>
      <c r="L10" s="26">
        <v>8222283</v>
      </c>
      <c r="M10" s="26">
        <v>8528775</v>
      </c>
      <c r="N10" s="26">
        <v>25382932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54248101</v>
      </c>
      <c r="X10" s="26">
        <v>54688503</v>
      </c>
      <c r="Y10" s="26">
        <v>-440402</v>
      </c>
      <c r="Z10" s="27">
        <v>-0.81</v>
      </c>
      <c r="AA10" s="28">
        <v>113160368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295229</v>
      </c>
      <c r="F11" s="8">
        <v>295229</v>
      </c>
      <c r="G11" s="8">
        <v>2158</v>
      </c>
      <c r="H11" s="8">
        <v>0</v>
      </c>
      <c r="I11" s="8">
        <v>53</v>
      </c>
      <c r="J11" s="8">
        <v>2211</v>
      </c>
      <c r="K11" s="8">
        <v>53</v>
      </c>
      <c r="L11" s="8">
        <v>26</v>
      </c>
      <c r="M11" s="8">
        <v>128647</v>
      </c>
      <c r="N11" s="8">
        <v>128726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130937</v>
      </c>
      <c r="X11" s="8">
        <v>125784</v>
      </c>
      <c r="Y11" s="8">
        <v>5153</v>
      </c>
      <c r="Z11" s="2">
        <v>4.1</v>
      </c>
      <c r="AA11" s="6">
        <v>295229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8884454</v>
      </c>
      <c r="F12" s="8">
        <v>8884454</v>
      </c>
      <c r="G12" s="8">
        <v>1393825</v>
      </c>
      <c r="H12" s="8">
        <v>729982</v>
      </c>
      <c r="I12" s="8">
        <v>714696</v>
      </c>
      <c r="J12" s="8">
        <v>2838503</v>
      </c>
      <c r="K12" s="8">
        <v>880901</v>
      </c>
      <c r="L12" s="8">
        <v>763433</v>
      </c>
      <c r="M12" s="8">
        <v>704131</v>
      </c>
      <c r="N12" s="8">
        <v>2348465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5186968</v>
      </c>
      <c r="X12" s="8">
        <v>4435197</v>
      </c>
      <c r="Y12" s="8">
        <v>751771</v>
      </c>
      <c r="Z12" s="2">
        <v>16.95</v>
      </c>
      <c r="AA12" s="6">
        <v>8884454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35240813</v>
      </c>
      <c r="F13" s="8">
        <v>35240813</v>
      </c>
      <c r="G13" s="8">
        <v>464644</v>
      </c>
      <c r="H13" s="8">
        <v>1512925</v>
      </c>
      <c r="I13" s="8">
        <v>1009725</v>
      </c>
      <c r="J13" s="8">
        <v>2987294</v>
      </c>
      <c r="K13" s="8">
        <v>599346</v>
      </c>
      <c r="L13" s="8">
        <v>400892</v>
      </c>
      <c r="M13" s="8">
        <v>940641</v>
      </c>
      <c r="N13" s="8">
        <v>1940879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4928173</v>
      </c>
      <c r="X13" s="8">
        <v>17628596</v>
      </c>
      <c r="Y13" s="8">
        <v>-12700423</v>
      </c>
      <c r="Z13" s="2">
        <v>-72.04</v>
      </c>
      <c r="AA13" s="6">
        <v>35240813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139244280</v>
      </c>
      <c r="F14" s="8">
        <v>139244280</v>
      </c>
      <c r="G14" s="8">
        <v>15301367</v>
      </c>
      <c r="H14" s="8">
        <v>15753158</v>
      </c>
      <c r="I14" s="8">
        <v>15446452</v>
      </c>
      <c r="J14" s="8">
        <v>46500977</v>
      </c>
      <c r="K14" s="8">
        <v>16438790</v>
      </c>
      <c r="L14" s="8">
        <v>15326069</v>
      </c>
      <c r="M14" s="8">
        <v>16802038</v>
      </c>
      <c r="N14" s="8">
        <v>48566897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95067874</v>
      </c>
      <c r="X14" s="8">
        <v>65764517</v>
      </c>
      <c r="Y14" s="8">
        <v>29303357</v>
      </c>
      <c r="Z14" s="2">
        <v>44.56</v>
      </c>
      <c r="AA14" s="6">
        <v>139244280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1100</v>
      </c>
      <c r="J15" s="8">
        <v>1100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1100</v>
      </c>
      <c r="X15" s="8"/>
      <c r="Y15" s="8">
        <v>1100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9061838</v>
      </c>
      <c r="F16" s="8">
        <v>9061838</v>
      </c>
      <c r="G16" s="8">
        <v>207599</v>
      </c>
      <c r="H16" s="8">
        <v>247077</v>
      </c>
      <c r="I16" s="8">
        <v>99717</v>
      </c>
      <c r="J16" s="8">
        <v>554393</v>
      </c>
      <c r="K16" s="8">
        <v>130241</v>
      </c>
      <c r="L16" s="8">
        <v>176962</v>
      </c>
      <c r="M16" s="8">
        <v>78045</v>
      </c>
      <c r="N16" s="8">
        <v>385248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939641</v>
      </c>
      <c r="X16" s="8">
        <v>5013620</v>
      </c>
      <c r="Y16" s="8">
        <v>-4073979</v>
      </c>
      <c r="Z16" s="2">
        <v>-81.26</v>
      </c>
      <c r="AA16" s="6">
        <v>9061838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10855586</v>
      </c>
      <c r="F17" s="8">
        <v>10855586</v>
      </c>
      <c r="G17" s="8">
        <v>869122</v>
      </c>
      <c r="H17" s="8">
        <v>638162</v>
      </c>
      <c r="I17" s="8">
        <v>802153</v>
      </c>
      <c r="J17" s="8">
        <v>2309437</v>
      </c>
      <c r="K17" s="8">
        <v>860675</v>
      </c>
      <c r="L17" s="8">
        <v>969181</v>
      </c>
      <c r="M17" s="8">
        <v>851706</v>
      </c>
      <c r="N17" s="8">
        <v>2681562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4990999</v>
      </c>
      <c r="X17" s="8">
        <v>5132708</v>
      </c>
      <c r="Y17" s="8">
        <v>-141709</v>
      </c>
      <c r="Z17" s="2">
        <v>-2.76</v>
      </c>
      <c r="AA17" s="6">
        <v>10855586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19276706</v>
      </c>
      <c r="F18" s="8">
        <v>19276706</v>
      </c>
      <c r="G18" s="8">
        <v>3429840</v>
      </c>
      <c r="H18" s="8">
        <v>-2142131</v>
      </c>
      <c r="I18" s="8">
        <v>5647231</v>
      </c>
      <c r="J18" s="8">
        <v>6934940</v>
      </c>
      <c r="K18" s="8">
        <v>-337515</v>
      </c>
      <c r="L18" s="8">
        <v>4427153</v>
      </c>
      <c r="M18" s="8">
        <v>-3066357</v>
      </c>
      <c r="N18" s="8">
        <v>1023281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7958221</v>
      </c>
      <c r="X18" s="8">
        <v>10572431</v>
      </c>
      <c r="Y18" s="8">
        <v>-2614210</v>
      </c>
      <c r="Z18" s="2">
        <v>-24.73</v>
      </c>
      <c r="AA18" s="6">
        <v>19276706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583767909</v>
      </c>
      <c r="F19" s="8">
        <v>583767909</v>
      </c>
      <c r="G19" s="8">
        <v>91267001</v>
      </c>
      <c r="H19" s="8">
        <v>4342511</v>
      </c>
      <c r="I19" s="8">
        <v>369535</v>
      </c>
      <c r="J19" s="8">
        <v>95979047</v>
      </c>
      <c r="K19" s="8">
        <v>22635143</v>
      </c>
      <c r="L19" s="8">
        <v>0</v>
      </c>
      <c r="M19" s="8">
        <v>57582079</v>
      </c>
      <c r="N19" s="8">
        <v>80217222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176196269</v>
      </c>
      <c r="X19" s="8">
        <v>400000000</v>
      </c>
      <c r="Y19" s="8">
        <v>-223803731</v>
      </c>
      <c r="Z19" s="2">
        <v>-55.95</v>
      </c>
      <c r="AA19" s="6">
        <v>583767909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24399790</v>
      </c>
      <c r="F20" s="26">
        <v>24399790</v>
      </c>
      <c r="G20" s="26">
        <v>1058811</v>
      </c>
      <c r="H20" s="26">
        <v>1019940</v>
      </c>
      <c r="I20" s="26">
        <v>642201</v>
      </c>
      <c r="J20" s="26">
        <v>2720952</v>
      </c>
      <c r="K20" s="26">
        <v>1645046</v>
      </c>
      <c r="L20" s="26">
        <v>2480306</v>
      </c>
      <c r="M20" s="26">
        <v>710891</v>
      </c>
      <c r="N20" s="26">
        <v>4836243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7557195</v>
      </c>
      <c r="X20" s="26">
        <v>12253395</v>
      </c>
      <c r="Y20" s="26">
        <v>-4696200</v>
      </c>
      <c r="Z20" s="27">
        <v>-38.33</v>
      </c>
      <c r="AA20" s="28">
        <v>24399790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85965</v>
      </c>
      <c r="I21" s="30">
        <v>46491</v>
      </c>
      <c r="J21" s="8">
        <v>132456</v>
      </c>
      <c r="K21" s="8">
        <v>0</v>
      </c>
      <c r="L21" s="8">
        <v>659649</v>
      </c>
      <c r="M21" s="8">
        <v>0</v>
      </c>
      <c r="N21" s="8">
        <v>659649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792105</v>
      </c>
      <c r="X21" s="8">
        <v>2506014</v>
      </c>
      <c r="Y21" s="8">
        <v>-1713909</v>
      </c>
      <c r="Z21" s="2">
        <v>-68.39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4056901725</v>
      </c>
      <c r="F22" s="35">
        <f t="shared" si="0"/>
        <v>4056901725</v>
      </c>
      <c r="G22" s="35">
        <f t="shared" si="0"/>
        <v>393066950</v>
      </c>
      <c r="H22" s="35">
        <f t="shared" si="0"/>
        <v>301704928</v>
      </c>
      <c r="I22" s="35">
        <f t="shared" si="0"/>
        <v>265843060</v>
      </c>
      <c r="J22" s="35">
        <f t="shared" si="0"/>
        <v>960614938</v>
      </c>
      <c r="K22" s="35">
        <f t="shared" si="0"/>
        <v>286370897</v>
      </c>
      <c r="L22" s="35">
        <f t="shared" si="0"/>
        <v>300192894</v>
      </c>
      <c r="M22" s="35">
        <f t="shared" si="0"/>
        <v>368050629</v>
      </c>
      <c r="N22" s="35">
        <f t="shared" si="0"/>
        <v>954614420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1915229358</v>
      </c>
      <c r="X22" s="35">
        <f t="shared" si="0"/>
        <v>2133180364</v>
      </c>
      <c r="Y22" s="35">
        <f t="shared" si="0"/>
        <v>-217951006</v>
      </c>
      <c r="Z22" s="36">
        <f>+IF(X22&lt;&gt;0,+(Y22/X22)*100,0)</f>
        <v>-10.217186023188052</v>
      </c>
      <c r="AA22" s="33">
        <f>SUM(AA5:AA21)</f>
        <v>4056901725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577888981</v>
      </c>
      <c r="F25" s="8">
        <v>577888981</v>
      </c>
      <c r="G25" s="8">
        <v>47765377</v>
      </c>
      <c r="H25" s="8">
        <v>48639522</v>
      </c>
      <c r="I25" s="8">
        <v>46295847</v>
      </c>
      <c r="J25" s="8">
        <v>142700746</v>
      </c>
      <c r="K25" s="8">
        <v>46626644</v>
      </c>
      <c r="L25" s="8">
        <v>45995261</v>
      </c>
      <c r="M25" s="8">
        <v>45960532</v>
      </c>
      <c r="N25" s="8">
        <v>138582437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281283183</v>
      </c>
      <c r="X25" s="8">
        <v>290650530</v>
      </c>
      <c r="Y25" s="8">
        <v>-9367347</v>
      </c>
      <c r="Z25" s="2">
        <v>-3.22</v>
      </c>
      <c r="AA25" s="6">
        <v>577888981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30722162</v>
      </c>
      <c r="F26" s="8">
        <v>30722162</v>
      </c>
      <c r="G26" s="8">
        <v>2172565</v>
      </c>
      <c r="H26" s="8">
        <v>2217730</v>
      </c>
      <c r="I26" s="8">
        <v>2720995</v>
      </c>
      <c r="J26" s="8">
        <v>7111290</v>
      </c>
      <c r="K26" s="8">
        <v>2765869</v>
      </c>
      <c r="L26" s="8">
        <v>2706565</v>
      </c>
      <c r="M26" s="8">
        <v>2714768</v>
      </c>
      <c r="N26" s="8">
        <v>8187202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15298492</v>
      </c>
      <c r="X26" s="8">
        <v>15316987</v>
      </c>
      <c r="Y26" s="8">
        <v>-18495</v>
      </c>
      <c r="Z26" s="2">
        <v>-0.12</v>
      </c>
      <c r="AA26" s="6">
        <v>30722162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386643330</v>
      </c>
      <c r="F27" s="8">
        <v>386643330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173356256</v>
      </c>
      <c r="Y27" s="8">
        <v>-173356256</v>
      </c>
      <c r="Z27" s="2">
        <v>-100</v>
      </c>
      <c r="AA27" s="6">
        <v>386643330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415968379</v>
      </c>
      <c r="F28" s="8">
        <v>415968379</v>
      </c>
      <c r="G28" s="8">
        <v>2083081</v>
      </c>
      <c r="H28" s="8">
        <v>1920119</v>
      </c>
      <c r="I28" s="8">
        <v>1789746</v>
      </c>
      <c r="J28" s="8">
        <v>5792946</v>
      </c>
      <c r="K28" s="8">
        <v>417184</v>
      </c>
      <c r="L28" s="8">
        <v>1351702</v>
      </c>
      <c r="M28" s="8">
        <v>1335017</v>
      </c>
      <c r="N28" s="8">
        <v>3103903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8896849</v>
      </c>
      <c r="X28" s="8">
        <v>184623961</v>
      </c>
      <c r="Y28" s="8">
        <v>-175727112</v>
      </c>
      <c r="Z28" s="2">
        <v>-95.18</v>
      </c>
      <c r="AA28" s="6">
        <v>415968379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52720935</v>
      </c>
      <c r="F29" s="8">
        <v>52720935</v>
      </c>
      <c r="G29" s="8">
        <v>1672414</v>
      </c>
      <c r="H29" s="8">
        <v>4378986</v>
      </c>
      <c r="I29" s="8">
        <v>1652568</v>
      </c>
      <c r="J29" s="8">
        <v>7703968</v>
      </c>
      <c r="K29" s="8">
        <v>0</v>
      </c>
      <c r="L29" s="8">
        <v>1686824</v>
      </c>
      <c r="M29" s="8">
        <v>23070083</v>
      </c>
      <c r="N29" s="8">
        <v>24756907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32460875</v>
      </c>
      <c r="X29" s="8">
        <v>26429793</v>
      </c>
      <c r="Y29" s="8">
        <v>6031082</v>
      </c>
      <c r="Z29" s="2">
        <v>22.82</v>
      </c>
      <c r="AA29" s="6">
        <v>52720935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1769272098</v>
      </c>
      <c r="F30" s="8">
        <v>1769272098</v>
      </c>
      <c r="G30" s="8">
        <v>122485866</v>
      </c>
      <c r="H30" s="8">
        <v>277227311</v>
      </c>
      <c r="I30" s="8">
        <v>203060144</v>
      </c>
      <c r="J30" s="8">
        <v>602773321</v>
      </c>
      <c r="K30" s="8">
        <v>156671482</v>
      </c>
      <c r="L30" s="8">
        <v>124157598</v>
      </c>
      <c r="M30" s="8">
        <v>178198690</v>
      </c>
      <c r="N30" s="8">
        <v>459027770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1061801091</v>
      </c>
      <c r="X30" s="8">
        <v>868181000</v>
      </c>
      <c r="Y30" s="8">
        <v>193620091</v>
      </c>
      <c r="Z30" s="2">
        <v>22.3</v>
      </c>
      <c r="AA30" s="6">
        <v>1769272098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131711540</v>
      </c>
      <c r="F31" s="8">
        <v>131711540</v>
      </c>
      <c r="G31" s="8">
        <v>989194</v>
      </c>
      <c r="H31" s="8">
        <v>2484447</v>
      </c>
      <c r="I31" s="8">
        <v>3995649</v>
      </c>
      <c r="J31" s="8">
        <v>7469290</v>
      </c>
      <c r="K31" s="8">
        <v>4903528</v>
      </c>
      <c r="L31" s="8">
        <v>19997933</v>
      </c>
      <c r="M31" s="8">
        <v>7232070</v>
      </c>
      <c r="N31" s="8">
        <v>32133531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39602821</v>
      </c>
      <c r="X31" s="8">
        <v>65483936</v>
      </c>
      <c r="Y31" s="8">
        <v>-25881115</v>
      </c>
      <c r="Z31" s="2">
        <v>-39.52</v>
      </c>
      <c r="AA31" s="6">
        <v>131711540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208411415</v>
      </c>
      <c r="F32" s="8">
        <v>208411415</v>
      </c>
      <c r="G32" s="8">
        <v>5041386</v>
      </c>
      <c r="H32" s="8">
        <v>5222258</v>
      </c>
      <c r="I32" s="8">
        <v>11851680</v>
      </c>
      <c r="J32" s="8">
        <v>22115324</v>
      </c>
      <c r="K32" s="8">
        <v>13690663</v>
      </c>
      <c r="L32" s="8">
        <v>20462282</v>
      </c>
      <c r="M32" s="8">
        <v>9146642</v>
      </c>
      <c r="N32" s="8">
        <v>43299587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65414911</v>
      </c>
      <c r="X32" s="8">
        <v>120285150</v>
      </c>
      <c r="Y32" s="8">
        <v>-54870239</v>
      </c>
      <c r="Z32" s="2">
        <v>-45.62</v>
      </c>
      <c r="AA32" s="6">
        <v>208411415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24778715</v>
      </c>
      <c r="F33" s="8">
        <v>24778715</v>
      </c>
      <c r="G33" s="8">
        <v>0</v>
      </c>
      <c r="H33" s="8">
        <v>0</v>
      </c>
      <c r="I33" s="8">
        <v>924470</v>
      </c>
      <c r="J33" s="8">
        <v>924470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924470</v>
      </c>
      <c r="X33" s="8">
        <v>12089457</v>
      </c>
      <c r="Y33" s="8">
        <v>-11164987</v>
      </c>
      <c r="Z33" s="2">
        <v>-92.35</v>
      </c>
      <c r="AA33" s="6">
        <v>24778715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287917488</v>
      </c>
      <c r="F34" s="8">
        <v>287917488</v>
      </c>
      <c r="G34" s="8">
        <v>8961896</v>
      </c>
      <c r="H34" s="8">
        <v>17038620</v>
      </c>
      <c r="I34" s="8">
        <v>17996903</v>
      </c>
      <c r="J34" s="8">
        <v>43997419</v>
      </c>
      <c r="K34" s="8">
        <v>12769023</v>
      </c>
      <c r="L34" s="8">
        <v>18297687</v>
      </c>
      <c r="M34" s="8">
        <v>15000008</v>
      </c>
      <c r="N34" s="8">
        <v>46066718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90064137</v>
      </c>
      <c r="X34" s="8">
        <v>166871200</v>
      </c>
      <c r="Y34" s="8">
        <v>-76807063</v>
      </c>
      <c r="Z34" s="2">
        <v>-46.03</v>
      </c>
      <c r="AA34" s="6">
        <v>287917488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3886035043</v>
      </c>
      <c r="F36" s="35">
        <f t="shared" si="1"/>
        <v>3886035043</v>
      </c>
      <c r="G36" s="35">
        <f t="shared" si="1"/>
        <v>191171779</v>
      </c>
      <c r="H36" s="35">
        <f t="shared" si="1"/>
        <v>359128993</v>
      </c>
      <c r="I36" s="35">
        <f t="shared" si="1"/>
        <v>290288002</v>
      </c>
      <c r="J36" s="35">
        <f t="shared" si="1"/>
        <v>840588774</v>
      </c>
      <c r="K36" s="35">
        <f t="shared" si="1"/>
        <v>237844393</v>
      </c>
      <c r="L36" s="35">
        <f t="shared" si="1"/>
        <v>234655852</v>
      </c>
      <c r="M36" s="35">
        <f t="shared" si="1"/>
        <v>282657810</v>
      </c>
      <c r="N36" s="35">
        <f t="shared" si="1"/>
        <v>755158055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1595746829</v>
      </c>
      <c r="X36" s="35">
        <f t="shared" si="1"/>
        <v>1923288270</v>
      </c>
      <c r="Y36" s="35">
        <f t="shared" si="1"/>
        <v>-327541441</v>
      </c>
      <c r="Z36" s="36">
        <f>+IF(X36&lt;&gt;0,+(Y36/X36)*100,0)</f>
        <v>-17.030283297053543</v>
      </c>
      <c r="AA36" s="33">
        <f>SUM(AA25:AA35)</f>
        <v>3886035043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170866682</v>
      </c>
      <c r="F38" s="48">
        <f t="shared" si="2"/>
        <v>170866682</v>
      </c>
      <c r="G38" s="48">
        <f t="shared" si="2"/>
        <v>201895171</v>
      </c>
      <c r="H38" s="48">
        <f t="shared" si="2"/>
        <v>-57424065</v>
      </c>
      <c r="I38" s="48">
        <f t="shared" si="2"/>
        <v>-24444942</v>
      </c>
      <c r="J38" s="48">
        <f t="shared" si="2"/>
        <v>120026164</v>
      </c>
      <c r="K38" s="48">
        <f t="shared" si="2"/>
        <v>48526504</v>
      </c>
      <c r="L38" s="48">
        <f t="shared" si="2"/>
        <v>65537042</v>
      </c>
      <c r="M38" s="48">
        <f t="shared" si="2"/>
        <v>85392819</v>
      </c>
      <c r="N38" s="48">
        <f t="shared" si="2"/>
        <v>199456365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319482529</v>
      </c>
      <c r="X38" s="48">
        <f>IF(F22=F36,0,X22-X36)</f>
        <v>209892094</v>
      </c>
      <c r="Y38" s="48">
        <f t="shared" si="2"/>
        <v>109590435</v>
      </c>
      <c r="Z38" s="49">
        <f>+IF(X38&lt;&gt;0,+(Y38/X38)*100,0)</f>
        <v>52.21275032874749</v>
      </c>
      <c r="AA38" s="46">
        <f>+AA22-AA36</f>
        <v>170866682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398874090</v>
      </c>
      <c r="F39" s="8">
        <v>398874090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198424764</v>
      </c>
      <c r="Y39" s="8">
        <v>-198424764</v>
      </c>
      <c r="Z39" s="2">
        <v>-100</v>
      </c>
      <c r="AA39" s="6">
        <v>398874090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569740772</v>
      </c>
      <c r="F42" s="57">
        <f t="shared" si="3"/>
        <v>569740772</v>
      </c>
      <c r="G42" s="57">
        <f t="shared" si="3"/>
        <v>201895171</v>
      </c>
      <c r="H42" s="57">
        <f t="shared" si="3"/>
        <v>-57424065</v>
      </c>
      <c r="I42" s="57">
        <f t="shared" si="3"/>
        <v>-24444942</v>
      </c>
      <c r="J42" s="57">
        <f t="shared" si="3"/>
        <v>120026164</v>
      </c>
      <c r="K42" s="57">
        <f t="shared" si="3"/>
        <v>48526504</v>
      </c>
      <c r="L42" s="57">
        <f t="shared" si="3"/>
        <v>65537042</v>
      </c>
      <c r="M42" s="57">
        <f t="shared" si="3"/>
        <v>85392819</v>
      </c>
      <c r="N42" s="57">
        <f t="shared" si="3"/>
        <v>199456365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319482529</v>
      </c>
      <c r="X42" s="57">
        <f t="shared" si="3"/>
        <v>408316858</v>
      </c>
      <c r="Y42" s="57">
        <f t="shared" si="3"/>
        <v>-88834329</v>
      </c>
      <c r="Z42" s="58">
        <f>+IF(X42&lt;&gt;0,+(Y42/X42)*100,0)</f>
        <v>-21.756223692336505</v>
      </c>
      <c r="AA42" s="55">
        <f>SUM(AA38:AA41)</f>
        <v>569740772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569740772</v>
      </c>
      <c r="F44" s="65">
        <f t="shared" si="4"/>
        <v>569740772</v>
      </c>
      <c r="G44" s="65">
        <f t="shared" si="4"/>
        <v>201895171</v>
      </c>
      <c r="H44" s="65">
        <f t="shared" si="4"/>
        <v>-57424065</v>
      </c>
      <c r="I44" s="65">
        <f t="shared" si="4"/>
        <v>-24444942</v>
      </c>
      <c r="J44" s="65">
        <f t="shared" si="4"/>
        <v>120026164</v>
      </c>
      <c r="K44" s="65">
        <f t="shared" si="4"/>
        <v>48526504</v>
      </c>
      <c r="L44" s="65">
        <f t="shared" si="4"/>
        <v>65537042</v>
      </c>
      <c r="M44" s="65">
        <f t="shared" si="4"/>
        <v>85392819</v>
      </c>
      <c r="N44" s="65">
        <f t="shared" si="4"/>
        <v>199456365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319482529</v>
      </c>
      <c r="X44" s="65">
        <f t="shared" si="4"/>
        <v>408316858</v>
      </c>
      <c r="Y44" s="65">
        <f t="shared" si="4"/>
        <v>-88834329</v>
      </c>
      <c r="Z44" s="66">
        <f>+IF(X44&lt;&gt;0,+(Y44/X44)*100,0)</f>
        <v>-21.756223692336505</v>
      </c>
      <c r="AA44" s="63">
        <f>+AA42-AA43</f>
        <v>569740772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569740772</v>
      </c>
      <c r="F46" s="57">
        <f t="shared" si="5"/>
        <v>569740772</v>
      </c>
      <c r="G46" s="57">
        <f t="shared" si="5"/>
        <v>201895171</v>
      </c>
      <c r="H46" s="57">
        <f t="shared" si="5"/>
        <v>-57424065</v>
      </c>
      <c r="I46" s="57">
        <f t="shared" si="5"/>
        <v>-24444942</v>
      </c>
      <c r="J46" s="57">
        <f t="shared" si="5"/>
        <v>120026164</v>
      </c>
      <c r="K46" s="57">
        <f t="shared" si="5"/>
        <v>48526504</v>
      </c>
      <c r="L46" s="57">
        <f t="shared" si="5"/>
        <v>65537042</v>
      </c>
      <c r="M46" s="57">
        <f t="shared" si="5"/>
        <v>85392819</v>
      </c>
      <c r="N46" s="57">
        <f t="shared" si="5"/>
        <v>199456365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319482529</v>
      </c>
      <c r="X46" s="57">
        <f t="shared" si="5"/>
        <v>408316858</v>
      </c>
      <c r="Y46" s="57">
        <f t="shared" si="5"/>
        <v>-88834329</v>
      </c>
      <c r="Z46" s="58">
        <f>+IF(X46&lt;&gt;0,+(Y46/X46)*100,0)</f>
        <v>-21.756223692336505</v>
      </c>
      <c r="AA46" s="55">
        <f>SUM(AA44:AA45)</f>
        <v>569740772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569740772</v>
      </c>
      <c r="F48" s="73">
        <f t="shared" si="6"/>
        <v>569740772</v>
      </c>
      <c r="G48" s="73">
        <f t="shared" si="6"/>
        <v>201895171</v>
      </c>
      <c r="H48" s="74">
        <f t="shared" si="6"/>
        <v>-57424065</v>
      </c>
      <c r="I48" s="74">
        <f t="shared" si="6"/>
        <v>-24444942</v>
      </c>
      <c r="J48" s="74">
        <f t="shared" si="6"/>
        <v>120026164</v>
      </c>
      <c r="K48" s="74">
        <f t="shared" si="6"/>
        <v>48526504</v>
      </c>
      <c r="L48" s="74">
        <f t="shared" si="6"/>
        <v>65537042</v>
      </c>
      <c r="M48" s="73">
        <f t="shared" si="6"/>
        <v>85392819</v>
      </c>
      <c r="N48" s="73">
        <f t="shared" si="6"/>
        <v>199456365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319482529</v>
      </c>
      <c r="X48" s="74">
        <f t="shared" si="6"/>
        <v>408316858</v>
      </c>
      <c r="Y48" s="74">
        <f t="shared" si="6"/>
        <v>-88834329</v>
      </c>
      <c r="Z48" s="75">
        <f>+IF(X48&lt;&gt;0,+(Y48/X48)*100,0)</f>
        <v>-21.756223692336505</v>
      </c>
      <c r="AA48" s="76">
        <f>SUM(AA46:AA47)</f>
        <v>569740772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7608108</v>
      </c>
      <c r="D5" s="6">
        <v>0</v>
      </c>
      <c r="E5" s="7">
        <v>7145954</v>
      </c>
      <c r="F5" s="8">
        <v>7145954</v>
      </c>
      <c r="G5" s="8">
        <v>636311</v>
      </c>
      <c r="H5" s="8">
        <v>628789</v>
      </c>
      <c r="I5" s="8">
        <v>638779</v>
      </c>
      <c r="J5" s="8">
        <v>1903879</v>
      </c>
      <c r="K5" s="8">
        <v>632337</v>
      </c>
      <c r="L5" s="8">
        <v>1407455</v>
      </c>
      <c r="M5" s="8">
        <v>638749</v>
      </c>
      <c r="N5" s="8">
        <v>2678541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4582420</v>
      </c>
      <c r="X5" s="8">
        <v>3570000</v>
      </c>
      <c r="Y5" s="8">
        <v>1012420</v>
      </c>
      <c r="Z5" s="2">
        <v>28.36</v>
      </c>
      <c r="AA5" s="6">
        <v>7145954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29414638</v>
      </c>
      <c r="D7" s="6">
        <v>0</v>
      </c>
      <c r="E7" s="7">
        <v>41656114</v>
      </c>
      <c r="F7" s="8">
        <v>41656114</v>
      </c>
      <c r="G7" s="8">
        <v>7645257</v>
      </c>
      <c r="H7" s="8">
        <v>4578158</v>
      </c>
      <c r="I7" s="8">
        <v>3631723</v>
      </c>
      <c r="J7" s="8">
        <v>15855138</v>
      </c>
      <c r="K7" s="8">
        <v>156899242</v>
      </c>
      <c r="L7" s="8">
        <v>22234785</v>
      </c>
      <c r="M7" s="8">
        <v>1564213</v>
      </c>
      <c r="N7" s="8">
        <v>180698240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196553378</v>
      </c>
      <c r="X7" s="8">
        <v>20933163</v>
      </c>
      <c r="Y7" s="8">
        <v>175620215</v>
      </c>
      <c r="Z7" s="2">
        <v>838.96</v>
      </c>
      <c r="AA7" s="6">
        <v>41656114</v>
      </c>
    </row>
    <row r="8" spans="1:27" ht="13.5">
      <c r="A8" s="25" t="s">
        <v>35</v>
      </c>
      <c r="B8" s="24"/>
      <c r="C8" s="6">
        <v>5483716</v>
      </c>
      <c r="D8" s="6">
        <v>0</v>
      </c>
      <c r="E8" s="7">
        <v>9098916</v>
      </c>
      <c r="F8" s="8">
        <v>9098916</v>
      </c>
      <c r="G8" s="8">
        <v>679884</v>
      </c>
      <c r="H8" s="8">
        <v>762475</v>
      </c>
      <c r="I8" s="8">
        <v>7550610774</v>
      </c>
      <c r="J8" s="8">
        <v>7552053133</v>
      </c>
      <c r="K8" s="8">
        <v>-7631926846</v>
      </c>
      <c r="L8" s="8">
        <v>9137713</v>
      </c>
      <c r="M8" s="8">
        <v>567884</v>
      </c>
      <c r="N8" s="8">
        <v>-7622221249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-70168116</v>
      </c>
      <c r="X8" s="8">
        <v>4441000</v>
      </c>
      <c r="Y8" s="8">
        <v>-74609116</v>
      </c>
      <c r="Z8" s="2">
        <v>-1680.01</v>
      </c>
      <c r="AA8" s="6">
        <v>9098916</v>
      </c>
    </row>
    <row r="9" spans="1:27" ht="13.5">
      <c r="A9" s="25" t="s">
        <v>36</v>
      </c>
      <c r="B9" s="24"/>
      <c r="C9" s="6">
        <v>3360399</v>
      </c>
      <c r="D9" s="6">
        <v>0</v>
      </c>
      <c r="E9" s="7">
        <v>4104600</v>
      </c>
      <c r="F9" s="8">
        <v>4104600</v>
      </c>
      <c r="G9" s="8">
        <v>592887</v>
      </c>
      <c r="H9" s="8">
        <v>303325</v>
      </c>
      <c r="I9" s="8">
        <v>303971</v>
      </c>
      <c r="J9" s="8">
        <v>1200183</v>
      </c>
      <c r="K9" s="8">
        <v>299286</v>
      </c>
      <c r="L9" s="8">
        <v>607830</v>
      </c>
      <c r="M9" s="8">
        <v>304342</v>
      </c>
      <c r="N9" s="8">
        <v>1211458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2411641</v>
      </c>
      <c r="X9" s="8">
        <v>2117000</v>
      </c>
      <c r="Y9" s="8">
        <v>294641</v>
      </c>
      <c r="Z9" s="2">
        <v>13.92</v>
      </c>
      <c r="AA9" s="6">
        <v>4104600</v>
      </c>
    </row>
    <row r="10" spans="1:27" ht="13.5">
      <c r="A10" s="25" t="s">
        <v>37</v>
      </c>
      <c r="B10" s="24"/>
      <c r="C10" s="6">
        <v>1820806</v>
      </c>
      <c r="D10" s="6">
        <v>0</v>
      </c>
      <c r="E10" s="7">
        <v>2051265</v>
      </c>
      <c r="F10" s="26">
        <v>2051265</v>
      </c>
      <c r="G10" s="26">
        <v>434158</v>
      </c>
      <c r="H10" s="26">
        <v>184118</v>
      </c>
      <c r="I10" s="26">
        <v>184439</v>
      </c>
      <c r="J10" s="26">
        <v>802715</v>
      </c>
      <c r="K10" s="26">
        <v>177953</v>
      </c>
      <c r="L10" s="26">
        <v>368910</v>
      </c>
      <c r="M10" s="26">
        <v>184439</v>
      </c>
      <c r="N10" s="26">
        <v>731302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1534017</v>
      </c>
      <c r="X10" s="26">
        <v>1044498</v>
      </c>
      <c r="Y10" s="26">
        <v>489519</v>
      </c>
      <c r="Z10" s="27">
        <v>46.87</v>
      </c>
      <c r="AA10" s="28">
        <v>2051265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828</v>
      </c>
      <c r="H11" s="8">
        <v>0</v>
      </c>
      <c r="I11" s="8">
        <v>0</v>
      </c>
      <c r="J11" s="8">
        <v>828</v>
      </c>
      <c r="K11" s="8">
        <v>6731</v>
      </c>
      <c r="L11" s="8">
        <v>3268</v>
      </c>
      <c r="M11" s="8">
        <v>0</v>
      </c>
      <c r="N11" s="8">
        <v>9999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10827</v>
      </c>
      <c r="X11" s="8"/>
      <c r="Y11" s="8">
        <v>10827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78450</v>
      </c>
      <c r="D12" s="6">
        <v>0</v>
      </c>
      <c r="E12" s="7">
        <v>139868</v>
      </c>
      <c r="F12" s="8">
        <v>139868</v>
      </c>
      <c r="G12" s="8">
        <v>3289</v>
      </c>
      <c r="H12" s="8">
        <v>0</v>
      </c>
      <c r="I12" s="8">
        <v>0</v>
      </c>
      <c r="J12" s="8">
        <v>3289</v>
      </c>
      <c r="K12" s="8">
        <v>8293</v>
      </c>
      <c r="L12" s="8">
        <v>2589</v>
      </c>
      <c r="M12" s="8">
        <v>0</v>
      </c>
      <c r="N12" s="8">
        <v>10882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14171</v>
      </c>
      <c r="X12" s="8">
        <v>69996</v>
      </c>
      <c r="Y12" s="8">
        <v>-55825</v>
      </c>
      <c r="Z12" s="2">
        <v>-79.75</v>
      </c>
      <c r="AA12" s="6">
        <v>139868</v>
      </c>
    </row>
    <row r="13" spans="1:27" ht="13.5">
      <c r="A13" s="23" t="s">
        <v>40</v>
      </c>
      <c r="B13" s="29"/>
      <c r="C13" s="6">
        <v>292160</v>
      </c>
      <c r="D13" s="6">
        <v>0</v>
      </c>
      <c r="E13" s="7">
        <v>628493</v>
      </c>
      <c r="F13" s="8">
        <v>628493</v>
      </c>
      <c r="G13" s="8">
        <v>17196</v>
      </c>
      <c r="H13" s="8">
        <v>23790</v>
      </c>
      <c r="I13" s="8">
        <v>-9638</v>
      </c>
      <c r="J13" s="8">
        <v>31348</v>
      </c>
      <c r="K13" s="8">
        <v>-22039</v>
      </c>
      <c r="L13" s="8">
        <v>-15537</v>
      </c>
      <c r="M13" s="8">
        <v>10810</v>
      </c>
      <c r="N13" s="8">
        <v>-26766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4582</v>
      </c>
      <c r="X13" s="8">
        <v>313998</v>
      </c>
      <c r="Y13" s="8">
        <v>-309416</v>
      </c>
      <c r="Z13" s="2">
        <v>-98.54</v>
      </c>
      <c r="AA13" s="6">
        <v>628493</v>
      </c>
    </row>
    <row r="14" spans="1:27" ht="13.5">
      <c r="A14" s="23" t="s">
        <v>41</v>
      </c>
      <c r="B14" s="29"/>
      <c r="C14" s="6">
        <v>11782966</v>
      </c>
      <c r="D14" s="6">
        <v>0</v>
      </c>
      <c r="E14" s="7">
        <v>3926687</v>
      </c>
      <c r="F14" s="8">
        <v>3926687</v>
      </c>
      <c r="G14" s="8">
        <v>-1085</v>
      </c>
      <c r="H14" s="8">
        <v>1183064</v>
      </c>
      <c r="I14" s="8">
        <v>1113871</v>
      </c>
      <c r="J14" s="8">
        <v>2295850</v>
      </c>
      <c r="K14" s="8">
        <v>1114012</v>
      </c>
      <c r="L14" s="8">
        <v>2604510</v>
      </c>
      <c r="M14" s="8">
        <v>1418292</v>
      </c>
      <c r="N14" s="8">
        <v>5136814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7432664</v>
      </c>
      <c r="X14" s="8">
        <v>1963500</v>
      </c>
      <c r="Y14" s="8">
        <v>5469164</v>
      </c>
      <c r="Z14" s="2">
        <v>278.54</v>
      </c>
      <c r="AA14" s="6">
        <v>3926687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24621900</v>
      </c>
      <c r="D16" s="6">
        <v>0</v>
      </c>
      <c r="E16" s="7">
        <v>3393279</v>
      </c>
      <c r="F16" s="8">
        <v>3393279</v>
      </c>
      <c r="G16" s="8">
        <v>192970</v>
      </c>
      <c r="H16" s="8">
        <v>450</v>
      </c>
      <c r="I16" s="8">
        <v>0</v>
      </c>
      <c r="J16" s="8">
        <v>193420</v>
      </c>
      <c r="K16" s="8">
        <v>184045</v>
      </c>
      <c r="L16" s="8">
        <v>21300</v>
      </c>
      <c r="M16" s="8">
        <v>1110000</v>
      </c>
      <c r="N16" s="8">
        <v>1315345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1508765</v>
      </c>
      <c r="X16" s="8">
        <v>1696500</v>
      </c>
      <c r="Y16" s="8">
        <v>-187735</v>
      </c>
      <c r="Z16" s="2">
        <v>-11.07</v>
      </c>
      <c r="AA16" s="6">
        <v>3393279</v>
      </c>
    </row>
    <row r="17" spans="1:27" ht="13.5">
      <c r="A17" s="23" t="s">
        <v>44</v>
      </c>
      <c r="B17" s="29"/>
      <c r="C17" s="6">
        <v>5192287</v>
      </c>
      <c r="D17" s="6">
        <v>0</v>
      </c>
      <c r="E17" s="7">
        <v>11649000</v>
      </c>
      <c r="F17" s="8">
        <v>11649000</v>
      </c>
      <c r="G17" s="8">
        <v>360543</v>
      </c>
      <c r="H17" s="8">
        <v>373652</v>
      </c>
      <c r="I17" s="8">
        <v>0</v>
      </c>
      <c r="J17" s="8">
        <v>734195</v>
      </c>
      <c r="K17" s="8">
        <v>587354</v>
      </c>
      <c r="L17" s="8">
        <v>412190</v>
      </c>
      <c r="M17" s="8">
        <v>326876</v>
      </c>
      <c r="N17" s="8">
        <v>1326420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2060615</v>
      </c>
      <c r="X17" s="8">
        <v>5824464</v>
      </c>
      <c r="Y17" s="8">
        <v>-3763849</v>
      </c>
      <c r="Z17" s="2">
        <v>-64.62</v>
      </c>
      <c r="AA17" s="6">
        <v>11649000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69621616</v>
      </c>
      <c r="D19" s="6">
        <v>0</v>
      </c>
      <c r="E19" s="7">
        <v>69241257</v>
      </c>
      <c r="F19" s="8">
        <v>69241257</v>
      </c>
      <c r="G19" s="8">
        <v>29839000</v>
      </c>
      <c r="H19" s="8">
        <v>3444000</v>
      </c>
      <c r="I19" s="8">
        <v>0</v>
      </c>
      <c r="J19" s="8">
        <v>33283000</v>
      </c>
      <c r="K19" s="8">
        <v>6500000</v>
      </c>
      <c r="L19" s="8">
        <v>0</v>
      </c>
      <c r="M19" s="8">
        <v>20365000</v>
      </c>
      <c r="N19" s="8">
        <v>26865000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60148000</v>
      </c>
      <c r="X19" s="8">
        <v>38000000</v>
      </c>
      <c r="Y19" s="8">
        <v>22148000</v>
      </c>
      <c r="Z19" s="2">
        <v>58.28</v>
      </c>
      <c r="AA19" s="6">
        <v>69241257</v>
      </c>
    </row>
    <row r="20" spans="1:27" ht="13.5">
      <c r="A20" s="23" t="s">
        <v>47</v>
      </c>
      <c r="B20" s="29"/>
      <c r="C20" s="6">
        <v>868483</v>
      </c>
      <c r="D20" s="6">
        <v>0</v>
      </c>
      <c r="E20" s="7">
        <v>5762567</v>
      </c>
      <c r="F20" s="26">
        <v>5762567</v>
      </c>
      <c r="G20" s="26">
        <v>75460</v>
      </c>
      <c r="H20" s="26">
        <v>16207</v>
      </c>
      <c r="I20" s="26">
        <v>13331</v>
      </c>
      <c r="J20" s="26">
        <v>104998</v>
      </c>
      <c r="K20" s="26">
        <v>2433808</v>
      </c>
      <c r="L20" s="26">
        <v>4180055</v>
      </c>
      <c r="M20" s="26">
        <v>4691</v>
      </c>
      <c r="N20" s="26">
        <v>6618554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6723552</v>
      </c>
      <c r="X20" s="26">
        <v>2881224</v>
      </c>
      <c r="Y20" s="26">
        <v>3842328</v>
      </c>
      <c r="Z20" s="27">
        <v>133.36</v>
      </c>
      <c r="AA20" s="28">
        <v>5762567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4792000</v>
      </c>
      <c r="F21" s="8">
        <v>4792000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4792000</v>
      </c>
      <c r="Y21" s="8">
        <v>-4792000</v>
      </c>
      <c r="Z21" s="2">
        <v>-100</v>
      </c>
      <c r="AA21" s="6">
        <v>4792000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160145529</v>
      </c>
      <c r="D22" s="33">
        <f>SUM(D5:D21)</f>
        <v>0</v>
      </c>
      <c r="E22" s="34">
        <f t="shared" si="0"/>
        <v>163590000</v>
      </c>
      <c r="F22" s="35">
        <f t="shared" si="0"/>
        <v>163590000</v>
      </c>
      <c r="G22" s="35">
        <f t="shared" si="0"/>
        <v>40476698</v>
      </c>
      <c r="H22" s="35">
        <f t="shared" si="0"/>
        <v>11498028</v>
      </c>
      <c r="I22" s="35">
        <f t="shared" si="0"/>
        <v>7556487250</v>
      </c>
      <c r="J22" s="35">
        <f t="shared" si="0"/>
        <v>7608461976</v>
      </c>
      <c r="K22" s="35">
        <f t="shared" si="0"/>
        <v>-7463105824</v>
      </c>
      <c r="L22" s="35">
        <f t="shared" si="0"/>
        <v>40965068</v>
      </c>
      <c r="M22" s="35">
        <f t="shared" si="0"/>
        <v>26495296</v>
      </c>
      <c r="N22" s="35">
        <f t="shared" si="0"/>
        <v>-7395645460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212816516</v>
      </c>
      <c r="X22" s="35">
        <f t="shared" si="0"/>
        <v>87647343</v>
      </c>
      <c r="Y22" s="35">
        <f t="shared" si="0"/>
        <v>125169173</v>
      </c>
      <c r="Z22" s="36">
        <f>+IF(X22&lt;&gt;0,+(Y22/X22)*100,0)</f>
        <v>142.81000280864188</v>
      </c>
      <c r="AA22" s="33">
        <f>SUM(AA5:AA21)</f>
        <v>163590000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41641191</v>
      </c>
      <c r="D25" s="6">
        <v>0</v>
      </c>
      <c r="E25" s="7">
        <v>43322000</v>
      </c>
      <c r="F25" s="8">
        <v>43322000</v>
      </c>
      <c r="G25" s="8">
        <v>3991559</v>
      </c>
      <c r="H25" s="8">
        <v>3488146</v>
      </c>
      <c r="I25" s="8">
        <v>3866884</v>
      </c>
      <c r="J25" s="8">
        <v>11346589</v>
      </c>
      <c r="K25" s="8">
        <v>-3761437</v>
      </c>
      <c r="L25" s="8">
        <v>3928724</v>
      </c>
      <c r="M25" s="8">
        <v>4187698</v>
      </c>
      <c r="N25" s="8">
        <v>4354985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15701574</v>
      </c>
      <c r="X25" s="8">
        <v>21556002</v>
      </c>
      <c r="Y25" s="8">
        <v>-5854428</v>
      </c>
      <c r="Z25" s="2">
        <v>-27.16</v>
      </c>
      <c r="AA25" s="6">
        <v>43322000</v>
      </c>
    </row>
    <row r="26" spans="1:27" ht="13.5">
      <c r="A26" s="25" t="s">
        <v>52</v>
      </c>
      <c r="B26" s="24"/>
      <c r="C26" s="6">
        <v>5517189</v>
      </c>
      <c r="D26" s="6">
        <v>0</v>
      </c>
      <c r="E26" s="7">
        <v>4810429</v>
      </c>
      <c r="F26" s="8">
        <v>4810429</v>
      </c>
      <c r="G26" s="8">
        <v>332000</v>
      </c>
      <c r="H26" s="8">
        <v>378736</v>
      </c>
      <c r="I26" s="8">
        <v>371846</v>
      </c>
      <c r="J26" s="8">
        <v>1082582</v>
      </c>
      <c r="K26" s="8">
        <v>-371847</v>
      </c>
      <c r="L26" s="8">
        <v>370847</v>
      </c>
      <c r="M26" s="8">
        <v>412157</v>
      </c>
      <c r="N26" s="8">
        <v>411157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1493739</v>
      </c>
      <c r="X26" s="8">
        <v>2404998</v>
      </c>
      <c r="Y26" s="8">
        <v>-911259</v>
      </c>
      <c r="Z26" s="2">
        <v>-37.89</v>
      </c>
      <c r="AA26" s="6">
        <v>4810429</v>
      </c>
    </row>
    <row r="27" spans="1:27" ht="13.5">
      <c r="A27" s="25" t="s">
        <v>53</v>
      </c>
      <c r="B27" s="24"/>
      <c r="C27" s="6">
        <v>26541751</v>
      </c>
      <c r="D27" s="6">
        <v>0</v>
      </c>
      <c r="E27" s="7">
        <v>5540061</v>
      </c>
      <c r="F27" s="8">
        <v>5540061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2770002</v>
      </c>
      <c r="Y27" s="8">
        <v>-2770002</v>
      </c>
      <c r="Z27" s="2">
        <v>-100</v>
      </c>
      <c r="AA27" s="6">
        <v>5540061</v>
      </c>
    </row>
    <row r="28" spans="1:27" ht="13.5">
      <c r="A28" s="25" t="s">
        <v>54</v>
      </c>
      <c r="B28" s="24"/>
      <c r="C28" s="6">
        <v>38909830</v>
      </c>
      <c r="D28" s="6">
        <v>0</v>
      </c>
      <c r="E28" s="7">
        <v>23348694</v>
      </c>
      <c r="F28" s="8">
        <v>23348694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11674140</v>
      </c>
      <c r="Y28" s="8">
        <v>-11674140</v>
      </c>
      <c r="Z28" s="2">
        <v>-100</v>
      </c>
      <c r="AA28" s="6">
        <v>23348694</v>
      </c>
    </row>
    <row r="29" spans="1:27" ht="13.5">
      <c r="A29" s="25" t="s">
        <v>55</v>
      </c>
      <c r="B29" s="24"/>
      <c r="C29" s="6">
        <v>4146583</v>
      </c>
      <c r="D29" s="6">
        <v>0</v>
      </c>
      <c r="E29" s="7">
        <v>500000</v>
      </c>
      <c r="F29" s="8">
        <v>500000</v>
      </c>
      <c r="G29" s="8">
        <v>46243</v>
      </c>
      <c r="H29" s="8">
        <v>21458</v>
      </c>
      <c r="I29" s="8">
        <v>26686</v>
      </c>
      <c r="J29" s="8">
        <v>94387</v>
      </c>
      <c r="K29" s="8">
        <v>0</v>
      </c>
      <c r="L29" s="8">
        <v>28437</v>
      </c>
      <c r="M29" s="8">
        <v>20059</v>
      </c>
      <c r="N29" s="8">
        <v>48496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142883</v>
      </c>
      <c r="X29" s="8">
        <v>250002</v>
      </c>
      <c r="Y29" s="8">
        <v>-107119</v>
      </c>
      <c r="Z29" s="2">
        <v>-42.85</v>
      </c>
      <c r="AA29" s="6">
        <v>500000</v>
      </c>
    </row>
    <row r="30" spans="1:27" ht="13.5">
      <c r="A30" s="25" t="s">
        <v>56</v>
      </c>
      <c r="B30" s="24"/>
      <c r="C30" s="6">
        <v>29908852</v>
      </c>
      <c r="D30" s="6">
        <v>0</v>
      </c>
      <c r="E30" s="7">
        <v>26524046</v>
      </c>
      <c r="F30" s="8">
        <v>26524046</v>
      </c>
      <c r="G30" s="8">
        <v>7329315</v>
      </c>
      <c r="H30" s="8">
        <v>2449518</v>
      </c>
      <c r="I30" s="8">
        <v>0</v>
      </c>
      <c r="J30" s="8">
        <v>9778833</v>
      </c>
      <c r="K30" s="8">
        <v>0</v>
      </c>
      <c r="L30" s="8">
        <v>0</v>
      </c>
      <c r="M30" s="8">
        <v>2994397</v>
      </c>
      <c r="N30" s="8">
        <v>2994397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12773230</v>
      </c>
      <c r="X30" s="8">
        <v>13210002</v>
      </c>
      <c r="Y30" s="8">
        <v>-436772</v>
      </c>
      <c r="Z30" s="2">
        <v>-3.31</v>
      </c>
      <c r="AA30" s="6">
        <v>26524046</v>
      </c>
    </row>
    <row r="31" spans="1:27" ht="13.5">
      <c r="A31" s="25" t="s">
        <v>57</v>
      </c>
      <c r="B31" s="24"/>
      <c r="C31" s="6">
        <v>14673469</v>
      </c>
      <c r="D31" s="6">
        <v>0</v>
      </c>
      <c r="E31" s="7">
        <v>54178</v>
      </c>
      <c r="F31" s="8">
        <v>54178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27000</v>
      </c>
      <c r="Y31" s="8">
        <v>-27000</v>
      </c>
      <c r="Z31" s="2">
        <v>-100</v>
      </c>
      <c r="AA31" s="6">
        <v>54178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6767523</v>
      </c>
      <c r="F32" s="8">
        <v>6767523</v>
      </c>
      <c r="G32" s="8">
        <v>2398980</v>
      </c>
      <c r="H32" s="8">
        <v>288485</v>
      </c>
      <c r="I32" s="8">
        <v>513000</v>
      </c>
      <c r="J32" s="8">
        <v>3200465</v>
      </c>
      <c r="K32" s="8">
        <v>-59114</v>
      </c>
      <c r="L32" s="8">
        <v>280698</v>
      </c>
      <c r="M32" s="8">
        <v>1878595</v>
      </c>
      <c r="N32" s="8">
        <v>2100179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5300644</v>
      </c>
      <c r="X32" s="8">
        <v>3384000</v>
      </c>
      <c r="Y32" s="8">
        <v>1916644</v>
      </c>
      <c r="Z32" s="2">
        <v>56.64</v>
      </c>
      <c r="AA32" s="6">
        <v>6767523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25856000</v>
      </c>
      <c r="F33" s="8">
        <v>25856000</v>
      </c>
      <c r="G33" s="8">
        <v>43781</v>
      </c>
      <c r="H33" s="8">
        <v>0</v>
      </c>
      <c r="I33" s="8">
        <v>0</v>
      </c>
      <c r="J33" s="8">
        <v>43781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43781</v>
      </c>
      <c r="X33" s="8">
        <v>12928062</v>
      </c>
      <c r="Y33" s="8">
        <v>-12884281</v>
      </c>
      <c r="Z33" s="2">
        <v>-99.66</v>
      </c>
      <c r="AA33" s="6">
        <v>25856000</v>
      </c>
    </row>
    <row r="34" spans="1:27" ht="13.5">
      <c r="A34" s="25" t="s">
        <v>60</v>
      </c>
      <c r="B34" s="24"/>
      <c r="C34" s="6">
        <v>51650459</v>
      </c>
      <c r="D34" s="6">
        <v>0</v>
      </c>
      <c r="E34" s="7">
        <v>21337000</v>
      </c>
      <c r="F34" s="8">
        <v>21337000</v>
      </c>
      <c r="G34" s="8">
        <v>9901724</v>
      </c>
      <c r="H34" s="8">
        <v>7018121</v>
      </c>
      <c r="I34" s="8">
        <v>5348334</v>
      </c>
      <c r="J34" s="8">
        <v>22268179</v>
      </c>
      <c r="K34" s="8">
        <v>-4498379</v>
      </c>
      <c r="L34" s="8">
        <v>5744932</v>
      </c>
      <c r="M34" s="8">
        <v>1536993</v>
      </c>
      <c r="N34" s="8">
        <v>2783546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25051725</v>
      </c>
      <c r="X34" s="8">
        <v>10668606</v>
      </c>
      <c r="Y34" s="8">
        <v>14383119</v>
      </c>
      <c r="Z34" s="2">
        <v>134.82</v>
      </c>
      <c r="AA34" s="6">
        <v>21337000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212989324</v>
      </c>
      <c r="D36" s="33">
        <f>SUM(D25:D35)</f>
        <v>0</v>
      </c>
      <c r="E36" s="34">
        <f t="shared" si="1"/>
        <v>158059931</v>
      </c>
      <c r="F36" s="35">
        <f t="shared" si="1"/>
        <v>158059931</v>
      </c>
      <c r="G36" s="35">
        <f t="shared" si="1"/>
        <v>24043602</v>
      </c>
      <c r="H36" s="35">
        <f t="shared" si="1"/>
        <v>13644464</v>
      </c>
      <c r="I36" s="35">
        <f t="shared" si="1"/>
        <v>10126750</v>
      </c>
      <c r="J36" s="35">
        <f t="shared" si="1"/>
        <v>47814816</v>
      </c>
      <c r="K36" s="35">
        <f t="shared" si="1"/>
        <v>-8690777</v>
      </c>
      <c r="L36" s="35">
        <f t="shared" si="1"/>
        <v>10353638</v>
      </c>
      <c r="M36" s="35">
        <f t="shared" si="1"/>
        <v>11029899</v>
      </c>
      <c r="N36" s="35">
        <f t="shared" si="1"/>
        <v>12692760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60507576</v>
      </c>
      <c r="X36" s="35">
        <f t="shared" si="1"/>
        <v>78872814</v>
      </c>
      <c r="Y36" s="35">
        <f t="shared" si="1"/>
        <v>-18365238</v>
      </c>
      <c r="Z36" s="36">
        <f>+IF(X36&lt;&gt;0,+(Y36/X36)*100,0)</f>
        <v>-23.284623774168878</v>
      </c>
      <c r="AA36" s="33">
        <f>SUM(AA25:AA35)</f>
        <v>158059931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-52843795</v>
      </c>
      <c r="D38" s="46">
        <f>+D22-D36</f>
        <v>0</v>
      </c>
      <c r="E38" s="47">
        <f t="shared" si="2"/>
        <v>5530069</v>
      </c>
      <c r="F38" s="48">
        <f t="shared" si="2"/>
        <v>5530069</v>
      </c>
      <c r="G38" s="48">
        <f t="shared" si="2"/>
        <v>16433096</v>
      </c>
      <c r="H38" s="48">
        <f t="shared" si="2"/>
        <v>-2146436</v>
      </c>
      <c r="I38" s="48">
        <f t="shared" si="2"/>
        <v>7546360500</v>
      </c>
      <c r="J38" s="48">
        <f t="shared" si="2"/>
        <v>7560647160</v>
      </c>
      <c r="K38" s="48">
        <f t="shared" si="2"/>
        <v>-7454415047</v>
      </c>
      <c r="L38" s="48">
        <f t="shared" si="2"/>
        <v>30611430</v>
      </c>
      <c r="M38" s="48">
        <f t="shared" si="2"/>
        <v>15465397</v>
      </c>
      <c r="N38" s="48">
        <f t="shared" si="2"/>
        <v>-7408338220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152308940</v>
      </c>
      <c r="X38" s="48">
        <f>IF(F22=F36,0,X22-X36)</f>
        <v>8774529</v>
      </c>
      <c r="Y38" s="48">
        <f t="shared" si="2"/>
        <v>143534411</v>
      </c>
      <c r="Z38" s="49">
        <f>+IF(X38&lt;&gt;0,+(Y38/X38)*100,0)</f>
        <v>1635.807585797483</v>
      </c>
      <c r="AA38" s="46">
        <f>+AA22-AA36</f>
        <v>5530069</v>
      </c>
    </row>
    <row r="39" spans="1:27" ht="13.5">
      <c r="A39" s="23" t="s">
        <v>64</v>
      </c>
      <c r="B39" s="29"/>
      <c r="C39" s="6">
        <v>21259153</v>
      </c>
      <c r="D39" s="6">
        <v>0</v>
      </c>
      <c r="E39" s="7">
        <v>0</v>
      </c>
      <c r="F39" s="8">
        <v>0</v>
      </c>
      <c r="G39" s="8">
        <v>10900000</v>
      </c>
      <c r="H39" s="8">
        <v>0</v>
      </c>
      <c r="I39" s="8">
        <v>0</v>
      </c>
      <c r="J39" s="8">
        <v>10900000</v>
      </c>
      <c r="K39" s="8">
        <v>0</v>
      </c>
      <c r="L39" s="8">
        <v>0</v>
      </c>
      <c r="M39" s="8">
        <v>8673000</v>
      </c>
      <c r="N39" s="8">
        <v>8673000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19573000</v>
      </c>
      <c r="X39" s="8">
        <v>17500000</v>
      </c>
      <c r="Y39" s="8">
        <v>2073000</v>
      </c>
      <c r="Z39" s="2">
        <v>11.85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-31584642</v>
      </c>
      <c r="D42" s="55">
        <f>SUM(D38:D41)</f>
        <v>0</v>
      </c>
      <c r="E42" s="56">
        <f t="shared" si="3"/>
        <v>5530069</v>
      </c>
      <c r="F42" s="57">
        <f t="shared" si="3"/>
        <v>5530069</v>
      </c>
      <c r="G42" s="57">
        <f t="shared" si="3"/>
        <v>27333096</v>
      </c>
      <c r="H42" s="57">
        <f t="shared" si="3"/>
        <v>-2146436</v>
      </c>
      <c r="I42" s="57">
        <f t="shared" si="3"/>
        <v>7546360500</v>
      </c>
      <c r="J42" s="57">
        <f t="shared" si="3"/>
        <v>7571547160</v>
      </c>
      <c r="K42" s="57">
        <f t="shared" si="3"/>
        <v>-7454415047</v>
      </c>
      <c r="L42" s="57">
        <f t="shared" si="3"/>
        <v>30611430</v>
      </c>
      <c r="M42" s="57">
        <f t="shared" si="3"/>
        <v>24138397</v>
      </c>
      <c r="N42" s="57">
        <f t="shared" si="3"/>
        <v>-7399665220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171881940</v>
      </c>
      <c r="X42" s="57">
        <f t="shared" si="3"/>
        <v>26274529</v>
      </c>
      <c r="Y42" s="57">
        <f t="shared" si="3"/>
        <v>145607411</v>
      </c>
      <c r="Z42" s="58">
        <f>+IF(X42&lt;&gt;0,+(Y42/X42)*100,0)</f>
        <v>554.1770548960174</v>
      </c>
      <c r="AA42" s="55">
        <f>SUM(AA38:AA41)</f>
        <v>5530069</v>
      </c>
    </row>
    <row r="43" spans="1:27" ht="13.5">
      <c r="A43" s="23" t="s">
        <v>68</v>
      </c>
      <c r="B43" s="29"/>
      <c r="C43" s="50">
        <v>15392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-31600034</v>
      </c>
      <c r="D44" s="63">
        <f>+D42-D43</f>
        <v>0</v>
      </c>
      <c r="E44" s="64">
        <f t="shared" si="4"/>
        <v>5530069</v>
      </c>
      <c r="F44" s="65">
        <f t="shared" si="4"/>
        <v>5530069</v>
      </c>
      <c r="G44" s="65">
        <f t="shared" si="4"/>
        <v>27333096</v>
      </c>
      <c r="H44" s="65">
        <f t="shared" si="4"/>
        <v>-2146436</v>
      </c>
      <c r="I44" s="65">
        <f t="shared" si="4"/>
        <v>7546360500</v>
      </c>
      <c r="J44" s="65">
        <f t="shared" si="4"/>
        <v>7571547160</v>
      </c>
      <c r="K44" s="65">
        <f t="shared" si="4"/>
        <v>-7454415047</v>
      </c>
      <c r="L44" s="65">
        <f t="shared" si="4"/>
        <v>30611430</v>
      </c>
      <c r="M44" s="65">
        <f t="shared" si="4"/>
        <v>24138397</v>
      </c>
      <c r="N44" s="65">
        <f t="shared" si="4"/>
        <v>-7399665220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171881940</v>
      </c>
      <c r="X44" s="65">
        <f t="shared" si="4"/>
        <v>26274529</v>
      </c>
      <c r="Y44" s="65">
        <f t="shared" si="4"/>
        <v>145607411</v>
      </c>
      <c r="Z44" s="66">
        <f>+IF(X44&lt;&gt;0,+(Y44/X44)*100,0)</f>
        <v>554.1770548960174</v>
      </c>
      <c r="AA44" s="63">
        <f>+AA42-AA43</f>
        <v>5530069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-31600034</v>
      </c>
      <c r="D46" s="55">
        <f>SUM(D44:D45)</f>
        <v>0</v>
      </c>
      <c r="E46" s="56">
        <f t="shared" si="5"/>
        <v>5530069</v>
      </c>
      <c r="F46" s="57">
        <f t="shared" si="5"/>
        <v>5530069</v>
      </c>
      <c r="G46" s="57">
        <f t="shared" si="5"/>
        <v>27333096</v>
      </c>
      <c r="H46" s="57">
        <f t="shared" si="5"/>
        <v>-2146436</v>
      </c>
      <c r="I46" s="57">
        <f t="shared" si="5"/>
        <v>7546360500</v>
      </c>
      <c r="J46" s="57">
        <f t="shared" si="5"/>
        <v>7571547160</v>
      </c>
      <c r="K46" s="57">
        <f t="shared" si="5"/>
        <v>-7454415047</v>
      </c>
      <c r="L46" s="57">
        <f t="shared" si="5"/>
        <v>30611430</v>
      </c>
      <c r="M46" s="57">
        <f t="shared" si="5"/>
        <v>24138397</v>
      </c>
      <c r="N46" s="57">
        <f t="shared" si="5"/>
        <v>-7399665220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171881940</v>
      </c>
      <c r="X46" s="57">
        <f t="shared" si="5"/>
        <v>26274529</v>
      </c>
      <c r="Y46" s="57">
        <f t="shared" si="5"/>
        <v>145607411</v>
      </c>
      <c r="Z46" s="58">
        <f>+IF(X46&lt;&gt;0,+(Y46/X46)*100,0)</f>
        <v>554.1770548960174</v>
      </c>
      <c r="AA46" s="55">
        <f>SUM(AA44:AA45)</f>
        <v>5530069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-31600034</v>
      </c>
      <c r="D48" s="71">
        <f>SUM(D46:D47)</f>
        <v>0</v>
      </c>
      <c r="E48" s="72">
        <f t="shared" si="6"/>
        <v>5530069</v>
      </c>
      <c r="F48" s="73">
        <f t="shared" si="6"/>
        <v>5530069</v>
      </c>
      <c r="G48" s="73">
        <f t="shared" si="6"/>
        <v>27333096</v>
      </c>
      <c r="H48" s="74">
        <f t="shared" si="6"/>
        <v>-2146436</v>
      </c>
      <c r="I48" s="74">
        <f t="shared" si="6"/>
        <v>7546360500</v>
      </c>
      <c r="J48" s="74">
        <f t="shared" si="6"/>
        <v>7571547160</v>
      </c>
      <c r="K48" s="74">
        <f t="shared" si="6"/>
        <v>-7454415047</v>
      </c>
      <c r="L48" s="74">
        <f t="shared" si="6"/>
        <v>30611430</v>
      </c>
      <c r="M48" s="73">
        <f t="shared" si="6"/>
        <v>24138397</v>
      </c>
      <c r="N48" s="73">
        <f t="shared" si="6"/>
        <v>-7399665220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171881940</v>
      </c>
      <c r="X48" s="74">
        <f t="shared" si="6"/>
        <v>26274529</v>
      </c>
      <c r="Y48" s="74">
        <f t="shared" si="6"/>
        <v>145607411</v>
      </c>
      <c r="Z48" s="75">
        <f>+IF(X48&lt;&gt;0,+(Y48/X48)*100,0)</f>
        <v>554.1770548960174</v>
      </c>
      <c r="AA48" s="76">
        <f>SUM(AA46:AA47)</f>
        <v>5530069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91273959</v>
      </c>
      <c r="F5" s="8">
        <v>91273959</v>
      </c>
      <c r="G5" s="8">
        <v>8881762</v>
      </c>
      <c r="H5" s="8">
        <v>9395525</v>
      </c>
      <c r="I5" s="8">
        <v>9138526</v>
      </c>
      <c r="J5" s="8">
        <v>27415813</v>
      </c>
      <c r="K5" s="8">
        <v>7782499</v>
      </c>
      <c r="L5" s="8">
        <v>9011088</v>
      </c>
      <c r="M5" s="8">
        <v>9017258</v>
      </c>
      <c r="N5" s="8">
        <v>25810845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53226658</v>
      </c>
      <c r="X5" s="8">
        <v>45636000</v>
      </c>
      <c r="Y5" s="8">
        <v>7590658</v>
      </c>
      <c r="Z5" s="2">
        <v>16.63</v>
      </c>
      <c r="AA5" s="6">
        <v>91273959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103921067</v>
      </c>
      <c r="F8" s="8">
        <v>103921067</v>
      </c>
      <c r="G8" s="8">
        <v>7312602</v>
      </c>
      <c r="H8" s="8">
        <v>8328324</v>
      </c>
      <c r="I8" s="8">
        <v>9172185</v>
      </c>
      <c r="J8" s="8">
        <v>24813111</v>
      </c>
      <c r="K8" s="8">
        <v>8003620</v>
      </c>
      <c r="L8" s="8">
        <v>9252765</v>
      </c>
      <c r="M8" s="8">
        <v>9061774</v>
      </c>
      <c r="N8" s="8">
        <v>26318159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51131270</v>
      </c>
      <c r="X8" s="8">
        <v>52660000</v>
      </c>
      <c r="Y8" s="8">
        <v>-1528730</v>
      </c>
      <c r="Z8" s="2">
        <v>-2.9</v>
      </c>
      <c r="AA8" s="6">
        <v>103921067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2910229</v>
      </c>
      <c r="F9" s="8">
        <v>2910229</v>
      </c>
      <c r="G9" s="8">
        <v>271857</v>
      </c>
      <c r="H9" s="8">
        <v>341578</v>
      </c>
      <c r="I9" s="8">
        <v>281082</v>
      </c>
      <c r="J9" s="8">
        <v>894517</v>
      </c>
      <c r="K9" s="8">
        <v>253064</v>
      </c>
      <c r="L9" s="8">
        <v>277115</v>
      </c>
      <c r="M9" s="8">
        <v>199917</v>
      </c>
      <c r="N9" s="8">
        <v>730096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1624613</v>
      </c>
      <c r="X9" s="8">
        <v>1398000</v>
      </c>
      <c r="Y9" s="8">
        <v>226613</v>
      </c>
      <c r="Z9" s="2">
        <v>16.21</v>
      </c>
      <c r="AA9" s="6">
        <v>2910229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7287617</v>
      </c>
      <c r="F10" s="26">
        <v>7287617</v>
      </c>
      <c r="G10" s="26">
        <v>689663</v>
      </c>
      <c r="H10" s="26">
        <v>689663</v>
      </c>
      <c r="I10" s="26">
        <v>689663</v>
      </c>
      <c r="J10" s="26">
        <v>2068989</v>
      </c>
      <c r="K10" s="26">
        <v>689663</v>
      </c>
      <c r="L10" s="26">
        <v>689627</v>
      </c>
      <c r="M10" s="26">
        <v>689627</v>
      </c>
      <c r="N10" s="26">
        <v>2068917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4137906</v>
      </c>
      <c r="X10" s="26">
        <v>3642000</v>
      </c>
      <c r="Y10" s="26">
        <v>495906</v>
      </c>
      <c r="Z10" s="27">
        <v>13.62</v>
      </c>
      <c r="AA10" s="28">
        <v>7287617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1552</v>
      </c>
      <c r="I12" s="8">
        <v>0</v>
      </c>
      <c r="J12" s="8">
        <v>1552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1552</v>
      </c>
      <c r="X12" s="8"/>
      <c r="Y12" s="8">
        <v>1552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9500000</v>
      </c>
      <c r="F13" s="8">
        <v>9500000</v>
      </c>
      <c r="G13" s="8">
        <v>816907</v>
      </c>
      <c r="H13" s="8">
        <v>1045847</v>
      </c>
      <c r="I13" s="8">
        <v>922694</v>
      </c>
      <c r="J13" s="8">
        <v>2785448</v>
      </c>
      <c r="K13" s="8">
        <v>2442237</v>
      </c>
      <c r="L13" s="8">
        <v>700189</v>
      </c>
      <c r="M13" s="8">
        <v>-1505792</v>
      </c>
      <c r="N13" s="8">
        <v>1636634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4422082</v>
      </c>
      <c r="X13" s="8">
        <v>4752000</v>
      </c>
      <c r="Y13" s="8">
        <v>-329918</v>
      </c>
      <c r="Z13" s="2">
        <v>-6.94</v>
      </c>
      <c r="AA13" s="6">
        <v>9500000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34000000</v>
      </c>
      <c r="F14" s="8">
        <v>34000000</v>
      </c>
      <c r="G14" s="8">
        <v>3538644</v>
      </c>
      <c r="H14" s="8">
        <v>3648658</v>
      </c>
      <c r="I14" s="8">
        <v>3944079</v>
      </c>
      <c r="J14" s="8">
        <v>11131381</v>
      </c>
      <c r="K14" s="8">
        <v>3530675</v>
      </c>
      <c r="L14" s="8">
        <v>4180028</v>
      </c>
      <c r="M14" s="8">
        <v>4296337</v>
      </c>
      <c r="N14" s="8">
        <v>12007040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23138421</v>
      </c>
      <c r="X14" s="8">
        <v>16998000</v>
      </c>
      <c r="Y14" s="8">
        <v>6140421</v>
      </c>
      <c r="Z14" s="2">
        <v>36.12</v>
      </c>
      <c r="AA14" s="6">
        <v>34000000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3000000</v>
      </c>
      <c r="F16" s="8">
        <v>3000000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1500000</v>
      </c>
      <c r="Y16" s="8">
        <v>-1500000</v>
      </c>
      <c r="Z16" s="2">
        <v>-100</v>
      </c>
      <c r="AA16" s="6">
        <v>3000000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354468387</v>
      </c>
      <c r="F19" s="8">
        <v>354468387</v>
      </c>
      <c r="G19" s="8">
        <v>138860000</v>
      </c>
      <c r="H19" s="8">
        <v>0</v>
      </c>
      <c r="I19" s="8">
        <v>0</v>
      </c>
      <c r="J19" s="8">
        <v>138860000</v>
      </c>
      <c r="K19" s="8">
        <v>0</v>
      </c>
      <c r="L19" s="8">
        <v>0</v>
      </c>
      <c r="M19" s="8">
        <v>115789048</v>
      </c>
      <c r="N19" s="8">
        <v>115789048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254649048</v>
      </c>
      <c r="X19" s="8">
        <v>257422000</v>
      </c>
      <c r="Y19" s="8">
        <v>-2772952</v>
      </c>
      <c r="Z19" s="2">
        <v>-1.08</v>
      </c>
      <c r="AA19" s="6">
        <v>354468387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47679140</v>
      </c>
      <c r="F20" s="26">
        <v>47679140</v>
      </c>
      <c r="G20" s="26">
        <v>44176</v>
      </c>
      <c r="H20" s="26">
        <v>304545</v>
      </c>
      <c r="I20" s="26">
        <v>75639</v>
      </c>
      <c r="J20" s="26">
        <v>424360</v>
      </c>
      <c r="K20" s="26">
        <v>74074</v>
      </c>
      <c r="L20" s="26">
        <v>59142</v>
      </c>
      <c r="M20" s="26">
        <v>36423</v>
      </c>
      <c r="N20" s="26">
        <v>169639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593999</v>
      </c>
      <c r="X20" s="26">
        <v>23838000</v>
      </c>
      <c r="Y20" s="26">
        <v>-23244001</v>
      </c>
      <c r="Z20" s="27">
        <v>-97.51</v>
      </c>
      <c r="AA20" s="28">
        <v>47679140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654040399</v>
      </c>
      <c r="F22" s="35">
        <f t="shared" si="0"/>
        <v>654040399</v>
      </c>
      <c r="G22" s="35">
        <f t="shared" si="0"/>
        <v>160415611</v>
      </c>
      <c r="H22" s="35">
        <f t="shared" si="0"/>
        <v>23755692</v>
      </c>
      <c r="I22" s="35">
        <f t="shared" si="0"/>
        <v>24223868</v>
      </c>
      <c r="J22" s="35">
        <f t="shared" si="0"/>
        <v>208395171</v>
      </c>
      <c r="K22" s="35">
        <f t="shared" si="0"/>
        <v>22775832</v>
      </c>
      <c r="L22" s="35">
        <f t="shared" si="0"/>
        <v>24169954</v>
      </c>
      <c r="M22" s="35">
        <f t="shared" si="0"/>
        <v>137584592</v>
      </c>
      <c r="N22" s="35">
        <f t="shared" si="0"/>
        <v>184530378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392925549</v>
      </c>
      <c r="X22" s="35">
        <f t="shared" si="0"/>
        <v>407846000</v>
      </c>
      <c r="Y22" s="35">
        <f t="shared" si="0"/>
        <v>-14920451</v>
      </c>
      <c r="Z22" s="36">
        <f>+IF(X22&lt;&gt;0,+(Y22/X22)*100,0)</f>
        <v>-3.6583541336681</v>
      </c>
      <c r="AA22" s="33">
        <f>SUM(AA5:AA21)</f>
        <v>654040399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191558562</v>
      </c>
      <c r="F25" s="8">
        <v>191558562</v>
      </c>
      <c r="G25" s="8">
        <v>13137059</v>
      </c>
      <c r="H25" s="8">
        <v>12807569</v>
      </c>
      <c r="I25" s="8">
        <v>12880230</v>
      </c>
      <c r="J25" s="8">
        <v>38824858</v>
      </c>
      <c r="K25" s="8">
        <v>12642065</v>
      </c>
      <c r="L25" s="8">
        <v>12897049</v>
      </c>
      <c r="M25" s="8">
        <v>14790095</v>
      </c>
      <c r="N25" s="8">
        <v>40329209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79154067</v>
      </c>
      <c r="X25" s="8">
        <v>95148000</v>
      </c>
      <c r="Y25" s="8">
        <v>-15993933</v>
      </c>
      <c r="Z25" s="2">
        <v>-16.81</v>
      </c>
      <c r="AA25" s="6">
        <v>191558562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24508632</v>
      </c>
      <c r="F26" s="8">
        <v>24508632</v>
      </c>
      <c r="G26" s="8">
        <v>1727468</v>
      </c>
      <c r="H26" s="8">
        <v>1755259</v>
      </c>
      <c r="I26" s="8">
        <v>1762442</v>
      </c>
      <c r="J26" s="8">
        <v>5245169</v>
      </c>
      <c r="K26" s="8">
        <v>1761842</v>
      </c>
      <c r="L26" s="8">
        <v>1739950</v>
      </c>
      <c r="M26" s="8">
        <v>1741390</v>
      </c>
      <c r="N26" s="8">
        <v>5243182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10488351</v>
      </c>
      <c r="X26" s="8">
        <v>12012000</v>
      </c>
      <c r="Y26" s="8">
        <v>-1523649</v>
      </c>
      <c r="Z26" s="2">
        <v>-12.68</v>
      </c>
      <c r="AA26" s="6">
        <v>24508632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73622220</v>
      </c>
      <c r="F27" s="8">
        <v>73622220</v>
      </c>
      <c r="G27" s="8">
        <v>6135183</v>
      </c>
      <c r="H27" s="8">
        <v>6135183</v>
      </c>
      <c r="I27" s="8">
        <v>6135183</v>
      </c>
      <c r="J27" s="8">
        <v>18405549</v>
      </c>
      <c r="K27" s="8">
        <v>6135183</v>
      </c>
      <c r="L27" s="8">
        <v>6135183</v>
      </c>
      <c r="M27" s="8">
        <v>6135183</v>
      </c>
      <c r="N27" s="8">
        <v>18405549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36811098</v>
      </c>
      <c r="X27" s="8">
        <v>36810000</v>
      </c>
      <c r="Y27" s="8">
        <v>1098</v>
      </c>
      <c r="Z27" s="2">
        <v>0</v>
      </c>
      <c r="AA27" s="6">
        <v>73622220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119050748</v>
      </c>
      <c r="F28" s="8">
        <v>119050748</v>
      </c>
      <c r="G28" s="8">
        <v>9920887</v>
      </c>
      <c r="H28" s="8">
        <v>9920887</v>
      </c>
      <c r="I28" s="8">
        <v>9920887</v>
      </c>
      <c r="J28" s="8">
        <v>29762661</v>
      </c>
      <c r="K28" s="8">
        <v>9920887</v>
      </c>
      <c r="L28" s="8">
        <v>9920887</v>
      </c>
      <c r="M28" s="8">
        <v>9920887</v>
      </c>
      <c r="N28" s="8">
        <v>29762661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59525322</v>
      </c>
      <c r="X28" s="8">
        <v>59526000</v>
      </c>
      <c r="Y28" s="8">
        <v>-678</v>
      </c>
      <c r="Z28" s="2">
        <v>0</v>
      </c>
      <c r="AA28" s="6">
        <v>119050748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6606408</v>
      </c>
      <c r="F29" s="8">
        <v>6606408</v>
      </c>
      <c r="G29" s="8">
        <v>0</v>
      </c>
      <c r="H29" s="8">
        <v>0</v>
      </c>
      <c r="I29" s="8">
        <v>0</v>
      </c>
      <c r="J29" s="8">
        <v>0</v>
      </c>
      <c r="K29" s="8">
        <v>240698</v>
      </c>
      <c r="L29" s="8">
        <v>0</v>
      </c>
      <c r="M29" s="8">
        <v>2755055</v>
      </c>
      <c r="N29" s="8">
        <v>2995753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2995753</v>
      </c>
      <c r="X29" s="8">
        <v>3300000</v>
      </c>
      <c r="Y29" s="8">
        <v>-304247</v>
      </c>
      <c r="Z29" s="2">
        <v>-9.22</v>
      </c>
      <c r="AA29" s="6">
        <v>6606408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60000000</v>
      </c>
      <c r="F30" s="8">
        <v>60000000</v>
      </c>
      <c r="G30" s="8">
        <v>0</v>
      </c>
      <c r="H30" s="8">
        <v>3627683</v>
      </c>
      <c r="I30" s="8">
        <v>6317111</v>
      </c>
      <c r="J30" s="8">
        <v>9944794</v>
      </c>
      <c r="K30" s="8">
        <v>5231565</v>
      </c>
      <c r="L30" s="8">
        <v>6263</v>
      </c>
      <c r="M30" s="8">
        <v>12588113</v>
      </c>
      <c r="N30" s="8">
        <v>17825941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27770735</v>
      </c>
      <c r="X30" s="8">
        <v>29900000</v>
      </c>
      <c r="Y30" s="8">
        <v>-2129265</v>
      </c>
      <c r="Z30" s="2">
        <v>-7.12</v>
      </c>
      <c r="AA30" s="6">
        <v>60000000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56127222</v>
      </c>
      <c r="F31" s="8">
        <v>56127222</v>
      </c>
      <c r="G31" s="8">
        <v>1460210</v>
      </c>
      <c r="H31" s="8">
        <v>1965543</v>
      </c>
      <c r="I31" s="8">
        <v>3472980</v>
      </c>
      <c r="J31" s="8">
        <v>6898733</v>
      </c>
      <c r="K31" s="8">
        <v>2799136</v>
      </c>
      <c r="L31" s="8">
        <v>4403315</v>
      </c>
      <c r="M31" s="8">
        <v>6896158</v>
      </c>
      <c r="N31" s="8">
        <v>14098609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20997342</v>
      </c>
      <c r="X31" s="8">
        <v>22438608</v>
      </c>
      <c r="Y31" s="8">
        <v>-1441266</v>
      </c>
      <c r="Z31" s="2">
        <v>-6.42</v>
      </c>
      <c r="AA31" s="6">
        <v>56127222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37700000</v>
      </c>
      <c r="F32" s="8">
        <v>37700000</v>
      </c>
      <c r="G32" s="8">
        <v>3217181</v>
      </c>
      <c r="H32" s="8">
        <v>63054</v>
      </c>
      <c r="I32" s="8">
        <v>6539031</v>
      </c>
      <c r="J32" s="8">
        <v>9819266</v>
      </c>
      <c r="K32" s="8">
        <v>1560717</v>
      </c>
      <c r="L32" s="8">
        <v>3312227</v>
      </c>
      <c r="M32" s="8">
        <v>5418134</v>
      </c>
      <c r="N32" s="8">
        <v>10291078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20110344</v>
      </c>
      <c r="X32" s="8">
        <v>16225002</v>
      </c>
      <c r="Y32" s="8">
        <v>3885342</v>
      </c>
      <c r="Z32" s="2">
        <v>23.95</v>
      </c>
      <c r="AA32" s="6">
        <v>37700000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51069540</v>
      </c>
      <c r="F33" s="8">
        <v>51069540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23892000</v>
      </c>
      <c r="Y33" s="8">
        <v>-23892000</v>
      </c>
      <c r="Z33" s="2">
        <v>-100</v>
      </c>
      <c r="AA33" s="6">
        <v>51069540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141784224</v>
      </c>
      <c r="F34" s="8">
        <v>141784224</v>
      </c>
      <c r="G34" s="8">
        <v>26655603</v>
      </c>
      <c r="H34" s="8">
        <v>4608572</v>
      </c>
      <c r="I34" s="8">
        <v>10965485</v>
      </c>
      <c r="J34" s="8">
        <v>42229660</v>
      </c>
      <c r="K34" s="8">
        <v>8306365</v>
      </c>
      <c r="L34" s="8">
        <v>11015158</v>
      </c>
      <c r="M34" s="8">
        <v>13374785</v>
      </c>
      <c r="N34" s="8">
        <v>32696308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74925968</v>
      </c>
      <c r="X34" s="8">
        <v>74304000</v>
      </c>
      <c r="Y34" s="8">
        <v>621968</v>
      </c>
      <c r="Z34" s="2">
        <v>0.84</v>
      </c>
      <c r="AA34" s="6">
        <v>141784224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762027556</v>
      </c>
      <c r="F36" s="35">
        <f t="shared" si="1"/>
        <v>762027556</v>
      </c>
      <c r="G36" s="35">
        <f t="shared" si="1"/>
        <v>62253591</v>
      </c>
      <c r="H36" s="35">
        <f t="shared" si="1"/>
        <v>40883750</v>
      </c>
      <c r="I36" s="35">
        <f t="shared" si="1"/>
        <v>57993349</v>
      </c>
      <c r="J36" s="35">
        <f t="shared" si="1"/>
        <v>161130690</v>
      </c>
      <c r="K36" s="35">
        <f t="shared" si="1"/>
        <v>48598458</v>
      </c>
      <c r="L36" s="35">
        <f t="shared" si="1"/>
        <v>49430032</v>
      </c>
      <c r="M36" s="35">
        <f t="shared" si="1"/>
        <v>73619800</v>
      </c>
      <c r="N36" s="35">
        <f t="shared" si="1"/>
        <v>171648290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332778980</v>
      </c>
      <c r="X36" s="35">
        <f t="shared" si="1"/>
        <v>373555610</v>
      </c>
      <c r="Y36" s="35">
        <f t="shared" si="1"/>
        <v>-40776630</v>
      </c>
      <c r="Z36" s="36">
        <f>+IF(X36&lt;&gt;0,+(Y36/X36)*100,0)</f>
        <v>-10.91581250780841</v>
      </c>
      <c r="AA36" s="33">
        <f>SUM(AA25:AA35)</f>
        <v>762027556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-107987157</v>
      </c>
      <c r="F38" s="48">
        <f t="shared" si="2"/>
        <v>-107987157</v>
      </c>
      <c r="G38" s="48">
        <f t="shared" si="2"/>
        <v>98162020</v>
      </c>
      <c r="H38" s="48">
        <f t="shared" si="2"/>
        <v>-17128058</v>
      </c>
      <c r="I38" s="48">
        <f t="shared" si="2"/>
        <v>-33769481</v>
      </c>
      <c r="J38" s="48">
        <f t="shared" si="2"/>
        <v>47264481</v>
      </c>
      <c r="K38" s="48">
        <f t="shared" si="2"/>
        <v>-25822626</v>
      </c>
      <c r="L38" s="48">
        <f t="shared" si="2"/>
        <v>-25260078</v>
      </c>
      <c r="M38" s="48">
        <f t="shared" si="2"/>
        <v>63964792</v>
      </c>
      <c r="N38" s="48">
        <f t="shared" si="2"/>
        <v>12882088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60146569</v>
      </c>
      <c r="X38" s="48">
        <f>IF(F22=F36,0,X22-X36)</f>
        <v>34290390</v>
      </c>
      <c r="Y38" s="48">
        <f t="shared" si="2"/>
        <v>25856179</v>
      </c>
      <c r="Z38" s="49">
        <f>+IF(X38&lt;&gt;0,+(Y38/X38)*100,0)</f>
        <v>75.40357225450046</v>
      </c>
      <c r="AA38" s="46">
        <f>+AA22-AA36</f>
        <v>-107987157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185872613</v>
      </c>
      <c r="F39" s="8">
        <v>185872613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118971709</v>
      </c>
      <c r="Y39" s="8">
        <v>-118971709</v>
      </c>
      <c r="Z39" s="2">
        <v>-100</v>
      </c>
      <c r="AA39" s="6">
        <v>185872613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-118971709</v>
      </c>
      <c r="Y41" s="51">
        <v>118971709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77885456</v>
      </c>
      <c r="F42" s="57">
        <f t="shared" si="3"/>
        <v>77885456</v>
      </c>
      <c r="G42" s="57">
        <f t="shared" si="3"/>
        <v>98162020</v>
      </c>
      <c r="H42" s="57">
        <f t="shared" si="3"/>
        <v>-17128058</v>
      </c>
      <c r="I42" s="57">
        <f t="shared" si="3"/>
        <v>-33769481</v>
      </c>
      <c r="J42" s="57">
        <f t="shared" si="3"/>
        <v>47264481</v>
      </c>
      <c r="K42" s="57">
        <f t="shared" si="3"/>
        <v>-25822626</v>
      </c>
      <c r="L42" s="57">
        <f t="shared" si="3"/>
        <v>-25260078</v>
      </c>
      <c r="M42" s="57">
        <f t="shared" si="3"/>
        <v>63964792</v>
      </c>
      <c r="N42" s="57">
        <f t="shared" si="3"/>
        <v>12882088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60146569</v>
      </c>
      <c r="X42" s="57">
        <f t="shared" si="3"/>
        <v>34290390</v>
      </c>
      <c r="Y42" s="57">
        <f t="shared" si="3"/>
        <v>25856179</v>
      </c>
      <c r="Z42" s="58">
        <f>+IF(X42&lt;&gt;0,+(Y42/X42)*100,0)</f>
        <v>75.40357225450046</v>
      </c>
      <c r="AA42" s="55">
        <f>SUM(AA38:AA41)</f>
        <v>77885456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77885456</v>
      </c>
      <c r="F44" s="65">
        <f t="shared" si="4"/>
        <v>77885456</v>
      </c>
      <c r="G44" s="65">
        <f t="shared" si="4"/>
        <v>98162020</v>
      </c>
      <c r="H44" s="65">
        <f t="shared" si="4"/>
        <v>-17128058</v>
      </c>
      <c r="I44" s="65">
        <f t="shared" si="4"/>
        <v>-33769481</v>
      </c>
      <c r="J44" s="65">
        <f t="shared" si="4"/>
        <v>47264481</v>
      </c>
      <c r="K44" s="65">
        <f t="shared" si="4"/>
        <v>-25822626</v>
      </c>
      <c r="L44" s="65">
        <f t="shared" si="4"/>
        <v>-25260078</v>
      </c>
      <c r="M44" s="65">
        <f t="shared" si="4"/>
        <v>63964792</v>
      </c>
      <c r="N44" s="65">
        <f t="shared" si="4"/>
        <v>12882088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60146569</v>
      </c>
      <c r="X44" s="65">
        <f t="shared" si="4"/>
        <v>34290390</v>
      </c>
      <c r="Y44" s="65">
        <f t="shared" si="4"/>
        <v>25856179</v>
      </c>
      <c r="Z44" s="66">
        <f>+IF(X44&lt;&gt;0,+(Y44/X44)*100,0)</f>
        <v>75.40357225450046</v>
      </c>
      <c r="AA44" s="63">
        <f>+AA42-AA43</f>
        <v>77885456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77885456</v>
      </c>
      <c r="F46" s="57">
        <f t="shared" si="5"/>
        <v>77885456</v>
      </c>
      <c r="G46" s="57">
        <f t="shared" si="5"/>
        <v>98162020</v>
      </c>
      <c r="H46" s="57">
        <f t="shared" si="5"/>
        <v>-17128058</v>
      </c>
      <c r="I46" s="57">
        <f t="shared" si="5"/>
        <v>-33769481</v>
      </c>
      <c r="J46" s="57">
        <f t="shared" si="5"/>
        <v>47264481</v>
      </c>
      <c r="K46" s="57">
        <f t="shared" si="5"/>
        <v>-25822626</v>
      </c>
      <c r="L46" s="57">
        <f t="shared" si="5"/>
        <v>-25260078</v>
      </c>
      <c r="M46" s="57">
        <f t="shared" si="5"/>
        <v>63964792</v>
      </c>
      <c r="N46" s="57">
        <f t="shared" si="5"/>
        <v>12882088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60146569</v>
      </c>
      <c r="X46" s="57">
        <f t="shared" si="5"/>
        <v>34290390</v>
      </c>
      <c r="Y46" s="57">
        <f t="shared" si="5"/>
        <v>25856179</v>
      </c>
      <c r="Z46" s="58">
        <f>+IF(X46&lt;&gt;0,+(Y46/X46)*100,0)</f>
        <v>75.40357225450046</v>
      </c>
      <c r="AA46" s="55">
        <f>SUM(AA44:AA45)</f>
        <v>77885456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77885456</v>
      </c>
      <c r="F48" s="73">
        <f t="shared" si="6"/>
        <v>77885456</v>
      </c>
      <c r="G48" s="73">
        <f t="shared" si="6"/>
        <v>98162020</v>
      </c>
      <c r="H48" s="74">
        <f t="shared" si="6"/>
        <v>-17128058</v>
      </c>
      <c r="I48" s="74">
        <f t="shared" si="6"/>
        <v>-33769481</v>
      </c>
      <c r="J48" s="74">
        <f t="shared" si="6"/>
        <v>47264481</v>
      </c>
      <c r="K48" s="74">
        <f t="shared" si="6"/>
        <v>-25822626</v>
      </c>
      <c r="L48" s="74">
        <f t="shared" si="6"/>
        <v>-25260078</v>
      </c>
      <c r="M48" s="73">
        <f t="shared" si="6"/>
        <v>63964792</v>
      </c>
      <c r="N48" s="73">
        <f t="shared" si="6"/>
        <v>12882088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60146569</v>
      </c>
      <c r="X48" s="74">
        <f t="shared" si="6"/>
        <v>34290390</v>
      </c>
      <c r="Y48" s="74">
        <f t="shared" si="6"/>
        <v>25856179</v>
      </c>
      <c r="Z48" s="75">
        <f>+IF(X48&lt;&gt;0,+(Y48/X48)*100,0)</f>
        <v>75.40357225450046</v>
      </c>
      <c r="AA48" s="76">
        <f>SUM(AA46:AA47)</f>
        <v>77885456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2637041</v>
      </c>
      <c r="D13" s="6">
        <v>0</v>
      </c>
      <c r="E13" s="7">
        <v>1000000</v>
      </c>
      <c r="F13" s="8">
        <v>1000000</v>
      </c>
      <c r="G13" s="8">
        <v>0</v>
      </c>
      <c r="H13" s="8">
        <v>152742</v>
      </c>
      <c r="I13" s="8">
        <v>256926</v>
      </c>
      <c r="J13" s="8">
        <v>409668</v>
      </c>
      <c r="K13" s="8">
        <v>16624</v>
      </c>
      <c r="L13" s="8">
        <v>0</v>
      </c>
      <c r="M13" s="8">
        <v>0</v>
      </c>
      <c r="N13" s="8">
        <v>16624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426292</v>
      </c>
      <c r="X13" s="8">
        <v>751260</v>
      </c>
      <c r="Y13" s="8">
        <v>-324968</v>
      </c>
      <c r="Z13" s="2">
        <v>-43.26</v>
      </c>
      <c r="AA13" s="6">
        <v>1000000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306593383</v>
      </c>
      <c r="D19" s="6">
        <v>0</v>
      </c>
      <c r="E19" s="7">
        <v>313650000</v>
      </c>
      <c r="F19" s="8">
        <v>313650000</v>
      </c>
      <c r="G19" s="8">
        <v>126226000</v>
      </c>
      <c r="H19" s="8">
        <v>1639000</v>
      </c>
      <c r="I19" s="8">
        <v>0</v>
      </c>
      <c r="J19" s="8">
        <v>127865000</v>
      </c>
      <c r="K19" s="8">
        <v>1500000</v>
      </c>
      <c r="L19" s="8">
        <v>0</v>
      </c>
      <c r="M19" s="8">
        <v>102218207</v>
      </c>
      <c r="N19" s="8">
        <v>103718207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231583207</v>
      </c>
      <c r="X19" s="8">
        <v>235900000</v>
      </c>
      <c r="Y19" s="8">
        <v>-4316793</v>
      </c>
      <c r="Z19" s="2">
        <v>-1.83</v>
      </c>
      <c r="AA19" s="6">
        <v>313650000</v>
      </c>
    </row>
    <row r="20" spans="1:27" ht="13.5">
      <c r="A20" s="23" t="s">
        <v>47</v>
      </c>
      <c r="B20" s="29"/>
      <c r="C20" s="6">
        <v>1942977</v>
      </c>
      <c r="D20" s="6">
        <v>0</v>
      </c>
      <c r="E20" s="7">
        <v>400000</v>
      </c>
      <c r="F20" s="26">
        <v>400000</v>
      </c>
      <c r="G20" s="26">
        <v>41550</v>
      </c>
      <c r="H20" s="26">
        <v>27724</v>
      </c>
      <c r="I20" s="26">
        <v>21449</v>
      </c>
      <c r="J20" s="26">
        <v>90723</v>
      </c>
      <c r="K20" s="26">
        <v>12075</v>
      </c>
      <c r="L20" s="26">
        <v>37165</v>
      </c>
      <c r="M20" s="26">
        <v>10488</v>
      </c>
      <c r="N20" s="26">
        <v>59728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150451</v>
      </c>
      <c r="X20" s="26">
        <v>141971</v>
      </c>
      <c r="Y20" s="26">
        <v>8480</v>
      </c>
      <c r="Z20" s="27">
        <v>5.97</v>
      </c>
      <c r="AA20" s="28">
        <v>400000</v>
      </c>
    </row>
    <row r="21" spans="1:27" ht="13.5">
      <c r="A21" s="23" t="s">
        <v>48</v>
      </c>
      <c r="B21" s="29"/>
      <c r="C21" s="6">
        <v>1079408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312252809</v>
      </c>
      <c r="D22" s="33">
        <f>SUM(D5:D21)</f>
        <v>0</v>
      </c>
      <c r="E22" s="34">
        <f t="shared" si="0"/>
        <v>315050000</v>
      </c>
      <c r="F22" s="35">
        <f t="shared" si="0"/>
        <v>315050000</v>
      </c>
      <c r="G22" s="35">
        <f t="shared" si="0"/>
        <v>126267550</v>
      </c>
      <c r="H22" s="35">
        <f t="shared" si="0"/>
        <v>1819466</v>
      </c>
      <c r="I22" s="35">
        <f t="shared" si="0"/>
        <v>278375</v>
      </c>
      <c r="J22" s="35">
        <f t="shared" si="0"/>
        <v>128365391</v>
      </c>
      <c r="K22" s="35">
        <f t="shared" si="0"/>
        <v>1528699</v>
      </c>
      <c r="L22" s="35">
        <f t="shared" si="0"/>
        <v>37165</v>
      </c>
      <c r="M22" s="35">
        <f t="shared" si="0"/>
        <v>102228695</v>
      </c>
      <c r="N22" s="35">
        <f t="shared" si="0"/>
        <v>103794559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232159950</v>
      </c>
      <c r="X22" s="35">
        <f t="shared" si="0"/>
        <v>236793231</v>
      </c>
      <c r="Y22" s="35">
        <f t="shared" si="0"/>
        <v>-4633281</v>
      </c>
      <c r="Z22" s="36">
        <f>+IF(X22&lt;&gt;0,+(Y22/X22)*100,0)</f>
        <v>-1.956677976153803</v>
      </c>
      <c r="AA22" s="33">
        <f>SUM(AA5:AA21)</f>
        <v>315050000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146373527</v>
      </c>
      <c r="D25" s="6">
        <v>0</v>
      </c>
      <c r="E25" s="7">
        <v>161677000</v>
      </c>
      <c r="F25" s="8">
        <v>161677000</v>
      </c>
      <c r="G25" s="8">
        <v>13050259</v>
      </c>
      <c r="H25" s="8">
        <v>12832650</v>
      </c>
      <c r="I25" s="8">
        <v>12429280</v>
      </c>
      <c r="J25" s="8">
        <v>38312189</v>
      </c>
      <c r="K25" s="8">
        <v>12394975</v>
      </c>
      <c r="L25" s="8">
        <v>13005853</v>
      </c>
      <c r="M25" s="8">
        <v>13226129</v>
      </c>
      <c r="N25" s="8">
        <v>38626957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76939146</v>
      </c>
      <c r="X25" s="8">
        <v>79259654</v>
      </c>
      <c r="Y25" s="8">
        <v>-2320508</v>
      </c>
      <c r="Z25" s="2">
        <v>-2.93</v>
      </c>
      <c r="AA25" s="6">
        <v>161677000</v>
      </c>
    </row>
    <row r="26" spans="1:27" ht="13.5">
      <c r="A26" s="25" t="s">
        <v>52</v>
      </c>
      <c r="B26" s="24"/>
      <c r="C26" s="6">
        <v>13720823</v>
      </c>
      <c r="D26" s="6">
        <v>0</v>
      </c>
      <c r="E26" s="7">
        <v>17137255</v>
      </c>
      <c r="F26" s="8">
        <v>17137255</v>
      </c>
      <c r="G26" s="8">
        <v>1389066</v>
      </c>
      <c r="H26" s="8">
        <v>0</v>
      </c>
      <c r="I26" s="8">
        <v>2452327</v>
      </c>
      <c r="J26" s="8">
        <v>3841393</v>
      </c>
      <c r="K26" s="8">
        <v>1326755</v>
      </c>
      <c r="L26" s="8">
        <v>1322068</v>
      </c>
      <c r="M26" s="8">
        <v>1470188</v>
      </c>
      <c r="N26" s="8">
        <v>4119011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7960404</v>
      </c>
      <c r="X26" s="8">
        <v>8456774</v>
      </c>
      <c r="Y26" s="8">
        <v>-496370</v>
      </c>
      <c r="Z26" s="2">
        <v>-5.87</v>
      </c>
      <c r="AA26" s="6">
        <v>17137255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4336695</v>
      </c>
      <c r="D28" s="6">
        <v>0</v>
      </c>
      <c r="E28" s="7">
        <v>5000000</v>
      </c>
      <c r="F28" s="8">
        <v>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2500330</v>
      </c>
      <c r="Y28" s="8">
        <v>-2500330</v>
      </c>
      <c r="Z28" s="2">
        <v>-100</v>
      </c>
      <c r="AA28" s="6">
        <v>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250000</v>
      </c>
      <c r="F29" s="8">
        <v>250000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126283</v>
      </c>
      <c r="Y29" s="8">
        <v>-126283</v>
      </c>
      <c r="Z29" s="2">
        <v>-100</v>
      </c>
      <c r="AA29" s="6">
        <v>250000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1809900</v>
      </c>
      <c r="D31" s="6">
        <v>0</v>
      </c>
      <c r="E31" s="7">
        <v>1600000</v>
      </c>
      <c r="F31" s="8">
        <v>1600000</v>
      </c>
      <c r="G31" s="8">
        <v>2239</v>
      </c>
      <c r="H31" s="8">
        <v>519540</v>
      </c>
      <c r="I31" s="8">
        <v>137441</v>
      </c>
      <c r="J31" s="8">
        <v>659220</v>
      </c>
      <c r="K31" s="8">
        <v>158209</v>
      </c>
      <c r="L31" s="8">
        <v>92372</v>
      </c>
      <c r="M31" s="8">
        <v>68655</v>
      </c>
      <c r="N31" s="8">
        <v>319236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978456</v>
      </c>
      <c r="X31" s="8">
        <v>932786</v>
      </c>
      <c r="Y31" s="8">
        <v>45670</v>
      </c>
      <c r="Z31" s="2">
        <v>4.9</v>
      </c>
      <c r="AA31" s="6">
        <v>1600000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17036000</v>
      </c>
      <c r="F32" s="8">
        <v>17036000</v>
      </c>
      <c r="G32" s="8">
        <v>4509184</v>
      </c>
      <c r="H32" s="8">
        <v>8794173</v>
      </c>
      <c r="I32" s="8">
        <v>3910825</v>
      </c>
      <c r="J32" s="8">
        <v>17214182</v>
      </c>
      <c r="K32" s="8">
        <v>3178911</v>
      </c>
      <c r="L32" s="8">
        <v>6016531</v>
      </c>
      <c r="M32" s="8">
        <v>1739690</v>
      </c>
      <c r="N32" s="8">
        <v>10935132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28149314</v>
      </c>
      <c r="X32" s="8">
        <v>8473536</v>
      </c>
      <c r="Y32" s="8">
        <v>19675778</v>
      </c>
      <c r="Z32" s="2">
        <v>232.2</v>
      </c>
      <c r="AA32" s="6">
        <v>17036000</v>
      </c>
    </row>
    <row r="33" spans="1:27" ht="13.5">
      <c r="A33" s="25" t="s">
        <v>59</v>
      </c>
      <c r="B33" s="24"/>
      <c r="C33" s="6">
        <v>81867665</v>
      </c>
      <c r="D33" s="6">
        <v>0</v>
      </c>
      <c r="E33" s="7">
        <v>24802000</v>
      </c>
      <c r="F33" s="8">
        <v>24802000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1500000</v>
      </c>
      <c r="Y33" s="8">
        <v>-1500000</v>
      </c>
      <c r="Z33" s="2">
        <v>-100</v>
      </c>
      <c r="AA33" s="6">
        <v>24802000</v>
      </c>
    </row>
    <row r="34" spans="1:27" ht="13.5">
      <c r="A34" s="25" t="s">
        <v>60</v>
      </c>
      <c r="B34" s="24"/>
      <c r="C34" s="6">
        <v>58934826</v>
      </c>
      <c r="D34" s="6">
        <v>0</v>
      </c>
      <c r="E34" s="7">
        <v>71297745</v>
      </c>
      <c r="F34" s="8">
        <v>71297745</v>
      </c>
      <c r="G34" s="8">
        <v>8904206</v>
      </c>
      <c r="H34" s="8">
        <v>7498407</v>
      </c>
      <c r="I34" s="8">
        <v>5018948</v>
      </c>
      <c r="J34" s="8">
        <v>21421561</v>
      </c>
      <c r="K34" s="8">
        <v>5436709</v>
      </c>
      <c r="L34" s="8">
        <v>8069824</v>
      </c>
      <c r="M34" s="8">
        <v>4389918</v>
      </c>
      <c r="N34" s="8">
        <v>17896451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39318012</v>
      </c>
      <c r="X34" s="8">
        <v>45597821</v>
      </c>
      <c r="Y34" s="8">
        <v>-6279809</v>
      </c>
      <c r="Z34" s="2">
        <v>-13.77</v>
      </c>
      <c r="AA34" s="6">
        <v>71297745</v>
      </c>
    </row>
    <row r="35" spans="1:27" ht="13.5">
      <c r="A35" s="23" t="s">
        <v>61</v>
      </c>
      <c r="B35" s="29"/>
      <c r="C35" s="6">
        <v>72297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307115733</v>
      </c>
      <c r="D36" s="33">
        <f>SUM(D25:D35)</f>
        <v>0</v>
      </c>
      <c r="E36" s="34">
        <f t="shared" si="1"/>
        <v>298800000</v>
      </c>
      <c r="F36" s="35">
        <f t="shared" si="1"/>
        <v>298800000</v>
      </c>
      <c r="G36" s="35">
        <f t="shared" si="1"/>
        <v>27854954</v>
      </c>
      <c r="H36" s="35">
        <f t="shared" si="1"/>
        <v>29644770</v>
      </c>
      <c r="I36" s="35">
        <f t="shared" si="1"/>
        <v>23948821</v>
      </c>
      <c r="J36" s="35">
        <f t="shared" si="1"/>
        <v>81448545</v>
      </c>
      <c r="K36" s="35">
        <f t="shared" si="1"/>
        <v>22495559</v>
      </c>
      <c r="L36" s="35">
        <f t="shared" si="1"/>
        <v>28506648</v>
      </c>
      <c r="M36" s="35">
        <f t="shared" si="1"/>
        <v>20894580</v>
      </c>
      <c r="N36" s="35">
        <f t="shared" si="1"/>
        <v>71896787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153345332</v>
      </c>
      <c r="X36" s="35">
        <f t="shared" si="1"/>
        <v>146847184</v>
      </c>
      <c r="Y36" s="35">
        <f t="shared" si="1"/>
        <v>6498148</v>
      </c>
      <c r="Z36" s="36">
        <f>+IF(X36&lt;&gt;0,+(Y36/X36)*100,0)</f>
        <v>4.425109030350899</v>
      </c>
      <c r="AA36" s="33">
        <f>SUM(AA25:AA35)</f>
        <v>298800000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5137076</v>
      </c>
      <c r="D38" s="46">
        <f>+D22-D36</f>
        <v>0</v>
      </c>
      <c r="E38" s="47">
        <f t="shared" si="2"/>
        <v>16250000</v>
      </c>
      <c r="F38" s="48">
        <f t="shared" si="2"/>
        <v>16250000</v>
      </c>
      <c r="G38" s="48">
        <f t="shared" si="2"/>
        <v>98412596</v>
      </c>
      <c r="H38" s="48">
        <f t="shared" si="2"/>
        <v>-27825304</v>
      </c>
      <c r="I38" s="48">
        <f t="shared" si="2"/>
        <v>-23670446</v>
      </c>
      <c r="J38" s="48">
        <f t="shared" si="2"/>
        <v>46916846</v>
      </c>
      <c r="K38" s="48">
        <f t="shared" si="2"/>
        <v>-20966860</v>
      </c>
      <c r="L38" s="48">
        <f t="shared" si="2"/>
        <v>-28469483</v>
      </c>
      <c r="M38" s="48">
        <f t="shared" si="2"/>
        <v>81334115</v>
      </c>
      <c r="N38" s="48">
        <f t="shared" si="2"/>
        <v>31897772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78814618</v>
      </c>
      <c r="X38" s="48">
        <f>IF(F22=F36,0,X22-X36)</f>
        <v>89946047</v>
      </c>
      <c r="Y38" s="48">
        <f t="shared" si="2"/>
        <v>-11131429</v>
      </c>
      <c r="Z38" s="49">
        <f>+IF(X38&lt;&gt;0,+(Y38/X38)*100,0)</f>
        <v>-12.375673385624163</v>
      </c>
      <c r="AA38" s="46">
        <f>+AA22-AA36</f>
        <v>16250000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1893720</v>
      </c>
      <c r="M39" s="8">
        <v>0</v>
      </c>
      <c r="N39" s="8">
        <v>1893720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1893720</v>
      </c>
      <c r="X39" s="8">
        <v>1605000</v>
      </c>
      <c r="Y39" s="8">
        <v>288720</v>
      </c>
      <c r="Z39" s="2">
        <v>17.99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1605000</v>
      </c>
      <c r="Y40" s="26">
        <v>-1605000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5137076</v>
      </c>
      <c r="D42" s="55">
        <f>SUM(D38:D41)</f>
        <v>0</v>
      </c>
      <c r="E42" s="56">
        <f t="shared" si="3"/>
        <v>16250000</v>
      </c>
      <c r="F42" s="57">
        <f t="shared" si="3"/>
        <v>16250000</v>
      </c>
      <c r="G42" s="57">
        <f t="shared" si="3"/>
        <v>98412596</v>
      </c>
      <c r="H42" s="57">
        <f t="shared" si="3"/>
        <v>-27825304</v>
      </c>
      <c r="I42" s="57">
        <f t="shared" si="3"/>
        <v>-23670446</v>
      </c>
      <c r="J42" s="57">
        <f t="shared" si="3"/>
        <v>46916846</v>
      </c>
      <c r="K42" s="57">
        <f t="shared" si="3"/>
        <v>-20966860</v>
      </c>
      <c r="L42" s="57">
        <f t="shared" si="3"/>
        <v>-26575763</v>
      </c>
      <c r="M42" s="57">
        <f t="shared" si="3"/>
        <v>81334115</v>
      </c>
      <c r="N42" s="57">
        <f t="shared" si="3"/>
        <v>33791492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80708338</v>
      </c>
      <c r="X42" s="57">
        <f t="shared" si="3"/>
        <v>93156047</v>
      </c>
      <c r="Y42" s="57">
        <f t="shared" si="3"/>
        <v>-12447709</v>
      </c>
      <c r="Z42" s="58">
        <f>+IF(X42&lt;&gt;0,+(Y42/X42)*100,0)</f>
        <v>-13.362212546438343</v>
      </c>
      <c r="AA42" s="55">
        <f>SUM(AA38:AA41)</f>
        <v>16250000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5137076</v>
      </c>
      <c r="D44" s="63">
        <f>+D42-D43</f>
        <v>0</v>
      </c>
      <c r="E44" s="64">
        <f t="shared" si="4"/>
        <v>16250000</v>
      </c>
      <c r="F44" s="65">
        <f t="shared" si="4"/>
        <v>16250000</v>
      </c>
      <c r="G44" s="65">
        <f t="shared" si="4"/>
        <v>98412596</v>
      </c>
      <c r="H44" s="65">
        <f t="shared" si="4"/>
        <v>-27825304</v>
      </c>
      <c r="I44" s="65">
        <f t="shared" si="4"/>
        <v>-23670446</v>
      </c>
      <c r="J44" s="65">
        <f t="shared" si="4"/>
        <v>46916846</v>
      </c>
      <c r="K44" s="65">
        <f t="shared" si="4"/>
        <v>-20966860</v>
      </c>
      <c r="L44" s="65">
        <f t="shared" si="4"/>
        <v>-26575763</v>
      </c>
      <c r="M44" s="65">
        <f t="shared" si="4"/>
        <v>81334115</v>
      </c>
      <c r="N44" s="65">
        <f t="shared" si="4"/>
        <v>33791492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80708338</v>
      </c>
      <c r="X44" s="65">
        <f t="shared" si="4"/>
        <v>93156047</v>
      </c>
      <c r="Y44" s="65">
        <f t="shared" si="4"/>
        <v>-12447709</v>
      </c>
      <c r="Z44" s="66">
        <f>+IF(X44&lt;&gt;0,+(Y44/X44)*100,0)</f>
        <v>-13.362212546438343</v>
      </c>
      <c r="AA44" s="63">
        <f>+AA42-AA43</f>
        <v>16250000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5137076</v>
      </c>
      <c r="D46" s="55">
        <f>SUM(D44:D45)</f>
        <v>0</v>
      </c>
      <c r="E46" s="56">
        <f t="shared" si="5"/>
        <v>16250000</v>
      </c>
      <c r="F46" s="57">
        <f t="shared" si="5"/>
        <v>16250000</v>
      </c>
      <c r="G46" s="57">
        <f t="shared" si="5"/>
        <v>98412596</v>
      </c>
      <c r="H46" s="57">
        <f t="shared" si="5"/>
        <v>-27825304</v>
      </c>
      <c r="I46" s="57">
        <f t="shared" si="5"/>
        <v>-23670446</v>
      </c>
      <c r="J46" s="57">
        <f t="shared" si="5"/>
        <v>46916846</v>
      </c>
      <c r="K46" s="57">
        <f t="shared" si="5"/>
        <v>-20966860</v>
      </c>
      <c r="L46" s="57">
        <f t="shared" si="5"/>
        <v>-26575763</v>
      </c>
      <c r="M46" s="57">
        <f t="shared" si="5"/>
        <v>81334115</v>
      </c>
      <c r="N46" s="57">
        <f t="shared" si="5"/>
        <v>33791492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80708338</v>
      </c>
      <c r="X46" s="57">
        <f t="shared" si="5"/>
        <v>93156047</v>
      </c>
      <c r="Y46" s="57">
        <f t="shared" si="5"/>
        <v>-12447709</v>
      </c>
      <c r="Z46" s="58">
        <f>+IF(X46&lt;&gt;0,+(Y46/X46)*100,0)</f>
        <v>-13.362212546438343</v>
      </c>
      <c r="AA46" s="55">
        <f>SUM(AA44:AA45)</f>
        <v>16250000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5137076</v>
      </c>
      <c r="D48" s="71">
        <f>SUM(D46:D47)</f>
        <v>0</v>
      </c>
      <c r="E48" s="72">
        <f t="shared" si="6"/>
        <v>16250000</v>
      </c>
      <c r="F48" s="73">
        <f t="shared" si="6"/>
        <v>16250000</v>
      </c>
      <c r="G48" s="73">
        <f t="shared" si="6"/>
        <v>98412596</v>
      </c>
      <c r="H48" s="74">
        <f t="shared" si="6"/>
        <v>-27825304</v>
      </c>
      <c r="I48" s="74">
        <f t="shared" si="6"/>
        <v>-23670446</v>
      </c>
      <c r="J48" s="74">
        <f t="shared" si="6"/>
        <v>46916846</v>
      </c>
      <c r="K48" s="74">
        <f t="shared" si="6"/>
        <v>-20966860</v>
      </c>
      <c r="L48" s="74">
        <f t="shared" si="6"/>
        <v>-26575763</v>
      </c>
      <c r="M48" s="73">
        <f t="shared" si="6"/>
        <v>81334115</v>
      </c>
      <c r="N48" s="73">
        <f t="shared" si="6"/>
        <v>33791492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80708338</v>
      </c>
      <c r="X48" s="74">
        <f t="shared" si="6"/>
        <v>93156047</v>
      </c>
      <c r="Y48" s="74">
        <f t="shared" si="6"/>
        <v>-12447709</v>
      </c>
      <c r="Z48" s="75">
        <f>+IF(X48&lt;&gt;0,+(Y48/X48)*100,0)</f>
        <v>-13.362212546438343</v>
      </c>
      <c r="AA48" s="76">
        <f>SUM(AA46:AA47)</f>
        <v>16250000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11690619</v>
      </c>
      <c r="F5" s="8">
        <v>11690619</v>
      </c>
      <c r="G5" s="8">
        <v>16401777</v>
      </c>
      <c r="H5" s="8">
        <v>0</v>
      </c>
      <c r="I5" s="8">
        <v>0</v>
      </c>
      <c r="J5" s="8">
        <v>16401777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16401777</v>
      </c>
      <c r="X5" s="8">
        <v>11690619</v>
      </c>
      <c r="Y5" s="8">
        <v>4711158</v>
      </c>
      <c r="Z5" s="2">
        <v>40.3</v>
      </c>
      <c r="AA5" s="6">
        <v>11690619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2747989</v>
      </c>
      <c r="F12" s="8">
        <v>2747989</v>
      </c>
      <c r="G12" s="8">
        <v>136762</v>
      </c>
      <c r="H12" s="8">
        <v>126538</v>
      </c>
      <c r="I12" s="8">
        <v>130348</v>
      </c>
      <c r="J12" s="8">
        <v>393648</v>
      </c>
      <c r="K12" s="8">
        <v>135514</v>
      </c>
      <c r="L12" s="8">
        <v>121654</v>
      </c>
      <c r="M12" s="8">
        <v>144924</v>
      </c>
      <c r="N12" s="8">
        <v>402092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795740</v>
      </c>
      <c r="X12" s="8">
        <v>1380000</v>
      </c>
      <c r="Y12" s="8">
        <v>-584260</v>
      </c>
      <c r="Z12" s="2">
        <v>-42.34</v>
      </c>
      <c r="AA12" s="6">
        <v>2747989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1600000</v>
      </c>
      <c r="F13" s="8">
        <v>1600000</v>
      </c>
      <c r="G13" s="8">
        <v>481266</v>
      </c>
      <c r="H13" s="8">
        <v>455658</v>
      </c>
      <c r="I13" s="8">
        <v>365593</v>
      </c>
      <c r="J13" s="8">
        <v>1302517</v>
      </c>
      <c r="K13" s="8">
        <v>298036</v>
      </c>
      <c r="L13" s="8">
        <v>517727</v>
      </c>
      <c r="M13" s="8">
        <v>200945</v>
      </c>
      <c r="N13" s="8">
        <v>1016708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2319225</v>
      </c>
      <c r="X13" s="8">
        <v>835000</v>
      </c>
      <c r="Y13" s="8">
        <v>1484225</v>
      </c>
      <c r="Z13" s="2">
        <v>177.75</v>
      </c>
      <c r="AA13" s="6">
        <v>1600000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10000</v>
      </c>
      <c r="F16" s="8">
        <v>10000</v>
      </c>
      <c r="G16" s="8">
        <v>1000</v>
      </c>
      <c r="H16" s="8">
        <v>11850</v>
      </c>
      <c r="I16" s="8">
        <v>7450</v>
      </c>
      <c r="J16" s="8">
        <v>20300</v>
      </c>
      <c r="K16" s="8">
        <v>3750</v>
      </c>
      <c r="L16" s="8">
        <v>3290</v>
      </c>
      <c r="M16" s="8">
        <v>4150</v>
      </c>
      <c r="N16" s="8">
        <v>11190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31490</v>
      </c>
      <c r="X16" s="8">
        <v>8769</v>
      </c>
      <c r="Y16" s="8">
        <v>22721</v>
      </c>
      <c r="Z16" s="2">
        <v>259.11</v>
      </c>
      <c r="AA16" s="6">
        <v>10000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103729001</v>
      </c>
      <c r="F19" s="8">
        <v>103729001</v>
      </c>
      <c r="G19" s="8">
        <v>40359001</v>
      </c>
      <c r="H19" s="8">
        <v>2209273</v>
      </c>
      <c r="I19" s="8">
        <v>0</v>
      </c>
      <c r="J19" s="8">
        <v>42568274</v>
      </c>
      <c r="K19" s="8">
        <v>1017469</v>
      </c>
      <c r="L19" s="8">
        <v>779700</v>
      </c>
      <c r="M19" s="8">
        <v>33037000</v>
      </c>
      <c r="N19" s="8">
        <v>34834169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77402443</v>
      </c>
      <c r="X19" s="8">
        <v>72132000</v>
      </c>
      <c r="Y19" s="8">
        <v>5270443</v>
      </c>
      <c r="Z19" s="2">
        <v>7.31</v>
      </c>
      <c r="AA19" s="6">
        <v>103729001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170000</v>
      </c>
      <c r="F20" s="26">
        <v>170000</v>
      </c>
      <c r="G20" s="26">
        <v>58468</v>
      </c>
      <c r="H20" s="26">
        <v>883528</v>
      </c>
      <c r="I20" s="26">
        <v>32179</v>
      </c>
      <c r="J20" s="26">
        <v>974175</v>
      </c>
      <c r="K20" s="26">
        <v>38797</v>
      </c>
      <c r="L20" s="26">
        <v>21479</v>
      </c>
      <c r="M20" s="26">
        <v>29099</v>
      </c>
      <c r="N20" s="26">
        <v>89375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1063550</v>
      </c>
      <c r="X20" s="26">
        <v>87000</v>
      </c>
      <c r="Y20" s="26">
        <v>976550</v>
      </c>
      <c r="Z20" s="27">
        <v>1122.47</v>
      </c>
      <c r="AA20" s="28">
        <v>170000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119947609</v>
      </c>
      <c r="F22" s="35">
        <f t="shared" si="0"/>
        <v>119947609</v>
      </c>
      <c r="G22" s="35">
        <f t="shared" si="0"/>
        <v>57438274</v>
      </c>
      <c r="H22" s="35">
        <f t="shared" si="0"/>
        <v>3686847</v>
      </c>
      <c r="I22" s="35">
        <f t="shared" si="0"/>
        <v>535570</v>
      </c>
      <c r="J22" s="35">
        <f t="shared" si="0"/>
        <v>61660691</v>
      </c>
      <c r="K22" s="35">
        <f t="shared" si="0"/>
        <v>1493566</v>
      </c>
      <c r="L22" s="35">
        <f t="shared" si="0"/>
        <v>1443850</v>
      </c>
      <c r="M22" s="35">
        <f t="shared" si="0"/>
        <v>33416118</v>
      </c>
      <c r="N22" s="35">
        <f t="shared" si="0"/>
        <v>36353534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98014225</v>
      </c>
      <c r="X22" s="35">
        <f t="shared" si="0"/>
        <v>86133388</v>
      </c>
      <c r="Y22" s="35">
        <f t="shared" si="0"/>
        <v>11880837</v>
      </c>
      <c r="Z22" s="36">
        <f>+IF(X22&lt;&gt;0,+(Y22/X22)*100,0)</f>
        <v>13.79353265425946</v>
      </c>
      <c r="AA22" s="33">
        <f>SUM(AA5:AA21)</f>
        <v>119947609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53865669</v>
      </c>
      <c r="F25" s="8">
        <v>53865669</v>
      </c>
      <c r="G25" s="8">
        <v>4245057</v>
      </c>
      <c r="H25" s="8">
        <v>4326872</v>
      </c>
      <c r="I25" s="8">
        <v>4379223</v>
      </c>
      <c r="J25" s="8">
        <v>12951152</v>
      </c>
      <c r="K25" s="8">
        <v>4499034</v>
      </c>
      <c r="L25" s="8">
        <v>7334115</v>
      </c>
      <c r="M25" s="8">
        <v>4285818</v>
      </c>
      <c r="N25" s="8">
        <v>16118967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29070119</v>
      </c>
      <c r="X25" s="8">
        <v>28423000</v>
      </c>
      <c r="Y25" s="8">
        <v>647119</v>
      </c>
      <c r="Z25" s="2">
        <v>2.28</v>
      </c>
      <c r="AA25" s="6">
        <v>53865669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10058377</v>
      </c>
      <c r="F26" s="8">
        <v>10058377</v>
      </c>
      <c r="G26" s="8">
        <v>768335</v>
      </c>
      <c r="H26" s="8">
        <v>520579</v>
      </c>
      <c r="I26" s="8">
        <v>727692</v>
      </c>
      <c r="J26" s="8">
        <v>2016606</v>
      </c>
      <c r="K26" s="8">
        <v>728116</v>
      </c>
      <c r="L26" s="8">
        <v>726692</v>
      </c>
      <c r="M26" s="8">
        <v>703671</v>
      </c>
      <c r="N26" s="8">
        <v>2158479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4175085</v>
      </c>
      <c r="X26" s="8">
        <v>4619898</v>
      </c>
      <c r="Y26" s="8">
        <v>-444813</v>
      </c>
      <c r="Z26" s="2">
        <v>-9.63</v>
      </c>
      <c r="AA26" s="6">
        <v>10058377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3744400</v>
      </c>
      <c r="F27" s="8">
        <v>3744400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3719552</v>
      </c>
      <c r="Y27" s="8">
        <v>-3719552</v>
      </c>
      <c r="Z27" s="2">
        <v>-100</v>
      </c>
      <c r="AA27" s="6">
        <v>3744400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8200000</v>
      </c>
      <c r="F28" s="8">
        <v>8200000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8200000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2696522</v>
      </c>
      <c r="F29" s="8">
        <v>2696522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2696522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5130000</v>
      </c>
      <c r="F31" s="8">
        <v>5130000</v>
      </c>
      <c r="G31" s="8">
        <v>1079329</v>
      </c>
      <c r="H31" s="8">
        <v>4280414</v>
      </c>
      <c r="I31" s="8">
        <v>807311</v>
      </c>
      <c r="J31" s="8">
        <v>6167054</v>
      </c>
      <c r="K31" s="8">
        <v>1210505</v>
      </c>
      <c r="L31" s="8">
        <v>1054106</v>
      </c>
      <c r="M31" s="8">
        <v>579812</v>
      </c>
      <c r="N31" s="8">
        <v>2844423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9011477</v>
      </c>
      <c r="X31" s="8">
        <v>2565000</v>
      </c>
      <c r="Y31" s="8">
        <v>6446477</v>
      </c>
      <c r="Z31" s="2">
        <v>251.32</v>
      </c>
      <c r="AA31" s="6">
        <v>5130000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6075000</v>
      </c>
      <c r="F32" s="8">
        <v>6075000</v>
      </c>
      <c r="G32" s="8">
        <v>428669</v>
      </c>
      <c r="H32" s="8">
        <v>438649</v>
      </c>
      <c r="I32" s="8">
        <v>489043</v>
      </c>
      <c r="J32" s="8">
        <v>1356361</v>
      </c>
      <c r="K32" s="8">
        <v>489043</v>
      </c>
      <c r="L32" s="8">
        <v>489043</v>
      </c>
      <c r="M32" s="8">
        <v>557510</v>
      </c>
      <c r="N32" s="8">
        <v>1535596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2891957</v>
      </c>
      <c r="X32" s="8">
        <v>3037500</v>
      </c>
      <c r="Y32" s="8">
        <v>-145543</v>
      </c>
      <c r="Z32" s="2">
        <v>-4.79</v>
      </c>
      <c r="AA32" s="6">
        <v>6075000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4750000</v>
      </c>
      <c r="F33" s="8">
        <v>4750000</v>
      </c>
      <c r="G33" s="8">
        <v>122093</v>
      </c>
      <c r="H33" s="8">
        <v>935581</v>
      </c>
      <c r="I33" s="8">
        <v>1070148</v>
      </c>
      <c r="J33" s="8">
        <v>2127822</v>
      </c>
      <c r="K33" s="8">
        <v>297538</v>
      </c>
      <c r="L33" s="8">
        <v>403945</v>
      </c>
      <c r="M33" s="8">
        <v>135878</v>
      </c>
      <c r="N33" s="8">
        <v>837361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2965183</v>
      </c>
      <c r="X33" s="8">
        <v>2375833</v>
      </c>
      <c r="Y33" s="8">
        <v>589350</v>
      </c>
      <c r="Z33" s="2">
        <v>24.81</v>
      </c>
      <c r="AA33" s="6">
        <v>4750000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20157022</v>
      </c>
      <c r="F34" s="8">
        <v>20157022</v>
      </c>
      <c r="G34" s="8">
        <v>2589256</v>
      </c>
      <c r="H34" s="8">
        <v>2123482</v>
      </c>
      <c r="I34" s="8">
        <v>1983296</v>
      </c>
      <c r="J34" s="8">
        <v>6696034</v>
      </c>
      <c r="K34" s="8">
        <v>3646946</v>
      </c>
      <c r="L34" s="8">
        <v>4232886</v>
      </c>
      <c r="M34" s="8">
        <v>3123629</v>
      </c>
      <c r="N34" s="8">
        <v>11003461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17699495</v>
      </c>
      <c r="X34" s="8">
        <v>10078500</v>
      </c>
      <c r="Y34" s="8">
        <v>7620995</v>
      </c>
      <c r="Z34" s="2">
        <v>75.62</v>
      </c>
      <c r="AA34" s="6">
        <v>20157022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114676990</v>
      </c>
      <c r="F36" s="35">
        <f t="shared" si="1"/>
        <v>114676990</v>
      </c>
      <c r="G36" s="35">
        <f t="shared" si="1"/>
        <v>9232739</v>
      </c>
      <c r="H36" s="35">
        <f t="shared" si="1"/>
        <v>12625577</v>
      </c>
      <c r="I36" s="35">
        <f t="shared" si="1"/>
        <v>9456713</v>
      </c>
      <c r="J36" s="35">
        <f t="shared" si="1"/>
        <v>31315029</v>
      </c>
      <c r="K36" s="35">
        <f t="shared" si="1"/>
        <v>10871182</v>
      </c>
      <c r="L36" s="35">
        <f t="shared" si="1"/>
        <v>14240787</v>
      </c>
      <c r="M36" s="35">
        <f t="shared" si="1"/>
        <v>9386318</v>
      </c>
      <c r="N36" s="35">
        <f t="shared" si="1"/>
        <v>34498287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65813316</v>
      </c>
      <c r="X36" s="35">
        <f t="shared" si="1"/>
        <v>54819283</v>
      </c>
      <c r="Y36" s="35">
        <f t="shared" si="1"/>
        <v>10994033</v>
      </c>
      <c r="Z36" s="36">
        <f>+IF(X36&lt;&gt;0,+(Y36/X36)*100,0)</f>
        <v>20.055047053424612</v>
      </c>
      <c r="AA36" s="33">
        <f>SUM(AA25:AA35)</f>
        <v>114676990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5270619</v>
      </c>
      <c r="F38" s="48">
        <f t="shared" si="2"/>
        <v>5270619</v>
      </c>
      <c r="G38" s="48">
        <f t="shared" si="2"/>
        <v>48205535</v>
      </c>
      <c r="H38" s="48">
        <f t="shared" si="2"/>
        <v>-8938730</v>
      </c>
      <c r="I38" s="48">
        <f t="shared" si="2"/>
        <v>-8921143</v>
      </c>
      <c r="J38" s="48">
        <f t="shared" si="2"/>
        <v>30345662</v>
      </c>
      <c r="K38" s="48">
        <f t="shared" si="2"/>
        <v>-9377616</v>
      </c>
      <c r="L38" s="48">
        <f t="shared" si="2"/>
        <v>-12796937</v>
      </c>
      <c r="M38" s="48">
        <f t="shared" si="2"/>
        <v>24029800</v>
      </c>
      <c r="N38" s="48">
        <f t="shared" si="2"/>
        <v>1855247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32200909</v>
      </c>
      <c r="X38" s="48">
        <f>IF(F22=F36,0,X22-X36)</f>
        <v>31314105</v>
      </c>
      <c r="Y38" s="48">
        <f t="shared" si="2"/>
        <v>886804</v>
      </c>
      <c r="Z38" s="49">
        <f>+IF(X38&lt;&gt;0,+(Y38/X38)*100,0)</f>
        <v>2.8319634235115454</v>
      </c>
      <c r="AA38" s="46">
        <f>+AA22-AA36</f>
        <v>5270619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41199000</v>
      </c>
      <c r="F39" s="8">
        <v>41199000</v>
      </c>
      <c r="G39" s="8">
        <v>15690000</v>
      </c>
      <c r="H39" s="8">
        <v>0</v>
      </c>
      <c r="I39" s="8">
        <v>0</v>
      </c>
      <c r="J39" s="8">
        <v>15690000</v>
      </c>
      <c r="K39" s="8">
        <v>0</v>
      </c>
      <c r="L39" s="8">
        <v>0</v>
      </c>
      <c r="M39" s="8">
        <v>22369000</v>
      </c>
      <c r="N39" s="8">
        <v>22369000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38059000</v>
      </c>
      <c r="X39" s="8">
        <v>20599500</v>
      </c>
      <c r="Y39" s="8">
        <v>17459500</v>
      </c>
      <c r="Z39" s="2">
        <v>84.76</v>
      </c>
      <c r="AA39" s="6">
        <v>41199000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46469619</v>
      </c>
      <c r="F42" s="57">
        <f t="shared" si="3"/>
        <v>46469619</v>
      </c>
      <c r="G42" s="57">
        <f t="shared" si="3"/>
        <v>63895535</v>
      </c>
      <c r="H42" s="57">
        <f t="shared" si="3"/>
        <v>-8938730</v>
      </c>
      <c r="I42" s="57">
        <f t="shared" si="3"/>
        <v>-8921143</v>
      </c>
      <c r="J42" s="57">
        <f t="shared" si="3"/>
        <v>46035662</v>
      </c>
      <c r="K42" s="57">
        <f t="shared" si="3"/>
        <v>-9377616</v>
      </c>
      <c r="L42" s="57">
        <f t="shared" si="3"/>
        <v>-12796937</v>
      </c>
      <c r="M42" s="57">
        <f t="shared" si="3"/>
        <v>46398800</v>
      </c>
      <c r="N42" s="57">
        <f t="shared" si="3"/>
        <v>24224247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70259909</v>
      </c>
      <c r="X42" s="57">
        <f t="shared" si="3"/>
        <v>51913605</v>
      </c>
      <c r="Y42" s="57">
        <f t="shared" si="3"/>
        <v>18346304</v>
      </c>
      <c r="Z42" s="58">
        <f>+IF(X42&lt;&gt;0,+(Y42/X42)*100,0)</f>
        <v>35.34006933249964</v>
      </c>
      <c r="AA42" s="55">
        <f>SUM(AA38:AA41)</f>
        <v>46469619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46469619</v>
      </c>
      <c r="F44" s="65">
        <f t="shared" si="4"/>
        <v>46469619</v>
      </c>
      <c r="G44" s="65">
        <f t="shared" si="4"/>
        <v>63895535</v>
      </c>
      <c r="H44" s="65">
        <f t="shared" si="4"/>
        <v>-8938730</v>
      </c>
      <c r="I44" s="65">
        <f t="shared" si="4"/>
        <v>-8921143</v>
      </c>
      <c r="J44" s="65">
        <f t="shared" si="4"/>
        <v>46035662</v>
      </c>
      <c r="K44" s="65">
        <f t="shared" si="4"/>
        <v>-9377616</v>
      </c>
      <c r="L44" s="65">
        <f t="shared" si="4"/>
        <v>-12796937</v>
      </c>
      <c r="M44" s="65">
        <f t="shared" si="4"/>
        <v>46398800</v>
      </c>
      <c r="N44" s="65">
        <f t="shared" si="4"/>
        <v>24224247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70259909</v>
      </c>
      <c r="X44" s="65">
        <f t="shared" si="4"/>
        <v>51913605</v>
      </c>
      <c r="Y44" s="65">
        <f t="shared" si="4"/>
        <v>18346304</v>
      </c>
      <c r="Z44" s="66">
        <f>+IF(X44&lt;&gt;0,+(Y44/X44)*100,0)</f>
        <v>35.34006933249964</v>
      </c>
      <c r="AA44" s="63">
        <f>+AA42-AA43</f>
        <v>46469619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46469619</v>
      </c>
      <c r="F46" s="57">
        <f t="shared" si="5"/>
        <v>46469619</v>
      </c>
      <c r="G46" s="57">
        <f t="shared" si="5"/>
        <v>63895535</v>
      </c>
      <c r="H46" s="57">
        <f t="shared" si="5"/>
        <v>-8938730</v>
      </c>
      <c r="I46" s="57">
        <f t="shared" si="5"/>
        <v>-8921143</v>
      </c>
      <c r="J46" s="57">
        <f t="shared" si="5"/>
        <v>46035662</v>
      </c>
      <c r="K46" s="57">
        <f t="shared" si="5"/>
        <v>-9377616</v>
      </c>
      <c r="L46" s="57">
        <f t="shared" si="5"/>
        <v>-12796937</v>
      </c>
      <c r="M46" s="57">
        <f t="shared" si="5"/>
        <v>46398800</v>
      </c>
      <c r="N46" s="57">
        <f t="shared" si="5"/>
        <v>24224247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70259909</v>
      </c>
      <c r="X46" s="57">
        <f t="shared" si="5"/>
        <v>51913605</v>
      </c>
      <c r="Y46" s="57">
        <f t="shared" si="5"/>
        <v>18346304</v>
      </c>
      <c r="Z46" s="58">
        <f>+IF(X46&lt;&gt;0,+(Y46/X46)*100,0)</f>
        <v>35.34006933249964</v>
      </c>
      <c r="AA46" s="55">
        <f>SUM(AA44:AA45)</f>
        <v>46469619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46469619</v>
      </c>
      <c r="F48" s="73">
        <f t="shared" si="6"/>
        <v>46469619</v>
      </c>
      <c r="G48" s="73">
        <f t="shared" si="6"/>
        <v>63895535</v>
      </c>
      <c r="H48" s="74">
        <f t="shared" si="6"/>
        <v>-8938730</v>
      </c>
      <c r="I48" s="74">
        <f t="shared" si="6"/>
        <v>-8921143</v>
      </c>
      <c r="J48" s="74">
        <f t="shared" si="6"/>
        <v>46035662</v>
      </c>
      <c r="K48" s="74">
        <f t="shared" si="6"/>
        <v>-9377616</v>
      </c>
      <c r="L48" s="74">
        <f t="shared" si="6"/>
        <v>-12796937</v>
      </c>
      <c r="M48" s="73">
        <f t="shared" si="6"/>
        <v>46398800</v>
      </c>
      <c r="N48" s="73">
        <f t="shared" si="6"/>
        <v>24224247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70259909</v>
      </c>
      <c r="X48" s="74">
        <f t="shared" si="6"/>
        <v>51913605</v>
      </c>
      <c r="Y48" s="74">
        <f t="shared" si="6"/>
        <v>18346304</v>
      </c>
      <c r="Z48" s="75">
        <f>+IF(X48&lt;&gt;0,+(Y48/X48)*100,0)</f>
        <v>35.34006933249964</v>
      </c>
      <c r="AA48" s="76">
        <f>SUM(AA46:AA47)</f>
        <v>46469619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14050253</v>
      </c>
      <c r="F5" s="8">
        <v>14050253</v>
      </c>
      <c r="G5" s="8">
        <v>1626220</v>
      </c>
      <c r="H5" s="8">
        <v>1626228</v>
      </c>
      <c r="I5" s="8">
        <v>1606230</v>
      </c>
      <c r="J5" s="8">
        <v>4858678</v>
      </c>
      <c r="K5" s="8">
        <v>1626846</v>
      </c>
      <c r="L5" s="8">
        <v>1626846</v>
      </c>
      <c r="M5" s="8">
        <v>0</v>
      </c>
      <c r="N5" s="8">
        <v>3253692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8112370</v>
      </c>
      <c r="X5" s="8">
        <v>7025124</v>
      </c>
      <c r="Y5" s="8">
        <v>1087246</v>
      </c>
      <c r="Z5" s="2">
        <v>15.48</v>
      </c>
      <c r="AA5" s="6">
        <v>14050253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38760363</v>
      </c>
      <c r="F7" s="8">
        <v>38760363</v>
      </c>
      <c r="G7" s="8">
        <v>1398960</v>
      </c>
      <c r="H7" s="8">
        <v>1410413</v>
      </c>
      <c r="I7" s="8">
        <v>1924836</v>
      </c>
      <c r="J7" s="8">
        <v>4734209</v>
      </c>
      <c r="K7" s="8">
        <v>2301599</v>
      </c>
      <c r="L7" s="8">
        <v>1309351</v>
      </c>
      <c r="M7" s="8">
        <v>0</v>
      </c>
      <c r="N7" s="8">
        <v>3610950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8345159</v>
      </c>
      <c r="X7" s="8">
        <v>19380180</v>
      </c>
      <c r="Y7" s="8">
        <v>-11035021</v>
      </c>
      <c r="Z7" s="2">
        <v>-56.94</v>
      </c>
      <c r="AA7" s="6">
        <v>38760363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5700510</v>
      </c>
      <c r="F8" s="8">
        <v>5700510</v>
      </c>
      <c r="G8" s="8">
        <v>427957</v>
      </c>
      <c r="H8" s="8">
        <v>426634</v>
      </c>
      <c r="I8" s="8">
        <v>426634</v>
      </c>
      <c r="J8" s="8">
        <v>1281225</v>
      </c>
      <c r="K8" s="8">
        <v>426634</v>
      </c>
      <c r="L8" s="8">
        <v>207053</v>
      </c>
      <c r="M8" s="8">
        <v>0</v>
      </c>
      <c r="N8" s="8">
        <v>633687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1914912</v>
      </c>
      <c r="X8" s="8">
        <v>2850252</v>
      </c>
      <c r="Y8" s="8">
        <v>-935340</v>
      </c>
      <c r="Z8" s="2">
        <v>-32.82</v>
      </c>
      <c r="AA8" s="6">
        <v>5700510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6461769</v>
      </c>
      <c r="F9" s="8">
        <v>6461769</v>
      </c>
      <c r="G9" s="8">
        <v>732634</v>
      </c>
      <c r="H9" s="8">
        <v>732634</v>
      </c>
      <c r="I9" s="8">
        <v>742598</v>
      </c>
      <c r="J9" s="8">
        <v>2207866</v>
      </c>
      <c r="K9" s="8">
        <v>742756</v>
      </c>
      <c r="L9" s="8">
        <v>742709</v>
      </c>
      <c r="M9" s="8">
        <v>0</v>
      </c>
      <c r="N9" s="8">
        <v>1485465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3693331</v>
      </c>
      <c r="X9" s="8">
        <v>3230886</v>
      </c>
      <c r="Y9" s="8">
        <v>462445</v>
      </c>
      <c r="Z9" s="2">
        <v>14.31</v>
      </c>
      <c r="AA9" s="6">
        <v>6461769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8219385</v>
      </c>
      <c r="F10" s="26">
        <v>8219385</v>
      </c>
      <c r="G10" s="26">
        <v>736582</v>
      </c>
      <c r="H10" s="26">
        <v>731752</v>
      </c>
      <c r="I10" s="26">
        <v>731752</v>
      </c>
      <c r="J10" s="26">
        <v>2200086</v>
      </c>
      <c r="K10" s="26">
        <v>733249</v>
      </c>
      <c r="L10" s="26">
        <v>734135</v>
      </c>
      <c r="M10" s="26">
        <v>0</v>
      </c>
      <c r="N10" s="26">
        <v>1467384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3667470</v>
      </c>
      <c r="X10" s="26">
        <v>4109694</v>
      </c>
      <c r="Y10" s="26">
        <v>-442224</v>
      </c>
      <c r="Z10" s="27">
        <v>-10.76</v>
      </c>
      <c r="AA10" s="28">
        <v>8219385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507423</v>
      </c>
      <c r="F12" s="8">
        <v>507423</v>
      </c>
      <c r="G12" s="8">
        <v>26326</v>
      </c>
      <c r="H12" s="8">
        <v>32415</v>
      </c>
      <c r="I12" s="8">
        <v>0</v>
      </c>
      <c r="J12" s="8">
        <v>58741</v>
      </c>
      <c r="K12" s="8">
        <v>30569</v>
      </c>
      <c r="L12" s="8">
        <v>35441</v>
      </c>
      <c r="M12" s="8">
        <v>0</v>
      </c>
      <c r="N12" s="8">
        <v>66010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124751</v>
      </c>
      <c r="X12" s="8">
        <v>253710</v>
      </c>
      <c r="Y12" s="8">
        <v>-128959</v>
      </c>
      <c r="Z12" s="2">
        <v>-50.83</v>
      </c>
      <c r="AA12" s="6">
        <v>507423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30168</v>
      </c>
      <c r="F13" s="8">
        <v>30168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15084</v>
      </c>
      <c r="Y13" s="8">
        <v>-15084</v>
      </c>
      <c r="Z13" s="2">
        <v>-100</v>
      </c>
      <c r="AA13" s="6">
        <v>30168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85000</v>
      </c>
      <c r="F16" s="8">
        <v>85000</v>
      </c>
      <c r="G16" s="8">
        <v>5156</v>
      </c>
      <c r="H16" s="8">
        <v>607</v>
      </c>
      <c r="I16" s="8">
        <v>38275</v>
      </c>
      <c r="J16" s="8">
        <v>44038</v>
      </c>
      <c r="K16" s="8">
        <v>174</v>
      </c>
      <c r="L16" s="8">
        <v>363</v>
      </c>
      <c r="M16" s="8">
        <v>0</v>
      </c>
      <c r="N16" s="8">
        <v>537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44575</v>
      </c>
      <c r="X16" s="8">
        <v>42498</v>
      </c>
      <c r="Y16" s="8">
        <v>2077</v>
      </c>
      <c r="Z16" s="2">
        <v>4.89</v>
      </c>
      <c r="AA16" s="6">
        <v>85000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1408000</v>
      </c>
      <c r="F17" s="8">
        <v>1408000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703998</v>
      </c>
      <c r="Y17" s="8">
        <v>-703998</v>
      </c>
      <c r="Z17" s="2">
        <v>-100</v>
      </c>
      <c r="AA17" s="6">
        <v>1408000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3</v>
      </c>
      <c r="J18" s="8">
        <v>3</v>
      </c>
      <c r="K18" s="8">
        <v>3</v>
      </c>
      <c r="L18" s="8">
        <v>0</v>
      </c>
      <c r="M18" s="8">
        <v>0</v>
      </c>
      <c r="N18" s="8">
        <v>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</v>
      </c>
      <c r="X18" s="8"/>
      <c r="Y18" s="8">
        <v>6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89027000</v>
      </c>
      <c r="F19" s="8">
        <v>89027000</v>
      </c>
      <c r="G19" s="8">
        <v>35713000</v>
      </c>
      <c r="H19" s="8">
        <v>2343000</v>
      </c>
      <c r="I19" s="8">
        <v>333000</v>
      </c>
      <c r="J19" s="8">
        <v>38389000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38389000</v>
      </c>
      <c r="X19" s="8">
        <v>66712333</v>
      </c>
      <c r="Y19" s="8">
        <v>-28323333</v>
      </c>
      <c r="Z19" s="2">
        <v>-42.46</v>
      </c>
      <c r="AA19" s="6">
        <v>89027000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1945245</v>
      </c>
      <c r="F20" s="26">
        <v>1945245</v>
      </c>
      <c r="G20" s="26">
        <v>199425</v>
      </c>
      <c r="H20" s="26">
        <v>1445647</v>
      </c>
      <c r="I20" s="26">
        <v>39503</v>
      </c>
      <c r="J20" s="26">
        <v>1684575</v>
      </c>
      <c r="K20" s="26">
        <v>75072</v>
      </c>
      <c r="L20" s="26">
        <v>47782</v>
      </c>
      <c r="M20" s="26">
        <v>0</v>
      </c>
      <c r="N20" s="26">
        <v>122854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1807429</v>
      </c>
      <c r="X20" s="26">
        <v>972624</v>
      </c>
      <c r="Y20" s="26">
        <v>834805</v>
      </c>
      <c r="Z20" s="27">
        <v>85.83</v>
      </c>
      <c r="AA20" s="28">
        <v>1945245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166195116</v>
      </c>
      <c r="F22" s="35">
        <f t="shared" si="0"/>
        <v>166195116</v>
      </c>
      <c r="G22" s="35">
        <f t="shared" si="0"/>
        <v>40866260</v>
      </c>
      <c r="H22" s="35">
        <f t="shared" si="0"/>
        <v>8749330</v>
      </c>
      <c r="I22" s="35">
        <f t="shared" si="0"/>
        <v>5842831</v>
      </c>
      <c r="J22" s="35">
        <f t="shared" si="0"/>
        <v>55458421</v>
      </c>
      <c r="K22" s="35">
        <f t="shared" si="0"/>
        <v>5936902</v>
      </c>
      <c r="L22" s="35">
        <f t="shared" si="0"/>
        <v>4703680</v>
      </c>
      <c r="M22" s="35">
        <f t="shared" si="0"/>
        <v>0</v>
      </c>
      <c r="N22" s="35">
        <f t="shared" si="0"/>
        <v>10640582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66099003</v>
      </c>
      <c r="X22" s="35">
        <f t="shared" si="0"/>
        <v>105296383</v>
      </c>
      <c r="Y22" s="35">
        <f t="shared" si="0"/>
        <v>-39197380</v>
      </c>
      <c r="Z22" s="36">
        <f>+IF(X22&lt;&gt;0,+(Y22/X22)*100,0)</f>
        <v>-37.2257611165998</v>
      </c>
      <c r="AA22" s="33">
        <f>SUM(AA5:AA21)</f>
        <v>166195116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72020974</v>
      </c>
      <c r="F25" s="8">
        <v>72020974</v>
      </c>
      <c r="G25" s="8">
        <v>5574706</v>
      </c>
      <c r="H25" s="8">
        <v>5801352</v>
      </c>
      <c r="I25" s="8">
        <v>5726508</v>
      </c>
      <c r="J25" s="8">
        <v>17102566</v>
      </c>
      <c r="K25" s="8">
        <v>5282694</v>
      </c>
      <c r="L25" s="8">
        <v>5202817</v>
      </c>
      <c r="M25" s="8">
        <v>0</v>
      </c>
      <c r="N25" s="8">
        <v>10485511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27588077</v>
      </c>
      <c r="X25" s="8">
        <v>36010488</v>
      </c>
      <c r="Y25" s="8">
        <v>-8422411</v>
      </c>
      <c r="Z25" s="2">
        <v>-23.39</v>
      </c>
      <c r="AA25" s="6">
        <v>72020974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9457299</v>
      </c>
      <c r="F26" s="8">
        <v>9457299</v>
      </c>
      <c r="G26" s="8">
        <v>627433</v>
      </c>
      <c r="H26" s="8">
        <v>657664</v>
      </c>
      <c r="I26" s="8">
        <v>689822</v>
      </c>
      <c r="J26" s="8">
        <v>1974919</v>
      </c>
      <c r="K26" s="8">
        <v>917104</v>
      </c>
      <c r="L26" s="8">
        <v>790066</v>
      </c>
      <c r="M26" s="8">
        <v>0</v>
      </c>
      <c r="N26" s="8">
        <v>1707170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3682089</v>
      </c>
      <c r="X26" s="8">
        <v>4728648</v>
      </c>
      <c r="Y26" s="8">
        <v>-1046559</v>
      </c>
      <c r="Z26" s="2">
        <v>-22.13</v>
      </c>
      <c r="AA26" s="6">
        <v>9457299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5095480</v>
      </c>
      <c r="F27" s="8">
        <v>5095480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5095480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11859206</v>
      </c>
      <c r="F28" s="8">
        <v>11859206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11859206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34298445</v>
      </c>
      <c r="F30" s="8">
        <v>34298445</v>
      </c>
      <c r="G30" s="8">
        <v>0</v>
      </c>
      <c r="H30" s="8">
        <v>39814</v>
      </c>
      <c r="I30" s="8">
        <v>0</v>
      </c>
      <c r="J30" s="8">
        <v>39814</v>
      </c>
      <c r="K30" s="8">
        <v>13800484</v>
      </c>
      <c r="L30" s="8">
        <v>83603</v>
      </c>
      <c r="M30" s="8">
        <v>0</v>
      </c>
      <c r="N30" s="8">
        <v>13884087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13923901</v>
      </c>
      <c r="X30" s="8">
        <v>16591170</v>
      </c>
      <c r="Y30" s="8">
        <v>-2667269</v>
      </c>
      <c r="Z30" s="2">
        <v>-16.08</v>
      </c>
      <c r="AA30" s="6">
        <v>34298445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7646607</v>
      </c>
      <c r="F31" s="8">
        <v>7646607</v>
      </c>
      <c r="G31" s="8">
        <v>154389</v>
      </c>
      <c r="H31" s="8">
        <v>471241</v>
      </c>
      <c r="I31" s="8">
        <v>117579</v>
      </c>
      <c r="J31" s="8">
        <v>743209</v>
      </c>
      <c r="K31" s="8">
        <v>164144</v>
      </c>
      <c r="L31" s="8">
        <v>208034</v>
      </c>
      <c r="M31" s="8">
        <v>0</v>
      </c>
      <c r="N31" s="8">
        <v>372178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1115387</v>
      </c>
      <c r="X31" s="8">
        <v>3823302</v>
      </c>
      <c r="Y31" s="8">
        <v>-2707915</v>
      </c>
      <c r="Z31" s="2">
        <v>-70.83</v>
      </c>
      <c r="AA31" s="6">
        <v>7646607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4759544</v>
      </c>
      <c r="F32" s="8">
        <v>4759544</v>
      </c>
      <c r="G32" s="8">
        <v>0</v>
      </c>
      <c r="H32" s="8">
        <v>400336</v>
      </c>
      <c r="I32" s="8">
        <v>136214</v>
      </c>
      <c r="J32" s="8">
        <v>536550</v>
      </c>
      <c r="K32" s="8">
        <v>105735</v>
      </c>
      <c r="L32" s="8">
        <v>0</v>
      </c>
      <c r="M32" s="8">
        <v>0</v>
      </c>
      <c r="N32" s="8">
        <v>105735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642285</v>
      </c>
      <c r="X32" s="8">
        <v>2379774</v>
      </c>
      <c r="Y32" s="8">
        <v>-1737489</v>
      </c>
      <c r="Z32" s="2">
        <v>-73.01</v>
      </c>
      <c r="AA32" s="6">
        <v>4759544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21903331</v>
      </c>
      <c r="F34" s="8">
        <v>21903331</v>
      </c>
      <c r="G34" s="8">
        <v>228865</v>
      </c>
      <c r="H34" s="8">
        <v>1554399</v>
      </c>
      <c r="I34" s="8">
        <v>1116874</v>
      </c>
      <c r="J34" s="8">
        <v>2900138</v>
      </c>
      <c r="K34" s="8">
        <v>1272243</v>
      </c>
      <c r="L34" s="8">
        <v>1488518</v>
      </c>
      <c r="M34" s="8">
        <v>0</v>
      </c>
      <c r="N34" s="8">
        <v>2760761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5660899</v>
      </c>
      <c r="X34" s="8">
        <v>10951668</v>
      </c>
      <c r="Y34" s="8">
        <v>-5290769</v>
      </c>
      <c r="Z34" s="2">
        <v>-48.31</v>
      </c>
      <c r="AA34" s="6">
        <v>21903331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167040886</v>
      </c>
      <c r="F36" s="35">
        <f t="shared" si="1"/>
        <v>167040886</v>
      </c>
      <c r="G36" s="35">
        <f t="shared" si="1"/>
        <v>6585393</v>
      </c>
      <c r="H36" s="35">
        <f t="shared" si="1"/>
        <v>8924806</v>
      </c>
      <c r="I36" s="35">
        <f t="shared" si="1"/>
        <v>7786997</v>
      </c>
      <c r="J36" s="35">
        <f t="shared" si="1"/>
        <v>23297196</v>
      </c>
      <c r="K36" s="35">
        <f t="shared" si="1"/>
        <v>21542404</v>
      </c>
      <c r="L36" s="35">
        <f t="shared" si="1"/>
        <v>7773038</v>
      </c>
      <c r="M36" s="35">
        <f t="shared" si="1"/>
        <v>0</v>
      </c>
      <c r="N36" s="35">
        <f t="shared" si="1"/>
        <v>29315442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52612638</v>
      </c>
      <c r="X36" s="35">
        <f t="shared" si="1"/>
        <v>74485050</v>
      </c>
      <c r="Y36" s="35">
        <f t="shared" si="1"/>
        <v>-21872412</v>
      </c>
      <c r="Z36" s="36">
        <f>+IF(X36&lt;&gt;0,+(Y36/X36)*100,0)</f>
        <v>-29.36483495681348</v>
      </c>
      <c r="AA36" s="33">
        <f>SUM(AA25:AA35)</f>
        <v>167040886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-845770</v>
      </c>
      <c r="F38" s="48">
        <f t="shared" si="2"/>
        <v>-845770</v>
      </c>
      <c r="G38" s="48">
        <f t="shared" si="2"/>
        <v>34280867</v>
      </c>
      <c r="H38" s="48">
        <f t="shared" si="2"/>
        <v>-175476</v>
      </c>
      <c r="I38" s="48">
        <f t="shared" si="2"/>
        <v>-1944166</v>
      </c>
      <c r="J38" s="48">
        <f t="shared" si="2"/>
        <v>32161225</v>
      </c>
      <c r="K38" s="48">
        <f t="shared" si="2"/>
        <v>-15605502</v>
      </c>
      <c r="L38" s="48">
        <f t="shared" si="2"/>
        <v>-3069358</v>
      </c>
      <c r="M38" s="48">
        <f t="shared" si="2"/>
        <v>0</v>
      </c>
      <c r="N38" s="48">
        <f t="shared" si="2"/>
        <v>-18674860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13486365</v>
      </c>
      <c r="X38" s="48">
        <f>IF(F22=F36,0,X22-X36)</f>
        <v>30811333</v>
      </c>
      <c r="Y38" s="48">
        <f t="shared" si="2"/>
        <v>-17324968</v>
      </c>
      <c r="Z38" s="49">
        <f>+IF(X38&lt;&gt;0,+(Y38/X38)*100,0)</f>
        <v>-56.229206311846355</v>
      </c>
      <c r="AA38" s="46">
        <f>+AA22-AA36</f>
        <v>-845770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30739000</v>
      </c>
      <c r="F39" s="8">
        <v>30739000</v>
      </c>
      <c r="G39" s="8">
        <v>1637664</v>
      </c>
      <c r="H39" s="8">
        <v>3541521</v>
      </c>
      <c r="I39" s="8">
        <v>4088344</v>
      </c>
      <c r="J39" s="8">
        <v>9267529</v>
      </c>
      <c r="K39" s="8">
        <v>339447</v>
      </c>
      <c r="L39" s="8">
        <v>287929</v>
      </c>
      <c r="M39" s="8">
        <v>0</v>
      </c>
      <c r="N39" s="8">
        <v>627376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9894905</v>
      </c>
      <c r="X39" s="8">
        <v>25151200</v>
      </c>
      <c r="Y39" s="8">
        <v>-15256295</v>
      </c>
      <c r="Z39" s="2">
        <v>-60.66</v>
      </c>
      <c r="AA39" s="6">
        <v>30739000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29893230</v>
      </c>
      <c r="F42" s="57">
        <f t="shared" si="3"/>
        <v>29893230</v>
      </c>
      <c r="G42" s="57">
        <f t="shared" si="3"/>
        <v>35918531</v>
      </c>
      <c r="H42" s="57">
        <f t="shared" si="3"/>
        <v>3366045</v>
      </c>
      <c r="I42" s="57">
        <f t="shared" si="3"/>
        <v>2144178</v>
      </c>
      <c r="J42" s="57">
        <f t="shared" si="3"/>
        <v>41428754</v>
      </c>
      <c r="K42" s="57">
        <f t="shared" si="3"/>
        <v>-15266055</v>
      </c>
      <c r="L42" s="57">
        <f t="shared" si="3"/>
        <v>-2781429</v>
      </c>
      <c r="M42" s="57">
        <f t="shared" si="3"/>
        <v>0</v>
      </c>
      <c r="N42" s="57">
        <f t="shared" si="3"/>
        <v>-18047484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23381270</v>
      </c>
      <c r="X42" s="57">
        <f t="shared" si="3"/>
        <v>55962533</v>
      </c>
      <c r="Y42" s="57">
        <f t="shared" si="3"/>
        <v>-32581263</v>
      </c>
      <c r="Z42" s="58">
        <f>+IF(X42&lt;&gt;0,+(Y42/X42)*100,0)</f>
        <v>-58.219778936739694</v>
      </c>
      <c r="AA42" s="55">
        <f>SUM(AA38:AA41)</f>
        <v>29893230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29893230</v>
      </c>
      <c r="F44" s="65">
        <f t="shared" si="4"/>
        <v>29893230</v>
      </c>
      <c r="G44" s="65">
        <f t="shared" si="4"/>
        <v>35918531</v>
      </c>
      <c r="H44" s="65">
        <f t="shared" si="4"/>
        <v>3366045</v>
      </c>
      <c r="I44" s="65">
        <f t="shared" si="4"/>
        <v>2144178</v>
      </c>
      <c r="J44" s="65">
        <f t="shared" si="4"/>
        <v>41428754</v>
      </c>
      <c r="K44" s="65">
        <f t="shared" si="4"/>
        <v>-15266055</v>
      </c>
      <c r="L44" s="65">
        <f t="shared" si="4"/>
        <v>-2781429</v>
      </c>
      <c r="M44" s="65">
        <f t="shared" si="4"/>
        <v>0</v>
      </c>
      <c r="N44" s="65">
        <f t="shared" si="4"/>
        <v>-18047484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23381270</v>
      </c>
      <c r="X44" s="65">
        <f t="shared" si="4"/>
        <v>55962533</v>
      </c>
      <c r="Y44" s="65">
        <f t="shared" si="4"/>
        <v>-32581263</v>
      </c>
      <c r="Z44" s="66">
        <f>+IF(X44&lt;&gt;0,+(Y44/X44)*100,0)</f>
        <v>-58.219778936739694</v>
      </c>
      <c r="AA44" s="63">
        <f>+AA42-AA43</f>
        <v>29893230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29893230</v>
      </c>
      <c r="F46" s="57">
        <f t="shared" si="5"/>
        <v>29893230</v>
      </c>
      <c r="G46" s="57">
        <f t="shared" si="5"/>
        <v>35918531</v>
      </c>
      <c r="H46" s="57">
        <f t="shared" si="5"/>
        <v>3366045</v>
      </c>
      <c r="I46" s="57">
        <f t="shared" si="5"/>
        <v>2144178</v>
      </c>
      <c r="J46" s="57">
        <f t="shared" si="5"/>
        <v>41428754</v>
      </c>
      <c r="K46" s="57">
        <f t="shared" si="5"/>
        <v>-15266055</v>
      </c>
      <c r="L46" s="57">
        <f t="shared" si="5"/>
        <v>-2781429</v>
      </c>
      <c r="M46" s="57">
        <f t="shared" si="5"/>
        <v>0</v>
      </c>
      <c r="N46" s="57">
        <f t="shared" si="5"/>
        <v>-18047484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23381270</v>
      </c>
      <c r="X46" s="57">
        <f t="shared" si="5"/>
        <v>55962533</v>
      </c>
      <c r="Y46" s="57">
        <f t="shared" si="5"/>
        <v>-32581263</v>
      </c>
      <c r="Z46" s="58">
        <f>+IF(X46&lt;&gt;0,+(Y46/X46)*100,0)</f>
        <v>-58.219778936739694</v>
      </c>
      <c r="AA46" s="55">
        <f>SUM(AA44:AA45)</f>
        <v>29893230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29893230</v>
      </c>
      <c r="F48" s="73">
        <f t="shared" si="6"/>
        <v>29893230</v>
      </c>
      <c r="G48" s="73">
        <f t="shared" si="6"/>
        <v>35918531</v>
      </c>
      <c r="H48" s="74">
        <f t="shared" si="6"/>
        <v>3366045</v>
      </c>
      <c r="I48" s="74">
        <f t="shared" si="6"/>
        <v>2144178</v>
      </c>
      <c r="J48" s="74">
        <f t="shared" si="6"/>
        <v>41428754</v>
      </c>
      <c r="K48" s="74">
        <f t="shared" si="6"/>
        <v>-15266055</v>
      </c>
      <c r="L48" s="74">
        <f t="shared" si="6"/>
        <v>-2781429</v>
      </c>
      <c r="M48" s="73">
        <f t="shared" si="6"/>
        <v>0</v>
      </c>
      <c r="N48" s="73">
        <f t="shared" si="6"/>
        <v>-18047484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23381270</v>
      </c>
      <c r="X48" s="74">
        <f t="shared" si="6"/>
        <v>55962533</v>
      </c>
      <c r="Y48" s="74">
        <f t="shared" si="6"/>
        <v>-32581263</v>
      </c>
      <c r="Z48" s="75">
        <f>+IF(X48&lt;&gt;0,+(Y48/X48)*100,0)</f>
        <v>-58.219778936739694</v>
      </c>
      <c r="AA48" s="76">
        <f>SUM(AA46:AA47)</f>
        <v>29893230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2017-01-31T13:57:08Z</dcterms:created>
  <dcterms:modified xsi:type="dcterms:W3CDTF">2017-01-31T13:57:41Z</dcterms:modified>
  <cp:category/>
  <cp:version/>
  <cp:contentType/>
  <cp:contentStatus/>
</cp:coreProperties>
</file>