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ummary" sheetId="1" r:id="rId1"/>
    <sheet name="MAN" sheetId="2" r:id="rId2"/>
    <sheet name="FS161" sheetId="3" r:id="rId3"/>
    <sheet name="FS162" sheetId="4" r:id="rId4"/>
    <sheet name="FS163" sheetId="5" r:id="rId5"/>
    <sheet name="DC16" sheetId="6" r:id="rId6"/>
    <sheet name="FS181" sheetId="7" r:id="rId7"/>
    <sheet name="FS182" sheetId="8" r:id="rId8"/>
    <sheet name="FS183" sheetId="9" r:id="rId9"/>
    <sheet name="FS184" sheetId="10" r:id="rId10"/>
    <sheet name="FS185" sheetId="11" r:id="rId11"/>
    <sheet name="DC18" sheetId="12" r:id="rId12"/>
    <sheet name="FS191" sheetId="13" r:id="rId13"/>
    <sheet name="FS192" sheetId="14" r:id="rId14"/>
    <sheet name="FS193" sheetId="15" r:id="rId15"/>
    <sheet name="FS194" sheetId="16" r:id="rId16"/>
    <sheet name="FS195" sheetId="17" r:id="rId17"/>
    <sheet name="FS196" sheetId="18" r:id="rId18"/>
    <sheet name="DC19" sheetId="19" r:id="rId19"/>
    <sheet name="FS201" sheetId="20" r:id="rId20"/>
    <sheet name="FS203" sheetId="21" r:id="rId21"/>
    <sheet name="FS204" sheetId="22" r:id="rId22"/>
    <sheet name="FS205" sheetId="23" r:id="rId23"/>
    <sheet name="DC20" sheetId="24" r:id="rId24"/>
  </sheets>
  <definedNames>
    <definedName name="_xlnm.Print_Area" localSheetId="5">'DC16'!$A$1:$AA$43</definedName>
    <definedName name="_xlnm.Print_Area" localSheetId="11">'DC18'!$A$1:$AA$43</definedName>
    <definedName name="_xlnm.Print_Area" localSheetId="18">'DC19'!$A$1:$AA$43</definedName>
    <definedName name="_xlnm.Print_Area" localSheetId="23">'DC20'!$A$1:$AA$43</definedName>
    <definedName name="_xlnm.Print_Area" localSheetId="2">'FS161'!$A$1:$AA$43</definedName>
    <definedName name="_xlnm.Print_Area" localSheetId="3">'FS162'!$A$1:$AA$43</definedName>
    <definedName name="_xlnm.Print_Area" localSheetId="4">'FS163'!$A$1:$AA$43</definedName>
    <definedName name="_xlnm.Print_Area" localSheetId="6">'FS181'!$A$1:$AA$43</definedName>
    <definedName name="_xlnm.Print_Area" localSheetId="7">'FS182'!$A$1:$AA$43</definedName>
    <definedName name="_xlnm.Print_Area" localSheetId="8">'FS183'!$A$1:$AA$43</definedName>
    <definedName name="_xlnm.Print_Area" localSheetId="9">'FS184'!$A$1:$AA$43</definedName>
    <definedName name="_xlnm.Print_Area" localSheetId="10">'FS185'!$A$1:$AA$43</definedName>
    <definedName name="_xlnm.Print_Area" localSheetId="12">'FS191'!$A$1:$AA$43</definedName>
    <definedName name="_xlnm.Print_Area" localSheetId="13">'FS192'!$A$1:$AA$43</definedName>
    <definedName name="_xlnm.Print_Area" localSheetId="14">'FS193'!$A$1:$AA$43</definedName>
    <definedName name="_xlnm.Print_Area" localSheetId="15">'FS194'!$A$1:$AA$43</definedName>
    <definedName name="_xlnm.Print_Area" localSheetId="16">'FS195'!$A$1:$AA$43</definedName>
    <definedName name="_xlnm.Print_Area" localSheetId="17">'FS196'!$A$1:$AA$43</definedName>
    <definedName name="_xlnm.Print_Area" localSheetId="19">'FS201'!$A$1:$AA$43</definedName>
    <definedName name="_xlnm.Print_Area" localSheetId="20">'FS203'!$A$1:$AA$43</definedName>
    <definedName name="_xlnm.Print_Area" localSheetId="21">'FS204'!$A$1:$AA$43</definedName>
    <definedName name="_xlnm.Print_Area" localSheetId="22">'FS205'!$A$1:$AA$43</definedName>
    <definedName name="_xlnm.Print_Area" localSheetId="1">'MAN'!$A$1:$AA$43</definedName>
    <definedName name="_xlnm.Print_Area" localSheetId="0">'Summary'!$A$1:$AA$43</definedName>
  </definedNames>
  <calcPr fullCalcOnLoad="1"/>
</workbook>
</file>

<file path=xl/sharedStrings.xml><?xml version="1.0" encoding="utf-8"?>
<sst xmlns="http://schemas.openxmlformats.org/spreadsheetml/2006/main" count="1656" uniqueCount="87">
  <si>
    <t>Free State: Mangaung(MAN) - Table C7 Quarterly Budget Statement - Cash Flows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</si>
  <si>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</si>
  <si>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</si>
  <si>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</si>
  <si>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</si>
  <si>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</si>
  <si>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</si>
  <si>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</si>
  <si>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</si>
  <si>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</si>
  <si>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</si>
  <si>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</si>
  <si>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</si>
  <si>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</si>
  <si>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</si>
  <si>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</si>
  <si>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</si>
  <si>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</si>
  <si>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</si>
  <si>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</si>
  <si>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</si>
  <si>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</si>
  <si>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</si>
  <si>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</si>
  <si>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</si>
  <si>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</si>
  <si>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</si>
  <si>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</si>
  <si>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</si>
  <si>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</si>
  <si>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</si>
  <si>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</si>
  <si>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</si>
  <si>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</si>
  <si>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</si>
  <si>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</si>
  <si>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</si>
  <si>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</si>
  <si>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</si>
  <si>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</si>
  <si>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</si>
  <si>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</si>
  <si>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</si>
  <si>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</si>
  <si>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</si>
  <si>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</si>
  <si>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</si>
  <si>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</si>
  <si>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</si>
  <si>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</si>
  <si>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</si>
  <si>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</si>
  <si>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</si>
  <si>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</si>
  <si>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</si>
  <si>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</si>
  <si>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</si>
  <si>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</si>
  <si>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</si>
  <si>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</si>
  <si>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</si>
  <si>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Letsemeng(FS161) - Table C7 Quarterly Budget Statement - Cash Flows for 2nd Quarter ended 31 December 2016 (Figures Finalised as at 2017/01/30)</t>
  </si>
  <si>
    <t>Free State: Kopanong(FS162) - Table C7 Quarterly Budget Statement - Cash Flows for 2nd Quarter ended 31 December 2016 (Figures Finalised as at 2017/01/30)</t>
  </si>
  <si>
    <t>Free State: Mohokare(FS163) - Table C7 Quarterly Budget Statement - Cash Flows for 2nd Quarter ended 31 December 2016 (Figures Finalised as at 2017/01/30)</t>
  </si>
  <si>
    <t>Free State: Xhariep(DC16) - Table C7 Quarterly Budget Statement - Cash Flows for 2nd Quarter ended 31 December 2016 (Figures Finalised as at 2017/01/30)</t>
  </si>
  <si>
    <t>Free State: Masilonyana(FS181) - Table C7 Quarterly Budget Statement - Cash Flows for 2nd Quarter ended 31 December 2016 (Figures Finalised as at 2017/01/30)</t>
  </si>
  <si>
    <t>Free State: Tokologo(FS182) - Table C7 Quarterly Budget Statement - Cash Flows for 2nd Quarter ended 31 December 2016 (Figures Finalised as at 2017/01/30)</t>
  </si>
  <si>
    <t>Free State: Tswelopele(FS183) - Table C7 Quarterly Budget Statement - Cash Flows for 2nd Quarter ended 31 December 2016 (Figures Finalised as at 2017/01/30)</t>
  </si>
  <si>
    <t>Free State: Matjhabeng(FS184) - Table C7 Quarterly Budget Statement - Cash Flows for 2nd Quarter ended 31 December 2016 (Figures Finalised as at 2017/01/30)</t>
  </si>
  <si>
    <t>Free State: Nala(FS185) - Table C7 Quarterly Budget Statement - Cash Flows for 2nd Quarter ended 31 December 2016 (Figures Finalised as at 2017/01/30)</t>
  </si>
  <si>
    <t>Free State: Lejweleputswa(DC18) - Table C7 Quarterly Budget Statement - Cash Flows for 2nd Quarter ended 31 December 2016 (Figures Finalised as at 2017/01/30)</t>
  </si>
  <si>
    <t>Free State: Setsoto(FS191) - Table C7 Quarterly Budget Statement - Cash Flows for 2nd Quarter ended 31 December 2016 (Figures Finalised as at 2017/01/30)</t>
  </si>
  <si>
    <t>Free State: Dihlabeng(FS192) - Table C7 Quarterly Budget Statement - Cash Flows for 2nd Quarter ended 31 December 2016 (Figures Finalised as at 2017/01/30)</t>
  </si>
  <si>
    <t>Free State: Nketoana(FS193) - Table C7 Quarterly Budget Statement - Cash Flows for 2nd Quarter ended 31 December 2016 (Figures Finalised as at 2017/01/30)</t>
  </si>
  <si>
    <t>Free State: Maluti-a-Phofung(FS194) - Table C7 Quarterly Budget Statement - Cash Flows for 2nd Quarter ended 31 December 2016 (Figures Finalised as at 2017/01/30)</t>
  </si>
  <si>
    <t>Free State: Phumelela(FS195) - Table C7 Quarterly Budget Statement - Cash Flows for 2nd Quarter ended 31 December 2016 (Figures Finalised as at 2017/01/30)</t>
  </si>
  <si>
    <t>Free State: Mantsopa(FS196) - Table C7 Quarterly Budget Statement - Cash Flows for 2nd Quarter ended 31 December 2016 (Figures Finalised as at 2017/01/30)</t>
  </si>
  <si>
    <t>Free State: Thabo Mofutsanyana(DC19) - Table C7 Quarterly Budget Statement - Cash Flows for 2nd Quarter ended 31 December 2016 (Figures Finalised as at 2017/01/30)</t>
  </si>
  <si>
    <t>Free State: Moqhaka(FS201) - Table C7 Quarterly Budget Statement - Cash Flows for 2nd Quarter ended 31 December 2016 (Figures Finalised as at 2017/01/30)</t>
  </si>
  <si>
    <t>Free State: Ngwathe(FS203) - Table C7 Quarterly Budget Statement - Cash Flows for 2nd Quarter ended 31 December 2016 (Figures Finalised as at 2017/01/30)</t>
  </si>
  <si>
    <t>Free State: Metsimaholo(FS204) - Table C7 Quarterly Budget Statement - Cash Flows for 2nd Quarter ended 31 December 2016 (Figures Finalised as at 2017/01/30)</t>
  </si>
  <si>
    <t>Free State: Mafube(FS205) - Table C7 Quarterly Budget Statement - Cash Flows for 2nd Quarter ended 31 December 2016 (Figures Finalised as at 2017/01/30)</t>
  </si>
  <si>
    <t>Free State: Fezile Dabi(DC20) - Table C7 Quarterly Budget Statement - Cash Flows for 2nd Quarter ended 31 December 2016 (Figures Finalised as at 2017/01/30)</t>
  </si>
  <si>
    <t>Summary - Table C7 Quarterly Budget Statement - Cash Flows for 2nd Quarter ended 31 December 2016 (Figures Finalised as at 2017/01/30)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</si>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</sst>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2" fontId="2" fillId="0" borderId="19" xfId="0" applyNumberFormat="1" applyFont="1" applyFill="1" applyBorder="1" applyAlignment="1" applyProtection="1">
      <alignment horizontal="center"/>
      <protection/>
    </xf>
    <xf numFmtId="172" fontId="2" fillId="0" borderId="20" xfId="0" applyNumberFormat="1" applyFont="1" applyFill="1" applyBorder="1" applyAlignment="1" applyProtection="1">
      <alignment horizontal="center"/>
      <protection/>
    </xf>
    <xf numFmtId="172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2" fontId="2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2" fontId="3" fillId="0" borderId="23" xfId="0" applyNumberFormat="1" applyFont="1" applyFill="1" applyBorder="1" applyAlignment="1" applyProtection="1">
      <alignment/>
      <protection/>
    </xf>
    <xf numFmtId="172" fontId="3" fillId="0" borderId="24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171" fontId="3" fillId="0" borderId="22" xfId="0" applyNumberFormat="1" applyFont="1" applyFill="1" applyBorder="1" applyAlignment="1" applyProtection="1">
      <alignment/>
      <protection/>
    </xf>
    <xf numFmtId="172" fontId="3" fillId="0" borderId="25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72" fontId="2" fillId="0" borderId="28" xfId="0" applyNumberFormat="1" applyFont="1" applyFill="1" applyBorder="1" applyAlignment="1" applyProtection="1">
      <alignment/>
      <protection/>
    </xf>
    <xf numFmtId="172" fontId="2" fillId="0" borderId="29" xfId="0" applyNumberFormat="1" applyFont="1" applyFill="1" applyBorder="1" applyAlignment="1" applyProtection="1">
      <alignment/>
      <protection/>
    </xf>
    <xf numFmtId="172" fontId="2" fillId="0" borderId="27" xfId="0" applyNumberFormat="1" applyFont="1" applyFill="1" applyBorder="1" applyAlignment="1" applyProtection="1">
      <alignment/>
      <protection/>
    </xf>
    <xf numFmtId="171" fontId="2" fillId="0" borderId="27" xfId="0" applyNumberFormat="1" applyFont="1" applyFill="1" applyBorder="1" applyAlignment="1" applyProtection="1">
      <alignment/>
      <protection/>
    </xf>
    <xf numFmtId="172" fontId="2" fillId="0" borderId="30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2" fontId="2" fillId="0" borderId="23" xfId="0" applyNumberFormat="1" applyFont="1" applyFill="1" applyBorder="1" applyAlignment="1" applyProtection="1">
      <alignment/>
      <protection/>
    </xf>
    <xf numFmtId="172" fontId="2" fillId="0" borderId="24" xfId="0" applyNumberFormat="1" applyFont="1" applyFill="1" applyBorder="1" applyAlignment="1" applyProtection="1">
      <alignment/>
      <protection/>
    </xf>
    <xf numFmtId="172" fontId="2" fillId="0" borderId="22" xfId="0" applyNumberFormat="1" applyFont="1" applyFill="1" applyBorder="1" applyAlignment="1" applyProtection="1">
      <alignment/>
      <protection/>
    </xf>
    <xf numFmtId="171" fontId="2" fillId="0" borderId="22" xfId="0" applyNumberFormat="1" applyFont="1" applyFill="1" applyBorder="1" applyAlignment="1" applyProtection="1">
      <alignment/>
      <protection/>
    </xf>
    <xf numFmtId="172" fontId="2" fillId="0" borderId="25" xfId="0" applyNumberFormat="1" applyFont="1" applyFill="1" applyBorder="1" applyAlignment="1" applyProtection="1">
      <alignment/>
      <protection/>
    </xf>
    <xf numFmtId="172" fontId="3" fillId="0" borderId="22" xfId="42" applyNumberFormat="1" applyFont="1" applyFill="1" applyBorder="1" applyAlignment="1" applyProtection="1">
      <alignment/>
      <protection/>
    </xf>
    <xf numFmtId="171" fontId="3" fillId="0" borderId="22" xfId="42" applyNumberFormat="1" applyFont="1" applyFill="1" applyBorder="1" applyAlignment="1" applyProtection="1">
      <alignment/>
      <protection/>
    </xf>
    <xf numFmtId="172" fontId="3" fillId="0" borderId="25" xfId="42" applyNumberFormat="1" applyFont="1" applyFill="1" applyBorder="1" applyAlignment="1" applyProtection="1">
      <alignment/>
      <protection/>
    </xf>
    <xf numFmtId="172" fontId="3" fillId="0" borderId="24" xfId="42" applyNumberFormat="1" applyFont="1" applyFill="1" applyBorder="1" applyAlignment="1" applyProtection="1">
      <alignment/>
      <protection/>
    </xf>
    <xf numFmtId="172" fontId="3" fillId="0" borderId="23" xfId="42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center"/>
      <protection/>
    </xf>
    <xf numFmtId="172" fontId="2" fillId="0" borderId="31" xfId="0" applyNumberFormat="1" applyFont="1" applyFill="1" applyBorder="1" applyAlignment="1" applyProtection="1">
      <alignment/>
      <protection/>
    </xf>
    <xf numFmtId="172" fontId="2" fillId="0" borderId="32" xfId="0" applyNumberFormat="1" applyFont="1" applyFill="1" applyBorder="1" applyAlignment="1" applyProtection="1">
      <alignment/>
      <protection/>
    </xf>
    <xf numFmtId="172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2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750093057</v>
      </c>
      <c r="D6" s="17"/>
      <c r="E6" s="18">
        <v>1812659991</v>
      </c>
      <c r="F6" s="19">
        <v>1812659991</v>
      </c>
      <c r="G6" s="19">
        <v>146783749</v>
      </c>
      <c r="H6" s="19">
        <v>124481325</v>
      </c>
      <c r="I6" s="19">
        <v>136216110</v>
      </c>
      <c r="J6" s="19">
        <v>407481184</v>
      </c>
      <c r="K6" s="19">
        <v>149749039</v>
      </c>
      <c r="L6" s="19">
        <v>145393881</v>
      </c>
      <c r="M6" s="19">
        <v>107156837</v>
      </c>
      <c r="N6" s="19">
        <v>402299757</v>
      </c>
      <c r="O6" s="19"/>
      <c r="P6" s="19"/>
      <c r="Q6" s="19"/>
      <c r="R6" s="19"/>
      <c r="S6" s="19"/>
      <c r="T6" s="19"/>
      <c r="U6" s="19"/>
      <c r="V6" s="19"/>
      <c r="W6" s="19">
        <v>809780941</v>
      </c>
      <c r="X6" s="19">
        <v>903970825</v>
      </c>
      <c r="Y6" s="19">
        <v>-94189884</v>
      </c>
      <c r="Z6" s="20">
        <v>-10.42</v>
      </c>
      <c r="AA6" s="21">
        <v>1812659991</v>
      </c>
    </row>
    <row r="7" spans="1:27" ht="13.5">
      <c r="A7" s="22" t="s">
        <v>34</v>
      </c>
      <c r="B7" s="16"/>
      <c r="C7" s="17">
        <v>6329842392</v>
      </c>
      <c r="D7" s="17"/>
      <c r="E7" s="18">
        <v>7446089465</v>
      </c>
      <c r="F7" s="19">
        <v>7446089465</v>
      </c>
      <c r="G7" s="19">
        <v>482247487</v>
      </c>
      <c r="H7" s="19">
        <v>545479474</v>
      </c>
      <c r="I7" s="19">
        <v>531406998</v>
      </c>
      <c r="J7" s="19">
        <v>1559133959</v>
      </c>
      <c r="K7" s="19">
        <v>485427561</v>
      </c>
      <c r="L7" s="19">
        <v>477614830</v>
      </c>
      <c r="M7" s="19">
        <v>416876363</v>
      </c>
      <c r="N7" s="19">
        <v>1379918754</v>
      </c>
      <c r="O7" s="19"/>
      <c r="P7" s="19"/>
      <c r="Q7" s="19"/>
      <c r="R7" s="19"/>
      <c r="S7" s="19"/>
      <c r="T7" s="19"/>
      <c r="U7" s="19"/>
      <c r="V7" s="19"/>
      <c r="W7" s="19">
        <v>2939052713</v>
      </c>
      <c r="X7" s="19">
        <v>3640252532</v>
      </c>
      <c r="Y7" s="19">
        <v>-701199819</v>
      </c>
      <c r="Z7" s="20">
        <v>-19.26</v>
      </c>
      <c r="AA7" s="21">
        <v>7446089465</v>
      </c>
    </row>
    <row r="8" spans="1:27" ht="13.5">
      <c r="A8" s="22" t="s">
        <v>35</v>
      </c>
      <c r="B8" s="16"/>
      <c r="C8" s="17">
        <v>441076034</v>
      </c>
      <c r="D8" s="17"/>
      <c r="E8" s="18">
        <v>673415414</v>
      </c>
      <c r="F8" s="19">
        <v>673415414</v>
      </c>
      <c r="G8" s="19">
        <v>119281799</v>
      </c>
      <c r="H8" s="19">
        <v>58510339</v>
      </c>
      <c r="I8" s="19">
        <v>81265988</v>
      </c>
      <c r="J8" s="19">
        <v>259058126</v>
      </c>
      <c r="K8" s="19">
        <v>219747374</v>
      </c>
      <c r="L8" s="19">
        <v>393711243</v>
      </c>
      <c r="M8" s="19">
        <v>332952006</v>
      </c>
      <c r="N8" s="19">
        <v>946410623</v>
      </c>
      <c r="O8" s="19"/>
      <c r="P8" s="19"/>
      <c r="Q8" s="19"/>
      <c r="R8" s="19"/>
      <c r="S8" s="19"/>
      <c r="T8" s="19"/>
      <c r="U8" s="19"/>
      <c r="V8" s="19"/>
      <c r="W8" s="19">
        <v>1205468749</v>
      </c>
      <c r="X8" s="19">
        <v>307044508</v>
      </c>
      <c r="Y8" s="19">
        <v>898424241</v>
      </c>
      <c r="Z8" s="20">
        <v>292.6</v>
      </c>
      <c r="AA8" s="21">
        <v>673415414</v>
      </c>
    </row>
    <row r="9" spans="1:27" ht="13.5">
      <c r="A9" s="22" t="s">
        <v>36</v>
      </c>
      <c r="B9" s="16"/>
      <c r="C9" s="17">
        <v>3767331823</v>
      </c>
      <c r="D9" s="17"/>
      <c r="E9" s="18">
        <v>4130531932</v>
      </c>
      <c r="F9" s="19">
        <v>4130531932</v>
      </c>
      <c r="G9" s="19">
        <v>1249096768</v>
      </c>
      <c r="H9" s="19">
        <v>312017805</v>
      </c>
      <c r="I9" s="19">
        <v>21687250</v>
      </c>
      <c r="J9" s="19">
        <v>1582801823</v>
      </c>
      <c r="K9" s="19">
        <v>55019791</v>
      </c>
      <c r="L9" s="19">
        <v>49837551</v>
      </c>
      <c r="M9" s="19">
        <v>1086283828</v>
      </c>
      <c r="N9" s="19">
        <v>1191141170</v>
      </c>
      <c r="O9" s="19"/>
      <c r="P9" s="19"/>
      <c r="Q9" s="19"/>
      <c r="R9" s="19"/>
      <c r="S9" s="19"/>
      <c r="T9" s="19"/>
      <c r="U9" s="19"/>
      <c r="V9" s="19"/>
      <c r="W9" s="19">
        <v>2773942993</v>
      </c>
      <c r="X9" s="19">
        <v>2698393442</v>
      </c>
      <c r="Y9" s="19">
        <v>75549551</v>
      </c>
      <c r="Z9" s="20">
        <v>2.8</v>
      </c>
      <c r="AA9" s="21">
        <v>4130531932</v>
      </c>
    </row>
    <row r="10" spans="1:27" ht="13.5">
      <c r="A10" s="22" t="s">
        <v>37</v>
      </c>
      <c r="B10" s="16"/>
      <c r="C10" s="17">
        <v>1382873966</v>
      </c>
      <c r="D10" s="17"/>
      <c r="E10" s="18">
        <v>2146345910</v>
      </c>
      <c r="F10" s="19">
        <v>2146345910</v>
      </c>
      <c r="G10" s="19">
        <v>359989485</v>
      </c>
      <c r="H10" s="19">
        <v>99114699</v>
      </c>
      <c r="I10" s="19">
        <v>222885930</v>
      </c>
      <c r="J10" s="19">
        <v>681990114</v>
      </c>
      <c r="K10" s="19">
        <v>76226205</v>
      </c>
      <c r="L10" s="19">
        <v>344840343</v>
      </c>
      <c r="M10" s="19">
        <v>232241252</v>
      </c>
      <c r="N10" s="19">
        <v>653307800</v>
      </c>
      <c r="O10" s="19"/>
      <c r="P10" s="19"/>
      <c r="Q10" s="19"/>
      <c r="R10" s="19"/>
      <c r="S10" s="19"/>
      <c r="T10" s="19"/>
      <c r="U10" s="19"/>
      <c r="V10" s="19"/>
      <c r="W10" s="19">
        <v>1335297914</v>
      </c>
      <c r="X10" s="19">
        <v>1371792770</v>
      </c>
      <c r="Y10" s="19">
        <v>-36494856</v>
      </c>
      <c r="Z10" s="20">
        <v>-2.66</v>
      </c>
      <c r="AA10" s="21">
        <v>2146345910</v>
      </c>
    </row>
    <row r="11" spans="1:27" ht="13.5">
      <c r="A11" s="22" t="s">
        <v>38</v>
      </c>
      <c r="B11" s="16"/>
      <c r="C11" s="17">
        <v>586468770</v>
      </c>
      <c r="D11" s="17"/>
      <c r="E11" s="18">
        <v>566464229</v>
      </c>
      <c r="F11" s="19">
        <v>566464229</v>
      </c>
      <c r="G11" s="19">
        <v>14921635</v>
      </c>
      <c r="H11" s="19">
        <v>16630439</v>
      </c>
      <c r="I11" s="19">
        <v>20649287</v>
      </c>
      <c r="J11" s="19">
        <v>52201361</v>
      </c>
      <c r="K11" s="19">
        <v>17213395</v>
      </c>
      <c r="L11" s="19">
        <v>14326666</v>
      </c>
      <c r="M11" s="19">
        <v>12424722</v>
      </c>
      <c r="N11" s="19">
        <v>43964783</v>
      </c>
      <c r="O11" s="19"/>
      <c r="P11" s="19"/>
      <c r="Q11" s="19"/>
      <c r="R11" s="19"/>
      <c r="S11" s="19"/>
      <c r="T11" s="19"/>
      <c r="U11" s="19"/>
      <c r="V11" s="19"/>
      <c r="W11" s="19">
        <v>96166144</v>
      </c>
      <c r="X11" s="19">
        <v>281785017</v>
      </c>
      <c r="Y11" s="19">
        <v>-185618873</v>
      </c>
      <c r="Z11" s="20">
        <v>-65.87</v>
      </c>
      <c r="AA11" s="21">
        <v>566464229</v>
      </c>
    </row>
    <row r="12" spans="1:27" ht="13.5">
      <c r="A12" s="22" t="s">
        <v>39</v>
      </c>
      <c r="B12" s="16"/>
      <c r="C12" s="17">
        <v>287733</v>
      </c>
      <c r="D12" s="17"/>
      <c r="E12" s="18">
        <v>3543996</v>
      </c>
      <c r="F12" s="19">
        <v>3543996</v>
      </c>
      <c r="G12" s="19"/>
      <c r="H12" s="19">
        <v>49353</v>
      </c>
      <c r="I12" s="19">
        <v>201877</v>
      </c>
      <c r="J12" s="19">
        <v>251230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>
        <v>251230</v>
      </c>
      <c r="X12" s="19">
        <v>61974</v>
      </c>
      <c r="Y12" s="19">
        <v>189256</v>
      </c>
      <c r="Z12" s="20">
        <v>305.38</v>
      </c>
      <c r="AA12" s="21">
        <v>3543996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-10293529460</v>
      </c>
      <c r="D14" s="17"/>
      <c r="E14" s="18">
        <v>-13014752075</v>
      </c>
      <c r="F14" s="19">
        <v>-13014752075</v>
      </c>
      <c r="G14" s="19">
        <v>-1745883344</v>
      </c>
      <c r="H14" s="19">
        <v>-1079246412</v>
      </c>
      <c r="I14" s="19">
        <v>-848261000</v>
      </c>
      <c r="J14" s="19">
        <v>-3673390756</v>
      </c>
      <c r="K14" s="19">
        <v>-911621264</v>
      </c>
      <c r="L14" s="19">
        <v>-1054872211</v>
      </c>
      <c r="M14" s="19">
        <v>-1520636910</v>
      </c>
      <c r="N14" s="19">
        <v>-3487130385</v>
      </c>
      <c r="O14" s="19"/>
      <c r="P14" s="19"/>
      <c r="Q14" s="19"/>
      <c r="R14" s="19"/>
      <c r="S14" s="19"/>
      <c r="T14" s="19"/>
      <c r="U14" s="19"/>
      <c r="V14" s="19"/>
      <c r="W14" s="19">
        <v>-7160521141</v>
      </c>
      <c r="X14" s="19">
        <v>-6356895871</v>
      </c>
      <c r="Y14" s="19">
        <v>-803625270</v>
      </c>
      <c r="Z14" s="20">
        <v>12.64</v>
      </c>
      <c r="AA14" s="21">
        <v>-13014752075</v>
      </c>
    </row>
    <row r="15" spans="1:27" ht="13.5">
      <c r="A15" s="22" t="s">
        <v>42</v>
      </c>
      <c r="B15" s="16"/>
      <c r="C15" s="17">
        <v>-309884632</v>
      </c>
      <c r="D15" s="17"/>
      <c r="E15" s="18">
        <v>-340688524</v>
      </c>
      <c r="F15" s="19">
        <v>-340688524</v>
      </c>
      <c r="G15" s="19">
        <v>-3847577</v>
      </c>
      <c r="H15" s="19">
        <v>-10762171</v>
      </c>
      <c r="I15" s="19">
        <v>-227597982</v>
      </c>
      <c r="J15" s="19">
        <v>-242207730</v>
      </c>
      <c r="K15" s="19">
        <v>-1563871</v>
      </c>
      <c r="L15" s="19">
        <v>-4252914</v>
      </c>
      <c r="M15" s="19">
        <v>-5521023</v>
      </c>
      <c r="N15" s="19">
        <v>-11337808</v>
      </c>
      <c r="O15" s="19"/>
      <c r="P15" s="19"/>
      <c r="Q15" s="19"/>
      <c r="R15" s="19"/>
      <c r="S15" s="19"/>
      <c r="T15" s="19"/>
      <c r="U15" s="19"/>
      <c r="V15" s="19"/>
      <c r="W15" s="19">
        <v>-253545538</v>
      </c>
      <c r="X15" s="19">
        <v>-170580428</v>
      </c>
      <c r="Y15" s="19">
        <v>-82965110</v>
      </c>
      <c r="Z15" s="20">
        <v>48.64</v>
      </c>
      <c r="AA15" s="21">
        <v>-340688524</v>
      </c>
    </row>
    <row r="16" spans="1:27" ht="13.5">
      <c r="A16" s="22" t="s">
        <v>43</v>
      </c>
      <c r="B16" s="16"/>
      <c r="C16" s="17">
        <v>-123695444</v>
      </c>
      <c r="D16" s="17"/>
      <c r="E16" s="18">
        <v>-227778392</v>
      </c>
      <c r="F16" s="19">
        <v>-227778392</v>
      </c>
      <c r="G16" s="19">
        <v>-10362091</v>
      </c>
      <c r="H16" s="19">
        <v>-6742631</v>
      </c>
      <c r="I16" s="19">
        <v>-236858439</v>
      </c>
      <c r="J16" s="19">
        <v>-253963161</v>
      </c>
      <c r="K16" s="19">
        <v>-5345050</v>
      </c>
      <c r="L16" s="19">
        <v>-547036497</v>
      </c>
      <c r="M16" s="19">
        <v>-19812037</v>
      </c>
      <c r="N16" s="19">
        <v>-572193584</v>
      </c>
      <c r="O16" s="19"/>
      <c r="P16" s="19"/>
      <c r="Q16" s="19"/>
      <c r="R16" s="19"/>
      <c r="S16" s="19"/>
      <c r="T16" s="19"/>
      <c r="U16" s="19"/>
      <c r="V16" s="19"/>
      <c r="W16" s="19">
        <v>-826156745</v>
      </c>
      <c r="X16" s="19">
        <v>-114512522</v>
      </c>
      <c r="Y16" s="19">
        <v>-711644223</v>
      </c>
      <c r="Z16" s="20">
        <v>621.46</v>
      </c>
      <c r="AA16" s="21">
        <v>-227778392</v>
      </c>
    </row>
    <row r="17" spans="1:27" ht="13.5">
      <c r="A17" s="23" t="s">
        <v>44</v>
      </c>
      <c r="B17" s="24"/>
      <c r="C17" s="25">
        <f aca="true" t="shared" si="0" ref="C17:Y17">SUM(C6:C16)</f>
        <v>2530864239</v>
      </c>
      <c r="D17" s="25">
        <f>SUM(D6:D16)</f>
        <v>0</v>
      </c>
      <c r="E17" s="26">
        <f t="shared" si="0"/>
        <v>3195831946</v>
      </c>
      <c r="F17" s="27">
        <f t="shared" si="0"/>
        <v>3195831946</v>
      </c>
      <c r="G17" s="27">
        <f t="shared" si="0"/>
        <v>612227911</v>
      </c>
      <c r="H17" s="27">
        <f t="shared" si="0"/>
        <v>59532220</v>
      </c>
      <c r="I17" s="27">
        <f t="shared" si="0"/>
        <v>-298403981</v>
      </c>
      <c r="J17" s="27">
        <f t="shared" si="0"/>
        <v>373356150</v>
      </c>
      <c r="K17" s="27">
        <f t="shared" si="0"/>
        <v>84853180</v>
      </c>
      <c r="L17" s="27">
        <f t="shared" si="0"/>
        <v>-180437108</v>
      </c>
      <c r="M17" s="27">
        <f t="shared" si="0"/>
        <v>641965038</v>
      </c>
      <c r="N17" s="27">
        <f t="shared" si="0"/>
        <v>546381110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919737260</v>
      </c>
      <c r="X17" s="27">
        <f t="shared" si="0"/>
        <v>2561312247</v>
      </c>
      <c r="Y17" s="27">
        <f t="shared" si="0"/>
        <v>-1641574987</v>
      </c>
      <c r="Z17" s="28">
        <f>+IF(X17&lt;&gt;0,+(Y17/X17)*100,0)</f>
        <v>-64.09117002125512</v>
      </c>
      <c r="AA17" s="29">
        <f>SUM(AA6:AA16)</f>
        <v>3195831946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-138890748</v>
      </c>
      <c r="D21" s="17"/>
      <c r="E21" s="18">
        <v>133847053</v>
      </c>
      <c r="F21" s="19">
        <v>133847053</v>
      </c>
      <c r="G21" s="36">
        <v>16053</v>
      </c>
      <c r="H21" s="36">
        <v>8246</v>
      </c>
      <c r="I21" s="36"/>
      <c r="J21" s="19">
        <v>24299</v>
      </c>
      <c r="K21" s="36"/>
      <c r="L21" s="36">
        <v>23246</v>
      </c>
      <c r="M21" s="19"/>
      <c r="N21" s="36">
        <v>23246</v>
      </c>
      <c r="O21" s="36"/>
      <c r="P21" s="36"/>
      <c r="Q21" s="19"/>
      <c r="R21" s="36"/>
      <c r="S21" s="36"/>
      <c r="T21" s="19"/>
      <c r="U21" s="36"/>
      <c r="V21" s="36"/>
      <c r="W21" s="36">
        <v>47545</v>
      </c>
      <c r="X21" s="19">
        <v>63975058</v>
      </c>
      <c r="Y21" s="36">
        <v>-63927513</v>
      </c>
      <c r="Z21" s="37">
        <v>-99.93</v>
      </c>
      <c r="AA21" s="38">
        <v>133847053</v>
      </c>
    </row>
    <row r="22" spans="1:27" ht="13.5">
      <c r="A22" s="22" t="s">
        <v>47</v>
      </c>
      <c r="B22" s="16"/>
      <c r="C22" s="17">
        <v>-502940241</v>
      </c>
      <c r="D22" s="17"/>
      <c r="E22" s="39">
        <v>299719094</v>
      </c>
      <c r="F22" s="36">
        <v>299719094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42336359</v>
      </c>
      <c r="Y22" s="19">
        <v>-42336359</v>
      </c>
      <c r="Z22" s="20">
        <v>-100</v>
      </c>
      <c r="AA22" s="21">
        <v>299719094</v>
      </c>
    </row>
    <row r="23" spans="1:27" ht="13.5">
      <c r="A23" s="22" t="s">
        <v>48</v>
      </c>
      <c r="B23" s="16"/>
      <c r="C23" s="40">
        <v>273739098</v>
      </c>
      <c r="D23" s="40"/>
      <c r="E23" s="18">
        <v>35000000</v>
      </c>
      <c r="F23" s="19">
        <v>35000000</v>
      </c>
      <c r="G23" s="36">
        <v>-15871501</v>
      </c>
      <c r="H23" s="36">
        <v>9588560</v>
      </c>
      <c r="I23" s="36">
        <v>19054954</v>
      </c>
      <c r="J23" s="19">
        <v>12772013</v>
      </c>
      <c r="K23" s="36">
        <v>10037388</v>
      </c>
      <c r="L23" s="36">
        <v>5858908</v>
      </c>
      <c r="M23" s="19">
        <v>-16514296</v>
      </c>
      <c r="N23" s="36">
        <v>-618000</v>
      </c>
      <c r="O23" s="36"/>
      <c r="P23" s="36"/>
      <c r="Q23" s="19"/>
      <c r="R23" s="36"/>
      <c r="S23" s="36"/>
      <c r="T23" s="19"/>
      <c r="U23" s="36"/>
      <c r="V23" s="36"/>
      <c r="W23" s="36">
        <v>12154013</v>
      </c>
      <c r="X23" s="19">
        <v>438311</v>
      </c>
      <c r="Y23" s="36">
        <v>11715702</v>
      </c>
      <c r="Z23" s="37">
        <v>2672.92</v>
      </c>
      <c r="AA23" s="38">
        <v>35000000</v>
      </c>
    </row>
    <row r="24" spans="1:27" ht="13.5">
      <c r="A24" s="22" t="s">
        <v>49</v>
      </c>
      <c r="B24" s="16"/>
      <c r="C24" s="17">
        <v>-108335340</v>
      </c>
      <c r="D24" s="17"/>
      <c r="E24" s="18"/>
      <c r="F24" s="19"/>
      <c r="G24" s="19">
        <v>-89090870</v>
      </c>
      <c r="H24" s="19">
        <v>44826976</v>
      </c>
      <c r="I24" s="19">
        <v>87822887</v>
      </c>
      <c r="J24" s="19">
        <v>43558993</v>
      </c>
      <c r="K24" s="19">
        <v>22367288</v>
      </c>
      <c r="L24" s="19">
        <v>7048648</v>
      </c>
      <c r="M24" s="19">
        <v>3450098</v>
      </c>
      <c r="N24" s="19">
        <v>32866034</v>
      </c>
      <c r="O24" s="19"/>
      <c r="P24" s="19"/>
      <c r="Q24" s="19"/>
      <c r="R24" s="19"/>
      <c r="S24" s="19"/>
      <c r="T24" s="19"/>
      <c r="U24" s="19"/>
      <c r="V24" s="19"/>
      <c r="W24" s="19">
        <v>76425027</v>
      </c>
      <c r="X24" s="19"/>
      <c r="Y24" s="19">
        <v>76425027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-2033431557</v>
      </c>
      <c r="D26" s="17"/>
      <c r="E26" s="18">
        <v>-3186370084</v>
      </c>
      <c r="F26" s="19">
        <v>-3186370084</v>
      </c>
      <c r="G26" s="19">
        <v>-140909689</v>
      </c>
      <c r="H26" s="19">
        <v>-89845266</v>
      </c>
      <c r="I26" s="19">
        <v>-112467350</v>
      </c>
      <c r="J26" s="19">
        <v>-343222305</v>
      </c>
      <c r="K26" s="19">
        <v>-158731171</v>
      </c>
      <c r="L26" s="19">
        <v>-115456479</v>
      </c>
      <c r="M26" s="19">
        <v>-275078437</v>
      </c>
      <c r="N26" s="19">
        <v>-549266087</v>
      </c>
      <c r="O26" s="19"/>
      <c r="P26" s="19"/>
      <c r="Q26" s="19"/>
      <c r="R26" s="19"/>
      <c r="S26" s="19"/>
      <c r="T26" s="19"/>
      <c r="U26" s="19"/>
      <c r="V26" s="19"/>
      <c r="W26" s="19">
        <v>-892488392</v>
      </c>
      <c r="X26" s="19">
        <v>-1560229815</v>
      </c>
      <c r="Y26" s="19">
        <v>667741423</v>
      </c>
      <c r="Z26" s="20">
        <v>-42.8</v>
      </c>
      <c r="AA26" s="21">
        <v>-3186370084</v>
      </c>
    </row>
    <row r="27" spans="1:27" ht="13.5">
      <c r="A27" s="23" t="s">
        <v>51</v>
      </c>
      <c r="B27" s="24"/>
      <c r="C27" s="25">
        <f aca="true" t="shared" si="1" ref="C27:Y27">SUM(C21:C26)</f>
        <v>-2509858788</v>
      </c>
      <c r="D27" s="25">
        <f>SUM(D21:D26)</f>
        <v>0</v>
      </c>
      <c r="E27" s="26">
        <f t="shared" si="1"/>
        <v>-2717803937</v>
      </c>
      <c r="F27" s="27">
        <f t="shared" si="1"/>
        <v>-2717803937</v>
      </c>
      <c r="G27" s="27">
        <f t="shared" si="1"/>
        <v>-245856007</v>
      </c>
      <c r="H27" s="27">
        <f t="shared" si="1"/>
        <v>-35421484</v>
      </c>
      <c r="I27" s="27">
        <f t="shared" si="1"/>
        <v>-5589509</v>
      </c>
      <c r="J27" s="27">
        <f t="shared" si="1"/>
        <v>-286867000</v>
      </c>
      <c r="K27" s="27">
        <f t="shared" si="1"/>
        <v>-126326495</v>
      </c>
      <c r="L27" s="27">
        <f t="shared" si="1"/>
        <v>-102525677</v>
      </c>
      <c r="M27" s="27">
        <f t="shared" si="1"/>
        <v>-288142635</v>
      </c>
      <c r="N27" s="27">
        <f t="shared" si="1"/>
        <v>-516994807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-803861807</v>
      </c>
      <c r="X27" s="27">
        <f t="shared" si="1"/>
        <v>-1453480087</v>
      </c>
      <c r="Y27" s="27">
        <f t="shared" si="1"/>
        <v>649618280</v>
      </c>
      <c r="Z27" s="28">
        <f>+IF(X27&lt;&gt;0,+(Y27/X27)*100,0)</f>
        <v>-44.693992426192764</v>
      </c>
      <c r="AA27" s="29">
        <f>SUM(AA21:AA26)</f>
        <v>-2717803937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-1990</v>
      </c>
      <c r="D31" s="17"/>
      <c r="E31" s="18">
        <v>10000000</v>
      </c>
      <c r="F31" s="19">
        <v>10000000</v>
      </c>
      <c r="G31" s="19"/>
      <c r="H31" s="19"/>
      <c r="I31" s="19"/>
      <c r="J31" s="19"/>
      <c r="K31" s="19">
        <v>4200000</v>
      </c>
      <c r="L31" s="19">
        <v>4200000</v>
      </c>
      <c r="M31" s="19">
        <v>4200000</v>
      </c>
      <c r="N31" s="19">
        <v>12600000</v>
      </c>
      <c r="O31" s="19"/>
      <c r="P31" s="19"/>
      <c r="Q31" s="19"/>
      <c r="R31" s="19"/>
      <c r="S31" s="19"/>
      <c r="T31" s="19"/>
      <c r="U31" s="19"/>
      <c r="V31" s="19"/>
      <c r="W31" s="19">
        <v>12600000</v>
      </c>
      <c r="X31" s="19">
        <v>10000000</v>
      </c>
      <c r="Y31" s="19">
        <v>2600000</v>
      </c>
      <c r="Z31" s="20">
        <v>26</v>
      </c>
      <c r="AA31" s="21">
        <v>10000000</v>
      </c>
    </row>
    <row r="32" spans="1:27" ht="13.5">
      <c r="A32" s="22" t="s">
        <v>54</v>
      </c>
      <c r="B32" s="16"/>
      <c r="C32" s="17">
        <v>181736548</v>
      </c>
      <c r="D32" s="17"/>
      <c r="E32" s="18">
        <v>501000000</v>
      </c>
      <c r="F32" s="19">
        <v>501000000</v>
      </c>
      <c r="G32" s="19"/>
      <c r="H32" s="19"/>
      <c r="I32" s="19"/>
      <c r="J32" s="19"/>
      <c r="K32" s="19"/>
      <c r="L32" s="19">
        <v>300000000</v>
      </c>
      <c r="M32" s="19"/>
      <c r="N32" s="19">
        <v>300000000</v>
      </c>
      <c r="O32" s="19"/>
      <c r="P32" s="19"/>
      <c r="Q32" s="19"/>
      <c r="R32" s="19"/>
      <c r="S32" s="19"/>
      <c r="T32" s="19"/>
      <c r="U32" s="19"/>
      <c r="V32" s="19"/>
      <c r="W32" s="19">
        <v>300000000</v>
      </c>
      <c r="X32" s="19">
        <v>95268346</v>
      </c>
      <c r="Y32" s="19">
        <v>204731654</v>
      </c>
      <c r="Z32" s="20">
        <v>214.9</v>
      </c>
      <c r="AA32" s="21">
        <v>501000000</v>
      </c>
    </row>
    <row r="33" spans="1:27" ht="13.5">
      <c r="A33" s="22" t="s">
        <v>55</v>
      </c>
      <c r="B33" s="16"/>
      <c r="C33" s="17">
        <v>10313616</v>
      </c>
      <c r="D33" s="17"/>
      <c r="E33" s="18">
        <v>21047123</v>
      </c>
      <c r="F33" s="19">
        <v>21047123</v>
      </c>
      <c r="G33" s="19">
        <v>1358691</v>
      </c>
      <c r="H33" s="36">
        <v>309093</v>
      </c>
      <c r="I33" s="36">
        <v>269406</v>
      </c>
      <c r="J33" s="36">
        <v>1937190</v>
      </c>
      <c r="K33" s="19">
        <v>97770</v>
      </c>
      <c r="L33" s="19">
        <v>169448</v>
      </c>
      <c r="M33" s="19">
        <v>169169</v>
      </c>
      <c r="N33" s="19">
        <v>436387</v>
      </c>
      <c r="O33" s="36"/>
      <c r="P33" s="36"/>
      <c r="Q33" s="36"/>
      <c r="R33" s="19"/>
      <c r="S33" s="19"/>
      <c r="T33" s="19"/>
      <c r="U33" s="19"/>
      <c r="V33" s="36"/>
      <c r="W33" s="36">
        <v>2373577</v>
      </c>
      <c r="X33" s="36">
        <v>-26207290</v>
      </c>
      <c r="Y33" s="19">
        <v>28580867</v>
      </c>
      <c r="Z33" s="20">
        <v>-109.06</v>
      </c>
      <c r="AA33" s="21">
        <v>21047123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-83124461</v>
      </c>
      <c r="D35" s="17"/>
      <c r="E35" s="18">
        <v>-104360327</v>
      </c>
      <c r="F35" s="19">
        <v>-104360327</v>
      </c>
      <c r="G35" s="19">
        <v>-3217053</v>
      </c>
      <c r="H35" s="19">
        <v>-2540749</v>
      </c>
      <c r="I35" s="19">
        <v>-27866924</v>
      </c>
      <c r="J35" s="19">
        <v>-33624726</v>
      </c>
      <c r="K35" s="19">
        <v>-27273070</v>
      </c>
      <c r="L35" s="19">
        <v>-2758532</v>
      </c>
      <c r="M35" s="19">
        <v>-4067162</v>
      </c>
      <c r="N35" s="19">
        <v>-34098764</v>
      </c>
      <c r="O35" s="19"/>
      <c r="P35" s="19"/>
      <c r="Q35" s="19"/>
      <c r="R35" s="19"/>
      <c r="S35" s="19"/>
      <c r="T35" s="19"/>
      <c r="U35" s="19"/>
      <c r="V35" s="19"/>
      <c r="W35" s="19">
        <v>-67723490</v>
      </c>
      <c r="X35" s="19">
        <v>-50193275</v>
      </c>
      <c r="Y35" s="19">
        <v>-17530215</v>
      </c>
      <c r="Z35" s="20">
        <v>34.93</v>
      </c>
      <c r="AA35" s="21">
        <v>-104360327</v>
      </c>
    </row>
    <row r="36" spans="1:27" ht="13.5">
      <c r="A36" s="23" t="s">
        <v>57</v>
      </c>
      <c r="B36" s="24"/>
      <c r="C36" s="25">
        <f aca="true" t="shared" si="2" ref="C36:Y36">SUM(C31:C35)</f>
        <v>108923713</v>
      </c>
      <c r="D36" s="25">
        <f>SUM(D31:D35)</f>
        <v>0</v>
      </c>
      <c r="E36" s="26">
        <f t="shared" si="2"/>
        <v>427686796</v>
      </c>
      <c r="F36" s="27">
        <f t="shared" si="2"/>
        <v>427686796</v>
      </c>
      <c r="G36" s="27">
        <f t="shared" si="2"/>
        <v>-1858362</v>
      </c>
      <c r="H36" s="27">
        <f t="shared" si="2"/>
        <v>-2231656</v>
      </c>
      <c r="I36" s="27">
        <f t="shared" si="2"/>
        <v>-27597518</v>
      </c>
      <c r="J36" s="27">
        <f t="shared" si="2"/>
        <v>-31687536</v>
      </c>
      <c r="K36" s="27">
        <f t="shared" si="2"/>
        <v>-22975300</v>
      </c>
      <c r="L36" s="27">
        <f t="shared" si="2"/>
        <v>301610916</v>
      </c>
      <c r="M36" s="27">
        <f t="shared" si="2"/>
        <v>302007</v>
      </c>
      <c r="N36" s="27">
        <f t="shared" si="2"/>
        <v>278937623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247250087</v>
      </c>
      <c r="X36" s="27">
        <f t="shared" si="2"/>
        <v>28867781</v>
      </c>
      <c r="Y36" s="27">
        <f t="shared" si="2"/>
        <v>218382306</v>
      </c>
      <c r="Z36" s="28">
        <f>+IF(X36&lt;&gt;0,+(Y36/X36)*100,0)</f>
        <v>756.491487863234</v>
      </c>
      <c r="AA36" s="29">
        <f>SUM(AA31:AA35)</f>
        <v>427686796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129929164</v>
      </c>
      <c r="D38" s="31">
        <f>+D17+D27+D36</f>
        <v>0</v>
      </c>
      <c r="E38" s="32">
        <f t="shared" si="3"/>
        <v>905714805</v>
      </c>
      <c r="F38" s="33">
        <f t="shared" si="3"/>
        <v>905714805</v>
      </c>
      <c r="G38" s="33">
        <f t="shared" si="3"/>
        <v>364513542</v>
      </c>
      <c r="H38" s="33">
        <f t="shared" si="3"/>
        <v>21879080</v>
      </c>
      <c r="I38" s="33">
        <f t="shared" si="3"/>
        <v>-331591008</v>
      </c>
      <c r="J38" s="33">
        <f t="shared" si="3"/>
        <v>54801614</v>
      </c>
      <c r="K38" s="33">
        <f t="shared" si="3"/>
        <v>-64448615</v>
      </c>
      <c r="L38" s="33">
        <f t="shared" si="3"/>
        <v>18648131</v>
      </c>
      <c r="M38" s="33">
        <f t="shared" si="3"/>
        <v>354124410</v>
      </c>
      <c r="N38" s="33">
        <f t="shared" si="3"/>
        <v>308323926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363125540</v>
      </c>
      <c r="X38" s="33">
        <f t="shared" si="3"/>
        <v>1136699941</v>
      </c>
      <c r="Y38" s="33">
        <f t="shared" si="3"/>
        <v>-773574401</v>
      </c>
      <c r="Z38" s="34">
        <f>+IF(X38&lt;&gt;0,+(Y38/X38)*100,0)</f>
        <v>-68.05440671699657</v>
      </c>
      <c r="AA38" s="35">
        <f>+AA17+AA27+AA36</f>
        <v>905714805</v>
      </c>
    </row>
    <row r="39" spans="1:27" ht="13.5">
      <c r="A39" s="22" t="s">
        <v>59</v>
      </c>
      <c r="B39" s="16"/>
      <c r="C39" s="31">
        <v>569026984</v>
      </c>
      <c r="D39" s="31"/>
      <c r="E39" s="32">
        <v>405976815</v>
      </c>
      <c r="F39" s="33">
        <v>405976815</v>
      </c>
      <c r="G39" s="33">
        <v>1046414623</v>
      </c>
      <c r="H39" s="33">
        <v>1410928165</v>
      </c>
      <c r="I39" s="33">
        <v>1432807245</v>
      </c>
      <c r="J39" s="33">
        <v>1046414623</v>
      </c>
      <c r="K39" s="33">
        <v>1101216237</v>
      </c>
      <c r="L39" s="33">
        <v>1036767622</v>
      </c>
      <c r="M39" s="33">
        <v>1055415753</v>
      </c>
      <c r="N39" s="33">
        <v>1101216237</v>
      </c>
      <c r="O39" s="33"/>
      <c r="P39" s="33"/>
      <c r="Q39" s="33"/>
      <c r="R39" s="33"/>
      <c r="S39" s="33"/>
      <c r="T39" s="33"/>
      <c r="U39" s="33"/>
      <c r="V39" s="33"/>
      <c r="W39" s="33">
        <v>1046414623</v>
      </c>
      <c r="X39" s="33">
        <v>405976815</v>
      </c>
      <c r="Y39" s="33">
        <v>640437808</v>
      </c>
      <c r="Z39" s="34">
        <v>157.75</v>
      </c>
      <c r="AA39" s="35">
        <v>405976815</v>
      </c>
    </row>
    <row r="40" spans="1:27" ht="13.5">
      <c r="A40" s="41" t="s">
        <v>60</v>
      </c>
      <c r="B40" s="42"/>
      <c r="C40" s="43">
        <v>698956148</v>
      </c>
      <c r="D40" s="43"/>
      <c r="E40" s="44">
        <v>1311691617</v>
      </c>
      <c r="F40" s="45">
        <v>1311691617</v>
      </c>
      <c r="G40" s="45">
        <v>1410928165</v>
      </c>
      <c r="H40" s="45">
        <v>1432807245</v>
      </c>
      <c r="I40" s="45">
        <v>1101216237</v>
      </c>
      <c r="J40" s="45">
        <v>1101216237</v>
      </c>
      <c r="K40" s="45">
        <v>1036767622</v>
      </c>
      <c r="L40" s="45">
        <v>1055415753</v>
      </c>
      <c r="M40" s="45">
        <v>1409540163</v>
      </c>
      <c r="N40" s="45">
        <v>1409540163</v>
      </c>
      <c r="O40" s="45"/>
      <c r="P40" s="45"/>
      <c r="Q40" s="45"/>
      <c r="R40" s="45"/>
      <c r="S40" s="45"/>
      <c r="T40" s="45"/>
      <c r="U40" s="45"/>
      <c r="V40" s="45"/>
      <c r="W40" s="45">
        <v>1409540163</v>
      </c>
      <c r="X40" s="45">
        <v>1542676753</v>
      </c>
      <c r="Y40" s="45">
        <v>-133136590</v>
      </c>
      <c r="Z40" s="46">
        <v>-8.63</v>
      </c>
      <c r="AA40" s="47">
        <v>1311691617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262455047</v>
      </c>
      <c r="D6" s="17"/>
      <c r="E6" s="18">
        <v>181498227</v>
      </c>
      <c r="F6" s="19">
        <v>181498227</v>
      </c>
      <c r="G6" s="19">
        <v>17266076</v>
      </c>
      <c r="H6" s="19">
        <v>20738733</v>
      </c>
      <c r="I6" s="19">
        <v>27377450</v>
      </c>
      <c r="J6" s="19">
        <v>65382259</v>
      </c>
      <c r="K6" s="19">
        <v>27036586</v>
      </c>
      <c r="L6" s="19">
        <v>27512478</v>
      </c>
      <c r="M6" s="19">
        <v>11805568</v>
      </c>
      <c r="N6" s="19">
        <v>66354632</v>
      </c>
      <c r="O6" s="19"/>
      <c r="P6" s="19"/>
      <c r="Q6" s="19"/>
      <c r="R6" s="19"/>
      <c r="S6" s="19"/>
      <c r="T6" s="19"/>
      <c r="U6" s="19"/>
      <c r="V6" s="19"/>
      <c r="W6" s="19">
        <v>131736891</v>
      </c>
      <c r="X6" s="19">
        <v>90749112</v>
      </c>
      <c r="Y6" s="19">
        <v>40987779</v>
      </c>
      <c r="Z6" s="20">
        <v>45.17</v>
      </c>
      <c r="AA6" s="21">
        <v>181498227</v>
      </c>
    </row>
    <row r="7" spans="1:27" ht="13.5">
      <c r="A7" s="22" t="s">
        <v>34</v>
      </c>
      <c r="B7" s="16"/>
      <c r="C7" s="17">
        <v>1044763334</v>
      </c>
      <c r="D7" s="17"/>
      <c r="E7" s="18">
        <v>1048678742</v>
      </c>
      <c r="F7" s="19">
        <v>1048678742</v>
      </c>
      <c r="G7" s="19">
        <v>47719551</v>
      </c>
      <c r="H7" s="19">
        <v>47356720</v>
      </c>
      <c r="I7" s="19">
        <v>66633822</v>
      </c>
      <c r="J7" s="19">
        <v>161710093</v>
      </c>
      <c r="K7" s="19">
        <v>66810357</v>
      </c>
      <c r="L7" s="19">
        <v>58134771</v>
      </c>
      <c r="M7" s="19">
        <v>42576048</v>
      </c>
      <c r="N7" s="19">
        <v>167521176</v>
      </c>
      <c r="O7" s="19"/>
      <c r="P7" s="19"/>
      <c r="Q7" s="19"/>
      <c r="R7" s="19"/>
      <c r="S7" s="19"/>
      <c r="T7" s="19"/>
      <c r="U7" s="19"/>
      <c r="V7" s="19"/>
      <c r="W7" s="19">
        <v>329231269</v>
      </c>
      <c r="X7" s="19">
        <v>524339370</v>
      </c>
      <c r="Y7" s="19">
        <v>-195108101</v>
      </c>
      <c r="Z7" s="20">
        <v>-37.21</v>
      </c>
      <c r="AA7" s="21">
        <v>1048678742</v>
      </c>
    </row>
    <row r="8" spans="1:27" ht="13.5">
      <c r="A8" s="22" t="s">
        <v>35</v>
      </c>
      <c r="B8" s="16"/>
      <c r="C8" s="17">
        <v>57180158</v>
      </c>
      <c r="D8" s="17"/>
      <c r="E8" s="18">
        <v>81343338</v>
      </c>
      <c r="F8" s="19">
        <v>81343338</v>
      </c>
      <c r="G8" s="19">
        <v>6857354</v>
      </c>
      <c r="H8" s="19">
        <v>9178839</v>
      </c>
      <c r="I8" s="19">
        <v>6164435</v>
      </c>
      <c r="J8" s="19">
        <v>22200628</v>
      </c>
      <c r="K8" s="19">
        <v>6213162</v>
      </c>
      <c r="L8" s="19">
        <v>11526785</v>
      </c>
      <c r="M8" s="19">
        <v>10525407</v>
      </c>
      <c r="N8" s="19">
        <v>28265354</v>
      </c>
      <c r="O8" s="19"/>
      <c r="P8" s="19"/>
      <c r="Q8" s="19"/>
      <c r="R8" s="19"/>
      <c r="S8" s="19"/>
      <c r="T8" s="19"/>
      <c r="U8" s="19"/>
      <c r="V8" s="19"/>
      <c r="W8" s="19">
        <v>50465982</v>
      </c>
      <c r="X8" s="19">
        <v>40671672</v>
      </c>
      <c r="Y8" s="19">
        <v>9794310</v>
      </c>
      <c r="Z8" s="20">
        <v>24.08</v>
      </c>
      <c r="AA8" s="21">
        <v>81343338</v>
      </c>
    </row>
    <row r="9" spans="1:27" ht="13.5">
      <c r="A9" s="22" t="s">
        <v>36</v>
      </c>
      <c r="B9" s="16"/>
      <c r="C9" s="17">
        <v>405395796</v>
      </c>
      <c r="D9" s="17"/>
      <c r="E9" s="18">
        <v>388792000</v>
      </c>
      <c r="F9" s="19">
        <v>388792000</v>
      </c>
      <c r="G9" s="19">
        <v>160771000</v>
      </c>
      <c r="H9" s="19">
        <v>2093000</v>
      </c>
      <c r="I9" s="19"/>
      <c r="J9" s="19">
        <v>162864000</v>
      </c>
      <c r="K9" s="19"/>
      <c r="L9" s="19"/>
      <c r="M9" s="19">
        <v>128121000</v>
      </c>
      <c r="N9" s="19">
        <v>128121000</v>
      </c>
      <c r="O9" s="19"/>
      <c r="P9" s="19"/>
      <c r="Q9" s="19"/>
      <c r="R9" s="19"/>
      <c r="S9" s="19"/>
      <c r="T9" s="19"/>
      <c r="U9" s="19"/>
      <c r="V9" s="19"/>
      <c r="W9" s="19">
        <v>290985000</v>
      </c>
      <c r="X9" s="19">
        <v>259194666</v>
      </c>
      <c r="Y9" s="19">
        <v>31790334</v>
      </c>
      <c r="Z9" s="20">
        <v>12.27</v>
      </c>
      <c r="AA9" s="21">
        <v>388792000</v>
      </c>
    </row>
    <row r="10" spans="1:27" ht="13.5">
      <c r="A10" s="22" t="s">
        <v>37</v>
      </c>
      <c r="B10" s="16"/>
      <c r="C10" s="17">
        <v>117246706</v>
      </c>
      <c r="D10" s="17"/>
      <c r="E10" s="18">
        <v>113363000</v>
      </c>
      <c r="F10" s="19">
        <v>113363000</v>
      </c>
      <c r="G10" s="19">
        <v>43610000</v>
      </c>
      <c r="H10" s="19"/>
      <c r="I10" s="19"/>
      <c r="J10" s="19">
        <v>43610000</v>
      </c>
      <c r="K10" s="19"/>
      <c r="L10" s="19"/>
      <c r="M10" s="19">
        <v>37015000</v>
      </c>
      <c r="N10" s="19">
        <v>37015000</v>
      </c>
      <c r="O10" s="19"/>
      <c r="P10" s="19"/>
      <c r="Q10" s="19"/>
      <c r="R10" s="19"/>
      <c r="S10" s="19"/>
      <c r="T10" s="19"/>
      <c r="U10" s="19"/>
      <c r="V10" s="19"/>
      <c r="W10" s="19">
        <v>80625000</v>
      </c>
      <c r="X10" s="19">
        <v>56681502</v>
      </c>
      <c r="Y10" s="19">
        <v>23943498</v>
      </c>
      <c r="Z10" s="20">
        <v>42.24</v>
      </c>
      <c r="AA10" s="21">
        <v>113363000</v>
      </c>
    </row>
    <row r="11" spans="1:27" ht="13.5">
      <c r="A11" s="22" t="s">
        <v>38</v>
      </c>
      <c r="B11" s="16"/>
      <c r="C11" s="17">
        <v>153035837</v>
      </c>
      <c r="D11" s="17"/>
      <c r="E11" s="18">
        <v>122603996</v>
      </c>
      <c r="F11" s="19">
        <v>122603996</v>
      </c>
      <c r="G11" s="19">
        <v>604279</v>
      </c>
      <c r="H11" s="19">
        <v>912649</v>
      </c>
      <c r="I11" s="19">
        <v>3710100</v>
      </c>
      <c r="J11" s="19">
        <v>5227028</v>
      </c>
      <c r="K11" s="19">
        <v>2382844</v>
      </c>
      <c r="L11" s="19">
        <v>1475744</v>
      </c>
      <c r="M11" s="19">
        <v>627260</v>
      </c>
      <c r="N11" s="19">
        <v>4485848</v>
      </c>
      <c r="O11" s="19"/>
      <c r="P11" s="19"/>
      <c r="Q11" s="19"/>
      <c r="R11" s="19"/>
      <c r="S11" s="19"/>
      <c r="T11" s="19"/>
      <c r="U11" s="19"/>
      <c r="V11" s="19"/>
      <c r="W11" s="19">
        <v>9712876</v>
      </c>
      <c r="X11" s="19">
        <v>61302000</v>
      </c>
      <c r="Y11" s="19">
        <v>-51589124</v>
      </c>
      <c r="Z11" s="20">
        <v>-84.16</v>
      </c>
      <c r="AA11" s="21">
        <v>122603996</v>
      </c>
    </row>
    <row r="12" spans="1:27" ht="13.5">
      <c r="A12" s="22" t="s">
        <v>39</v>
      </c>
      <c r="B12" s="16"/>
      <c r="C12" s="17">
        <v>17251</v>
      </c>
      <c r="D12" s="17"/>
      <c r="E12" s="18">
        <v>18122</v>
      </c>
      <c r="F12" s="19">
        <v>18122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>
        <v>9060</v>
      </c>
      <c r="Y12" s="19">
        <v>-9060</v>
      </c>
      <c r="Z12" s="20">
        <v>-100</v>
      </c>
      <c r="AA12" s="21">
        <v>18122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-1250988722</v>
      </c>
      <c r="D14" s="17"/>
      <c r="E14" s="18">
        <v>-1705587375</v>
      </c>
      <c r="F14" s="19">
        <v>-1705587375</v>
      </c>
      <c r="G14" s="19">
        <v>-186042345</v>
      </c>
      <c r="H14" s="19">
        <v>-87214552</v>
      </c>
      <c r="I14" s="19">
        <v>-106751028</v>
      </c>
      <c r="J14" s="19">
        <v>-380007925</v>
      </c>
      <c r="K14" s="19">
        <v>-94614946</v>
      </c>
      <c r="L14" s="19">
        <v>-103811475</v>
      </c>
      <c r="M14" s="19">
        <v>-157975913</v>
      </c>
      <c r="N14" s="19">
        <v>-356402334</v>
      </c>
      <c r="O14" s="19"/>
      <c r="P14" s="19"/>
      <c r="Q14" s="19"/>
      <c r="R14" s="19"/>
      <c r="S14" s="19"/>
      <c r="T14" s="19"/>
      <c r="U14" s="19"/>
      <c r="V14" s="19"/>
      <c r="W14" s="19">
        <v>-736410259</v>
      </c>
      <c r="X14" s="19">
        <v>-882793698</v>
      </c>
      <c r="Y14" s="19">
        <v>146383439</v>
      </c>
      <c r="Z14" s="20">
        <v>-16.58</v>
      </c>
      <c r="AA14" s="21">
        <v>-1705587375</v>
      </c>
    </row>
    <row r="15" spans="1:27" ht="13.5">
      <c r="A15" s="22" t="s">
        <v>42</v>
      </c>
      <c r="B15" s="16"/>
      <c r="C15" s="17">
        <v>-151112821</v>
      </c>
      <c r="D15" s="17"/>
      <c r="E15" s="18">
        <v>-105979992</v>
      </c>
      <c r="F15" s="19">
        <v>-105979992</v>
      </c>
      <c r="G15" s="19">
        <v>-1340</v>
      </c>
      <c r="H15" s="19">
        <v>-60111</v>
      </c>
      <c r="I15" s="19">
        <v>-5853</v>
      </c>
      <c r="J15" s="19">
        <v>-67304</v>
      </c>
      <c r="K15" s="19">
        <v>-1968</v>
      </c>
      <c r="L15" s="19">
        <v>-5345</v>
      </c>
      <c r="M15" s="19"/>
      <c r="N15" s="19">
        <v>-7313</v>
      </c>
      <c r="O15" s="19"/>
      <c r="P15" s="19"/>
      <c r="Q15" s="19"/>
      <c r="R15" s="19"/>
      <c r="S15" s="19"/>
      <c r="T15" s="19"/>
      <c r="U15" s="19"/>
      <c r="V15" s="19"/>
      <c r="W15" s="19">
        <v>-74617</v>
      </c>
      <c r="X15" s="19">
        <v>-52989996</v>
      </c>
      <c r="Y15" s="19">
        <v>52915379</v>
      </c>
      <c r="Z15" s="20">
        <v>-99.86</v>
      </c>
      <c r="AA15" s="21">
        <v>-105979992</v>
      </c>
    </row>
    <row r="16" spans="1:27" ht="13.5">
      <c r="A16" s="22" t="s">
        <v>43</v>
      </c>
      <c r="B16" s="16"/>
      <c r="C16" s="17"/>
      <c r="D16" s="17"/>
      <c r="E16" s="18">
        <v>-32850000</v>
      </c>
      <c r="F16" s="19">
        <v>-32850000</v>
      </c>
      <c r="G16" s="19">
        <v>-584901</v>
      </c>
      <c r="H16" s="19">
        <v>-1689458</v>
      </c>
      <c r="I16" s="19">
        <v>-2070141</v>
      </c>
      <c r="J16" s="19">
        <v>-4344500</v>
      </c>
      <c r="K16" s="19">
        <v>-2676729</v>
      </c>
      <c r="L16" s="19">
        <v>-4714413</v>
      </c>
      <c r="M16" s="19">
        <v>-3841197</v>
      </c>
      <c r="N16" s="19">
        <v>-11232339</v>
      </c>
      <c r="O16" s="19"/>
      <c r="P16" s="19"/>
      <c r="Q16" s="19"/>
      <c r="R16" s="19"/>
      <c r="S16" s="19"/>
      <c r="T16" s="19"/>
      <c r="U16" s="19"/>
      <c r="V16" s="19"/>
      <c r="W16" s="19">
        <v>-15576839</v>
      </c>
      <c r="X16" s="19">
        <v>-16425000</v>
      </c>
      <c r="Y16" s="19">
        <v>848161</v>
      </c>
      <c r="Z16" s="20">
        <v>-5.16</v>
      </c>
      <c r="AA16" s="21">
        <v>-32850000</v>
      </c>
    </row>
    <row r="17" spans="1:27" ht="13.5">
      <c r="A17" s="23" t="s">
        <v>44</v>
      </c>
      <c r="B17" s="24"/>
      <c r="C17" s="25">
        <f aca="true" t="shared" si="0" ref="C17:Y17">SUM(C6:C16)</f>
        <v>637992586</v>
      </c>
      <c r="D17" s="25">
        <f>SUM(D6:D16)</f>
        <v>0</v>
      </c>
      <c r="E17" s="26">
        <f t="shared" si="0"/>
        <v>91880058</v>
      </c>
      <c r="F17" s="27">
        <f t="shared" si="0"/>
        <v>91880058</v>
      </c>
      <c r="G17" s="27">
        <f t="shared" si="0"/>
        <v>90199674</v>
      </c>
      <c r="H17" s="27">
        <f t="shared" si="0"/>
        <v>-8684180</v>
      </c>
      <c r="I17" s="27">
        <f t="shared" si="0"/>
        <v>-4941215</v>
      </c>
      <c r="J17" s="27">
        <f t="shared" si="0"/>
        <v>76574279</v>
      </c>
      <c r="K17" s="27">
        <f t="shared" si="0"/>
        <v>5149306</v>
      </c>
      <c r="L17" s="27">
        <f t="shared" si="0"/>
        <v>-9881455</v>
      </c>
      <c r="M17" s="27">
        <f t="shared" si="0"/>
        <v>68853173</v>
      </c>
      <c r="N17" s="27">
        <f t="shared" si="0"/>
        <v>64121024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140695303</v>
      </c>
      <c r="X17" s="27">
        <f t="shared" si="0"/>
        <v>80738688</v>
      </c>
      <c r="Y17" s="27">
        <f t="shared" si="0"/>
        <v>59956615</v>
      </c>
      <c r="Z17" s="28">
        <f>+IF(X17&lt;&gt;0,+(Y17/X17)*100,0)</f>
        <v>74.26008086730367</v>
      </c>
      <c r="AA17" s="29">
        <f>SUM(AA6:AA16)</f>
        <v>91880058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-93043390</v>
      </c>
      <c r="D21" s="17"/>
      <c r="E21" s="18">
        <v>20000000</v>
      </c>
      <c r="F21" s="19">
        <v>20000000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10000000</v>
      </c>
      <c r="Y21" s="36">
        <v>-10000000</v>
      </c>
      <c r="Z21" s="37">
        <v>-100</v>
      </c>
      <c r="AA21" s="38">
        <v>20000000</v>
      </c>
    </row>
    <row r="22" spans="1:27" ht="13.5">
      <c r="A22" s="22" t="s">
        <v>47</v>
      </c>
      <c r="B22" s="16"/>
      <c r="C22" s="17">
        <v>-503590930</v>
      </c>
      <c r="D22" s="17"/>
      <c r="E22" s="39">
        <v>287983000</v>
      </c>
      <c r="F22" s="36">
        <v>287983000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>
        <v>287983000</v>
      </c>
    </row>
    <row r="23" spans="1:27" ht="13.5">
      <c r="A23" s="22" t="s">
        <v>48</v>
      </c>
      <c r="B23" s="16"/>
      <c r="C23" s="40">
        <v>18862179</v>
      </c>
      <c r="D23" s="40"/>
      <c r="E23" s="18">
        <v>35000000</v>
      </c>
      <c r="F23" s="19">
        <v>35000000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>
        <v>35000000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-133362996</v>
      </c>
      <c r="F26" s="19">
        <v>-133362996</v>
      </c>
      <c r="G26" s="19">
        <v>-9529387</v>
      </c>
      <c r="H26" s="19">
        <v>-3410141</v>
      </c>
      <c r="I26" s="19">
        <v>-5151288</v>
      </c>
      <c r="J26" s="19">
        <v>-18090816</v>
      </c>
      <c r="K26" s="19">
        <v>-31494737</v>
      </c>
      <c r="L26" s="19">
        <v>-6839637</v>
      </c>
      <c r="M26" s="19">
        <v>-18668046</v>
      </c>
      <c r="N26" s="19">
        <v>-57002420</v>
      </c>
      <c r="O26" s="19"/>
      <c r="P26" s="19"/>
      <c r="Q26" s="19"/>
      <c r="R26" s="19"/>
      <c r="S26" s="19"/>
      <c r="T26" s="19"/>
      <c r="U26" s="19"/>
      <c r="V26" s="19"/>
      <c r="W26" s="19">
        <v>-75093236</v>
      </c>
      <c r="X26" s="19">
        <v>-66681498</v>
      </c>
      <c r="Y26" s="19">
        <v>-8411738</v>
      </c>
      <c r="Z26" s="20">
        <v>12.61</v>
      </c>
      <c r="AA26" s="21">
        <v>-133362996</v>
      </c>
    </row>
    <row r="27" spans="1:27" ht="13.5">
      <c r="A27" s="23" t="s">
        <v>51</v>
      </c>
      <c r="B27" s="24"/>
      <c r="C27" s="25">
        <f aca="true" t="shared" si="1" ref="C27:Y27">SUM(C21:C26)</f>
        <v>-577772141</v>
      </c>
      <c r="D27" s="25">
        <f>SUM(D21:D26)</f>
        <v>0</v>
      </c>
      <c r="E27" s="26">
        <f t="shared" si="1"/>
        <v>209620004</v>
      </c>
      <c r="F27" s="27">
        <f t="shared" si="1"/>
        <v>209620004</v>
      </c>
      <c r="G27" s="27">
        <f t="shared" si="1"/>
        <v>-9529387</v>
      </c>
      <c r="H27" s="27">
        <f t="shared" si="1"/>
        <v>-3410141</v>
      </c>
      <c r="I27" s="27">
        <f t="shared" si="1"/>
        <v>-5151288</v>
      </c>
      <c r="J27" s="27">
        <f t="shared" si="1"/>
        <v>-18090816</v>
      </c>
      <c r="K27" s="27">
        <f t="shared" si="1"/>
        <v>-31494737</v>
      </c>
      <c r="L27" s="27">
        <f t="shared" si="1"/>
        <v>-6839637</v>
      </c>
      <c r="M27" s="27">
        <f t="shared" si="1"/>
        <v>-18668046</v>
      </c>
      <c r="N27" s="27">
        <f t="shared" si="1"/>
        <v>-57002420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-75093236</v>
      </c>
      <c r="X27" s="27">
        <f t="shared" si="1"/>
        <v>-56681498</v>
      </c>
      <c r="Y27" s="27">
        <f t="shared" si="1"/>
        <v>-18411738</v>
      </c>
      <c r="Z27" s="28">
        <f>+IF(X27&lt;&gt;0,+(Y27/X27)*100,0)</f>
        <v>32.48280064863494</v>
      </c>
      <c r="AA27" s="29">
        <f>SUM(AA21:AA26)</f>
        <v>209620004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>
        <v>10000000</v>
      </c>
      <c r="F31" s="19">
        <v>10000000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>
        <v>10000000</v>
      </c>
      <c r="Y31" s="19">
        <v>-10000000</v>
      </c>
      <c r="Z31" s="20">
        <v>-100</v>
      </c>
      <c r="AA31" s="21">
        <v>10000000</v>
      </c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-51270359</v>
      </c>
      <c r="D33" s="17"/>
      <c r="E33" s="18">
        <v>15000000</v>
      </c>
      <c r="F33" s="19">
        <v>15000000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>
        <v>15000000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-51270359</v>
      </c>
      <c r="D36" s="25">
        <f>SUM(D31:D35)</f>
        <v>0</v>
      </c>
      <c r="E36" s="26">
        <f t="shared" si="2"/>
        <v>25000000</v>
      </c>
      <c r="F36" s="27">
        <f t="shared" si="2"/>
        <v>25000000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10000000</v>
      </c>
      <c r="Y36" s="27">
        <f t="shared" si="2"/>
        <v>-10000000</v>
      </c>
      <c r="Z36" s="28">
        <f>+IF(X36&lt;&gt;0,+(Y36/X36)*100,0)</f>
        <v>-100</v>
      </c>
      <c r="AA36" s="29">
        <f>SUM(AA31:AA35)</f>
        <v>25000000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8950086</v>
      </c>
      <c r="D38" s="31">
        <f>+D17+D27+D36</f>
        <v>0</v>
      </c>
      <c r="E38" s="32">
        <f t="shared" si="3"/>
        <v>326500062</v>
      </c>
      <c r="F38" s="33">
        <f t="shared" si="3"/>
        <v>326500062</v>
      </c>
      <c r="G38" s="33">
        <f t="shared" si="3"/>
        <v>80670287</v>
      </c>
      <c r="H38" s="33">
        <f t="shared" si="3"/>
        <v>-12094321</v>
      </c>
      <c r="I38" s="33">
        <f t="shared" si="3"/>
        <v>-10092503</v>
      </c>
      <c r="J38" s="33">
        <f t="shared" si="3"/>
        <v>58483463</v>
      </c>
      <c r="K38" s="33">
        <f t="shared" si="3"/>
        <v>-26345431</v>
      </c>
      <c r="L38" s="33">
        <f t="shared" si="3"/>
        <v>-16721092</v>
      </c>
      <c r="M38" s="33">
        <f t="shared" si="3"/>
        <v>50185127</v>
      </c>
      <c r="N38" s="33">
        <f t="shared" si="3"/>
        <v>7118604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65602067</v>
      </c>
      <c r="X38" s="33">
        <f t="shared" si="3"/>
        <v>34057190</v>
      </c>
      <c r="Y38" s="33">
        <f t="shared" si="3"/>
        <v>31544877</v>
      </c>
      <c r="Z38" s="34">
        <f>+IF(X38&lt;&gt;0,+(Y38/X38)*100,0)</f>
        <v>92.62325224130352</v>
      </c>
      <c r="AA38" s="35">
        <f>+AA17+AA27+AA36</f>
        <v>326500062</v>
      </c>
    </row>
    <row r="39" spans="1:27" ht="13.5">
      <c r="A39" s="22" t="s">
        <v>59</v>
      </c>
      <c r="B39" s="16"/>
      <c r="C39" s="31">
        <v>-33240</v>
      </c>
      <c r="D39" s="31"/>
      <c r="E39" s="32">
        <v>-322324000</v>
      </c>
      <c r="F39" s="33">
        <v>-322324000</v>
      </c>
      <c r="G39" s="33">
        <v>322332913</v>
      </c>
      <c r="H39" s="33">
        <v>403003200</v>
      </c>
      <c r="I39" s="33">
        <v>390908879</v>
      </c>
      <c r="J39" s="33">
        <v>322332913</v>
      </c>
      <c r="K39" s="33">
        <v>380816376</v>
      </c>
      <c r="L39" s="33">
        <v>354470945</v>
      </c>
      <c r="M39" s="33">
        <v>337749853</v>
      </c>
      <c r="N39" s="33">
        <v>380816376</v>
      </c>
      <c r="O39" s="33"/>
      <c r="P39" s="33"/>
      <c r="Q39" s="33"/>
      <c r="R39" s="33"/>
      <c r="S39" s="33"/>
      <c r="T39" s="33"/>
      <c r="U39" s="33"/>
      <c r="V39" s="33"/>
      <c r="W39" s="33">
        <v>322332913</v>
      </c>
      <c r="X39" s="33">
        <v>-322324000</v>
      </c>
      <c r="Y39" s="33">
        <v>644656913</v>
      </c>
      <c r="Z39" s="34">
        <v>-200</v>
      </c>
      <c r="AA39" s="35">
        <v>-322324000</v>
      </c>
    </row>
    <row r="40" spans="1:27" ht="13.5">
      <c r="A40" s="41" t="s">
        <v>60</v>
      </c>
      <c r="B40" s="42"/>
      <c r="C40" s="43">
        <v>8916846</v>
      </c>
      <c r="D40" s="43"/>
      <c r="E40" s="44">
        <v>4176062</v>
      </c>
      <c r="F40" s="45">
        <v>4176062</v>
      </c>
      <c r="G40" s="45">
        <v>403003200</v>
      </c>
      <c r="H40" s="45">
        <v>390908879</v>
      </c>
      <c r="I40" s="45">
        <v>380816376</v>
      </c>
      <c r="J40" s="45">
        <v>380816376</v>
      </c>
      <c r="K40" s="45">
        <v>354470945</v>
      </c>
      <c r="L40" s="45">
        <v>337749853</v>
      </c>
      <c r="M40" s="45">
        <v>387934980</v>
      </c>
      <c r="N40" s="45">
        <v>387934980</v>
      </c>
      <c r="O40" s="45"/>
      <c r="P40" s="45"/>
      <c r="Q40" s="45"/>
      <c r="R40" s="45"/>
      <c r="S40" s="45"/>
      <c r="T40" s="45"/>
      <c r="U40" s="45"/>
      <c r="V40" s="45"/>
      <c r="W40" s="45">
        <v>387934980</v>
      </c>
      <c r="X40" s="45">
        <v>-288266810</v>
      </c>
      <c r="Y40" s="45">
        <v>676201790</v>
      </c>
      <c r="Z40" s="46">
        <v>-234.57</v>
      </c>
      <c r="AA40" s="47">
        <v>4176062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17005220</v>
      </c>
      <c r="D6" s="17"/>
      <c r="E6" s="18">
        <v>21485004</v>
      </c>
      <c r="F6" s="19">
        <v>21485004</v>
      </c>
      <c r="G6" s="19">
        <v>1052194</v>
      </c>
      <c r="H6" s="19">
        <v>1660072</v>
      </c>
      <c r="I6" s="19">
        <v>288587</v>
      </c>
      <c r="J6" s="19">
        <v>3000853</v>
      </c>
      <c r="K6" s="19">
        <v>3434215</v>
      </c>
      <c r="L6" s="19">
        <v>101365</v>
      </c>
      <c r="M6" s="19">
        <v>987188</v>
      </c>
      <c r="N6" s="19">
        <v>4522768</v>
      </c>
      <c r="O6" s="19"/>
      <c r="P6" s="19"/>
      <c r="Q6" s="19"/>
      <c r="R6" s="19"/>
      <c r="S6" s="19"/>
      <c r="T6" s="19"/>
      <c r="U6" s="19"/>
      <c r="V6" s="19"/>
      <c r="W6" s="19">
        <v>7523621</v>
      </c>
      <c r="X6" s="19">
        <v>10742502</v>
      </c>
      <c r="Y6" s="19">
        <v>-3218881</v>
      </c>
      <c r="Z6" s="20">
        <v>-29.96</v>
      </c>
      <c r="AA6" s="21">
        <v>21485004</v>
      </c>
    </row>
    <row r="7" spans="1:27" ht="13.5">
      <c r="A7" s="22" t="s">
        <v>34</v>
      </c>
      <c r="B7" s="16"/>
      <c r="C7" s="17">
        <v>80413726</v>
      </c>
      <c r="D7" s="17"/>
      <c r="E7" s="18">
        <v>213545000</v>
      </c>
      <c r="F7" s="19">
        <v>213545000</v>
      </c>
      <c r="G7" s="19">
        <v>8504100</v>
      </c>
      <c r="H7" s="19">
        <v>16468964</v>
      </c>
      <c r="I7" s="19">
        <v>8760727</v>
      </c>
      <c r="J7" s="19">
        <v>33733791</v>
      </c>
      <c r="K7" s="19">
        <v>8321339</v>
      </c>
      <c r="L7" s="19">
        <v>12208429</v>
      </c>
      <c r="M7" s="19">
        <v>10134874</v>
      </c>
      <c r="N7" s="19">
        <v>30664642</v>
      </c>
      <c r="O7" s="19"/>
      <c r="P7" s="19"/>
      <c r="Q7" s="19"/>
      <c r="R7" s="19"/>
      <c r="S7" s="19"/>
      <c r="T7" s="19"/>
      <c r="U7" s="19"/>
      <c r="V7" s="19"/>
      <c r="W7" s="19">
        <v>64398433</v>
      </c>
      <c r="X7" s="19">
        <v>98176000</v>
      </c>
      <c r="Y7" s="19">
        <v>-33777567</v>
      </c>
      <c r="Z7" s="20">
        <v>-34.41</v>
      </c>
      <c r="AA7" s="21">
        <v>213545000</v>
      </c>
    </row>
    <row r="8" spans="1:27" ht="13.5">
      <c r="A8" s="22" t="s">
        <v>35</v>
      </c>
      <c r="B8" s="16"/>
      <c r="C8" s="17">
        <v>20008763</v>
      </c>
      <c r="D8" s="17"/>
      <c r="E8" s="18">
        <v>12063004</v>
      </c>
      <c r="F8" s="19">
        <v>12063004</v>
      </c>
      <c r="G8" s="19">
        <v>6229904</v>
      </c>
      <c r="H8" s="19">
        <v>430001</v>
      </c>
      <c r="I8" s="19">
        <v>168859</v>
      </c>
      <c r="J8" s="19">
        <v>6828764</v>
      </c>
      <c r="K8" s="19">
        <v>144875</v>
      </c>
      <c r="L8" s="19">
        <v>243604</v>
      </c>
      <c r="M8" s="19">
        <v>452092</v>
      </c>
      <c r="N8" s="19">
        <v>840571</v>
      </c>
      <c r="O8" s="19"/>
      <c r="P8" s="19"/>
      <c r="Q8" s="19"/>
      <c r="R8" s="19"/>
      <c r="S8" s="19"/>
      <c r="T8" s="19"/>
      <c r="U8" s="19"/>
      <c r="V8" s="19"/>
      <c r="W8" s="19">
        <v>7669335</v>
      </c>
      <c r="X8" s="19">
        <v>6029502</v>
      </c>
      <c r="Y8" s="19">
        <v>1639833</v>
      </c>
      <c r="Z8" s="20">
        <v>27.2</v>
      </c>
      <c r="AA8" s="21">
        <v>12063004</v>
      </c>
    </row>
    <row r="9" spans="1:27" ht="13.5">
      <c r="A9" s="22" t="s">
        <v>36</v>
      </c>
      <c r="B9" s="16"/>
      <c r="C9" s="17">
        <v>154805441</v>
      </c>
      <c r="D9" s="17"/>
      <c r="E9" s="18">
        <v>118583000</v>
      </c>
      <c r="F9" s="19">
        <v>118583000</v>
      </c>
      <c r="G9" s="19">
        <v>45114000</v>
      </c>
      <c r="H9" s="19">
        <v>2260000</v>
      </c>
      <c r="I9" s="19"/>
      <c r="J9" s="19">
        <v>47374000</v>
      </c>
      <c r="K9" s="19"/>
      <c r="L9" s="19"/>
      <c r="M9" s="19">
        <v>36167000</v>
      </c>
      <c r="N9" s="19">
        <v>36167000</v>
      </c>
      <c r="O9" s="19"/>
      <c r="P9" s="19"/>
      <c r="Q9" s="19"/>
      <c r="R9" s="19"/>
      <c r="S9" s="19"/>
      <c r="T9" s="19"/>
      <c r="U9" s="19"/>
      <c r="V9" s="19"/>
      <c r="W9" s="19">
        <v>83541000</v>
      </c>
      <c r="X9" s="19">
        <v>59292000</v>
      </c>
      <c r="Y9" s="19">
        <v>24249000</v>
      </c>
      <c r="Z9" s="20">
        <v>40.9</v>
      </c>
      <c r="AA9" s="21">
        <v>118583000</v>
      </c>
    </row>
    <row r="10" spans="1:27" ht="13.5">
      <c r="A10" s="22" t="s">
        <v>37</v>
      </c>
      <c r="B10" s="16"/>
      <c r="C10" s="17"/>
      <c r="D10" s="17"/>
      <c r="E10" s="18">
        <v>33299001</v>
      </c>
      <c r="F10" s="19">
        <v>33299001</v>
      </c>
      <c r="G10" s="19">
        <v>16764000</v>
      </c>
      <c r="H10" s="19"/>
      <c r="I10" s="19"/>
      <c r="J10" s="19">
        <v>16764000</v>
      </c>
      <c r="K10" s="19"/>
      <c r="L10" s="19"/>
      <c r="M10" s="19">
        <v>6979000</v>
      </c>
      <c r="N10" s="19">
        <v>6979000</v>
      </c>
      <c r="O10" s="19"/>
      <c r="P10" s="19"/>
      <c r="Q10" s="19"/>
      <c r="R10" s="19"/>
      <c r="S10" s="19"/>
      <c r="T10" s="19"/>
      <c r="U10" s="19"/>
      <c r="V10" s="19"/>
      <c r="W10" s="19">
        <v>23743000</v>
      </c>
      <c r="X10" s="19">
        <v>22199334</v>
      </c>
      <c r="Y10" s="19">
        <v>1543666</v>
      </c>
      <c r="Z10" s="20">
        <v>6.95</v>
      </c>
      <c r="AA10" s="21">
        <v>33299001</v>
      </c>
    </row>
    <row r="11" spans="1:27" ht="13.5">
      <c r="A11" s="22" t="s">
        <v>38</v>
      </c>
      <c r="B11" s="16"/>
      <c r="C11" s="17">
        <v>2365855</v>
      </c>
      <c r="D11" s="17"/>
      <c r="E11" s="18">
        <v>23010000</v>
      </c>
      <c r="F11" s="19">
        <v>23010000</v>
      </c>
      <c r="G11" s="19"/>
      <c r="H11" s="19">
        <v>2637338</v>
      </c>
      <c r="I11" s="19">
        <v>2568114</v>
      </c>
      <c r="J11" s="19">
        <v>5205452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5205452</v>
      </c>
      <c r="X11" s="19">
        <v>11508000</v>
      </c>
      <c r="Y11" s="19">
        <v>-6302548</v>
      </c>
      <c r="Z11" s="20">
        <v>-54.77</v>
      </c>
      <c r="AA11" s="21">
        <v>23010000</v>
      </c>
    </row>
    <row r="12" spans="1:27" ht="13.5">
      <c r="A12" s="22" t="s">
        <v>39</v>
      </c>
      <c r="B12" s="16"/>
      <c r="C12" s="17">
        <v>6262</v>
      </c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-202537106</v>
      </c>
      <c r="D14" s="17"/>
      <c r="E14" s="18">
        <v>-310349004</v>
      </c>
      <c r="F14" s="19">
        <v>-310349004</v>
      </c>
      <c r="G14" s="19">
        <v>-26280977</v>
      </c>
      <c r="H14" s="19">
        <v>-27202604</v>
      </c>
      <c r="I14" s="19">
        <v>-22060248</v>
      </c>
      <c r="J14" s="19">
        <v>-75543829</v>
      </c>
      <c r="K14" s="19">
        <v>-21961645</v>
      </c>
      <c r="L14" s="19">
        <v>-17516776</v>
      </c>
      <c r="M14" s="19">
        <v>-23263027</v>
      </c>
      <c r="N14" s="19">
        <v>-62741448</v>
      </c>
      <c r="O14" s="19"/>
      <c r="P14" s="19"/>
      <c r="Q14" s="19"/>
      <c r="R14" s="19"/>
      <c r="S14" s="19"/>
      <c r="T14" s="19"/>
      <c r="U14" s="19"/>
      <c r="V14" s="19"/>
      <c r="W14" s="19">
        <v>-138285277</v>
      </c>
      <c r="X14" s="19">
        <v>-155825002</v>
      </c>
      <c r="Y14" s="19">
        <v>17539725</v>
      </c>
      <c r="Z14" s="20">
        <v>-11.26</v>
      </c>
      <c r="AA14" s="21">
        <v>-310349004</v>
      </c>
    </row>
    <row r="15" spans="1:27" ht="13.5">
      <c r="A15" s="22" t="s">
        <v>42</v>
      </c>
      <c r="B15" s="16"/>
      <c r="C15" s="17">
        <v>-27225743</v>
      </c>
      <c r="D15" s="17"/>
      <c r="E15" s="18">
        <v>-15999996</v>
      </c>
      <c r="F15" s="19">
        <v>-15999996</v>
      </c>
      <c r="G15" s="19"/>
      <c r="H15" s="19">
        <v>-2470370</v>
      </c>
      <c r="I15" s="19">
        <v>-2951004</v>
      </c>
      <c r="J15" s="19">
        <v>-5421374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-5421374</v>
      </c>
      <c r="X15" s="19">
        <v>-7999998</v>
      </c>
      <c r="Y15" s="19">
        <v>2578624</v>
      </c>
      <c r="Z15" s="20">
        <v>-32.23</v>
      </c>
      <c r="AA15" s="21">
        <v>-15999996</v>
      </c>
    </row>
    <row r="16" spans="1:27" ht="13.5">
      <c r="A16" s="22" t="s">
        <v>43</v>
      </c>
      <c r="B16" s="16"/>
      <c r="C16" s="17"/>
      <c r="D16" s="17"/>
      <c r="E16" s="18">
        <v>-24000000</v>
      </c>
      <c r="F16" s="19">
        <v>-24000000</v>
      </c>
      <c r="G16" s="19"/>
      <c r="H16" s="19">
        <v>-88250</v>
      </c>
      <c r="I16" s="19">
        <v>-86372</v>
      </c>
      <c r="J16" s="19">
        <v>-174622</v>
      </c>
      <c r="K16" s="19">
        <v>-38468</v>
      </c>
      <c r="L16" s="19">
        <v>-9914545</v>
      </c>
      <c r="M16" s="19">
        <v>-4693044</v>
      </c>
      <c r="N16" s="19">
        <v>-14646057</v>
      </c>
      <c r="O16" s="19"/>
      <c r="P16" s="19"/>
      <c r="Q16" s="19"/>
      <c r="R16" s="19"/>
      <c r="S16" s="19"/>
      <c r="T16" s="19"/>
      <c r="U16" s="19"/>
      <c r="V16" s="19"/>
      <c r="W16" s="19">
        <v>-14820679</v>
      </c>
      <c r="X16" s="19">
        <v>-12000000</v>
      </c>
      <c r="Y16" s="19">
        <v>-2820679</v>
      </c>
      <c r="Z16" s="20">
        <v>23.51</v>
      </c>
      <c r="AA16" s="21">
        <v>-24000000</v>
      </c>
    </row>
    <row r="17" spans="1:27" ht="13.5">
      <c r="A17" s="23" t="s">
        <v>44</v>
      </c>
      <c r="B17" s="24"/>
      <c r="C17" s="25">
        <f aca="true" t="shared" si="0" ref="C17:Y17">SUM(C6:C16)</f>
        <v>44842418</v>
      </c>
      <c r="D17" s="25">
        <f>SUM(D6:D16)</f>
        <v>0</v>
      </c>
      <c r="E17" s="26">
        <f t="shared" si="0"/>
        <v>71636009</v>
      </c>
      <c r="F17" s="27">
        <f t="shared" si="0"/>
        <v>71636009</v>
      </c>
      <c r="G17" s="27">
        <f t="shared" si="0"/>
        <v>51383221</v>
      </c>
      <c r="H17" s="27">
        <f t="shared" si="0"/>
        <v>-6304849</v>
      </c>
      <c r="I17" s="27">
        <f t="shared" si="0"/>
        <v>-13311337</v>
      </c>
      <c r="J17" s="27">
        <f t="shared" si="0"/>
        <v>31767035</v>
      </c>
      <c r="K17" s="27">
        <f t="shared" si="0"/>
        <v>-10099684</v>
      </c>
      <c r="L17" s="27">
        <f t="shared" si="0"/>
        <v>-14877923</v>
      </c>
      <c r="M17" s="27">
        <f t="shared" si="0"/>
        <v>26764083</v>
      </c>
      <c r="N17" s="27">
        <f t="shared" si="0"/>
        <v>1786476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33553511</v>
      </c>
      <c r="X17" s="27">
        <f t="shared" si="0"/>
        <v>32122338</v>
      </c>
      <c r="Y17" s="27">
        <f t="shared" si="0"/>
        <v>1431173</v>
      </c>
      <c r="Z17" s="28">
        <f>+IF(X17&lt;&gt;0,+(Y17/X17)*100,0)</f>
        <v>4.4553824195486635</v>
      </c>
      <c r="AA17" s="29">
        <f>SUM(AA6:AA16)</f>
        <v>71636009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1000000</v>
      </c>
      <c r="F21" s="19">
        <v>1000000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500000</v>
      </c>
      <c r="Y21" s="36">
        <v>-500000</v>
      </c>
      <c r="Z21" s="37">
        <v>-100</v>
      </c>
      <c r="AA21" s="38">
        <v>1000000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-36538629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-33299000</v>
      </c>
      <c r="F26" s="19">
        <v>-33299000</v>
      </c>
      <c r="G26" s="19">
        <v>-6705477</v>
      </c>
      <c r="H26" s="19">
        <v>-2120070</v>
      </c>
      <c r="I26" s="19">
        <v>-1769502</v>
      </c>
      <c r="J26" s="19">
        <v>-10595049</v>
      </c>
      <c r="K26" s="19">
        <v>-1296275</v>
      </c>
      <c r="L26" s="19">
        <v>-4013896</v>
      </c>
      <c r="M26" s="19">
        <v>-1479474</v>
      </c>
      <c r="N26" s="19">
        <v>-6789645</v>
      </c>
      <c r="O26" s="19"/>
      <c r="P26" s="19"/>
      <c r="Q26" s="19"/>
      <c r="R26" s="19"/>
      <c r="S26" s="19"/>
      <c r="T26" s="19"/>
      <c r="U26" s="19"/>
      <c r="V26" s="19"/>
      <c r="W26" s="19">
        <v>-17384694</v>
      </c>
      <c r="X26" s="19">
        <v>-15791250</v>
      </c>
      <c r="Y26" s="19">
        <v>-1593444</v>
      </c>
      <c r="Z26" s="20">
        <v>10.09</v>
      </c>
      <c r="AA26" s="21">
        <v>-33299000</v>
      </c>
    </row>
    <row r="27" spans="1:27" ht="13.5">
      <c r="A27" s="23" t="s">
        <v>51</v>
      </c>
      <c r="B27" s="24"/>
      <c r="C27" s="25">
        <f aca="true" t="shared" si="1" ref="C27:Y27">SUM(C21:C26)</f>
        <v>-36538629</v>
      </c>
      <c r="D27" s="25">
        <f>SUM(D21:D26)</f>
        <v>0</v>
      </c>
      <c r="E27" s="26">
        <f t="shared" si="1"/>
        <v>-32299000</v>
      </c>
      <c r="F27" s="27">
        <f t="shared" si="1"/>
        <v>-32299000</v>
      </c>
      <c r="G27" s="27">
        <f t="shared" si="1"/>
        <v>-6705477</v>
      </c>
      <c r="H27" s="27">
        <f t="shared" si="1"/>
        <v>-2120070</v>
      </c>
      <c r="I27" s="27">
        <f t="shared" si="1"/>
        <v>-1769502</v>
      </c>
      <c r="J27" s="27">
        <f t="shared" si="1"/>
        <v>-10595049</v>
      </c>
      <c r="K27" s="27">
        <f t="shared" si="1"/>
        <v>-1296275</v>
      </c>
      <c r="L27" s="27">
        <f t="shared" si="1"/>
        <v>-4013896</v>
      </c>
      <c r="M27" s="27">
        <f t="shared" si="1"/>
        <v>-1479474</v>
      </c>
      <c r="N27" s="27">
        <f t="shared" si="1"/>
        <v>-6789645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-17384694</v>
      </c>
      <c r="X27" s="27">
        <f t="shared" si="1"/>
        <v>-15291250</v>
      </c>
      <c r="Y27" s="27">
        <f t="shared" si="1"/>
        <v>-2093444</v>
      </c>
      <c r="Z27" s="28">
        <f>+IF(X27&lt;&gt;0,+(Y27/X27)*100,0)</f>
        <v>13.690470040055589</v>
      </c>
      <c r="AA27" s="29">
        <f>SUM(AA21:AA26)</f>
        <v>-32299000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-12000000</v>
      </c>
      <c r="D35" s="17"/>
      <c r="E35" s="18"/>
      <c r="F35" s="19"/>
      <c r="G35" s="19">
        <v>-1000000</v>
      </c>
      <c r="H35" s="19">
        <v>-1000000</v>
      </c>
      <c r="I35" s="19">
        <v>-1000000</v>
      </c>
      <c r="J35" s="19">
        <v>-3000000</v>
      </c>
      <c r="K35" s="19">
        <v>-1000000</v>
      </c>
      <c r="L35" s="19">
        <v>-1000000</v>
      </c>
      <c r="M35" s="19">
        <v>-2480546</v>
      </c>
      <c r="N35" s="19">
        <v>-4480546</v>
      </c>
      <c r="O35" s="19"/>
      <c r="P35" s="19"/>
      <c r="Q35" s="19"/>
      <c r="R35" s="19"/>
      <c r="S35" s="19"/>
      <c r="T35" s="19"/>
      <c r="U35" s="19"/>
      <c r="V35" s="19"/>
      <c r="W35" s="19">
        <v>-7480546</v>
      </c>
      <c r="X35" s="19"/>
      <c r="Y35" s="19">
        <v>-7480546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-12000000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-1000000</v>
      </c>
      <c r="H36" s="27">
        <f t="shared" si="2"/>
        <v>-1000000</v>
      </c>
      <c r="I36" s="27">
        <f t="shared" si="2"/>
        <v>-1000000</v>
      </c>
      <c r="J36" s="27">
        <f t="shared" si="2"/>
        <v>-3000000</v>
      </c>
      <c r="K36" s="27">
        <f t="shared" si="2"/>
        <v>-1000000</v>
      </c>
      <c r="L36" s="27">
        <f t="shared" si="2"/>
        <v>-1000000</v>
      </c>
      <c r="M36" s="27">
        <f t="shared" si="2"/>
        <v>-2480546</v>
      </c>
      <c r="N36" s="27">
        <f t="shared" si="2"/>
        <v>-4480546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-7480546</v>
      </c>
      <c r="X36" s="27">
        <f t="shared" si="2"/>
        <v>0</v>
      </c>
      <c r="Y36" s="27">
        <f t="shared" si="2"/>
        <v>-7480546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-3696211</v>
      </c>
      <c r="D38" s="31">
        <f>+D17+D27+D36</f>
        <v>0</v>
      </c>
      <c r="E38" s="32">
        <f t="shared" si="3"/>
        <v>39337009</v>
      </c>
      <c r="F38" s="33">
        <f t="shared" si="3"/>
        <v>39337009</v>
      </c>
      <c r="G38" s="33">
        <f t="shared" si="3"/>
        <v>43677744</v>
      </c>
      <c r="H38" s="33">
        <f t="shared" si="3"/>
        <v>-9424919</v>
      </c>
      <c r="I38" s="33">
        <f t="shared" si="3"/>
        <v>-16080839</v>
      </c>
      <c r="J38" s="33">
        <f t="shared" si="3"/>
        <v>18171986</v>
      </c>
      <c r="K38" s="33">
        <f t="shared" si="3"/>
        <v>-12395959</v>
      </c>
      <c r="L38" s="33">
        <f t="shared" si="3"/>
        <v>-19891819</v>
      </c>
      <c r="M38" s="33">
        <f t="shared" si="3"/>
        <v>22804063</v>
      </c>
      <c r="N38" s="33">
        <f t="shared" si="3"/>
        <v>-9483715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8688271</v>
      </c>
      <c r="X38" s="33">
        <f t="shared" si="3"/>
        <v>16831088</v>
      </c>
      <c r="Y38" s="33">
        <f t="shared" si="3"/>
        <v>-8142817</v>
      </c>
      <c r="Z38" s="34">
        <f>+IF(X38&lt;&gt;0,+(Y38/X38)*100,0)</f>
        <v>-48.37962346819172</v>
      </c>
      <c r="AA38" s="35">
        <f>+AA17+AA27+AA36</f>
        <v>39337009</v>
      </c>
    </row>
    <row r="39" spans="1:27" ht="13.5">
      <c r="A39" s="22" t="s">
        <v>59</v>
      </c>
      <c r="B39" s="16"/>
      <c r="C39" s="31">
        <v>14876584</v>
      </c>
      <c r="D39" s="31"/>
      <c r="E39" s="32">
        <v>14876584</v>
      </c>
      <c r="F39" s="33">
        <v>14876584</v>
      </c>
      <c r="G39" s="33">
        <v>11180373</v>
      </c>
      <c r="H39" s="33">
        <v>54858117</v>
      </c>
      <c r="I39" s="33">
        <v>45433198</v>
      </c>
      <c r="J39" s="33">
        <v>11180373</v>
      </c>
      <c r="K39" s="33">
        <v>29352359</v>
      </c>
      <c r="L39" s="33">
        <v>16956400</v>
      </c>
      <c r="M39" s="33">
        <v>-2935419</v>
      </c>
      <c r="N39" s="33">
        <v>29352359</v>
      </c>
      <c r="O39" s="33"/>
      <c r="P39" s="33"/>
      <c r="Q39" s="33"/>
      <c r="R39" s="33"/>
      <c r="S39" s="33"/>
      <c r="T39" s="33"/>
      <c r="U39" s="33"/>
      <c r="V39" s="33"/>
      <c r="W39" s="33">
        <v>11180373</v>
      </c>
      <c r="X39" s="33">
        <v>14876584</v>
      </c>
      <c r="Y39" s="33">
        <v>-3696211</v>
      </c>
      <c r="Z39" s="34">
        <v>-24.85</v>
      </c>
      <c r="AA39" s="35">
        <v>14876584</v>
      </c>
    </row>
    <row r="40" spans="1:27" ht="13.5">
      <c r="A40" s="41" t="s">
        <v>60</v>
      </c>
      <c r="B40" s="42"/>
      <c r="C40" s="43">
        <v>11180373</v>
      </c>
      <c r="D40" s="43"/>
      <c r="E40" s="44">
        <v>54213593</v>
      </c>
      <c r="F40" s="45">
        <v>54213593</v>
      </c>
      <c r="G40" s="45">
        <v>54858117</v>
      </c>
      <c r="H40" s="45">
        <v>45433198</v>
      </c>
      <c r="I40" s="45">
        <v>29352359</v>
      </c>
      <c r="J40" s="45">
        <v>29352359</v>
      </c>
      <c r="K40" s="45">
        <v>16956400</v>
      </c>
      <c r="L40" s="45">
        <v>-2935419</v>
      </c>
      <c r="M40" s="45">
        <v>19868644</v>
      </c>
      <c r="N40" s="45">
        <v>19868644</v>
      </c>
      <c r="O40" s="45"/>
      <c r="P40" s="45"/>
      <c r="Q40" s="45"/>
      <c r="R40" s="45"/>
      <c r="S40" s="45"/>
      <c r="T40" s="45"/>
      <c r="U40" s="45"/>
      <c r="V40" s="45"/>
      <c r="W40" s="45">
        <v>19868644</v>
      </c>
      <c r="X40" s="45">
        <v>31707672</v>
      </c>
      <c r="Y40" s="45">
        <v>-11839028</v>
      </c>
      <c r="Z40" s="46">
        <v>-37.34</v>
      </c>
      <c r="AA40" s="47">
        <v>54213593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307135</v>
      </c>
      <c r="D8" s="17"/>
      <c r="E8" s="18">
        <v>105100</v>
      </c>
      <c r="F8" s="19">
        <v>105100</v>
      </c>
      <c r="G8" s="19">
        <v>200533</v>
      </c>
      <c r="H8" s="19">
        <v>5132836</v>
      </c>
      <c r="I8" s="19">
        <v>81488</v>
      </c>
      <c r="J8" s="19">
        <v>5414857</v>
      </c>
      <c r="K8" s="19">
        <v>80337563</v>
      </c>
      <c r="L8" s="19">
        <v>1541904</v>
      </c>
      <c r="M8" s="19">
        <v>231675438</v>
      </c>
      <c r="N8" s="19">
        <v>313554905</v>
      </c>
      <c r="O8" s="19"/>
      <c r="P8" s="19"/>
      <c r="Q8" s="19"/>
      <c r="R8" s="19"/>
      <c r="S8" s="19"/>
      <c r="T8" s="19"/>
      <c r="U8" s="19"/>
      <c r="V8" s="19"/>
      <c r="W8" s="19">
        <v>318969762</v>
      </c>
      <c r="X8" s="19">
        <v>50600</v>
      </c>
      <c r="Y8" s="19">
        <v>318919162</v>
      </c>
      <c r="Z8" s="20">
        <v>630275.02</v>
      </c>
      <c r="AA8" s="21">
        <v>105100</v>
      </c>
    </row>
    <row r="9" spans="1:27" ht="13.5">
      <c r="A9" s="22" t="s">
        <v>36</v>
      </c>
      <c r="B9" s="16"/>
      <c r="C9" s="17">
        <v>115630836</v>
      </c>
      <c r="D9" s="17"/>
      <c r="E9" s="18">
        <v>116162000</v>
      </c>
      <c r="F9" s="19">
        <v>116162000</v>
      </c>
      <c r="G9" s="19">
        <v>46631199</v>
      </c>
      <c r="H9" s="19">
        <v>1500000</v>
      </c>
      <c r="I9" s="19">
        <v>1185000</v>
      </c>
      <c r="J9" s="19">
        <v>49316199</v>
      </c>
      <c r="K9" s="19"/>
      <c r="L9" s="19">
        <v>450000</v>
      </c>
      <c r="M9" s="19">
        <v>37010000</v>
      </c>
      <c r="N9" s="19">
        <v>37460000</v>
      </c>
      <c r="O9" s="19"/>
      <c r="P9" s="19"/>
      <c r="Q9" s="19"/>
      <c r="R9" s="19"/>
      <c r="S9" s="19"/>
      <c r="T9" s="19"/>
      <c r="U9" s="19"/>
      <c r="V9" s="19"/>
      <c r="W9" s="19">
        <v>86776199</v>
      </c>
      <c r="X9" s="19">
        <v>44770000</v>
      </c>
      <c r="Y9" s="19">
        <v>42006199</v>
      </c>
      <c r="Z9" s="20">
        <v>93.83</v>
      </c>
      <c r="AA9" s="21">
        <v>116162000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5175886</v>
      </c>
      <c r="D11" s="17"/>
      <c r="E11" s="18">
        <v>2132800</v>
      </c>
      <c r="F11" s="19">
        <v>2132800</v>
      </c>
      <c r="G11" s="19">
        <v>193628</v>
      </c>
      <c r="H11" s="19">
        <v>85477</v>
      </c>
      <c r="I11" s="19">
        <v>103896</v>
      </c>
      <c r="J11" s="19">
        <v>383001</v>
      </c>
      <c r="K11" s="19">
        <v>1533945</v>
      </c>
      <c r="L11" s="19">
        <v>82530</v>
      </c>
      <c r="M11" s="19"/>
      <c r="N11" s="19">
        <v>1616475</v>
      </c>
      <c r="O11" s="19"/>
      <c r="P11" s="19"/>
      <c r="Q11" s="19"/>
      <c r="R11" s="19"/>
      <c r="S11" s="19"/>
      <c r="T11" s="19"/>
      <c r="U11" s="19"/>
      <c r="V11" s="19"/>
      <c r="W11" s="19">
        <v>1999476</v>
      </c>
      <c r="X11" s="19">
        <v>1125906</v>
      </c>
      <c r="Y11" s="19">
        <v>873570</v>
      </c>
      <c r="Z11" s="20">
        <v>77.59</v>
      </c>
      <c r="AA11" s="21">
        <v>2132800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-98895276</v>
      </c>
      <c r="D14" s="17"/>
      <c r="E14" s="18">
        <v>-104886952</v>
      </c>
      <c r="F14" s="19">
        <v>-104886952</v>
      </c>
      <c r="G14" s="19">
        <v>-48204912</v>
      </c>
      <c r="H14" s="19">
        <v>-6881590</v>
      </c>
      <c r="I14" s="19">
        <v>-9582348</v>
      </c>
      <c r="J14" s="19">
        <v>-64668850</v>
      </c>
      <c r="K14" s="19">
        <v>-40179129</v>
      </c>
      <c r="L14" s="19">
        <v>-37511999</v>
      </c>
      <c r="M14" s="19">
        <v>-241118884</v>
      </c>
      <c r="N14" s="19">
        <v>-318810012</v>
      </c>
      <c r="O14" s="19"/>
      <c r="P14" s="19"/>
      <c r="Q14" s="19"/>
      <c r="R14" s="19"/>
      <c r="S14" s="19"/>
      <c r="T14" s="19"/>
      <c r="U14" s="19"/>
      <c r="V14" s="19"/>
      <c r="W14" s="19">
        <v>-383478862</v>
      </c>
      <c r="X14" s="19">
        <v>-44331430</v>
      </c>
      <c r="Y14" s="19">
        <v>-339147432</v>
      </c>
      <c r="Z14" s="20">
        <v>765.03</v>
      </c>
      <c r="AA14" s="21">
        <v>-104886952</v>
      </c>
    </row>
    <row r="15" spans="1:27" ht="13.5">
      <c r="A15" s="22" t="s">
        <v>42</v>
      </c>
      <c r="B15" s="16"/>
      <c r="C15" s="17">
        <v>-3552364</v>
      </c>
      <c r="D15" s="17"/>
      <c r="E15" s="18">
        <v>-1232907</v>
      </c>
      <c r="F15" s="19">
        <v>-1232907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-616500</v>
      </c>
      <c r="Y15" s="19">
        <v>616500</v>
      </c>
      <c r="Z15" s="20">
        <v>-100</v>
      </c>
      <c r="AA15" s="21">
        <v>-1232907</v>
      </c>
    </row>
    <row r="16" spans="1:27" ht="13.5">
      <c r="A16" s="22" t="s">
        <v>43</v>
      </c>
      <c r="B16" s="16"/>
      <c r="C16" s="17">
        <v>-4474027</v>
      </c>
      <c r="D16" s="17"/>
      <c r="E16" s="18">
        <v>-3550000</v>
      </c>
      <c r="F16" s="19">
        <v>-3550000</v>
      </c>
      <c r="G16" s="19">
        <v>-3500000</v>
      </c>
      <c r="H16" s="19"/>
      <c r="I16" s="19"/>
      <c r="J16" s="19">
        <v>-3500000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-3500000</v>
      </c>
      <c r="X16" s="19">
        <v>-3550000</v>
      </c>
      <c r="Y16" s="19">
        <v>50000</v>
      </c>
      <c r="Z16" s="20">
        <v>-1.41</v>
      </c>
      <c r="AA16" s="21">
        <v>-3550000</v>
      </c>
    </row>
    <row r="17" spans="1:27" ht="13.5">
      <c r="A17" s="23" t="s">
        <v>44</v>
      </c>
      <c r="B17" s="24"/>
      <c r="C17" s="25">
        <f aca="true" t="shared" si="0" ref="C17:Y17">SUM(C6:C16)</f>
        <v>14192190</v>
      </c>
      <c r="D17" s="25">
        <f>SUM(D6:D16)</f>
        <v>0</v>
      </c>
      <c r="E17" s="26">
        <f t="shared" si="0"/>
        <v>8730041</v>
      </c>
      <c r="F17" s="27">
        <f t="shared" si="0"/>
        <v>8730041</v>
      </c>
      <c r="G17" s="27">
        <f t="shared" si="0"/>
        <v>-4679552</v>
      </c>
      <c r="H17" s="27">
        <f t="shared" si="0"/>
        <v>-163277</v>
      </c>
      <c r="I17" s="27">
        <f t="shared" si="0"/>
        <v>-8211964</v>
      </c>
      <c r="J17" s="27">
        <f t="shared" si="0"/>
        <v>-13054793</v>
      </c>
      <c r="K17" s="27">
        <f t="shared" si="0"/>
        <v>41692379</v>
      </c>
      <c r="L17" s="27">
        <f t="shared" si="0"/>
        <v>-35437565</v>
      </c>
      <c r="M17" s="27">
        <f t="shared" si="0"/>
        <v>27566554</v>
      </c>
      <c r="N17" s="27">
        <f t="shared" si="0"/>
        <v>33821368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20766575</v>
      </c>
      <c r="X17" s="27">
        <f t="shared" si="0"/>
        <v>-2551424</v>
      </c>
      <c r="Y17" s="27">
        <f t="shared" si="0"/>
        <v>23317999</v>
      </c>
      <c r="Z17" s="28">
        <f>+IF(X17&lt;&gt;0,+(Y17/X17)*100,0)</f>
        <v>-913.9209711909897</v>
      </c>
      <c r="AA17" s="29">
        <f>SUM(AA6:AA16)</f>
        <v>8730041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467694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-756556</v>
      </c>
      <c r="D26" s="17"/>
      <c r="E26" s="18">
        <v>-700000</v>
      </c>
      <c r="F26" s="19">
        <v>-700000</v>
      </c>
      <c r="G26" s="19"/>
      <c r="H26" s="19"/>
      <c r="I26" s="19"/>
      <c r="J26" s="19"/>
      <c r="K26" s="19">
        <v>-18926</v>
      </c>
      <c r="L26" s="19">
        <v>-73754</v>
      </c>
      <c r="M26" s="19">
        <v>-18580</v>
      </c>
      <c r="N26" s="19">
        <v>-111260</v>
      </c>
      <c r="O26" s="19"/>
      <c r="P26" s="19"/>
      <c r="Q26" s="19"/>
      <c r="R26" s="19"/>
      <c r="S26" s="19"/>
      <c r="T26" s="19"/>
      <c r="U26" s="19"/>
      <c r="V26" s="19"/>
      <c r="W26" s="19">
        <v>-111260</v>
      </c>
      <c r="X26" s="19">
        <v>-500000</v>
      </c>
      <c r="Y26" s="19">
        <v>388740</v>
      </c>
      <c r="Z26" s="20">
        <v>-77.75</v>
      </c>
      <c r="AA26" s="21">
        <v>-700000</v>
      </c>
    </row>
    <row r="27" spans="1:27" ht="13.5">
      <c r="A27" s="23" t="s">
        <v>51</v>
      </c>
      <c r="B27" s="24"/>
      <c r="C27" s="25">
        <f aca="true" t="shared" si="1" ref="C27:Y27">SUM(C21:C26)</f>
        <v>-288862</v>
      </c>
      <c r="D27" s="25">
        <f>SUM(D21:D26)</f>
        <v>0</v>
      </c>
      <c r="E27" s="26">
        <f t="shared" si="1"/>
        <v>-700000</v>
      </c>
      <c r="F27" s="27">
        <f t="shared" si="1"/>
        <v>-700000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-18926</v>
      </c>
      <c r="L27" s="27">
        <f t="shared" si="1"/>
        <v>-73754</v>
      </c>
      <c r="M27" s="27">
        <f t="shared" si="1"/>
        <v>-18580</v>
      </c>
      <c r="N27" s="27">
        <f t="shared" si="1"/>
        <v>-111260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-111260</v>
      </c>
      <c r="X27" s="27">
        <f t="shared" si="1"/>
        <v>-500000</v>
      </c>
      <c r="Y27" s="27">
        <f t="shared" si="1"/>
        <v>388740</v>
      </c>
      <c r="Z27" s="28">
        <f>+IF(X27&lt;&gt;0,+(Y27/X27)*100,0)</f>
        <v>-77.74799999999999</v>
      </c>
      <c r="AA27" s="29">
        <f>SUM(AA21:AA26)</f>
        <v>-700000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-2145864</v>
      </c>
      <c r="D35" s="17"/>
      <c r="E35" s="18">
        <v>-2234256</v>
      </c>
      <c r="F35" s="19">
        <v>-2234256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-1117128</v>
      </c>
      <c r="Y35" s="19">
        <v>1117128</v>
      </c>
      <c r="Z35" s="20">
        <v>-100</v>
      </c>
      <c r="AA35" s="21">
        <v>-2234256</v>
      </c>
    </row>
    <row r="36" spans="1:27" ht="13.5">
      <c r="A36" s="23" t="s">
        <v>57</v>
      </c>
      <c r="B36" s="24"/>
      <c r="C36" s="25">
        <f aca="true" t="shared" si="2" ref="C36:Y36">SUM(C31:C35)</f>
        <v>-2145864</v>
      </c>
      <c r="D36" s="25">
        <f>SUM(D31:D35)</f>
        <v>0</v>
      </c>
      <c r="E36" s="26">
        <f t="shared" si="2"/>
        <v>-2234256</v>
      </c>
      <c r="F36" s="27">
        <f t="shared" si="2"/>
        <v>-2234256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-1117128</v>
      </c>
      <c r="Y36" s="27">
        <f t="shared" si="2"/>
        <v>1117128</v>
      </c>
      <c r="Z36" s="28">
        <f>+IF(X36&lt;&gt;0,+(Y36/X36)*100,0)</f>
        <v>-100</v>
      </c>
      <c r="AA36" s="29">
        <f>SUM(AA31:AA35)</f>
        <v>-2234256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11757464</v>
      </c>
      <c r="D38" s="31">
        <f>+D17+D27+D36</f>
        <v>0</v>
      </c>
      <c r="E38" s="32">
        <f t="shared" si="3"/>
        <v>5795785</v>
      </c>
      <c r="F38" s="33">
        <f t="shared" si="3"/>
        <v>5795785</v>
      </c>
      <c r="G38" s="33">
        <f t="shared" si="3"/>
        <v>-4679552</v>
      </c>
      <c r="H38" s="33">
        <f t="shared" si="3"/>
        <v>-163277</v>
      </c>
      <c r="I38" s="33">
        <f t="shared" si="3"/>
        <v>-8211964</v>
      </c>
      <c r="J38" s="33">
        <f t="shared" si="3"/>
        <v>-13054793</v>
      </c>
      <c r="K38" s="33">
        <f t="shared" si="3"/>
        <v>41673453</v>
      </c>
      <c r="L38" s="33">
        <f t="shared" si="3"/>
        <v>-35511319</v>
      </c>
      <c r="M38" s="33">
        <f t="shared" si="3"/>
        <v>27547974</v>
      </c>
      <c r="N38" s="33">
        <f t="shared" si="3"/>
        <v>33710108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20655315</v>
      </c>
      <c r="X38" s="33">
        <f t="shared" si="3"/>
        <v>-4168552</v>
      </c>
      <c r="Y38" s="33">
        <f t="shared" si="3"/>
        <v>24823867</v>
      </c>
      <c r="Z38" s="34">
        <f>+IF(X38&lt;&gt;0,+(Y38/X38)*100,0)</f>
        <v>-595.5033546420916</v>
      </c>
      <c r="AA38" s="35">
        <f>+AA17+AA27+AA36</f>
        <v>5795785</v>
      </c>
    </row>
    <row r="39" spans="1:27" ht="13.5">
      <c r="A39" s="22" t="s">
        <v>59</v>
      </c>
      <c r="B39" s="16"/>
      <c r="C39" s="31">
        <v>18069343</v>
      </c>
      <c r="D39" s="31"/>
      <c r="E39" s="32">
        <v>18069343</v>
      </c>
      <c r="F39" s="33">
        <v>18069343</v>
      </c>
      <c r="G39" s="33">
        <v>14632398</v>
      </c>
      <c r="H39" s="33">
        <v>9952846</v>
      </c>
      <c r="I39" s="33">
        <v>9789569</v>
      </c>
      <c r="J39" s="33">
        <v>14632398</v>
      </c>
      <c r="K39" s="33">
        <v>1577605</v>
      </c>
      <c r="L39" s="33">
        <v>43251058</v>
      </c>
      <c r="M39" s="33">
        <v>7739739</v>
      </c>
      <c r="N39" s="33">
        <v>1577605</v>
      </c>
      <c r="O39" s="33"/>
      <c r="P39" s="33"/>
      <c r="Q39" s="33"/>
      <c r="R39" s="33"/>
      <c r="S39" s="33"/>
      <c r="T39" s="33"/>
      <c r="U39" s="33"/>
      <c r="V39" s="33"/>
      <c r="W39" s="33">
        <v>14632398</v>
      </c>
      <c r="X39" s="33">
        <v>18069343</v>
      </c>
      <c r="Y39" s="33">
        <v>-3436945</v>
      </c>
      <c r="Z39" s="34">
        <v>-19.02</v>
      </c>
      <c r="AA39" s="35">
        <v>18069343</v>
      </c>
    </row>
    <row r="40" spans="1:27" ht="13.5">
      <c r="A40" s="41" t="s">
        <v>60</v>
      </c>
      <c r="B40" s="42"/>
      <c r="C40" s="43">
        <v>29826807</v>
      </c>
      <c r="D40" s="43"/>
      <c r="E40" s="44">
        <v>23865128</v>
      </c>
      <c r="F40" s="45">
        <v>23865128</v>
      </c>
      <c r="G40" s="45">
        <v>9952846</v>
      </c>
      <c r="H40" s="45">
        <v>9789569</v>
      </c>
      <c r="I40" s="45">
        <v>1577605</v>
      </c>
      <c r="J40" s="45">
        <v>1577605</v>
      </c>
      <c r="K40" s="45">
        <v>43251058</v>
      </c>
      <c r="L40" s="45">
        <v>7739739</v>
      </c>
      <c r="M40" s="45">
        <v>35287713</v>
      </c>
      <c r="N40" s="45">
        <v>35287713</v>
      </c>
      <c r="O40" s="45"/>
      <c r="P40" s="45"/>
      <c r="Q40" s="45"/>
      <c r="R40" s="45"/>
      <c r="S40" s="45"/>
      <c r="T40" s="45"/>
      <c r="U40" s="45"/>
      <c r="V40" s="45"/>
      <c r="W40" s="45">
        <v>35287713</v>
      </c>
      <c r="X40" s="45">
        <v>13900791</v>
      </c>
      <c r="Y40" s="45">
        <v>21386922</v>
      </c>
      <c r="Z40" s="46">
        <v>153.85</v>
      </c>
      <c r="AA40" s="47">
        <v>23865128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32517236</v>
      </c>
      <c r="D6" s="17"/>
      <c r="E6" s="18">
        <v>33187500</v>
      </c>
      <c r="F6" s="19">
        <v>33187500</v>
      </c>
      <c r="G6" s="19">
        <v>95131</v>
      </c>
      <c r="H6" s="19">
        <v>993782</v>
      </c>
      <c r="I6" s="19">
        <v>992157</v>
      </c>
      <c r="J6" s="19">
        <v>2081070</v>
      </c>
      <c r="K6" s="19">
        <v>2225331</v>
      </c>
      <c r="L6" s="19">
        <v>3290844</v>
      </c>
      <c r="M6" s="19">
        <v>2331955</v>
      </c>
      <c r="N6" s="19">
        <v>7848130</v>
      </c>
      <c r="O6" s="19"/>
      <c r="P6" s="19"/>
      <c r="Q6" s="19"/>
      <c r="R6" s="19"/>
      <c r="S6" s="19"/>
      <c r="T6" s="19"/>
      <c r="U6" s="19"/>
      <c r="V6" s="19"/>
      <c r="W6" s="19">
        <v>9929200</v>
      </c>
      <c r="X6" s="19">
        <v>18253125</v>
      </c>
      <c r="Y6" s="19">
        <v>-8323925</v>
      </c>
      <c r="Z6" s="20">
        <v>-45.6</v>
      </c>
      <c r="AA6" s="21">
        <v>33187500</v>
      </c>
    </row>
    <row r="7" spans="1:27" ht="13.5">
      <c r="A7" s="22" t="s">
        <v>34</v>
      </c>
      <c r="B7" s="16"/>
      <c r="C7" s="17">
        <v>110619573</v>
      </c>
      <c r="D7" s="17"/>
      <c r="E7" s="18">
        <v>147733035</v>
      </c>
      <c r="F7" s="19">
        <v>147733035</v>
      </c>
      <c r="G7" s="19">
        <v>6108438</v>
      </c>
      <c r="H7" s="19">
        <v>7854416</v>
      </c>
      <c r="I7" s="19">
        <v>8185479</v>
      </c>
      <c r="J7" s="19">
        <v>22148333</v>
      </c>
      <c r="K7" s="19">
        <v>9332990</v>
      </c>
      <c r="L7" s="19">
        <v>8730540</v>
      </c>
      <c r="M7" s="19">
        <v>6033104</v>
      </c>
      <c r="N7" s="19">
        <v>24096634</v>
      </c>
      <c r="O7" s="19"/>
      <c r="P7" s="19"/>
      <c r="Q7" s="19"/>
      <c r="R7" s="19"/>
      <c r="S7" s="19"/>
      <c r="T7" s="19"/>
      <c r="U7" s="19"/>
      <c r="V7" s="19"/>
      <c r="W7" s="19">
        <v>46244967</v>
      </c>
      <c r="X7" s="19">
        <v>71501624</v>
      </c>
      <c r="Y7" s="19">
        <v>-25256657</v>
      </c>
      <c r="Z7" s="20">
        <v>-35.32</v>
      </c>
      <c r="AA7" s="21">
        <v>147733035</v>
      </c>
    </row>
    <row r="8" spans="1:27" ht="13.5">
      <c r="A8" s="22" t="s">
        <v>35</v>
      </c>
      <c r="B8" s="16"/>
      <c r="C8" s="17">
        <v>26714390</v>
      </c>
      <c r="D8" s="17"/>
      <c r="E8" s="18">
        <v>4551432</v>
      </c>
      <c r="F8" s="19">
        <v>4551432</v>
      </c>
      <c r="G8" s="19">
        <v>229737</v>
      </c>
      <c r="H8" s="19">
        <v>401467</v>
      </c>
      <c r="I8" s="19">
        <v>23793143</v>
      </c>
      <c r="J8" s="19">
        <v>24424347</v>
      </c>
      <c r="K8" s="19">
        <v>5625469</v>
      </c>
      <c r="L8" s="19">
        <v>6338830</v>
      </c>
      <c r="M8" s="19">
        <v>131091</v>
      </c>
      <c r="N8" s="19">
        <v>12095390</v>
      </c>
      <c r="O8" s="19"/>
      <c r="P8" s="19"/>
      <c r="Q8" s="19"/>
      <c r="R8" s="19"/>
      <c r="S8" s="19"/>
      <c r="T8" s="19"/>
      <c r="U8" s="19"/>
      <c r="V8" s="19"/>
      <c r="W8" s="19">
        <v>36519737</v>
      </c>
      <c r="X8" s="19">
        <v>2275716</v>
      </c>
      <c r="Y8" s="19">
        <v>34244021</v>
      </c>
      <c r="Z8" s="20">
        <v>1504.76</v>
      </c>
      <c r="AA8" s="21">
        <v>4551432</v>
      </c>
    </row>
    <row r="9" spans="1:27" ht="13.5">
      <c r="A9" s="22" t="s">
        <v>36</v>
      </c>
      <c r="B9" s="16"/>
      <c r="C9" s="17">
        <v>177652063</v>
      </c>
      <c r="D9" s="17"/>
      <c r="E9" s="18">
        <v>164562550</v>
      </c>
      <c r="F9" s="19">
        <v>164562550</v>
      </c>
      <c r="G9" s="19">
        <v>66156000</v>
      </c>
      <c r="H9" s="19">
        <v>3155000</v>
      </c>
      <c r="I9" s="19">
        <v>500000</v>
      </c>
      <c r="J9" s="19">
        <v>69811000</v>
      </c>
      <c r="K9" s="19">
        <v>930000</v>
      </c>
      <c r="L9" s="19">
        <v>1858000</v>
      </c>
      <c r="M9" s="19">
        <v>52925000</v>
      </c>
      <c r="N9" s="19">
        <v>55713000</v>
      </c>
      <c r="O9" s="19"/>
      <c r="P9" s="19"/>
      <c r="Q9" s="19"/>
      <c r="R9" s="19"/>
      <c r="S9" s="19"/>
      <c r="T9" s="19"/>
      <c r="U9" s="19"/>
      <c r="V9" s="19"/>
      <c r="W9" s="19">
        <v>125524000</v>
      </c>
      <c r="X9" s="19">
        <v>128041850</v>
      </c>
      <c r="Y9" s="19">
        <v>-2517850</v>
      </c>
      <c r="Z9" s="20">
        <v>-1.97</v>
      </c>
      <c r="AA9" s="21">
        <v>164562550</v>
      </c>
    </row>
    <row r="10" spans="1:27" ht="13.5">
      <c r="A10" s="22" t="s">
        <v>37</v>
      </c>
      <c r="B10" s="16"/>
      <c r="C10" s="17">
        <v>90083897</v>
      </c>
      <c r="D10" s="17"/>
      <c r="E10" s="18">
        <v>79552451</v>
      </c>
      <c r="F10" s="19">
        <v>79552451</v>
      </c>
      <c r="G10" s="19">
        <v>26583000</v>
      </c>
      <c r="H10" s="19"/>
      <c r="I10" s="19"/>
      <c r="J10" s="19">
        <v>26583000</v>
      </c>
      <c r="K10" s="19">
        <v>9215000</v>
      </c>
      <c r="L10" s="19"/>
      <c r="M10" s="19">
        <v>16560000</v>
      </c>
      <c r="N10" s="19">
        <v>25775000</v>
      </c>
      <c r="O10" s="19"/>
      <c r="P10" s="19"/>
      <c r="Q10" s="19"/>
      <c r="R10" s="19"/>
      <c r="S10" s="19"/>
      <c r="T10" s="19"/>
      <c r="U10" s="19"/>
      <c r="V10" s="19"/>
      <c r="W10" s="19">
        <v>52358000</v>
      </c>
      <c r="X10" s="19">
        <v>51866924</v>
      </c>
      <c r="Y10" s="19">
        <v>491076</v>
      </c>
      <c r="Z10" s="20">
        <v>0.95</v>
      </c>
      <c r="AA10" s="21">
        <v>79552451</v>
      </c>
    </row>
    <row r="11" spans="1:27" ht="13.5">
      <c r="A11" s="22" t="s">
        <v>38</v>
      </c>
      <c r="B11" s="16"/>
      <c r="C11" s="17">
        <v>19133953</v>
      </c>
      <c r="D11" s="17"/>
      <c r="E11" s="18">
        <v>15341340</v>
      </c>
      <c r="F11" s="19">
        <v>15341340</v>
      </c>
      <c r="G11" s="19">
        <v>239935</v>
      </c>
      <c r="H11" s="19">
        <v>564774</v>
      </c>
      <c r="I11" s="19">
        <v>673683</v>
      </c>
      <c r="J11" s="19">
        <v>1478392</v>
      </c>
      <c r="K11" s="19">
        <v>308749</v>
      </c>
      <c r="L11" s="19">
        <v>282170</v>
      </c>
      <c r="M11" s="19">
        <v>335237</v>
      </c>
      <c r="N11" s="19">
        <v>926156</v>
      </c>
      <c r="O11" s="19"/>
      <c r="P11" s="19"/>
      <c r="Q11" s="19"/>
      <c r="R11" s="19"/>
      <c r="S11" s="19"/>
      <c r="T11" s="19"/>
      <c r="U11" s="19"/>
      <c r="V11" s="19"/>
      <c r="W11" s="19">
        <v>2404548</v>
      </c>
      <c r="X11" s="19">
        <v>7670670</v>
      </c>
      <c r="Y11" s="19">
        <v>-5266122</v>
      </c>
      <c r="Z11" s="20">
        <v>-68.65</v>
      </c>
      <c r="AA11" s="21">
        <v>15341340</v>
      </c>
    </row>
    <row r="12" spans="1:27" ht="13.5">
      <c r="A12" s="22" t="s">
        <v>39</v>
      </c>
      <c r="B12" s="16"/>
      <c r="C12" s="17">
        <v>36226</v>
      </c>
      <c r="D12" s="17"/>
      <c r="E12" s="18">
        <v>39996</v>
      </c>
      <c r="F12" s="19">
        <v>39996</v>
      </c>
      <c r="G12" s="19"/>
      <c r="H12" s="19">
        <v>39848</v>
      </c>
      <c r="I12" s="19"/>
      <c r="J12" s="19">
        <v>39848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>
        <v>39848</v>
      </c>
      <c r="X12" s="19">
        <v>19998</v>
      </c>
      <c r="Y12" s="19">
        <v>19850</v>
      </c>
      <c r="Z12" s="20">
        <v>99.26</v>
      </c>
      <c r="AA12" s="21">
        <v>39996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-353124679</v>
      </c>
      <c r="D14" s="17"/>
      <c r="E14" s="18">
        <v>-353174708</v>
      </c>
      <c r="F14" s="19">
        <v>-353174708</v>
      </c>
      <c r="G14" s="19">
        <v>-42862811</v>
      </c>
      <c r="H14" s="19">
        <v>-38983253</v>
      </c>
      <c r="I14" s="19">
        <v>-27521654</v>
      </c>
      <c r="J14" s="19">
        <v>-109367718</v>
      </c>
      <c r="K14" s="19">
        <v>-22351648</v>
      </c>
      <c r="L14" s="19">
        <v>-24396176</v>
      </c>
      <c r="M14" s="19">
        <v>-51169488</v>
      </c>
      <c r="N14" s="19">
        <v>-97917312</v>
      </c>
      <c r="O14" s="19"/>
      <c r="P14" s="19"/>
      <c r="Q14" s="19"/>
      <c r="R14" s="19"/>
      <c r="S14" s="19"/>
      <c r="T14" s="19"/>
      <c r="U14" s="19"/>
      <c r="V14" s="19"/>
      <c r="W14" s="19">
        <v>-207285030</v>
      </c>
      <c r="X14" s="19">
        <v>-180927504</v>
      </c>
      <c r="Y14" s="19">
        <v>-26357526</v>
      </c>
      <c r="Z14" s="20">
        <v>14.57</v>
      </c>
      <c r="AA14" s="21">
        <v>-353174708</v>
      </c>
    </row>
    <row r="15" spans="1:27" ht="13.5">
      <c r="A15" s="22" t="s">
        <v>42</v>
      </c>
      <c r="B15" s="16"/>
      <c r="C15" s="17">
        <v>-947282</v>
      </c>
      <c r="D15" s="17"/>
      <c r="E15" s="18">
        <v>-1744728</v>
      </c>
      <c r="F15" s="19">
        <v>-1744728</v>
      </c>
      <c r="G15" s="19">
        <v>-89</v>
      </c>
      <c r="H15" s="19">
        <v>-15</v>
      </c>
      <c r="I15" s="19">
        <v>-226</v>
      </c>
      <c r="J15" s="19">
        <v>-330</v>
      </c>
      <c r="K15" s="19">
        <v>-16972</v>
      </c>
      <c r="L15" s="19">
        <v>-146295</v>
      </c>
      <c r="M15" s="19">
        <v>-862577</v>
      </c>
      <c r="N15" s="19">
        <v>-1025844</v>
      </c>
      <c r="O15" s="19"/>
      <c r="P15" s="19"/>
      <c r="Q15" s="19"/>
      <c r="R15" s="19"/>
      <c r="S15" s="19"/>
      <c r="T15" s="19"/>
      <c r="U15" s="19"/>
      <c r="V15" s="19"/>
      <c r="W15" s="19">
        <v>-1026174</v>
      </c>
      <c r="X15" s="19">
        <v>-872364</v>
      </c>
      <c r="Y15" s="19">
        <v>-153810</v>
      </c>
      <c r="Z15" s="20">
        <v>17.63</v>
      </c>
      <c r="AA15" s="21">
        <v>-1744728</v>
      </c>
    </row>
    <row r="16" spans="1:27" ht="13.5">
      <c r="A16" s="22" t="s">
        <v>43</v>
      </c>
      <c r="B16" s="16"/>
      <c r="C16" s="17">
        <v>-2501241</v>
      </c>
      <c r="D16" s="17"/>
      <c r="E16" s="18">
        <v>-2762952</v>
      </c>
      <c r="F16" s="19">
        <v>-2762952</v>
      </c>
      <c r="G16" s="19">
        <v>-39259</v>
      </c>
      <c r="H16" s="19">
        <v>-41694</v>
      </c>
      <c r="I16" s="19">
        <v>-299282</v>
      </c>
      <c r="J16" s="19">
        <v>-380235</v>
      </c>
      <c r="K16" s="19">
        <v>-3500</v>
      </c>
      <c r="L16" s="19">
        <v>-6250</v>
      </c>
      <c r="M16" s="19">
        <v>-9250</v>
      </c>
      <c r="N16" s="19">
        <v>-19000</v>
      </c>
      <c r="O16" s="19"/>
      <c r="P16" s="19"/>
      <c r="Q16" s="19"/>
      <c r="R16" s="19"/>
      <c r="S16" s="19"/>
      <c r="T16" s="19"/>
      <c r="U16" s="19"/>
      <c r="V16" s="19"/>
      <c r="W16" s="19">
        <v>-399235</v>
      </c>
      <c r="X16" s="19">
        <v>-1381476</v>
      </c>
      <c r="Y16" s="19">
        <v>982241</v>
      </c>
      <c r="Z16" s="20">
        <v>-71.1</v>
      </c>
      <c r="AA16" s="21">
        <v>-2762952</v>
      </c>
    </row>
    <row r="17" spans="1:27" ht="13.5">
      <c r="A17" s="23" t="s">
        <v>44</v>
      </c>
      <c r="B17" s="24"/>
      <c r="C17" s="25">
        <f aca="true" t="shared" si="0" ref="C17:Y17">SUM(C6:C16)</f>
        <v>100184136</v>
      </c>
      <c r="D17" s="25">
        <f>SUM(D6:D16)</f>
        <v>0</v>
      </c>
      <c r="E17" s="26">
        <f t="shared" si="0"/>
        <v>87285916</v>
      </c>
      <c r="F17" s="27">
        <f t="shared" si="0"/>
        <v>87285916</v>
      </c>
      <c r="G17" s="27">
        <f t="shared" si="0"/>
        <v>56510082</v>
      </c>
      <c r="H17" s="27">
        <f t="shared" si="0"/>
        <v>-26015675</v>
      </c>
      <c r="I17" s="27">
        <f t="shared" si="0"/>
        <v>6323300</v>
      </c>
      <c r="J17" s="27">
        <f t="shared" si="0"/>
        <v>36817707</v>
      </c>
      <c r="K17" s="27">
        <f t="shared" si="0"/>
        <v>5265419</v>
      </c>
      <c r="L17" s="27">
        <f t="shared" si="0"/>
        <v>-4048337</v>
      </c>
      <c r="M17" s="27">
        <f t="shared" si="0"/>
        <v>26275072</v>
      </c>
      <c r="N17" s="27">
        <f t="shared" si="0"/>
        <v>27492154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64309861</v>
      </c>
      <c r="X17" s="27">
        <f t="shared" si="0"/>
        <v>96448563</v>
      </c>
      <c r="Y17" s="27">
        <f t="shared" si="0"/>
        <v>-32138702</v>
      </c>
      <c r="Z17" s="28">
        <f>+IF(X17&lt;&gt;0,+(Y17/X17)*100,0)</f>
        <v>-33.32211595521646</v>
      </c>
      <c r="AA17" s="29">
        <f>SUM(AA6:AA16)</f>
        <v>87285916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36468311</v>
      </c>
      <c r="Y22" s="19">
        <v>-36468311</v>
      </c>
      <c r="Z22" s="20">
        <v>-100</v>
      </c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438311</v>
      </c>
      <c r="Y23" s="36">
        <v>-438311</v>
      </c>
      <c r="Z23" s="37">
        <v>-100</v>
      </c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-99602920</v>
      </c>
      <c r="D26" s="17"/>
      <c r="E26" s="18">
        <v>-89052454</v>
      </c>
      <c r="F26" s="19">
        <v>-89052454</v>
      </c>
      <c r="G26" s="19">
        <v>-6581684</v>
      </c>
      <c r="H26" s="19">
        <v>-953877</v>
      </c>
      <c r="I26" s="19">
        <v>-10178948</v>
      </c>
      <c r="J26" s="19">
        <v>-17714509</v>
      </c>
      <c r="K26" s="19">
        <v>-5338588</v>
      </c>
      <c r="L26" s="19">
        <v>-8523953</v>
      </c>
      <c r="M26" s="19">
        <v>-9824417</v>
      </c>
      <c r="N26" s="19">
        <v>-23686958</v>
      </c>
      <c r="O26" s="19"/>
      <c r="P26" s="19"/>
      <c r="Q26" s="19"/>
      <c r="R26" s="19"/>
      <c r="S26" s="19"/>
      <c r="T26" s="19"/>
      <c r="U26" s="19"/>
      <c r="V26" s="19"/>
      <c r="W26" s="19">
        <v>-41401467</v>
      </c>
      <c r="X26" s="19">
        <v>-50759899</v>
      </c>
      <c r="Y26" s="19">
        <v>9358432</v>
      </c>
      <c r="Z26" s="20">
        <v>-18.44</v>
      </c>
      <c r="AA26" s="21">
        <v>-89052454</v>
      </c>
    </row>
    <row r="27" spans="1:27" ht="13.5">
      <c r="A27" s="23" t="s">
        <v>51</v>
      </c>
      <c r="B27" s="24"/>
      <c r="C27" s="25">
        <f aca="true" t="shared" si="1" ref="C27:Y27">SUM(C21:C26)</f>
        <v>-99602920</v>
      </c>
      <c r="D27" s="25">
        <f>SUM(D21:D26)</f>
        <v>0</v>
      </c>
      <c r="E27" s="26">
        <f t="shared" si="1"/>
        <v>-89052454</v>
      </c>
      <c r="F27" s="27">
        <f t="shared" si="1"/>
        <v>-89052454</v>
      </c>
      <c r="G27" s="27">
        <f t="shared" si="1"/>
        <v>-6581684</v>
      </c>
      <c r="H27" s="27">
        <f t="shared" si="1"/>
        <v>-953877</v>
      </c>
      <c r="I27" s="27">
        <f t="shared" si="1"/>
        <v>-10178948</v>
      </c>
      <c r="J27" s="27">
        <f t="shared" si="1"/>
        <v>-17714509</v>
      </c>
      <c r="K27" s="27">
        <f t="shared" si="1"/>
        <v>-5338588</v>
      </c>
      <c r="L27" s="27">
        <f t="shared" si="1"/>
        <v>-8523953</v>
      </c>
      <c r="M27" s="27">
        <f t="shared" si="1"/>
        <v>-9824417</v>
      </c>
      <c r="N27" s="27">
        <f t="shared" si="1"/>
        <v>-23686958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-41401467</v>
      </c>
      <c r="X27" s="27">
        <f t="shared" si="1"/>
        <v>-13853277</v>
      </c>
      <c r="Y27" s="27">
        <f t="shared" si="1"/>
        <v>-27548190</v>
      </c>
      <c r="Z27" s="28">
        <f>+IF(X27&lt;&gt;0,+(Y27/X27)*100,0)</f>
        <v>198.8568480944978</v>
      </c>
      <c r="AA27" s="29">
        <f>SUM(AA21:AA26)</f>
        <v>-89052454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-5731654</v>
      </c>
      <c r="Y32" s="19">
        <v>5731654</v>
      </c>
      <c r="Z32" s="20">
        <v>-100</v>
      </c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-39332</v>
      </c>
      <c r="H33" s="36"/>
      <c r="I33" s="36">
        <v>8114</v>
      </c>
      <c r="J33" s="36">
        <v>-31218</v>
      </c>
      <c r="K33" s="19">
        <v>-6225</v>
      </c>
      <c r="L33" s="19">
        <v>5921</v>
      </c>
      <c r="M33" s="19"/>
      <c r="N33" s="19">
        <v>-304</v>
      </c>
      <c r="O33" s="36"/>
      <c r="P33" s="36"/>
      <c r="Q33" s="36"/>
      <c r="R33" s="19"/>
      <c r="S33" s="19"/>
      <c r="T33" s="19"/>
      <c r="U33" s="19"/>
      <c r="V33" s="36"/>
      <c r="W33" s="36">
        <v>-31522</v>
      </c>
      <c r="X33" s="36">
        <v>-29212135</v>
      </c>
      <c r="Y33" s="19">
        <v>29180613</v>
      </c>
      <c r="Z33" s="20">
        <v>-99.89</v>
      </c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-627400</v>
      </c>
      <c r="D35" s="17"/>
      <c r="E35" s="18">
        <v>-2871244</v>
      </c>
      <c r="F35" s="19">
        <v>-2871244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-1435622</v>
      </c>
      <c r="Y35" s="19">
        <v>1435622</v>
      </c>
      <c r="Z35" s="20">
        <v>-100</v>
      </c>
      <c r="AA35" s="21">
        <v>-2871244</v>
      </c>
    </row>
    <row r="36" spans="1:27" ht="13.5">
      <c r="A36" s="23" t="s">
        <v>57</v>
      </c>
      <c r="B36" s="24"/>
      <c r="C36" s="25">
        <f aca="true" t="shared" si="2" ref="C36:Y36">SUM(C31:C35)</f>
        <v>-627400</v>
      </c>
      <c r="D36" s="25">
        <f>SUM(D31:D35)</f>
        <v>0</v>
      </c>
      <c r="E36" s="26">
        <f t="shared" si="2"/>
        <v>-2871244</v>
      </c>
      <c r="F36" s="27">
        <f t="shared" si="2"/>
        <v>-2871244</v>
      </c>
      <c r="G36" s="27">
        <f t="shared" si="2"/>
        <v>-39332</v>
      </c>
      <c r="H36" s="27">
        <f t="shared" si="2"/>
        <v>0</v>
      </c>
      <c r="I36" s="27">
        <f t="shared" si="2"/>
        <v>8114</v>
      </c>
      <c r="J36" s="27">
        <f t="shared" si="2"/>
        <v>-31218</v>
      </c>
      <c r="K36" s="27">
        <f t="shared" si="2"/>
        <v>-6225</v>
      </c>
      <c r="L36" s="27">
        <f t="shared" si="2"/>
        <v>5921</v>
      </c>
      <c r="M36" s="27">
        <f t="shared" si="2"/>
        <v>0</v>
      </c>
      <c r="N36" s="27">
        <f t="shared" si="2"/>
        <v>-304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-31522</v>
      </c>
      <c r="X36" s="27">
        <f t="shared" si="2"/>
        <v>-36379411</v>
      </c>
      <c r="Y36" s="27">
        <f t="shared" si="2"/>
        <v>36347889</v>
      </c>
      <c r="Z36" s="28">
        <f>+IF(X36&lt;&gt;0,+(Y36/X36)*100,0)</f>
        <v>-99.91335208808081</v>
      </c>
      <c r="AA36" s="29">
        <f>SUM(AA31:AA35)</f>
        <v>-2871244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-46184</v>
      </c>
      <c r="D38" s="31">
        <f>+D17+D27+D36</f>
        <v>0</v>
      </c>
      <c r="E38" s="32">
        <f t="shared" si="3"/>
        <v>-4637782</v>
      </c>
      <c r="F38" s="33">
        <f t="shared" si="3"/>
        <v>-4637782</v>
      </c>
      <c r="G38" s="33">
        <f t="shared" si="3"/>
        <v>49889066</v>
      </c>
      <c r="H38" s="33">
        <f t="shared" si="3"/>
        <v>-26969552</v>
      </c>
      <c r="I38" s="33">
        <f t="shared" si="3"/>
        <v>-3847534</v>
      </c>
      <c r="J38" s="33">
        <f t="shared" si="3"/>
        <v>19071980</v>
      </c>
      <c r="K38" s="33">
        <f t="shared" si="3"/>
        <v>-79394</v>
      </c>
      <c r="L38" s="33">
        <f t="shared" si="3"/>
        <v>-12566369</v>
      </c>
      <c r="M38" s="33">
        <f t="shared" si="3"/>
        <v>16450655</v>
      </c>
      <c r="N38" s="33">
        <f t="shared" si="3"/>
        <v>3804892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22876872</v>
      </c>
      <c r="X38" s="33">
        <f t="shared" si="3"/>
        <v>46215875</v>
      </c>
      <c r="Y38" s="33">
        <f t="shared" si="3"/>
        <v>-23339003</v>
      </c>
      <c r="Z38" s="34">
        <f>+IF(X38&lt;&gt;0,+(Y38/X38)*100,0)</f>
        <v>-50.49996997784852</v>
      </c>
      <c r="AA38" s="35">
        <f>+AA17+AA27+AA36</f>
        <v>-4637782</v>
      </c>
    </row>
    <row r="39" spans="1:27" ht="13.5">
      <c r="A39" s="22" t="s">
        <v>59</v>
      </c>
      <c r="B39" s="16"/>
      <c r="C39" s="31">
        <v>3702108</v>
      </c>
      <c r="D39" s="31"/>
      <c r="E39" s="32">
        <v>3702000</v>
      </c>
      <c r="F39" s="33">
        <v>3702000</v>
      </c>
      <c r="G39" s="33">
        <v>3660854</v>
      </c>
      <c r="H39" s="33">
        <v>53549920</v>
      </c>
      <c r="I39" s="33">
        <v>26580368</v>
      </c>
      <c r="J39" s="33">
        <v>3660854</v>
      </c>
      <c r="K39" s="33">
        <v>22732834</v>
      </c>
      <c r="L39" s="33">
        <v>22653440</v>
      </c>
      <c r="M39" s="33">
        <v>10087071</v>
      </c>
      <c r="N39" s="33">
        <v>22732834</v>
      </c>
      <c r="O39" s="33"/>
      <c r="P39" s="33"/>
      <c r="Q39" s="33"/>
      <c r="R39" s="33"/>
      <c r="S39" s="33"/>
      <c r="T39" s="33"/>
      <c r="U39" s="33"/>
      <c r="V39" s="33"/>
      <c r="W39" s="33">
        <v>3660854</v>
      </c>
      <c r="X39" s="33">
        <v>3702000</v>
      </c>
      <c r="Y39" s="33">
        <v>-41146</v>
      </c>
      <c r="Z39" s="34">
        <v>-1.11</v>
      </c>
      <c r="AA39" s="35">
        <v>3702000</v>
      </c>
    </row>
    <row r="40" spans="1:27" ht="13.5">
      <c r="A40" s="41" t="s">
        <v>60</v>
      </c>
      <c r="B40" s="42"/>
      <c r="C40" s="43">
        <v>3655924</v>
      </c>
      <c r="D40" s="43"/>
      <c r="E40" s="44">
        <v>-935782</v>
      </c>
      <c r="F40" s="45">
        <v>-935782</v>
      </c>
      <c r="G40" s="45">
        <v>53549920</v>
      </c>
      <c r="H40" s="45">
        <v>26580368</v>
      </c>
      <c r="I40" s="45">
        <v>22732834</v>
      </c>
      <c r="J40" s="45">
        <v>22732834</v>
      </c>
      <c r="K40" s="45">
        <v>22653440</v>
      </c>
      <c r="L40" s="45">
        <v>10087071</v>
      </c>
      <c r="M40" s="45">
        <v>26537726</v>
      </c>
      <c r="N40" s="45">
        <v>26537726</v>
      </c>
      <c r="O40" s="45"/>
      <c r="P40" s="45"/>
      <c r="Q40" s="45"/>
      <c r="R40" s="45"/>
      <c r="S40" s="45"/>
      <c r="T40" s="45"/>
      <c r="U40" s="45"/>
      <c r="V40" s="45"/>
      <c r="W40" s="45">
        <v>26537726</v>
      </c>
      <c r="X40" s="45">
        <v>49917875</v>
      </c>
      <c r="Y40" s="45">
        <v>-23380149</v>
      </c>
      <c r="Z40" s="46">
        <v>-46.84</v>
      </c>
      <c r="AA40" s="47">
        <v>-935782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107626700</v>
      </c>
      <c r="F6" s="19">
        <v>107626700</v>
      </c>
      <c r="G6" s="19">
        <v>16058414</v>
      </c>
      <c r="H6" s="19">
        <v>7445494</v>
      </c>
      <c r="I6" s="19">
        <v>7454423</v>
      </c>
      <c r="J6" s="19">
        <v>30958331</v>
      </c>
      <c r="K6" s="19">
        <v>7435744</v>
      </c>
      <c r="L6" s="19">
        <v>3730548</v>
      </c>
      <c r="M6" s="19">
        <v>7157603</v>
      </c>
      <c r="N6" s="19">
        <v>18323895</v>
      </c>
      <c r="O6" s="19"/>
      <c r="P6" s="19"/>
      <c r="Q6" s="19"/>
      <c r="R6" s="19"/>
      <c r="S6" s="19"/>
      <c r="T6" s="19"/>
      <c r="U6" s="19"/>
      <c r="V6" s="19"/>
      <c r="W6" s="19">
        <v>49282226</v>
      </c>
      <c r="X6" s="19">
        <v>52098234</v>
      </c>
      <c r="Y6" s="19">
        <v>-2816008</v>
      </c>
      <c r="Z6" s="20">
        <v>-5.41</v>
      </c>
      <c r="AA6" s="21">
        <v>107626700</v>
      </c>
    </row>
    <row r="7" spans="1:27" ht="13.5">
      <c r="A7" s="22" t="s">
        <v>34</v>
      </c>
      <c r="B7" s="16"/>
      <c r="C7" s="17">
        <v>306683577</v>
      </c>
      <c r="D7" s="17"/>
      <c r="E7" s="18">
        <v>394520796</v>
      </c>
      <c r="F7" s="19">
        <v>394520796</v>
      </c>
      <c r="G7" s="19">
        <v>31353202</v>
      </c>
      <c r="H7" s="19">
        <v>32471380</v>
      </c>
      <c r="I7" s="19">
        <v>32712058</v>
      </c>
      <c r="J7" s="19">
        <v>96536640</v>
      </c>
      <c r="K7" s="19">
        <v>30295323</v>
      </c>
      <c r="L7" s="19">
        <v>29018917</v>
      </c>
      <c r="M7" s="19">
        <v>26380849</v>
      </c>
      <c r="N7" s="19">
        <v>85695089</v>
      </c>
      <c r="O7" s="19"/>
      <c r="P7" s="19"/>
      <c r="Q7" s="19"/>
      <c r="R7" s="19"/>
      <c r="S7" s="19"/>
      <c r="T7" s="19"/>
      <c r="U7" s="19"/>
      <c r="V7" s="19"/>
      <c r="W7" s="19">
        <v>182231729</v>
      </c>
      <c r="X7" s="19">
        <v>198139740</v>
      </c>
      <c r="Y7" s="19">
        <v>-15908011</v>
      </c>
      <c r="Z7" s="20">
        <v>-8.03</v>
      </c>
      <c r="AA7" s="21">
        <v>394520796</v>
      </c>
    </row>
    <row r="8" spans="1:27" ht="13.5">
      <c r="A8" s="22" t="s">
        <v>35</v>
      </c>
      <c r="B8" s="16"/>
      <c r="C8" s="17"/>
      <c r="D8" s="17"/>
      <c r="E8" s="18">
        <v>34016074</v>
      </c>
      <c r="F8" s="19">
        <v>34016074</v>
      </c>
      <c r="G8" s="19">
        <v>820089</v>
      </c>
      <c r="H8" s="19">
        <v>1638582</v>
      </c>
      <c r="I8" s="19">
        <v>954772</v>
      </c>
      <c r="J8" s="19">
        <v>3413443</v>
      </c>
      <c r="K8" s="19">
        <v>863727</v>
      </c>
      <c r="L8" s="19">
        <v>864154</v>
      </c>
      <c r="M8" s="19">
        <v>825486</v>
      </c>
      <c r="N8" s="19">
        <v>2553367</v>
      </c>
      <c r="O8" s="19"/>
      <c r="P8" s="19"/>
      <c r="Q8" s="19"/>
      <c r="R8" s="19"/>
      <c r="S8" s="19"/>
      <c r="T8" s="19"/>
      <c r="U8" s="19"/>
      <c r="V8" s="19"/>
      <c r="W8" s="19">
        <v>5966810</v>
      </c>
      <c r="X8" s="19">
        <v>15867510</v>
      </c>
      <c r="Y8" s="19">
        <v>-9900700</v>
      </c>
      <c r="Z8" s="20">
        <v>-62.4</v>
      </c>
      <c r="AA8" s="21">
        <v>34016074</v>
      </c>
    </row>
    <row r="9" spans="1:27" ht="13.5">
      <c r="A9" s="22" t="s">
        <v>36</v>
      </c>
      <c r="B9" s="16"/>
      <c r="C9" s="17">
        <v>204815768</v>
      </c>
      <c r="D9" s="17"/>
      <c r="E9" s="18">
        <v>129369300</v>
      </c>
      <c r="F9" s="19">
        <v>129369300</v>
      </c>
      <c r="G9" s="19">
        <v>51793000</v>
      </c>
      <c r="H9" s="19"/>
      <c r="I9" s="19">
        <v>1625000</v>
      </c>
      <c r="J9" s="19">
        <v>53418000</v>
      </c>
      <c r="K9" s="19"/>
      <c r="L9" s="19">
        <v>583500</v>
      </c>
      <c r="M9" s="19">
        <v>37602000</v>
      </c>
      <c r="N9" s="19">
        <v>38185500</v>
      </c>
      <c r="O9" s="19"/>
      <c r="P9" s="19"/>
      <c r="Q9" s="19"/>
      <c r="R9" s="19"/>
      <c r="S9" s="19"/>
      <c r="T9" s="19"/>
      <c r="U9" s="19"/>
      <c r="V9" s="19"/>
      <c r="W9" s="19">
        <v>91603500</v>
      </c>
      <c r="X9" s="19">
        <v>90558300</v>
      </c>
      <c r="Y9" s="19">
        <v>1045200</v>
      </c>
      <c r="Z9" s="20">
        <v>1.15</v>
      </c>
      <c r="AA9" s="21">
        <v>129369300</v>
      </c>
    </row>
    <row r="10" spans="1:27" ht="13.5">
      <c r="A10" s="22" t="s">
        <v>37</v>
      </c>
      <c r="B10" s="16"/>
      <c r="C10" s="17"/>
      <c r="D10" s="17"/>
      <c r="E10" s="18">
        <v>71889000</v>
      </c>
      <c r="F10" s="19">
        <v>71889000</v>
      </c>
      <c r="G10" s="19"/>
      <c r="H10" s="19">
        <v>3381578</v>
      </c>
      <c r="I10" s="19">
        <v>7239029</v>
      </c>
      <c r="J10" s="19">
        <v>10620607</v>
      </c>
      <c r="K10" s="19"/>
      <c r="L10" s="19">
        <v>5994821</v>
      </c>
      <c r="M10" s="19">
        <v>3935775</v>
      </c>
      <c r="N10" s="19">
        <v>9930596</v>
      </c>
      <c r="O10" s="19"/>
      <c r="P10" s="19"/>
      <c r="Q10" s="19"/>
      <c r="R10" s="19"/>
      <c r="S10" s="19"/>
      <c r="T10" s="19"/>
      <c r="U10" s="19"/>
      <c r="V10" s="19"/>
      <c r="W10" s="19">
        <v>20551203</v>
      </c>
      <c r="X10" s="19">
        <v>54000000</v>
      </c>
      <c r="Y10" s="19">
        <v>-33448797</v>
      </c>
      <c r="Z10" s="20">
        <v>-61.94</v>
      </c>
      <c r="AA10" s="21">
        <v>71889000</v>
      </c>
    </row>
    <row r="11" spans="1:27" ht="13.5">
      <c r="A11" s="22" t="s">
        <v>38</v>
      </c>
      <c r="B11" s="16"/>
      <c r="C11" s="17">
        <v>40508060</v>
      </c>
      <c r="D11" s="17"/>
      <c r="E11" s="18">
        <v>39132783</v>
      </c>
      <c r="F11" s="19">
        <v>39132783</v>
      </c>
      <c r="G11" s="19">
        <v>3598894</v>
      </c>
      <c r="H11" s="19">
        <v>3588008</v>
      </c>
      <c r="I11" s="19">
        <v>3883242</v>
      </c>
      <c r="J11" s="19">
        <v>11070144</v>
      </c>
      <c r="K11" s="19">
        <v>3886350</v>
      </c>
      <c r="L11" s="19">
        <v>3876186</v>
      </c>
      <c r="M11" s="19">
        <v>3994398</v>
      </c>
      <c r="N11" s="19">
        <v>11756934</v>
      </c>
      <c r="O11" s="19"/>
      <c r="P11" s="19"/>
      <c r="Q11" s="19"/>
      <c r="R11" s="19"/>
      <c r="S11" s="19"/>
      <c r="T11" s="19"/>
      <c r="U11" s="19"/>
      <c r="V11" s="19"/>
      <c r="W11" s="19">
        <v>22827078</v>
      </c>
      <c r="X11" s="19">
        <v>21276864</v>
      </c>
      <c r="Y11" s="19">
        <v>1550214</v>
      </c>
      <c r="Z11" s="20">
        <v>7.29</v>
      </c>
      <c r="AA11" s="21">
        <v>39132783</v>
      </c>
    </row>
    <row r="12" spans="1:27" ht="13.5">
      <c r="A12" s="22" t="s">
        <v>39</v>
      </c>
      <c r="B12" s="16"/>
      <c r="C12" s="17">
        <v>16686</v>
      </c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-464228176</v>
      </c>
      <c r="D14" s="17"/>
      <c r="E14" s="18">
        <v>-514317013</v>
      </c>
      <c r="F14" s="19">
        <v>-514317013</v>
      </c>
      <c r="G14" s="19">
        <v>-73582485</v>
      </c>
      <c r="H14" s="19">
        <v>-53449131</v>
      </c>
      <c r="I14" s="19">
        <v>-34274126</v>
      </c>
      <c r="J14" s="19">
        <v>-161305742</v>
      </c>
      <c r="K14" s="19">
        <v>-25427892</v>
      </c>
      <c r="L14" s="19">
        <v>-33366137</v>
      </c>
      <c r="M14" s="19">
        <v>-35388047</v>
      </c>
      <c r="N14" s="19">
        <v>-94182076</v>
      </c>
      <c r="O14" s="19"/>
      <c r="P14" s="19"/>
      <c r="Q14" s="19"/>
      <c r="R14" s="19"/>
      <c r="S14" s="19"/>
      <c r="T14" s="19"/>
      <c r="U14" s="19"/>
      <c r="V14" s="19"/>
      <c r="W14" s="19">
        <v>-255487818</v>
      </c>
      <c r="X14" s="19">
        <v>-264497799</v>
      </c>
      <c r="Y14" s="19">
        <v>9009981</v>
      </c>
      <c r="Z14" s="20">
        <v>-3.41</v>
      </c>
      <c r="AA14" s="21">
        <v>-514317013</v>
      </c>
    </row>
    <row r="15" spans="1:27" ht="13.5">
      <c r="A15" s="22" t="s">
        <v>42</v>
      </c>
      <c r="B15" s="16"/>
      <c r="C15" s="17">
        <v>-16579626</v>
      </c>
      <c r="D15" s="17"/>
      <c r="E15" s="18">
        <v>-7452000</v>
      </c>
      <c r="F15" s="19">
        <v>-7452000</v>
      </c>
      <c r="G15" s="19">
        <v>-3717049</v>
      </c>
      <c r="H15" s="19">
        <v>-901582</v>
      </c>
      <c r="I15" s="19">
        <v>-798850</v>
      </c>
      <c r="J15" s="19">
        <v>-5417481</v>
      </c>
      <c r="K15" s="19">
        <v>-1129441</v>
      </c>
      <c r="L15" s="19">
        <v>-638479</v>
      </c>
      <c r="M15" s="19">
        <v>-1504784</v>
      </c>
      <c r="N15" s="19">
        <v>-3272704</v>
      </c>
      <c r="O15" s="19"/>
      <c r="P15" s="19"/>
      <c r="Q15" s="19"/>
      <c r="R15" s="19"/>
      <c r="S15" s="19"/>
      <c r="T15" s="19"/>
      <c r="U15" s="19"/>
      <c r="V15" s="19"/>
      <c r="W15" s="19">
        <v>-8690185</v>
      </c>
      <c r="X15" s="19">
        <v>-4036500</v>
      </c>
      <c r="Y15" s="19">
        <v>-4653685</v>
      </c>
      <c r="Z15" s="20">
        <v>115.29</v>
      </c>
      <c r="AA15" s="21">
        <v>-7452000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71216289</v>
      </c>
      <c r="D17" s="25">
        <f>SUM(D6:D16)</f>
        <v>0</v>
      </c>
      <c r="E17" s="26">
        <f t="shared" si="0"/>
        <v>254785640</v>
      </c>
      <c r="F17" s="27">
        <f t="shared" si="0"/>
        <v>254785640</v>
      </c>
      <c r="G17" s="27">
        <f t="shared" si="0"/>
        <v>26324065</v>
      </c>
      <c r="H17" s="27">
        <f t="shared" si="0"/>
        <v>-5825671</v>
      </c>
      <c r="I17" s="27">
        <f t="shared" si="0"/>
        <v>18795548</v>
      </c>
      <c r="J17" s="27">
        <f t="shared" si="0"/>
        <v>39293942</v>
      </c>
      <c r="K17" s="27">
        <f t="shared" si="0"/>
        <v>15923811</v>
      </c>
      <c r="L17" s="27">
        <f t="shared" si="0"/>
        <v>10063510</v>
      </c>
      <c r="M17" s="27">
        <f t="shared" si="0"/>
        <v>43003280</v>
      </c>
      <c r="N17" s="27">
        <f t="shared" si="0"/>
        <v>68990601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108284543</v>
      </c>
      <c r="X17" s="27">
        <f t="shared" si="0"/>
        <v>163406349</v>
      </c>
      <c r="Y17" s="27">
        <f t="shared" si="0"/>
        <v>-55121806</v>
      </c>
      <c r="Z17" s="28">
        <f>+IF(X17&lt;&gt;0,+(Y17/X17)*100,0)</f>
        <v>-33.73296468425471</v>
      </c>
      <c r="AA17" s="29">
        <f>SUM(AA6:AA16)</f>
        <v>254785640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8000000</v>
      </c>
      <c r="F21" s="19">
        <v>8000000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4000000</v>
      </c>
      <c r="Y21" s="36">
        <v>-4000000</v>
      </c>
      <c r="Z21" s="37">
        <v>-100</v>
      </c>
      <c r="AA21" s="38">
        <v>8000000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-79980492</v>
      </c>
      <c r="D26" s="17"/>
      <c r="E26" s="18">
        <v>-79888998</v>
      </c>
      <c r="F26" s="19">
        <v>-79888998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>
        <v>-79888998</v>
      </c>
    </row>
    <row r="27" spans="1:27" ht="13.5">
      <c r="A27" s="23" t="s">
        <v>51</v>
      </c>
      <c r="B27" s="24"/>
      <c r="C27" s="25">
        <f aca="true" t="shared" si="1" ref="C27:Y27">SUM(C21:C26)</f>
        <v>-79980492</v>
      </c>
      <c r="D27" s="25">
        <f>SUM(D21:D26)</f>
        <v>0</v>
      </c>
      <c r="E27" s="26">
        <f t="shared" si="1"/>
        <v>-71888998</v>
      </c>
      <c r="F27" s="27">
        <f t="shared" si="1"/>
        <v>-71888998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4000000</v>
      </c>
      <c r="Y27" s="27">
        <f t="shared" si="1"/>
        <v>-4000000</v>
      </c>
      <c r="Z27" s="28">
        <f>+IF(X27&lt;&gt;0,+(Y27/X27)*100,0)</f>
        <v>-100</v>
      </c>
      <c r="AA27" s="29">
        <f>SUM(AA21:AA26)</f>
        <v>-71888998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-2860953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-2860953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-11625156</v>
      </c>
      <c r="D38" s="31">
        <f>+D17+D27+D36</f>
        <v>0</v>
      </c>
      <c r="E38" s="32">
        <f t="shared" si="3"/>
        <v>182896642</v>
      </c>
      <c r="F38" s="33">
        <f t="shared" si="3"/>
        <v>182896642</v>
      </c>
      <c r="G38" s="33">
        <f t="shared" si="3"/>
        <v>26324065</v>
      </c>
      <c r="H38" s="33">
        <f t="shared" si="3"/>
        <v>-5825671</v>
      </c>
      <c r="I38" s="33">
        <f t="shared" si="3"/>
        <v>18795548</v>
      </c>
      <c r="J38" s="33">
        <f t="shared" si="3"/>
        <v>39293942</v>
      </c>
      <c r="K38" s="33">
        <f t="shared" si="3"/>
        <v>15923811</v>
      </c>
      <c r="L38" s="33">
        <f t="shared" si="3"/>
        <v>10063510</v>
      </c>
      <c r="M38" s="33">
        <f t="shared" si="3"/>
        <v>43003280</v>
      </c>
      <c r="N38" s="33">
        <f t="shared" si="3"/>
        <v>68990601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108284543</v>
      </c>
      <c r="X38" s="33">
        <f t="shared" si="3"/>
        <v>167406349</v>
      </c>
      <c r="Y38" s="33">
        <f t="shared" si="3"/>
        <v>-59121806</v>
      </c>
      <c r="Z38" s="34">
        <f>+IF(X38&lt;&gt;0,+(Y38/X38)*100,0)</f>
        <v>-35.316346335227706</v>
      </c>
      <c r="AA38" s="35">
        <f>+AA17+AA27+AA36</f>
        <v>182896642</v>
      </c>
    </row>
    <row r="39" spans="1:27" ht="13.5">
      <c r="A39" s="22" t="s">
        <v>59</v>
      </c>
      <c r="B39" s="16"/>
      <c r="C39" s="31">
        <v>4256812</v>
      </c>
      <c r="D39" s="31"/>
      <c r="E39" s="32"/>
      <c r="F39" s="33"/>
      <c r="G39" s="33">
        <v>20094995</v>
      </c>
      <c r="H39" s="33">
        <v>46419060</v>
      </c>
      <c r="I39" s="33">
        <v>40593389</v>
      </c>
      <c r="J39" s="33">
        <v>20094995</v>
      </c>
      <c r="K39" s="33">
        <v>59388937</v>
      </c>
      <c r="L39" s="33">
        <v>75312748</v>
      </c>
      <c r="M39" s="33">
        <v>85376258</v>
      </c>
      <c r="N39" s="33">
        <v>59388937</v>
      </c>
      <c r="O39" s="33"/>
      <c r="P39" s="33"/>
      <c r="Q39" s="33"/>
      <c r="R39" s="33"/>
      <c r="S39" s="33"/>
      <c r="T39" s="33"/>
      <c r="U39" s="33"/>
      <c r="V39" s="33"/>
      <c r="W39" s="33">
        <v>20094995</v>
      </c>
      <c r="X39" s="33"/>
      <c r="Y39" s="33">
        <v>20094995</v>
      </c>
      <c r="Z39" s="34"/>
      <c r="AA39" s="35"/>
    </row>
    <row r="40" spans="1:27" ht="13.5">
      <c r="A40" s="41" t="s">
        <v>60</v>
      </c>
      <c r="B40" s="42"/>
      <c r="C40" s="43">
        <v>-7368344</v>
      </c>
      <c r="D40" s="43"/>
      <c r="E40" s="44">
        <v>182896642</v>
      </c>
      <c r="F40" s="45">
        <v>182896642</v>
      </c>
      <c r="G40" s="45">
        <v>46419060</v>
      </c>
      <c r="H40" s="45">
        <v>40593389</v>
      </c>
      <c r="I40" s="45">
        <v>59388937</v>
      </c>
      <c r="J40" s="45">
        <v>59388937</v>
      </c>
      <c r="K40" s="45">
        <v>75312748</v>
      </c>
      <c r="L40" s="45">
        <v>85376258</v>
      </c>
      <c r="M40" s="45">
        <v>128379538</v>
      </c>
      <c r="N40" s="45">
        <v>128379538</v>
      </c>
      <c r="O40" s="45"/>
      <c r="P40" s="45"/>
      <c r="Q40" s="45"/>
      <c r="R40" s="45"/>
      <c r="S40" s="45"/>
      <c r="T40" s="45"/>
      <c r="U40" s="45"/>
      <c r="V40" s="45"/>
      <c r="W40" s="45">
        <v>128379538</v>
      </c>
      <c r="X40" s="45">
        <v>167406349</v>
      </c>
      <c r="Y40" s="45">
        <v>-39026811</v>
      </c>
      <c r="Z40" s="46">
        <v>-23.31</v>
      </c>
      <c r="AA40" s="47">
        <v>182896642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16673984</v>
      </c>
      <c r="D6" s="17"/>
      <c r="E6" s="18">
        <v>8780262</v>
      </c>
      <c r="F6" s="19">
        <v>8780262</v>
      </c>
      <c r="G6" s="19">
        <v>399485</v>
      </c>
      <c r="H6" s="19">
        <v>571408</v>
      </c>
      <c r="I6" s="19">
        <v>987144</v>
      </c>
      <c r="J6" s="19">
        <v>1958037</v>
      </c>
      <c r="K6" s="19">
        <v>1426273</v>
      </c>
      <c r="L6" s="19">
        <v>692902</v>
      </c>
      <c r="M6" s="19">
        <v>320878</v>
      </c>
      <c r="N6" s="19">
        <v>2440053</v>
      </c>
      <c r="O6" s="19"/>
      <c r="P6" s="19"/>
      <c r="Q6" s="19"/>
      <c r="R6" s="19"/>
      <c r="S6" s="19"/>
      <c r="T6" s="19"/>
      <c r="U6" s="19"/>
      <c r="V6" s="19"/>
      <c r="W6" s="19">
        <v>4398090</v>
      </c>
      <c r="X6" s="19">
        <v>4048525</v>
      </c>
      <c r="Y6" s="19">
        <v>349565</v>
      </c>
      <c r="Z6" s="20">
        <v>8.63</v>
      </c>
      <c r="AA6" s="21">
        <v>8780262</v>
      </c>
    </row>
    <row r="7" spans="1:27" ht="13.5">
      <c r="A7" s="22" t="s">
        <v>34</v>
      </c>
      <c r="B7" s="16"/>
      <c r="C7" s="17">
        <v>72443712</v>
      </c>
      <c r="D7" s="17"/>
      <c r="E7" s="18">
        <v>63178323</v>
      </c>
      <c r="F7" s="19">
        <v>63178323</v>
      </c>
      <c r="G7" s="19">
        <v>4564270</v>
      </c>
      <c r="H7" s="19">
        <v>1887824</v>
      </c>
      <c r="I7" s="19">
        <v>5743039</v>
      </c>
      <c r="J7" s="19">
        <v>12195133</v>
      </c>
      <c r="K7" s="19">
        <v>4693908</v>
      </c>
      <c r="L7" s="19">
        <v>3912328</v>
      </c>
      <c r="M7" s="19">
        <v>3614024</v>
      </c>
      <c r="N7" s="19">
        <v>12220260</v>
      </c>
      <c r="O7" s="19"/>
      <c r="P7" s="19"/>
      <c r="Q7" s="19"/>
      <c r="R7" s="19"/>
      <c r="S7" s="19"/>
      <c r="T7" s="19"/>
      <c r="U7" s="19"/>
      <c r="V7" s="19"/>
      <c r="W7" s="19">
        <v>24415393</v>
      </c>
      <c r="X7" s="19">
        <v>30215902</v>
      </c>
      <c r="Y7" s="19">
        <v>-5800509</v>
      </c>
      <c r="Z7" s="20">
        <v>-19.2</v>
      </c>
      <c r="AA7" s="21">
        <v>63178323</v>
      </c>
    </row>
    <row r="8" spans="1:27" ht="13.5">
      <c r="A8" s="22" t="s">
        <v>35</v>
      </c>
      <c r="B8" s="16"/>
      <c r="C8" s="17">
        <v>138775597</v>
      </c>
      <c r="D8" s="17"/>
      <c r="E8" s="18">
        <v>17172317</v>
      </c>
      <c r="F8" s="19">
        <v>17172317</v>
      </c>
      <c r="G8" s="19">
        <v>974840</v>
      </c>
      <c r="H8" s="19">
        <v>856490</v>
      </c>
      <c r="I8" s="19">
        <v>1668725</v>
      </c>
      <c r="J8" s="19">
        <v>3500055</v>
      </c>
      <c r="K8" s="19">
        <v>1589464</v>
      </c>
      <c r="L8" s="19">
        <v>1276129</v>
      </c>
      <c r="M8" s="19">
        <v>926948</v>
      </c>
      <c r="N8" s="19">
        <v>3792541</v>
      </c>
      <c r="O8" s="19"/>
      <c r="P8" s="19"/>
      <c r="Q8" s="19"/>
      <c r="R8" s="19"/>
      <c r="S8" s="19"/>
      <c r="T8" s="19"/>
      <c r="U8" s="19"/>
      <c r="V8" s="19"/>
      <c r="W8" s="19">
        <v>7292596</v>
      </c>
      <c r="X8" s="19">
        <v>6060710</v>
      </c>
      <c r="Y8" s="19">
        <v>1231886</v>
      </c>
      <c r="Z8" s="20">
        <v>20.33</v>
      </c>
      <c r="AA8" s="21">
        <v>17172317</v>
      </c>
    </row>
    <row r="9" spans="1:27" ht="13.5">
      <c r="A9" s="22" t="s">
        <v>36</v>
      </c>
      <c r="B9" s="16"/>
      <c r="C9" s="17">
        <v>642315</v>
      </c>
      <c r="D9" s="17"/>
      <c r="E9" s="18">
        <v>83002000</v>
      </c>
      <c r="F9" s="19">
        <v>83002000</v>
      </c>
      <c r="G9" s="19">
        <v>32939000</v>
      </c>
      <c r="H9" s="19">
        <v>1881000</v>
      </c>
      <c r="I9" s="19"/>
      <c r="J9" s="19">
        <v>34820000</v>
      </c>
      <c r="K9" s="19"/>
      <c r="L9" s="19">
        <v>460000</v>
      </c>
      <c r="M9" s="19">
        <v>26048000</v>
      </c>
      <c r="N9" s="19">
        <v>26508000</v>
      </c>
      <c r="O9" s="19"/>
      <c r="P9" s="19"/>
      <c r="Q9" s="19"/>
      <c r="R9" s="19"/>
      <c r="S9" s="19"/>
      <c r="T9" s="19"/>
      <c r="U9" s="19"/>
      <c r="V9" s="19"/>
      <c r="W9" s="19">
        <v>61328000</v>
      </c>
      <c r="X9" s="19">
        <v>41501000</v>
      </c>
      <c r="Y9" s="19">
        <v>19827000</v>
      </c>
      <c r="Z9" s="20">
        <v>47.77</v>
      </c>
      <c r="AA9" s="21">
        <v>83002000</v>
      </c>
    </row>
    <row r="10" spans="1:27" ht="13.5">
      <c r="A10" s="22" t="s">
        <v>37</v>
      </c>
      <c r="B10" s="16"/>
      <c r="C10" s="17">
        <v>459257</v>
      </c>
      <c r="D10" s="17"/>
      <c r="E10" s="18">
        <v>64218000</v>
      </c>
      <c r="F10" s="19">
        <v>64218000</v>
      </c>
      <c r="G10" s="19">
        <v>14098432</v>
      </c>
      <c r="H10" s="19"/>
      <c r="I10" s="19"/>
      <c r="J10" s="19">
        <v>14098432</v>
      </c>
      <c r="K10" s="19">
        <v>231305</v>
      </c>
      <c r="L10" s="19">
        <v>2512649</v>
      </c>
      <c r="M10" s="19">
        <v>12970233</v>
      </c>
      <c r="N10" s="19">
        <v>15714187</v>
      </c>
      <c r="O10" s="19"/>
      <c r="P10" s="19"/>
      <c r="Q10" s="19"/>
      <c r="R10" s="19"/>
      <c r="S10" s="19"/>
      <c r="T10" s="19"/>
      <c r="U10" s="19"/>
      <c r="V10" s="19"/>
      <c r="W10" s="19">
        <v>29812619</v>
      </c>
      <c r="X10" s="19">
        <v>32109000</v>
      </c>
      <c r="Y10" s="19">
        <v>-2296381</v>
      </c>
      <c r="Z10" s="20">
        <v>-7.15</v>
      </c>
      <c r="AA10" s="21">
        <v>64218000</v>
      </c>
    </row>
    <row r="11" spans="1:27" ht="13.5">
      <c r="A11" s="22" t="s">
        <v>38</v>
      </c>
      <c r="B11" s="16"/>
      <c r="C11" s="17">
        <v>1101572</v>
      </c>
      <c r="D11" s="17"/>
      <c r="E11" s="18">
        <v>1598664</v>
      </c>
      <c r="F11" s="19">
        <v>1598664</v>
      </c>
      <c r="G11" s="19">
        <v>145328</v>
      </c>
      <c r="H11" s="19">
        <v>309170</v>
      </c>
      <c r="I11" s="19">
        <v>178057</v>
      </c>
      <c r="J11" s="19">
        <v>632555</v>
      </c>
      <c r="K11" s="19">
        <v>182031</v>
      </c>
      <c r="L11" s="19">
        <v>143317</v>
      </c>
      <c r="M11" s="19">
        <v>159087</v>
      </c>
      <c r="N11" s="19">
        <v>484435</v>
      </c>
      <c r="O11" s="19"/>
      <c r="P11" s="19"/>
      <c r="Q11" s="19"/>
      <c r="R11" s="19"/>
      <c r="S11" s="19"/>
      <c r="T11" s="19"/>
      <c r="U11" s="19"/>
      <c r="V11" s="19"/>
      <c r="W11" s="19">
        <v>1116990</v>
      </c>
      <c r="X11" s="19">
        <v>678349</v>
      </c>
      <c r="Y11" s="19">
        <v>438641</v>
      </c>
      <c r="Z11" s="20">
        <v>64.66</v>
      </c>
      <c r="AA11" s="21">
        <v>1598664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-168775435</v>
      </c>
      <c r="D14" s="17"/>
      <c r="E14" s="18">
        <v>-201525085</v>
      </c>
      <c r="F14" s="19">
        <v>-201525085</v>
      </c>
      <c r="G14" s="19">
        <v>-13838952</v>
      </c>
      <c r="H14" s="19">
        <v>-12763593</v>
      </c>
      <c r="I14" s="19">
        <v>-32955056</v>
      </c>
      <c r="J14" s="19">
        <v>-59557601</v>
      </c>
      <c r="K14" s="19">
        <v>-13451478</v>
      </c>
      <c r="L14" s="19">
        <v>-12198596</v>
      </c>
      <c r="M14" s="19">
        <v>-27918468</v>
      </c>
      <c r="N14" s="19">
        <v>-53568542</v>
      </c>
      <c r="O14" s="19"/>
      <c r="P14" s="19"/>
      <c r="Q14" s="19"/>
      <c r="R14" s="19"/>
      <c r="S14" s="19"/>
      <c r="T14" s="19"/>
      <c r="U14" s="19"/>
      <c r="V14" s="19"/>
      <c r="W14" s="19">
        <v>-113126143</v>
      </c>
      <c r="X14" s="19">
        <v>-79776553</v>
      </c>
      <c r="Y14" s="19">
        <v>-33349590</v>
      </c>
      <c r="Z14" s="20">
        <v>41.8</v>
      </c>
      <c r="AA14" s="21">
        <v>-201525085</v>
      </c>
    </row>
    <row r="15" spans="1:27" ht="13.5">
      <c r="A15" s="22" t="s">
        <v>42</v>
      </c>
      <c r="B15" s="16"/>
      <c r="C15" s="17">
        <v>-10202243</v>
      </c>
      <c r="D15" s="17"/>
      <c r="E15" s="18">
        <v>-1200000</v>
      </c>
      <c r="F15" s="19">
        <v>-1200000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-600000</v>
      </c>
      <c r="Y15" s="19">
        <v>600000</v>
      </c>
      <c r="Z15" s="20">
        <v>-100</v>
      </c>
      <c r="AA15" s="21">
        <v>-1200000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51118759</v>
      </c>
      <c r="D17" s="25">
        <f>SUM(D6:D16)</f>
        <v>0</v>
      </c>
      <c r="E17" s="26">
        <f t="shared" si="0"/>
        <v>35224481</v>
      </c>
      <c r="F17" s="27">
        <f t="shared" si="0"/>
        <v>35224481</v>
      </c>
      <c r="G17" s="27">
        <f t="shared" si="0"/>
        <v>39282403</v>
      </c>
      <c r="H17" s="27">
        <f t="shared" si="0"/>
        <v>-7257701</v>
      </c>
      <c r="I17" s="27">
        <f t="shared" si="0"/>
        <v>-24378091</v>
      </c>
      <c r="J17" s="27">
        <f t="shared" si="0"/>
        <v>7646611</v>
      </c>
      <c r="K17" s="27">
        <f t="shared" si="0"/>
        <v>-5328497</v>
      </c>
      <c r="L17" s="27">
        <f t="shared" si="0"/>
        <v>-3201271</v>
      </c>
      <c r="M17" s="27">
        <f t="shared" si="0"/>
        <v>16120702</v>
      </c>
      <c r="N17" s="27">
        <f t="shared" si="0"/>
        <v>7590934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15237545</v>
      </c>
      <c r="X17" s="27">
        <f t="shared" si="0"/>
        <v>34236933</v>
      </c>
      <c r="Y17" s="27">
        <f t="shared" si="0"/>
        <v>-18999388</v>
      </c>
      <c r="Z17" s="28">
        <f>+IF(X17&lt;&gt;0,+(Y17/X17)*100,0)</f>
        <v>-55.49383760513828</v>
      </c>
      <c r="AA17" s="29">
        <f>SUM(AA6:AA16)</f>
        <v>35224481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587073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309553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-25000000</v>
      </c>
      <c r="H24" s="19">
        <v>25000000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-50606225</v>
      </c>
      <c r="D26" s="17"/>
      <c r="E26" s="18">
        <v>-64218000</v>
      </c>
      <c r="F26" s="19">
        <v>-64218000</v>
      </c>
      <c r="G26" s="19">
        <v>-4983176</v>
      </c>
      <c r="H26" s="19">
        <v>-2913434</v>
      </c>
      <c r="I26" s="19">
        <v>-3034396</v>
      </c>
      <c r="J26" s="19">
        <v>-10931006</v>
      </c>
      <c r="K26" s="19">
        <v>-2405834</v>
      </c>
      <c r="L26" s="19">
        <v>-5191158</v>
      </c>
      <c r="M26" s="19">
        <v>-10398237</v>
      </c>
      <c r="N26" s="19">
        <v>-17995229</v>
      </c>
      <c r="O26" s="19"/>
      <c r="P26" s="19"/>
      <c r="Q26" s="19"/>
      <c r="R26" s="19"/>
      <c r="S26" s="19"/>
      <c r="T26" s="19"/>
      <c r="U26" s="19"/>
      <c r="V26" s="19"/>
      <c r="W26" s="19">
        <v>-28926235</v>
      </c>
      <c r="X26" s="19">
        <v>-34422873</v>
      </c>
      <c r="Y26" s="19">
        <v>5496638</v>
      </c>
      <c r="Z26" s="20">
        <v>-15.97</v>
      </c>
      <c r="AA26" s="21">
        <v>-64218000</v>
      </c>
    </row>
    <row r="27" spans="1:27" ht="13.5">
      <c r="A27" s="23" t="s">
        <v>51</v>
      </c>
      <c r="B27" s="24"/>
      <c r="C27" s="25">
        <f aca="true" t="shared" si="1" ref="C27:Y27">SUM(C21:C26)</f>
        <v>-49709599</v>
      </c>
      <c r="D27" s="25">
        <f>SUM(D21:D26)</f>
        <v>0</v>
      </c>
      <c r="E27" s="26">
        <f t="shared" si="1"/>
        <v>-64218000</v>
      </c>
      <c r="F27" s="27">
        <f t="shared" si="1"/>
        <v>-64218000</v>
      </c>
      <c r="G27" s="27">
        <f t="shared" si="1"/>
        <v>-29983176</v>
      </c>
      <c r="H27" s="27">
        <f t="shared" si="1"/>
        <v>22086566</v>
      </c>
      <c r="I27" s="27">
        <f t="shared" si="1"/>
        <v>-3034396</v>
      </c>
      <c r="J27" s="27">
        <f t="shared" si="1"/>
        <v>-10931006</v>
      </c>
      <c r="K27" s="27">
        <f t="shared" si="1"/>
        <v>-2405834</v>
      </c>
      <c r="L27" s="27">
        <f t="shared" si="1"/>
        <v>-5191158</v>
      </c>
      <c r="M27" s="27">
        <f t="shared" si="1"/>
        <v>-10398237</v>
      </c>
      <c r="N27" s="27">
        <f t="shared" si="1"/>
        <v>-17995229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-28926235</v>
      </c>
      <c r="X27" s="27">
        <f t="shared" si="1"/>
        <v>-34422873</v>
      </c>
      <c r="Y27" s="27">
        <f t="shared" si="1"/>
        <v>5496638</v>
      </c>
      <c r="Z27" s="28">
        <f>+IF(X27&lt;&gt;0,+(Y27/X27)*100,0)</f>
        <v>-15.967981522053664</v>
      </c>
      <c r="AA27" s="29">
        <f>SUM(AA21:AA26)</f>
        <v>-64218000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147123</v>
      </c>
      <c r="F33" s="19">
        <v>147123</v>
      </c>
      <c r="G33" s="19">
        <v>8472</v>
      </c>
      <c r="H33" s="36">
        <v>16098</v>
      </c>
      <c r="I33" s="36">
        <v>14398</v>
      </c>
      <c r="J33" s="36">
        <v>38968</v>
      </c>
      <c r="K33" s="19">
        <v>10168</v>
      </c>
      <c r="L33" s="19">
        <v>8894</v>
      </c>
      <c r="M33" s="19">
        <v>8101</v>
      </c>
      <c r="N33" s="19">
        <v>27163</v>
      </c>
      <c r="O33" s="36"/>
      <c r="P33" s="36"/>
      <c r="Q33" s="36"/>
      <c r="R33" s="19"/>
      <c r="S33" s="19"/>
      <c r="T33" s="19"/>
      <c r="U33" s="19"/>
      <c r="V33" s="36"/>
      <c r="W33" s="36">
        <v>66131</v>
      </c>
      <c r="X33" s="36">
        <v>58845</v>
      </c>
      <c r="Y33" s="19">
        <v>7286</v>
      </c>
      <c r="Z33" s="20">
        <v>12.38</v>
      </c>
      <c r="AA33" s="21">
        <v>147123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-812885</v>
      </c>
      <c r="D35" s="17"/>
      <c r="E35" s="18">
        <v>-8636631</v>
      </c>
      <c r="F35" s="19">
        <v>-8636631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-4299996</v>
      </c>
      <c r="Y35" s="19">
        <v>4299996</v>
      </c>
      <c r="Z35" s="20">
        <v>-100</v>
      </c>
      <c r="AA35" s="21">
        <v>-8636631</v>
      </c>
    </row>
    <row r="36" spans="1:27" ht="13.5">
      <c r="A36" s="23" t="s">
        <v>57</v>
      </c>
      <c r="B36" s="24"/>
      <c r="C36" s="25">
        <f aca="true" t="shared" si="2" ref="C36:Y36">SUM(C31:C35)</f>
        <v>-812885</v>
      </c>
      <c r="D36" s="25">
        <f>SUM(D31:D35)</f>
        <v>0</v>
      </c>
      <c r="E36" s="26">
        <f t="shared" si="2"/>
        <v>-8489508</v>
      </c>
      <c r="F36" s="27">
        <f t="shared" si="2"/>
        <v>-8489508</v>
      </c>
      <c r="G36" s="27">
        <f t="shared" si="2"/>
        <v>8472</v>
      </c>
      <c r="H36" s="27">
        <f t="shared" si="2"/>
        <v>16098</v>
      </c>
      <c r="I36" s="27">
        <f t="shared" si="2"/>
        <v>14398</v>
      </c>
      <c r="J36" s="27">
        <f t="shared" si="2"/>
        <v>38968</v>
      </c>
      <c r="K36" s="27">
        <f t="shared" si="2"/>
        <v>10168</v>
      </c>
      <c r="L36" s="27">
        <f t="shared" si="2"/>
        <v>8894</v>
      </c>
      <c r="M36" s="27">
        <f t="shared" si="2"/>
        <v>8101</v>
      </c>
      <c r="N36" s="27">
        <f t="shared" si="2"/>
        <v>27163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66131</v>
      </c>
      <c r="X36" s="27">
        <f t="shared" si="2"/>
        <v>-4241151</v>
      </c>
      <c r="Y36" s="27">
        <f t="shared" si="2"/>
        <v>4307282</v>
      </c>
      <c r="Z36" s="28">
        <f>+IF(X36&lt;&gt;0,+(Y36/X36)*100,0)</f>
        <v>-101.55927011323105</v>
      </c>
      <c r="AA36" s="29">
        <f>SUM(AA31:AA35)</f>
        <v>-8489508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596275</v>
      </c>
      <c r="D38" s="31">
        <f>+D17+D27+D36</f>
        <v>0</v>
      </c>
      <c r="E38" s="32">
        <f t="shared" si="3"/>
        <v>-37483027</v>
      </c>
      <c r="F38" s="33">
        <f t="shared" si="3"/>
        <v>-37483027</v>
      </c>
      <c r="G38" s="33">
        <f t="shared" si="3"/>
        <v>9307699</v>
      </c>
      <c r="H38" s="33">
        <f t="shared" si="3"/>
        <v>14844963</v>
      </c>
      <c r="I38" s="33">
        <f t="shared" si="3"/>
        <v>-27398089</v>
      </c>
      <c r="J38" s="33">
        <f t="shared" si="3"/>
        <v>-3245427</v>
      </c>
      <c r="K38" s="33">
        <f t="shared" si="3"/>
        <v>-7724163</v>
      </c>
      <c r="L38" s="33">
        <f t="shared" si="3"/>
        <v>-8383535</v>
      </c>
      <c r="M38" s="33">
        <f t="shared" si="3"/>
        <v>5730566</v>
      </c>
      <c r="N38" s="33">
        <f t="shared" si="3"/>
        <v>-10377132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-13622559</v>
      </c>
      <c r="X38" s="33">
        <f t="shared" si="3"/>
        <v>-4427091</v>
      </c>
      <c r="Y38" s="33">
        <f t="shared" si="3"/>
        <v>-9195468</v>
      </c>
      <c r="Z38" s="34">
        <f>+IF(X38&lt;&gt;0,+(Y38/X38)*100,0)</f>
        <v>207.7090351203533</v>
      </c>
      <c r="AA38" s="35">
        <f>+AA17+AA27+AA36</f>
        <v>-37483027</v>
      </c>
    </row>
    <row r="39" spans="1:27" ht="13.5">
      <c r="A39" s="22" t="s">
        <v>59</v>
      </c>
      <c r="B39" s="16"/>
      <c r="C39" s="31">
        <v>1710430</v>
      </c>
      <c r="D39" s="31"/>
      <c r="E39" s="32">
        <v>7269285</v>
      </c>
      <c r="F39" s="33">
        <v>7269285</v>
      </c>
      <c r="G39" s="33">
        <v>7269285</v>
      </c>
      <c r="H39" s="33">
        <v>16576984</v>
      </c>
      <c r="I39" s="33">
        <v>31421947</v>
      </c>
      <c r="J39" s="33">
        <v>7269285</v>
      </c>
      <c r="K39" s="33">
        <v>4023858</v>
      </c>
      <c r="L39" s="33">
        <v>-3700305</v>
      </c>
      <c r="M39" s="33">
        <v>-12083840</v>
      </c>
      <c r="N39" s="33">
        <v>4023858</v>
      </c>
      <c r="O39" s="33"/>
      <c r="P39" s="33"/>
      <c r="Q39" s="33"/>
      <c r="R39" s="33"/>
      <c r="S39" s="33"/>
      <c r="T39" s="33"/>
      <c r="U39" s="33"/>
      <c r="V39" s="33"/>
      <c r="W39" s="33">
        <v>7269285</v>
      </c>
      <c r="X39" s="33">
        <v>7269285</v>
      </c>
      <c r="Y39" s="33"/>
      <c r="Z39" s="34"/>
      <c r="AA39" s="35">
        <v>7269285</v>
      </c>
    </row>
    <row r="40" spans="1:27" ht="13.5">
      <c r="A40" s="41" t="s">
        <v>60</v>
      </c>
      <c r="B40" s="42"/>
      <c r="C40" s="43">
        <v>2306705</v>
      </c>
      <c r="D40" s="43"/>
      <c r="E40" s="44">
        <v>-30213742</v>
      </c>
      <c r="F40" s="45">
        <v>-30213742</v>
      </c>
      <c r="G40" s="45">
        <v>16576984</v>
      </c>
      <c r="H40" s="45">
        <v>31421947</v>
      </c>
      <c r="I40" s="45">
        <v>4023858</v>
      </c>
      <c r="J40" s="45">
        <v>4023858</v>
      </c>
      <c r="K40" s="45">
        <v>-3700305</v>
      </c>
      <c r="L40" s="45">
        <v>-12083840</v>
      </c>
      <c r="M40" s="45">
        <v>-6353274</v>
      </c>
      <c r="N40" s="45">
        <v>-6353274</v>
      </c>
      <c r="O40" s="45"/>
      <c r="P40" s="45"/>
      <c r="Q40" s="45"/>
      <c r="R40" s="45"/>
      <c r="S40" s="45"/>
      <c r="T40" s="45"/>
      <c r="U40" s="45"/>
      <c r="V40" s="45"/>
      <c r="W40" s="45">
        <v>-6353274</v>
      </c>
      <c r="X40" s="45">
        <v>2842194</v>
      </c>
      <c r="Y40" s="45">
        <v>-9195468</v>
      </c>
      <c r="Z40" s="46">
        <v>-323.53</v>
      </c>
      <c r="AA40" s="47">
        <v>-30213742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200839504</v>
      </c>
      <c r="D6" s="17"/>
      <c r="E6" s="18">
        <v>207596000</v>
      </c>
      <c r="F6" s="19">
        <v>207596000</v>
      </c>
      <c r="G6" s="19">
        <v>6168986</v>
      </c>
      <c r="H6" s="19">
        <v>2171900</v>
      </c>
      <c r="I6" s="19">
        <v>2518420</v>
      </c>
      <c r="J6" s="19">
        <v>10859306</v>
      </c>
      <c r="K6" s="19">
        <v>7386975</v>
      </c>
      <c r="L6" s="19">
        <v>8767787</v>
      </c>
      <c r="M6" s="19">
        <v>8145693</v>
      </c>
      <c r="N6" s="19">
        <v>24300455</v>
      </c>
      <c r="O6" s="19"/>
      <c r="P6" s="19"/>
      <c r="Q6" s="19"/>
      <c r="R6" s="19"/>
      <c r="S6" s="19"/>
      <c r="T6" s="19"/>
      <c r="U6" s="19"/>
      <c r="V6" s="19"/>
      <c r="W6" s="19">
        <v>35159761</v>
      </c>
      <c r="X6" s="19">
        <v>100061272</v>
      </c>
      <c r="Y6" s="19">
        <v>-64901511</v>
      </c>
      <c r="Z6" s="20">
        <v>-64.86</v>
      </c>
      <c r="AA6" s="21">
        <v>207596000</v>
      </c>
    </row>
    <row r="7" spans="1:27" ht="13.5">
      <c r="A7" s="22" t="s">
        <v>34</v>
      </c>
      <c r="B7" s="16"/>
      <c r="C7" s="17">
        <v>332812591</v>
      </c>
      <c r="D7" s="17"/>
      <c r="E7" s="18">
        <v>714783526</v>
      </c>
      <c r="F7" s="19">
        <v>714783526</v>
      </c>
      <c r="G7" s="19">
        <v>24891512</v>
      </c>
      <c r="H7" s="19">
        <v>26823255</v>
      </c>
      <c r="I7" s="19">
        <v>28202858</v>
      </c>
      <c r="J7" s="19">
        <v>79917625</v>
      </c>
      <c r="K7" s="19">
        <v>19834104</v>
      </c>
      <c r="L7" s="19">
        <v>20732279</v>
      </c>
      <c r="M7" s="19">
        <v>14983599</v>
      </c>
      <c r="N7" s="19">
        <v>55549982</v>
      </c>
      <c r="O7" s="19"/>
      <c r="P7" s="19"/>
      <c r="Q7" s="19"/>
      <c r="R7" s="19"/>
      <c r="S7" s="19"/>
      <c r="T7" s="19"/>
      <c r="U7" s="19"/>
      <c r="V7" s="19"/>
      <c r="W7" s="19">
        <v>135467607</v>
      </c>
      <c r="X7" s="19">
        <v>344525659</v>
      </c>
      <c r="Y7" s="19">
        <v>-209058052</v>
      </c>
      <c r="Z7" s="20">
        <v>-60.68</v>
      </c>
      <c r="AA7" s="21">
        <v>714783526</v>
      </c>
    </row>
    <row r="8" spans="1:27" ht="13.5">
      <c r="A8" s="22" t="s">
        <v>35</v>
      </c>
      <c r="B8" s="16"/>
      <c r="C8" s="17">
        <v>123595700</v>
      </c>
      <c r="D8" s="17"/>
      <c r="E8" s="18">
        <v>111678254</v>
      </c>
      <c r="F8" s="19">
        <v>111678254</v>
      </c>
      <c r="G8" s="19">
        <v>13345049</v>
      </c>
      <c r="H8" s="19">
        <v>9871072</v>
      </c>
      <c r="I8" s="19">
        <v>11942464</v>
      </c>
      <c r="J8" s="19">
        <v>35158585</v>
      </c>
      <c r="K8" s="19">
        <v>8516973</v>
      </c>
      <c r="L8" s="19">
        <v>1288750</v>
      </c>
      <c r="M8" s="19">
        <v>6204642</v>
      </c>
      <c r="N8" s="19">
        <v>16010365</v>
      </c>
      <c r="O8" s="19"/>
      <c r="P8" s="19"/>
      <c r="Q8" s="19"/>
      <c r="R8" s="19"/>
      <c r="S8" s="19"/>
      <c r="T8" s="19"/>
      <c r="U8" s="19"/>
      <c r="V8" s="19"/>
      <c r="W8" s="19">
        <v>51168950</v>
      </c>
      <c r="X8" s="19">
        <v>53828918</v>
      </c>
      <c r="Y8" s="19">
        <v>-2659968</v>
      </c>
      <c r="Z8" s="20">
        <v>-4.94</v>
      </c>
      <c r="AA8" s="21">
        <v>111678254</v>
      </c>
    </row>
    <row r="9" spans="1:27" ht="13.5">
      <c r="A9" s="22" t="s">
        <v>36</v>
      </c>
      <c r="B9" s="16"/>
      <c r="C9" s="17">
        <v>454043000</v>
      </c>
      <c r="D9" s="17"/>
      <c r="E9" s="18">
        <v>564907000</v>
      </c>
      <c r="F9" s="19">
        <v>564907000</v>
      </c>
      <c r="G9" s="19">
        <v>196039667</v>
      </c>
      <c r="H9" s="19">
        <v>5647057</v>
      </c>
      <c r="I9" s="19">
        <v>13750000</v>
      </c>
      <c r="J9" s="19">
        <v>215436724</v>
      </c>
      <c r="K9" s="19">
        <v>1600000</v>
      </c>
      <c r="L9" s="19">
        <v>8632943</v>
      </c>
      <c r="M9" s="19">
        <v>159966333</v>
      </c>
      <c r="N9" s="19">
        <v>170199276</v>
      </c>
      <c r="O9" s="19"/>
      <c r="P9" s="19"/>
      <c r="Q9" s="19"/>
      <c r="R9" s="19"/>
      <c r="S9" s="19"/>
      <c r="T9" s="19"/>
      <c r="U9" s="19"/>
      <c r="V9" s="19"/>
      <c r="W9" s="19">
        <v>385636000</v>
      </c>
      <c r="X9" s="19">
        <v>345000000</v>
      </c>
      <c r="Y9" s="19">
        <v>40636000</v>
      </c>
      <c r="Z9" s="20">
        <v>11.78</v>
      </c>
      <c r="AA9" s="21">
        <v>564907000</v>
      </c>
    </row>
    <row r="10" spans="1:27" ht="13.5">
      <c r="A10" s="22" t="s">
        <v>37</v>
      </c>
      <c r="B10" s="16"/>
      <c r="C10" s="17">
        <v>187265000</v>
      </c>
      <c r="D10" s="17"/>
      <c r="E10" s="18">
        <v>185520000</v>
      </c>
      <c r="F10" s="19">
        <v>185520000</v>
      </c>
      <c r="G10" s="19">
        <v>72775000</v>
      </c>
      <c r="H10" s="19">
        <v>21913000</v>
      </c>
      <c r="I10" s="19"/>
      <c r="J10" s="19">
        <v>94688000</v>
      </c>
      <c r="K10" s="19"/>
      <c r="L10" s="19"/>
      <c r="M10" s="19">
        <v>42200000</v>
      </c>
      <c r="N10" s="19">
        <v>42200000</v>
      </c>
      <c r="O10" s="19"/>
      <c r="P10" s="19"/>
      <c r="Q10" s="19"/>
      <c r="R10" s="19"/>
      <c r="S10" s="19"/>
      <c r="T10" s="19"/>
      <c r="U10" s="19"/>
      <c r="V10" s="19"/>
      <c r="W10" s="19">
        <v>136888000</v>
      </c>
      <c r="X10" s="19">
        <v>110000000</v>
      </c>
      <c r="Y10" s="19">
        <v>26888000</v>
      </c>
      <c r="Z10" s="20">
        <v>24.44</v>
      </c>
      <c r="AA10" s="21">
        <v>185520000</v>
      </c>
    </row>
    <row r="11" spans="1:27" ht="13.5">
      <c r="A11" s="22" t="s">
        <v>38</v>
      </c>
      <c r="B11" s="16"/>
      <c r="C11" s="17">
        <v>26961587</v>
      </c>
      <c r="D11" s="17"/>
      <c r="E11" s="18">
        <v>28900000</v>
      </c>
      <c r="F11" s="19">
        <v>28900000</v>
      </c>
      <c r="G11" s="19">
        <v>2196125</v>
      </c>
      <c r="H11" s="19">
        <v>2688883</v>
      </c>
      <c r="I11" s="19">
        <v>2877916</v>
      </c>
      <c r="J11" s="19">
        <v>7762924</v>
      </c>
      <c r="K11" s="19">
        <v>2835635</v>
      </c>
      <c r="L11" s="19">
        <v>2564864</v>
      </c>
      <c r="M11" s="19">
        <v>2845663</v>
      </c>
      <c r="N11" s="19">
        <v>8246162</v>
      </c>
      <c r="O11" s="19"/>
      <c r="P11" s="19"/>
      <c r="Q11" s="19"/>
      <c r="R11" s="19"/>
      <c r="S11" s="19"/>
      <c r="T11" s="19"/>
      <c r="U11" s="19"/>
      <c r="V11" s="19"/>
      <c r="W11" s="19">
        <v>16009086</v>
      </c>
      <c r="X11" s="19">
        <v>13929800</v>
      </c>
      <c r="Y11" s="19">
        <v>2079286</v>
      </c>
      <c r="Z11" s="20">
        <v>14.93</v>
      </c>
      <c r="AA11" s="21">
        <v>28900000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-1201189199</v>
      </c>
      <c r="D14" s="17"/>
      <c r="E14" s="18">
        <v>-1324414777</v>
      </c>
      <c r="F14" s="19">
        <v>-1324414777</v>
      </c>
      <c r="G14" s="19">
        <v>-223120525</v>
      </c>
      <c r="H14" s="19">
        <v>-59562010</v>
      </c>
      <c r="I14" s="19">
        <v>-100187056</v>
      </c>
      <c r="J14" s="19">
        <v>-382869591</v>
      </c>
      <c r="K14" s="19">
        <v>-51875769</v>
      </c>
      <c r="L14" s="19">
        <v>-32400997</v>
      </c>
      <c r="M14" s="19">
        <v>-181409621</v>
      </c>
      <c r="N14" s="19">
        <v>-265686387</v>
      </c>
      <c r="O14" s="19"/>
      <c r="P14" s="19"/>
      <c r="Q14" s="19"/>
      <c r="R14" s="19"/>
      <c r="S14" s="19"/>
      <c r="T14" s="19"/>
      <c r="U14" s="19"/>
      <c r="V14" s="19"/>
      <c r="W14" s="19">
        <v>-648555978</v>
      </c>
      <c r="X14" s="19">
        <v>-638367922</v>
      </c>
      <c r="Y14" s="19">
        <v>-10188056</v>
      </c>
      <c r="Z14" s="20">
        <v>1.6</v>
      </c>
      <c r="AA14" s="21">
        <v>-1324414777</v>
      </c>
    </row>
    <row r="15" spans="1:27" ht="13.5">
      <c r="A15" s="22" t="s">
        <v>42</v>
      </c>
      <c r="B15" s="16"/>
      <c r="C15" s="17">
        <v>-4478516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>
        <v>-95000000</v>
      </c>
      <c r="D16" s="17"/>
      <c r="E16" s="18">
        <v>-105000000</v>
      </c>
      <c r="F16" s="19">
        <v>-105000000</v>
      </c>
      <c r="G16" s="19">
        <v>-5166667</v>
      </c>
      <c r="H16" s="19">
        <v>-3837057</v>
      </c>
      <c r="I16" s="19"/>
      <c r="J16" s="19">
        <v>-9003724</v>
      </c>
      <c r="K16" s="19">
        <v>-1600000</v>
      </c>
      <c r="L16" s="19">
        <v>-8632943</v>
      </c>
      <c r="M16" s="19">
        <v>-10366667</v>
      </c>
      <c r="N16" s="19">
        <v>-20599610</v>
      </c>
      <c r="O16" s="19"/>
      <c r="P16" s="19"/>
      <c r="Q16" s="19"/>
      <c r="R16" s="19"/>
      <c r="S16" s="19"/>
      <c r="T16" s="19"/>
      <c r="U16" s="19"/>
      <c r="V16" s="19"/>
      <c r="W16" s="19">
        <v>-29603334</v>
      </c>
      <c r="X16" s="19">
        <v>-50610000</v>
      </c>
      <c r="Y16" s="19">
        <v>21006666</v>
      </c>
      <c r="Z16" s="20">
        <v>-41.51</v>
      </c>
      <c r="AA16" s="21">
        <v>-105000000</v>
      </c>
    </row>
    <row r="17" spans="1:27" ht="13.5">
      <c r="A17" s="23" t="s">
        <v>44</v>
      </c>
      <c r="B17" s="24"/>
      <c r="C17" s="25">
        <f aca="true" t="shared" si="0" ref="C17:Y17">SUM(C6:C16)</f>
        <v>24849667</v>
      </c>
      <c r="D17" s="25">
        <f>SUM(D6:D16)</f>
        <v>0</v>
      </c>
      <c r="E17" s="26">
        <f t="shared" si="0"/>
        <v>383970003</v>
      </c>
      <c r="F17" s="27">
        <f t="shared" si="0"/>
        <v>383970003</v>
      </c>
      <c r="G17" s="27">
        <f t="shared" si="0"/>
        <v>87129147</v>
      </c>
      <c r="H17" s="27">
        <f t="shared" si="0"/>
        <v>5716100</v>
      </c>
      <c r="I17" s="27">
        <f t="shared" si="0"/>
        <v>-40895398</v>
      </c>
      <c r="J17" s="27">
        <f t="shared" si="0"/>
        <v>51949849</v>
      </c>
      <c r="K17" s="27">
        <f t="shared" si="0"/>
        <v>-13302082</v>
      </c>
      <c r="L17" s="27">
        <f t="shared" si="0"/>
        <v>952683</v>
      </c>
      <c r="M17" s="27">
        <f t="shared" si="0"/>
        <v>42569642</v>
      </c>
      <c r="N17" s="27">
        <f t="shared" si="0"/>
        <v>30220243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82170092</v>
      </c>
      <c r="X17" s="27">
        <f t="shared" si="0"/>
        <v>278367727</v>
      </c>
      <c r="Y17" s="27">
        <f t="shared" si="0"/>
        <v>-196197635</v>
      </c>
      <c r="Z17" s="28">
        <f>+IF(X17&lt;&gt;0,+(Y17/X17)*100,0)</f>
        <v>-70.4814588653806</v>
      </c>
      <c r="AA17" s="29">
        <f>SUM(AA6:AA16)</f>
        <v>383970003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-24515</v>
      </c>
      <c r="D21" s="17"/>
      <c r="E21" s="18">
        <v>6000000</v>
      </c>
      <c r="F21" s="19">
        <v>6000000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6000000</v>
      </c>
      <c r="Y21" s="36">
        <v>-6000000</v>
      </c>
      <c r="Z21" s="37">
        <v>-100</v>
      </c>
      <c r="AA21" s="38">
        <v>6000000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-377673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-70321239</v>
      </c>
      <c r="H24" s="19">
        <v>-1301924</v>
      </c>
      <c r="I24" s="19">
        <v>67677996</v>
      </c>
      <c r="J24" s="19">
        <v>-3945167</v>
      </c>
      <c r="K24" s="19">
        <v>16178231</v>
      </c>
      <c r="L24" s="19">
        <v>10200000</v>
      </c>
      <c r="M24" s="19"/>
      <c r="N24" s="19">
        <v>26378231</v>
      </c>
      <c r="O24" s="19"/>
      <c r="P24" s="19"/>
      <c r="Q24" s="19"/>
      <c r="R24" s="19"/>
      <c r="S24" s="19"/>
      <c r="T24" s="19"/>
      <c r="U24" s="19"/>
      <c r="V24" s="19"/>
      <c r="W24" s="19">
        <v>22433064</v>
      </c>
      <c r="X24" s="19"/>
      <c r="Y24" s="19">
        <v>22433064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-257920000</v>
      </c>
      <c r="F26" s="19">
        <v>-257920000</v>
      </c>
      <c r="G26" s="19">
        <v>-6564749</v>
      </c>
      <c r="H26" s="19">
        <v>-16322895</v>
      </c>
      <c r="I26" s="19">
        <v>-15773364</v>
      </c>
      <c r="J26" s="19">
        <v>-38661008</v>
      </c>
      <c r="K26" s="19">
        <v>-1762980</v>
      </c>
      <c r="L26" s="19">
        <v>-13421685</v>
      </c>
      <c r="M26" s="19">
        <v>-34509353</v>
      </c>
      <c r="N26" s="19">
        <v>-49694018</v>
      </c>
      <c r="O26" s="19"/>
      <c r="P26" s="19"/>
      <c r="Q26" s="19"/>
      <c r="R26" s="19"/>
      <c r="S26" s="19"/>
      <c r="T26" s="19"/>
      <c r="U26" s="19"/>
      <c r="V26" s="19"/>
      <c r="W26" s="19">
        <v>-88355026</v>
      </c>
      <c r="X26" s="19">
        <v>-124317440</v>
      </c>
      <c r="Y26" s="19">
        <v>35962414</v>
      </c>
      <c r="Z26" s="20">
        <v>-28.93</v>
      </c>
      <c r="AA26" s="21">
        <v>-257920000</v>
      </c>
    </row>
    <row r="27" spans="1:27" ht="13.5">
      <c r="A27" s="23" t="s">
        <v>51</v>
      </c>
      <c r="B27" s="24"/>
      <c r="C27" s="25">
        <f aca="true" t="shared" si="1" ref="C27:Y27">SUM(C21:C26)</f>
        <v>-402188</v>
      </c>
      <c r="D27" s="25">
        <f>SUM(D21:D26)</f>
        <v>0</v>
      </c>
      <c r="E27" s="26">
        <f t="shared" si="1"/>
        <v>-251920000</v>
      </c>
      <c r="F27" s="27">
        <f t="shared" si="1"/>
        <v>-251920000</v>
      </c>
      <c r="G27" s="27">
        <f t="shared" si="1"/>
        <v>-76885988</v>
      </c>
      <c r="H27" s="27">
        <f t="shared" si="1"/>
        <v>-17624819</v>
      </c>
      <c r="I27" s="27">
        <f t="shared" si="1"/>
        <v>51904632</v>
      </c>
      <c r="J27" s="27">
        <f t="shared" si="1"/>
        <v>-42606175</v>
      </c>
      <c r="K27" s="27">
        <f t="shared" si="1"/>
        <v>14415251</v>
      </c>
      <c r="L27" s="27">
        <f t="shared" si="1"/>
        <v>-3221685</v>
      </c>
      <c r="M27" s="27">
        <f t="shared" si="1"/>
        <v>-34509353</v>
      </c>
      <c r="N27" s="27">
        <f t="shared" si="1"/>
        <v>-23315787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-65921962</v>
      </c>
      <c r="X27" s="27">
        <f t="shared" si="1"/>
        <v>-118317440</v>
      </c>
      <c r="Y27" s="27">
        <f t="shared" si="1"/>
        <v>52395478</v>
      </c>
      <c r="Z27" s="28">
        <f>+IF(X27&lt;&gt;0,+(Y27/X27)*100,0)</f>
        <v>-44.28381648554938</v>
      </c>
      <c r="AA27" s="29">
        <f>SUM(AA21:AA26)</f>
        <v>-251920000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-2820965</v>
      </c>
      <c r="D35" s="17"/>
      <c r="E35" s="18">
        <v>-6000000</v>
      </c>
      <c r="F35" s="19">
        <v>-6000000</v>
      </c>
      <c r="G35" s="19">
        <v>-1999026</v>
      </c>
      <c r="H35" s="19"/>
      <c r="I35" s="19"/>
      <c r="J35" s="19">
        <v>-1999026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-1999026</v>
      </c>
      <c r="X35" s="19">
        <v>-2600000</v>
      </c>
      <c r="Y35" s="19">
        <v>600974</v>
      </c>
      <c r="Z35" s="20">
        <v>-23.11</v>
      </c>
      <c r="AA35" s="21">
        <v>-6000000</v>
      </c>
    </row>
    <row r="36" spans="1:27" ht="13.5">
      <c r="A36" s="23" t="s">
        <v>57</v>
      </c>
      <c r="B36" s="24"/>
      <c r="C36" s="25">
        <f aca="true" t="shared" si="2" ref="C36:Y36">SUM(C31:C35)</f>
        <v>-2820965</v>
      </c>
      <c r="D36" s="25">
        <f>SUM(D31:D35)</f>
        <v>0</v>
      </c>
      <c r="E36" s="26">
        <f t="shared" si="2"/>
        <v>-6000000</v>
      </c>
      <c r="F36" s="27">
        <f t="shared" si="2"/>
        <v>-6000000</v>
      </c>
      <c r="G36" s="27">
        <f t="shared" si="2"/>
        <v>-1999026</v>
      </c>
      <c r="H36" s="27">
        <f t="shared" si="2"/>
        <v>0</v>
      </c>
      <c r="I36" s="27">
        <f t="shared" si="2"/>
        <v>0</v>
      </c>
      <c r="J36" s="27">
        <f t="shared" si="2"/>
        <v>-1999026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-1999026</v>
      </c>
      <c r="X36" s="27">
        <f t="shared" si="2"/>
        <v>-2600000</v>
      </c>
      <c r="Y36" s="27">
        <f t="shared" si="2"/>
        <v>600974</v>
      </c>
      <c r="Z36" s="28">
        <f>+IF(X36&lt;&gt;0,+(Y36/X36)*100,0)</f>
        <v>-23.114384615384616</v>
      </c>
      <c r="AA36" s="29">
        <f>SUM(AA31:AA35)</f>
        <v>-6000000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21626514</v>
      </c>
      <c r="D38" s="31">
        <f>+D17+D27+D36</f>
        <v>0</v>
      </c>
      <c r="E38" s="32">
        <f t="shared" si="3"/>
        <v>126050003</v>
      </c>
      <c r="F38" s="33">
        <f t="shared" si="3"/>
        <v>126050003</v>
      </c>
      <c r="G38" s="33">
        <f t="shared" si="3"/>
        <v>8244133</v>
      </c>
      <c r="H38" s="33">
        <f t="shared" si="3"/>
        <v>-11908719</v>
      </c>
      <c r="I38" s="33">
        <f t="shared" si="3"/>
        <v>11009234</v>
      </c>
      <c r="J38" s="33">
        <f t="shared" si="3"/>
        <v>7344648</v>
      </c>
      <c r="K38" s="33">
        <f t="shared" si="3"/>
        <v>1113169</v>
      </c>
      <c r="L38" s="33">
        <f t="shared" si="3"/>
        <v>-2269002</v>
      </c>
      <c r="M38" s="33">
        <f t="shared" si="3"/>
        <v>8060289</v>
      </c>
      <c r="N38" s="33">
        <f t="shared" si="3"/>
        <v>6904456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14249104</v>
      </c>
      <c r="X38" s="33">
        <f t="shared" si="3"/>
        <v>157450287</v>
      </c>
      <c r="Y38" s="33">
        <f t="shared" si="3"/>
        <v>-143201183</v>
      </c>
      <c r="Z38" s="34">
        <f>+IF(X38&lt;&gt;0,+(Y38/X38)*100,0)</f>
        <v>-90.95009334597148</v>
      </c>
      <c r="AA38" s="35">
        <f>+AA17+AA27+AA36</f>
        <v>126050003</v>
      </c>
    </row>
    <row r="39" spans="1:27" ht="13.5">
      <c r="A39" s="22" t="s">
        <v>59</v>
      </c>
      <c r="B39" s="16"/>
      <c r="C39" s="31">
        <v>6728773</v>
      </c>
      <c r="D39" s="31"/>
      <c r="E39" s="32">
        <v>3000000</v>
      </c>
      <c r="F39" s="33">
        <v>3000000</v>
      </c>
      <c r="G39" s="33">
        <v>8592346</v>
      </c>
      <c r="H39" s="33">
        <v>16836479</v>
      </c>
      <c r="I39" s="33">
        <v>4927760</v>
      </c>
      <c r="J39" s="33">
        <v>8592346</v>
      </c>
      <c r="K39" s="33">
        <v>15936994</v>
      </c>
      <c r="L39" s="33">
        <v>17050163</v>
      </c>
      <c r="M39" s="33">
        <v>14781161</v>
      </c>
      <c r="N39" s="33">
        <v>15936994</v>
      </c>
      <c r="O39" s="33"/>
      <c r="P39" s="33"/>
      <c r="Q39" s="33"/>
      <c r="R39" s="33"/>
      <c r="S39" s="33"/>
      <c r="T39" s="33"/>
      <c r="U39" s="33"/>
      <c r="V39" s="33"/>
      <c r="W39" s="33">
        <v>8592346</v>
      </c>
      <c r="X39" s="33">
        <v>3000000</v>
      </c>
      <c r="Y39" s="33">
        <v>5592346</v>
      </c>
      <c r="Z39" s="34">
        <v>186.41</v>
      </c>
      <c r="AA39" s="35">
        <v>3000000</v>
      </c>
    </row>
    <row r="40" spans="1:27" ht="13.5">
      <c r="A40" s="41" t="s">
        <v>60</v>
      </c>
      <c r="B40" s="42"/>
      <c r="C40" s="43">
        <v>28355287</v>
      </c>
      <c r="D40" s="43"/>
      <c r="E40" s="44">
        <v>129050002</v>
      </c>
      <c r="F40" s="45">
        <v>129050002</v>
      </c>
      <c r="G40" s="45">
        <v>16836479</v>
      </c>
      <c r="H40" s="45">
        <v>4927760</v>
      </c>
      <c r="I40" s="45">
        <v>15936994</v>
      </c>
      <c r="J40" s="45">
        <v>15936994</v>
      </c>
      <c r="K40" s="45">
        <v>17050163</v>
      </c>
      <c r="L40" s="45">
        <v>14781161</v>
      </c>
      <c r="M40" s="45">
        <v>22841450</v>
      </c>
      <c r="N40" s="45">
        <v>22841450</v>
      </c>
      <c r="O40" s="45"/>
      <c r="P40" s="45"/>
      <c r="Q40" s="45"/>
      <c r="R40" s="45"/>
      <c r="S40" s="45"/>
      <c r="T40" s="45"/>
      <c r="U40" s="45"/>
      <c r="V40" s="45"/>
      <c r="W40" s="45">
        <v>22841450</v>
      </c>
      <c r="X40" s="45">
        <v>160450286</v>
      </c>
      <c r="Y40" s="45">
        <v>-137608836</v>
      </c>
      <c r="Z40" s="46">
        <v>-85.76</v>
      </c>
      <c r="AA40" s="47">
        <v>129050002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9594228</v>
      </c>
      <c r="F6" s="19">
        <v>9594228</v>
      </c>
      <c r="G6" s="19">
        <v>594392</v>
      </c>
      <c r="H6" s="19">
        <v>646013</v>
      </c>
      <c r="I6" s="19">
        <v>1662180</v>
      </c>
      <c r="J6" s="19">
        <v>2902585</v>
      </c>
      <c r="K6" s="19">
        <v>962840</v>
      </c>
      <c r="L6" s="19">
        <v>1318439</v>
      </c>
      <c r="M6" s="19">
        <v>441258</v>
      </c>
      <c r="N6" s="19">
        <v>2722537</v>
      </c>
      <c r="O6" s="19"/>
      <c r="P6" s="19"/>
      <c r="Q6" s="19"/>
      <c r="R6" s="19"/>
      <c r="S6" s="19"/>
      <c r="T6" s="19"/>
      <c r="U6" s="19"/>
      <c r="V6" s="19"/>
      <c r="W6" s="19">
        <v>5625122</v>
      </c>
      <c r="X6" s="19">
        <v>4797114</v>
      </c>
      <c r="Y6" s="19">
        <v>828008</v>
      </c>
      <c r="Z6" s="20">
        <v>17.26</v>
      </c>
      <c r="AA6" s="21">
        <v>9594228</v>
      </c>
    </row>
    <row r="7" spans="1:27" ht="13.5">
      <c r="A7" s="22" t="s">
        <v>34</v>
      </c>
      <c r="B7" s="16"/>
      <c r="C7" s="17"/>
      <c r="D7" s="17"/>
      <c r="E7" s="18">
        <v>24161700</v>
      </c>
      <c r="F7" s="19">
        <v>24161700</v>
      </c>
      <c r="G7" s="19">
        <v>976438</v>
      </c>
      <c r="H7" s="19">
        <v>1944771</v>
      </c>
      <c r="I7" s="19">
        <v>1989056</v>
      </c>
      <c r="J7" s="19">
        <v>4910265</v>
      </c>
      <c r="K7" s="19">
        <v>1317540</v>
      </c>
      <c r="L7" s="19">
        <v>1693304</v>
      </c>
      <c r="M7" s="19">
        <v>1773501</v>
      </c>
      <c r="N7" s="19">
        <v>4784345</v>
      </c>
      <c r="O7" s="19"/>
      <c r="P7" s="19"/>
      <c r="Q7" s="19"/>
      <c r="R7" s="19"/>
      <c r="S7" s="19"/>
      <c r="T7" s="19"/>
      <c r="U7" s="19"/>
      <c r="V7" s="19"/>
      <c r="W7" s="19">
        <v>9694610</v>
      </c>
      <c r="X7" s="19">
        <v>12080850</v>
      </c>
      <c r="Y7" s="19">
        <v>-2386240</v>
      </c>
      <c r="Z7" s="20">
        <v>-19.75</v>
      </c>
      <c r="AA7" s="21">
        <v>24161700</v>
      </c>
    </row>
    <row r="8" spans="1:27" ht="13.5">
      <c r="A8" s="22" t="s">
        <v>35</v>
      </c>
      <c r="B8" s="16"/>
      <c r="C8" s="17"/>
      <c r="D8" s="17"/>
      <c r="E8" s="18">
        <v>3647580</v>
      </c>
      <c r="F8" s="19">
        <v>3647580</v>
      </c>
      <c r="G8" s="19">
        <v>652054</v>
      </c>
      <c r="H8" s="19">
        <v>203679</v>
      </c>
      <c r="I8" s="19">
        <v>445650</v>
      </c>
      <c r="J8" s="19">
        <v>1301383</v>
      </c>
      <c r="K8" s="19">
        <v>492624</v>
      </c>
      <c r="L8" s="19">
        <v>371917</v>
      </c>
      <c r="M8" s="19">
        <v>70163</v>
      </c>
      <c r="N8" s="19">
        <v>934704</v>
      </c>
      <c r="O8" s="19"/>
      <c r="P8" s="19"/>
      <c r="Q8" s="19"/>
      <c r="R8" s="19"/>
      <c r="S8" s="19"/>
      <c r="T8" s="19"/>
      <c r="U8" s="19"/>
      <c r="V8" s="19"/>
      <c r="W8" s="19">
        <v>2236087</v>
      </c>
      <c r="X8" s="19">
        <v>1823790</v>
      </c>
      <c r="Y8" s="19">
        <v>412297</v>
      </c>
      <c r="Z8" s="20">
        <v>22.61</v>
      </c>
      <c r="AA8" s="21">
        <v>3647580</v>
      </c>
    </row>
    <row r="9" spans="1:27" ht="13.5">
      <c r="A9" s="22" t="s">
        <v>36</v>
      </c>
      <c r="B9" s="16"/>
      <c r="C9" s="17"/>
      <c r="D9" s="17"/>
      <c r="E9" s="18">
        <v>62840004</v>
      </c>
      <c r="F9" s="19">
        <v>62840004</v>
      </c>
      <c r="G9" s="19">
        <v>24929000</v>
      </c>
      <c r="H9" s="19">
        <v>2260000</v>
      </c>
      <c r="I9" s="19"/>
      <c r="J9" s="19">
        <v>27189000</v>
      </c>
      <c r="K9" s="19"/>
      <c r="L9" s="19">
        <v>450000</v>
      </c>
      <c r="M9" s="19">
        <v>18191000</v>
      </c>
      <c r="N9" s="19">
        <v>18641000</v>
      </c>
      <c r="O9" s="19"/>
      <c r="P9" s="19"/>
      <c r="Q9" s="19"/>
      <c r="R9" s="19"/>
      <c r="S9" s="19"/>
      <c r="T9" s="19"/>
      <c r="U9" s="19"/>
      <c r="V9" s="19"/>
      <c r="W9" s="19">
        <v>45830000</v>
      </c>
      <c r="X9" s="19">
        <v>31420002</v>
      </c>
      <c r="Y9" s="19">
        <v>14409998</v>
      </c>
      <c r="Z9" s="20">
        <v>45.86</v>
      </c>
      <c r="AA9" s="21">
        <v>62840004</v>
      </c>
    </row>
    <row r="10" spans="1:27" ht="13.5">
      <c r="A10" s="22" t="s">
        <v>37</v>
      </c>
      <c r="B10" s="16"/>
      <c r="C10" s="17"/>
      <c r="D10" s="17"/>
      <c r="E10" s="18">
        <v>47529996</v>
      </c>
      <c r="F10" s="19">
        <v>47529996</v>
      </c>
      <c r="G10" s="19">
        <v>9233053</v>
      </c>
      <c r="H10" s="19"/>
      <c r="I10" s="19">
        <v>2222128</v>
      </c>
      <c r="J10" s="19">
        <v>11455181</v>
      </c>
      <c r="K10" s="19"/>
      <c r="L10" s="19">
        <v>2462971</v>
      </c>
      <c r="M10" s="19">
        <v>7603799</v>
      </c>
      <c r="N10" s="19">
        <v>10066770</v>
      </c>
      <c r="O10" s="19"/>
      <c r="P10" s="19"/>
      <c r="Q10" s="19"/>
      <c r="R10" s="19"/>
      <c r="S10" s="19"/>
      <c r="T10" s="19"/>
      <c r="U10" s="19"/>
      <c r="V10" s="19"/>
      <c r="W10" s="19">
        <v>21521951</v>
      </c>
      <c r="X10" s="19">
        <v>23764998</v>
      </c>
      <c r="Y10" s="19">
        <v>-2243047</v>
      </c>
      <c r="Z10" s="20">
        <v>-9.44</v>
      </c>
      <c r="AA10" s="21">
        <v>47529996</v>
      </c>
    </row>
    <row r="11" spans="1:27" ht="13.5">
      <c r="A11" s="22" t="s">
        <v>38</v>
      </c>
      <c r="B11" s="16"/>
      <c r="C11" s="17"/>
      <c r="D11" s="17"/>
      <c r="E11" s="18">
        <v>9128892</v>
      </c>
      <c r="F11" s="19">
        <v>9128892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4564446</v>
      </c>
      <c r="Y11" s="19">
        <v>-4564446</v>
      </c>
      <c r="Z11" s="20">
        <v>-100</v>
      </c>
      <c r="AA11" s="21">
        <v>9128892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-129620758</v>
      </c>
      <c r="F14" s="19">
        <v>-129620758</v>
      </c>
      <c r="G14" s="19">
        <v>-7315319</v>
      </c>
      <c r="H14" s="19">
        <v>-7112394</v>
      </c>
      <c r="I14" s="19">
        <v>-6173023</v>
      </c>
      <c r="J14" s="19">
        <v>-20600736</v>
      </c>
      <c r="K14" s="19">
        <v>-7513858</v>
      </c>
      <c r="L14" s="19">
        <v>-5850242</v>
      </c>
      <c r="M14" s="19">
        <v>-13607956</v>
      </c>
      <c r="N14" s="19">
        <v>-26972056</v>
      </c>
      <c r="O14" s="19"/>
      <c r="P14" s="19"/>
      <c r="Q14" s="19"/>
      <c r="R14" s="19"/>
      <c r="S14" s="19"/>
      <c r="T14" s="19"/>
      <c r="U14" s="19"/>
      <c r="V14" s="19"/>
      <c r="W14" s="19">
        <v>-47572792</v>
      </c>
      <c r="X14" s="19">
        <v>-71941099</v>
      </c>
      <c r="Y14" s="19">
        <v>24368307</v>
      </c>
      <c r="Z14" s="20">
        <v>-33.87</v>
      </c>
      <c r="AA14" s="21">
        <v>-129620758</v>
      </c>
    </row>
    <row r="15" spans="1:27" ht="13.5">
      <c r="A15" s="22" t="s">
        <v>42</v>
      </c>
      <c r="B15" s="16"/>
      <c r="C15" s="17"/>
      <c r="D15" s="17"/>
      <c r="E15" s="18">
        <v>-634343</v>
      </c>
      <c r="F15" s="19">
        <v>-634343</v>
      </c>
      <c r="G15" s="19"/>
      <c r="H15" s="19">
        <v>-87088</v>
      </c>
      <c r="I15" s="19">
        <v>-70387</v>
      </c>
      <c r="J15" s="19">
        <v>-157475</v>
      </c>
      <c r="K15" s="19">
        <v>-107147</v>
      </c>
      <c r="L15" s="19">
        <v>-4228</v>
      </c>
      <c r="M15" s="19">
        <v>-105748</v>
      </c>
      <c r="N15" s="19">
        <v>-217123</v>
      </c>
      <c r="O15" s="19"/>
      <c r="P15" s="19"/>
      <c r="Q15" s="19"/>
      <c r="R15" s="19"/>
      <c r="S15" s="19"/>
      <c r="T15" s="19"/>
      <c r="U15" s="19"/>
      <c r="V15" s="19"/>
      <c r="W15" s="19">
        <v>-374598</v>
      </c>
      <c r="X15" s="19">
        <v>-211447</v>
      </c>
      <c r="Y15" s="19">
        <v>-163151</v>
      </c>
      <c r="Z15" s="20">
        <v>77.16</v>
      </c>
      <c r="AA15" s="21">
        <v>-634343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26647299</v>
      </c>
      <c r="F17" s="27">
        <f t="shared" si="0"/>
        <v>26647299</v>
      </c>
      <c r="G17" s="27">
        <f t="shared" si="0"/>
        <v>29069618</v>
      </c>
      <c r="H17" s="27">
        <f t="shared" si="0"/>
        <v>-2145019</v>
      </c>
      <c r="I17" s="27">
        <f t="shared" si="0"/>
        <v>75604</v>
      </c>
      <c r="J17" s="27">
        <f t="shared" si="0"/>
        <v>27000203</v>
      </c>
      <c r="K17" s="27">
        <f t="shared" si="0"/>
        <v>-4848001</v>
      </c>
      <c r="L17" s="27">
        <f t="shared" si="0"/>
        <v>442161</v>
      </c>
      <c r="M17" s="27">
        <f t="shared" si="0"/>
        <v>14366017</v>
      </c>
      <c r="N17" s="27">
        <f t="shared" si="0"/>
        <v>9960177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36960380</v>
      </c>
      <c r="X17" s="27">
        <f t="shared" si="0"/>
        <v>6298654</v>
      </c>
      <c r="Y17" s="27">
        <f t="shared" si="0"/>
        <v>30661726</v>
      </c>
      <c r="Z17" s="28">
        <f>+IF(X17&lt;&gt;0,+(Y17/X17)*100,0)</f>
        <v>486.7980682857004</v>
      </c>
      <c r="AA17" s="29">
        <f>SUM(AA6:AA16)</f>
        <v>26647299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-47529996</v>
      </c>
      <c r="F26" s="19">
        <v>-47529996</v>
      </c>
      <c r="G26" s="19">
        <v>-1768200</v>
      </c>
      <c r="H26" s="19">
        <v>-3180248</v>
      </c>
      <c r="I26" s="19">
        <v>-2796618</v>
      </c>
      <c r="J26" s="19">
        <v>-7745066</v>
      </c>
      <c r="K26" s="19"/>
      <c r="L26" s="19">
        <v>-1928710</v>
      </c>
      <c r="M26" s="19">
        <v>-6280576</v>
      </c>
      <c r="N26" s="19">
        <v>-8209286</v>
      </c>
      <c r="O26" s="19"/>
      <c r="P26" s="19"/>
      <c r="Q26" s="19"/>
      <c r="R26" s="19"/>
      <c r="S26" s="19"/>
      <c r="T26" s="19"/>
      <c r="U26" s="19"/>
      <c r="V26" s="19"/>
      <c r="W26" s="19">
        <v>-15954352</v>
      </c>
      <c r="X26" s="19">
        <v>-23764998</v>
      </c>
      <c r="Y26" s="19">
        <v>7810646</v>
      </c>
      <c r="Z26" s="20">
        <v>-32.87</v>
      </c>
      <c r="AA26" s="21">
        <v>-47529996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-47529996</v>
      </c>
      <c r="F27" s="27">
        <f t="shared" si="1"/>
        <v>-47529996</v>
      </c>
      <c r="G27" s="27">
        <f t="shared" si="1"/>
        <v>-1768200</v>
      </c>
      <c r="H27" s="27">
        <f t="shared" si="1"/>
        <v>-3180248</v>
      </c>
      <c r="I27" s="27">
        <f t="shared" si="1"/>
        <v>-2796618</v>
      </c>
      <c r="J27" s="27">
        <f t="shared" si="1"/>
        <v>-7745066</v>
      </c>
      <c r="K27" s="27">
        <f t="shared" si="1"/>
        <v>0</v>
      </c>
      <c r="L27" s="27">
        <f t="shared" si="1"/>
        <v>-1928710</v>
      </c>
      <c r="M27" s="27">
        <f t="shared" si="1"/>
        <v>-6280576</v>
      </c>
      <c r="N27" s="27">
        <f t="shared" si="1"/>
        <v>-8209286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-15954352</v>
      </c>
      <c r="X27" s="27">
        <f t="shared" si="1"/>
        <v>-23764998</v>
      </c>
      <c r="Y27" s="27">
        <f t="shared" si="1"/>
        <v>7810646</v>
      </c>
      <c r="Z27" s="28">
        <f>+IF(X27&lt;&gt;0,+(Y27/X27)*100,0)</f>
        <v>-32.86617570933522</v>
      </c>
      <c r="AA27" s="29">
        <f>SUM(AA21:AA26)</f>
        <v>-47529996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-920143</v>
      </c>
      <c r="F35" s="19">
        <v>-920143</v>
      </c>
      <c r="G35" s="19"/>
      <c r="H35" s="19"/>
      <c r="I35" s="19"/>
      <c r="J35" s="19"/>
      <c r="K35" s="19">
        <v>-102426</v>
      </c>
      <c r="L35" s="19"/>
      <c r="M35" s="19"/>
      <c r="N35" s="19">
        <v>-102426</v>
      </c>
      <c r="O35" s="19"/>
      <c r="P35" s="19"/>
      <c r="Q35" s="19"/>
      <c r="R35" s="19"/>
      <c r="S35" s="19"/>
      <c r="T35" s="19"/>
      <c r="U35" s="19"/>
      <c r="V35" s="19"/>
      <c r="W35" s="19">
        <v>-102426</v>
      </c>
      <c r="X35" s="19">
        <v>-920143</v>
      </c>
      <c r="Y35" s="19">
        <v>817717</v>
      </c>
      <c r="Z35" s="20">
        <v>-88.87</v>
      </c>
      <c r="AA35" s="21">
        <v>-920143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-920143</v>
      </c>
      <c r="F36" s="27">
        <f t="shared" si="2"/>
        <v>-920143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-102426</v>
      </c>
      <c r="L36" s="27">
        <f t="shared" si="2"/>
        <v>0</v>
      </c>
      <c r="M36" s="27">
        <f t="shared" si="2"/>
        <v>0</v>
      </c>
      <c r="N36" s="27">
        <f t="shared" si="2"/>
        <v>-102426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-102426</v>
      </c>
      <c r="X36" s="27">
        <f t="shared" si="2"/>
        <v>-920143</v>
      </c>
      <c r="Y36" s="27">
        <f t="shared" si="2"/>
        <v>817717</v>
      </c>
      <c r="Z36" s="28">
        <f>+IF(X36&lt;&gt;0,+(Y36/X36)*100,0)</f>
        <v>-88.86846935748031</v>
      </c>
      <c r="AA36" s="29">
        <f>SUM(AA31:AA35)</f>
        <v>-920143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-21802840</v>
      </c>
      <c r="F38" s="33">
        <f t="shared" si="3"/>
        <v>-21802840</v>
      </c>
      <c r="G38" s="33">
        <f t="shared" si="3"/>
        <v>27301418</v>
      </c>
      <c r="H38" s="33">
        <f t="shared" si="3"/>
        <v>-5325267</v>
      </c>
      <c r="I38" s="33">
        <f t="shared" si="3"/>
        <v>-2721014</v>
      </c>
      <c r="J38" s="33">
        <f t="shared" si="3"/>
        <v>19255137</v>
      </c>
      <c r="K38" s="33">
        <f t="shared" si="3"/>
        <v>-4950427</v>
      </c>
      <c r="L38" s="33">
        <f t="shared" si="3"/>
        <v>-1486549</v>
      </c>
      <c r="M38" s="33">
        <f t="shared" si="3"/>
        <v>8085441</v>
      </c>
      <c r="N38" s="33">
        <f t="shared" si="3"/>
        <v>1648465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20903602</v>
      </c>
      <c r="X38" s="33">
        <f t="shared" si="3"/>
        <v>-18386487</v>
      </c>
      <c r="Y38" s="33">
        <f t="shared" si="3"/>
        <v>39290089</v>
      </c>
      <c r="Z38" s="34">
        <f>+IF(X38&lt;&gt;0,+(Y38/X38)*100,0)</f>
        <v>-213.69002681153825</v>
      </c>
      <c r="AA38" s="35">
        <f>+AA17+AA27+AA36</f>
        <v>-21802840</v>
      </c>
    </row>
    <row r="39" spans="1:27" ht="13.5">
      <c r="A39" s="22" t="s">
        <v>59</v>
      </c>
      <c r="B39" s="16"/>
      <c r="C39" s="31"/>
      <c r="D39" s="31"/>
      <c r="E39" s="32">
        <v>-3224699</v>
      </c>
      <c r="F39" s="33">
        <v>-3224699</v>
      </c>
      <c r="G39" s="33">
        <v>16079943</v>
      </c>
      <c r="H39" s="33">
        <v>43381361</v>
      </c>
      <c r="I39" s="33">
        <v>38056094</v>
      </c>
      <c r="J39" s="33">
        <v>16079943</v>
      </c>
      <c r="K39" s="33">
        <v>35335080</v>
      </c>
      <c r="L39" s="33">
        <v>30384653</v>
      </c>
      <c r="M39" s="33">
        <v>28898104</v>
      </c>
      <c r="N39" s="33">
        <v>35335080</v>
      </c>
      <c r="O39" s="33"/>
      <c r="P39" s="33"/>
      <c r="Q39" s="33"/>
      <c r="R39" s="33"/>
      <c r="S39" s="33"/>
      <c r="T39" s="33"/>
      <c r="U39" s="33"/>
      <c r="V39" s="33"/>
      <c r="W39" s="33">
        <v>16079943</v>
      </c>
      <c r="X39" s="33">
        <v>-3224699</v>
      </c>
      <c r="Y39" s="33">
        <v>19304642</v>
      </c>
      <c r="Z39" s="34">
        <v>-598.65</v>
      </c>
      <c r="AA39" s="35">
        <v>-3224699</v>
      </c>
    </row>
    <row r="40" spans="1:27" ht="13.5">
      <c r="A40" s="41" t="s">
        <v>60</v>
      </c>
      <c r="B40" s="42"/>
      <c r="C40" s="43"/>
      <c r="D40" s="43"/>
      <c r="E40" s="44">
        <v>-25027541</v>
      </c>
      <c r="F40" s="45">
        <v>-25027541</v>
      </c>
      <c r="G40" s="45">
        <v>43381361</v>
      </c>
      <c r="H40" s="45">
        <v>38056094</v>
      </c>
      <c r="I40" s="45">
        <v>35335080</v>
      </c>
      <c r="J40" s="45">
        <v>35335080</v>
      </c>
      <c r="K40" s="45">
        <v>30384653</v>
      </c>
      <c r="L40" s="45">
        <v>28898104</v>
      </c>
      <c r="M40" s="45">
        <v>36983545</v>
      </c>
      <c r="N40" s="45">
        <v>36983545</v>
      </c>
      <c r="O40" s="45"/>
      <c r="P40" s="45"/>
      <c r="Q40" s="45"/>
      <c r="R40" s="45"/>
      <c r="S40" s="45"/>
      <c r="T40" s="45"/>
      <c r="U40" s="45"/>
      <c r="V40" s="45"/>
      <c r="W40" s="45">
        <v>36983545</v>
      </c>
      <c r="X40" s="45">
        <v>-21611188</v>
      </c>
      <c r="Y40" s="45">
        <v>58594733</v>
      </c>
      <c r="Z40" s="46">
        <v>-271.13</v>
      </c>
      <c r="AA40" s="47">
        <v>-25027541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6359073</v>
      </c>
      <c r="D6" s="17"/>
      <c r="E6" s="18">
        <v>10960432</v>
      </c>
      <c r="F6" s="19">
        <v>10960432</v>
      </c>
      <c r="G6" s="19">
        <v>473936</v>
      </c>
      <c r="H6" s="19">
        <v>718339</v>
      </c>
      <c r="I6" s="19">
        <v>543027</v>
      </c>
      <c r="J6" s="19">
        <v>1735302</v>
      </c>
      <c r="K6" s="19">
        <v>803905</v>
      </c>
      <c r="L6" s="19">
        <v>692804</v>
      </c>
      <c r="M6" s="19">
        <v>1152147</v>
      </c>
      <c r="N6" s="19">
        <v>2648856</v>
      </c>
      <c r="O6" s="19"/>
      <c r="P6" s="19"/>
      <c r="Q6" s="19"/>
      <c r="R6" s="19"/>
      <c r="S6" s="19"/>
      <c r="T6" s="19"/>
      <c r="U6" s="19"/>
      <c r="V6" s="19"/>
      <c r="W6" s="19">
        <v>4384158</v>
      </c>
      <c r="X6" s="19">
        <v>5500002</v>
      </c>
      <c r="Y6" s="19">
        <v>-1115844</v>
      </c>
      <c r="Z6" s="20">
        <v>-20.29</v>
      </c>
      <c r="AA6" s="21">
        <v>10960432</v>
      </c>
    </row>
    <row r="7" spans="1:27" ht="13.5">
      <c r="A7" s="22" t="s">
        <v>34</v>
      </c>
      <c r="B7" s="16"/>
      <c r="C7" s="17">
        <v>29237678</v>
      </c>
      <c r="D7" s="17"/>
      <c r="E7" s="18">
        <v>83375984</v>
      </c>
      <c r="F7" s="19">
        <v>83375984</v>
      </c>
      <c r="G7" s="19">
        <v>2680820</v>
      </c>
      <c r="H7" s="19">
        <v>4722314</v>
      </c>
      <c r="I7" s="19">
        <v>4163482</v>
      </c>
      <c r="J7" s="19">
        <v>11566616</v>
      </c>
      <c r="K7" s="19">
        <v>3765548</v>
      </c>
      <c r="L7" s="19">
        <v>3281896</v>
      </c>
      <c r="M7" s="19">
        <v>3466001</v>
      </c>
      <c r="N7" s="19">
        <v>10513445</v>
      </c>
      <c r="O7" s="19"/>
      <c r="P7" s="19"/>
      <c r="Q7" s="19"/>
      <c r="R7" s="19"/>
      <c r="S7" s="19"/>
      <c r="T7" s="19"/>
      <c r="U7" s="19"/>
      <c r="V7" s="19"/>
      <c r="W7" s="19">
        <v>22080061</v>
      </c>
      <c r="X7" s="19">
        <v>36263534</v>
      </c>
      <c r="Y7" s="19">
        <v>-14183473</v>
      </c>
      <c r="Z7" s="20">
        <v>-39.11</v>
      </c>
      <c r="AA7" s="21">
        <v>83375984</v>
      </c>
    </row>
    <row r="8" spans="1:27" ht="13.5">
      <c r="A8" s="22" t="s">
        <v>35</v>
      </c>
      <c r="B8" s="16"/>
      <c r="C8" s="17"/>
      <c r="D8" s="17"/>
      <c r="E8" s="18">
        <v>2273364</v>
      </c>
      <c r="F8" s="19">
        <v>2273364</v>
      </c>
      <c r="G8" s="19">
        <v>3693705</v>
      </c>
      <c r="H8" s="19">
        <v>1966582</v>
      </c>
      <c r="I8" s="19">
        <v>2695349</v>
      </c>
      <c r="J8" s="19">
        <v>8355636</v>
      </c>
      <c r="K8" s="19">
        <v>225180</v>
      </c>
      <c r="L8" s="19">
        <v>320716</v>
      </c>
      <c r="M8" s="19">
        <v>223593</v>
      </c>
      <c r="N8" s="19">
        <v>769489</v>
      </c>
      <c r="O8" s="19"/>
      <c r="P8" s="19"/>
      <c r="Q8" s="19"/>
      <c r="R8" s="19"/>
      <c r="S8" s="19"/>
      <c r="T8" s="19"/>
      <c r="U8" s="19"/>
      <c r="V8" s="19"/>
      <c r="W8" s="19">
        <v>9125125</v>
      </c>
      <c r="X8" s="19">
        <v>1136682</v>
      </c>
      <c r="Y8" s="19">
        <v>7988443</v>
      </c>
      <c r="Z8" s="20">
        <v>702.79</v>
      </c>
      <c r="AA8" s="21">
        <v>2273364</v>
      </c>
    </row>
    <row r="9" spans="1:27" ht="13.5">
      <c r="A9" s="22" t="s">
        <v>36</v>
      </c>
      <c r="B9" s="16"/>
      <c r="C9" s="17">
        <v>94129802</v>
      </c>
      <c r="D9" s="17"/>
      <c r="E9" s="18">
        <v>71511051</v>
      </c>
      <c r="F9" s="19">
        <v>71511051</v>
      </c>
      <c r="G9" s="19">
        <v>28485000</v>
      </c>
      <c r="H9" s="19">
        <v>1810000</v>
      </c>
      <c r="I9" s="19"/>
      <c r="J9" s="19">
        <v>30295000</v>
      </c>
      <c r="K9" s="19"/>
      <c r="L9" s="19"/>
      <c r="M9" s="19">
        <v>22165000</v>
      </c>
      <c r="N9" s="19">
        <v>22165000</v>
      </c>
      <c r="O9" s="19"/>
      <c r="P9" s="19"/>
      <c r="Q9" s="19"/>
      <c r="R9" s="19"/>
      <c r="S9" s="19"/>
      <c r="T9" s="19"/>
      <c r="U9" s="19"/>
      <c r="V9" s="19"/>
      <c r="W9" s="19">
        <v>52460000</v>
      </c>
      <c r="X9" s="19">
        <v>53633288</v>
      </c>
      <c r="Y9" s="19">
        <v>-1173288</v>
      </c>
      <c r="Z9" s="20">
        <v>-2.19</v>
      </c>
      <c r="AA9" s="21">
        <v>71511051</v>
      </c>
    </row>
    <row r="10" spans="1:27" ht="13.5">
      <c r="A10" s="22" t="s">
        <v>37</v>
      </c>
      <c r="B10" s="16"/>
      <c r="C10" s="17">
        <v>48584974</v>
      </c>
      <c r="D10" s="17"/>
      <c r="E10" s="18">
        <v>56667952</v>
      </c>
      <c r="F10" s="19">
        <v>56667952</v>
      </c>
      <c r="G10" s="19">
        <v>5350000</v>
      </c>
      <c r="H10" s="19"/>
      <c r="I10" s="19"/>
      <c r="J10" s="19">
        <v>5350000</v>
      </c>
      <c r="K10" s="19"/>
      <c r="L10" s="19">
        <v>222902</v>
      </c>
      <c r="M10" s="19">
        <v>9747231</v>
      </c>
      <c r="N10" s="19">
        <v>9970133</v>
      </c>
      <c r="O10" s="19"/>
      <c r="P10" s="19"/>
      <c r="Q10" s="19"/>
      <c r="R10" s="19"/>
      <c r="S10" s="19"/>
      <c r="T10" s="19"/>
      <c r="U10" s="19"/>
      <c r="V10" s="19"/>
      <c r="W10" s="19">
        <v>15320133</v>
      </c>
      <c r="X10" s="19">
        <v>28958976</v>
      </c>
      <c r="Y10" s="19">
        <v>-13638843</v>
      </c>
      <c r="Z10" s="20">
        <v>-47.1</v>
      </c>
      <c r="AA10" s="21">
        <v>56667952</v>
      </c>
    </row>
    <row r="11" spans="1:27" ht="13.5">
      <c r="A11" s="22" t="s">
        <v>38</v>
      </c>
      <c r="B11" s="16"/>
      <c r="C11" s="17">
        <v>19983031</v>
      </c>
      <c r="D11" s="17"/>
      <c r="E11" s="18">
        <v>14049516</v>
      </c>
      <c r="F11" s="19">
        <v>14049516</v>
      </c>
      <c r="G11" s="19">
        <v>953</v>
      </c>
      <c r="H11" s="19">
        <v>2676</v>
      </c>
      <c r="I11" s="19">
        <v>1708</v>
      </c>
      <c r="J11" s="19">
        <v>5337</v>
      </c>
      <c r="K11" s="19">
        <v>1285</v>
      </c>
      <c r="L11" s="19"/>
      <c r="M11" s="19"/>
      <c r="N11" s="19">
        <v>1285</v>
      </c>
      <c r="O11" s="19"/>
      <c r="P11" s="19"/>
      <c r="Q11" s="19"/>
      <c r="R11" s="19"/>
      <c r="S11" s="19"/>
      <c r="T11" s="19"/>
      <c r="U11" s="19"/>
      <c r="V11" s="19"/>
      <c r="W11" s="19">
        <v>6622</v>
      </c>
      <c r="X11" s="19">
        <v>7024758</v>
      </c>
      <c r="Y11" s="19">
        <v>-7018136</v>
      </c>
      <c r="Z11" s="20">
        <v>-99.91</v>
      </c>
      <c r="AA11" s="21">
        <v>14049516</v>
      </c>
    </row>
    <row r="12" spans="1:27" ht="13.5">
      <c r="A12" s="22" t="s">
        <v>39</v>
      </c>
      <c r="B12" s="16"/>
      <c r="C12" s="17">
        <v>32354</v>
      </c>
      <c r="D12" s="17"/>
      <c r="E12" s="18">
        <v>20000</v>
      </c>
      <c r="F12" s="19">
        <v>20000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>
        <v>20000</v>
      </c>
      <c r="Y12" s="19">
        <v>-20000</v>
      </c>
      <c r="Z12" s="20">
        <v>-100</v>
      </c>
      <c r="AA12" s="21">
        <v>20000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-136946950</v>
      </c>
      <c r="D14" s="17"/>
      <c r="E14" s="18">
        <v>-188095092</v>
      </c>
      <c r="F14" s="19">
        <v>-188095092</v>
      </c>
      <c r="G14" s="19">
        <v>-25453102</v>
      </c>
      <c r="H14" s="19">
        <v>-14640238</v>
      </c>
      <c r="I14" s="19">
        <v>-9948566</v>
      </c>
      <c r="J14" s="19">
        <v>-50041906</v>
      </c>
      <c r="K14" s="19">
        <v>-12797152</v>
      </c>
      <c r="L14" s="19">
        <v>-10010982</v>
      </c>
      <c r="M14" s="19">
        <v>-15286173</v>
      </c>
      <c r="N14" s="19">
        <v>-38094307</v>
      </c>
      <c r="O14" s="19"/>
      <c r="P14" s="19"/>
      <c r="Q14" s="19"/>
      <c r="R14" s="19"/>
      <c r="S14" s="19"/>
      <c r="T14" s="19"/>
      <c r="U14" s="19"/>
      <c r="V14" s="19"/>
      <c r="W14" s="19">
        <v>-88136213</v>
      </c>
      <c r="X14" s="19">
        <v>-94347546</v>
      </c>
      <c r="Y14" s="19">
        <v>6211333</v>
      </c>
      <c r="Z14" s="20">
        <v>-6.58</v>
      </c>
      <c r="AA14" s="21">
        <v>-188095092</v>
      </c>
    </row>
    <row r="15" spans="1:27" ht="13.5">
      <c r="A15" s="22" t="s">
        <v>42</v>
      </c>
      <c r="B15" s="16"/>
      <c r="C15" s="17">
        <v>-9822195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>
        <v>-114007</v>
      </c>
      <c r="L16" s="19">
        <v>-113044</v>
      </c>
      <c r="M16" s="19">
        <v>-114730</v>
      </c>
      <c r="N16" s="19">
        <v>-341781</v>
      </c>
      <c r="O16" s="19"/>
      <c r="P16" s="19"/>
      <c r="Q16" s="19"/>
      <c r="R16" s="19"/>
      <c r="S16" s="19"/>
      <c r="T16" s="19"/>
      <c r="U16" s="19"/>
      <c r="V16" s="19"/>
      <c r="W16" s="19">
        <v>-341781</v>
      </c>
      <c r="X16" s="19"/>
      <c r="Y16" s="19">
        <v>-341781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51557767</v>
      </c>
      <c r="D17" s="25">
        <f>SUM(D6:D16)</f>
        <v>0</v>
      </c>
      <c r="E17" s="26">
        <f t="shared" si="0"/>
        <v>50763207</v>
      </c>
      <c r="F17" s="27">
        <f t="shared" si="0"/>
        <v>50763207</v>
      </c>
      <c r="G17" s="27">
        <f t="shared" si="0"/>
        <v>15231312</v>
      </c>
      <c r="H17" s="27">
        <f t="shared" si="0"/>
        <v>-5420327</v>
      </c>
      <c r="I17" s="27">
        <f t="shared" si="0"/>
        <v>-2545000</v>
      </c>
      <c r="J17" s="27">
        <f t="shared" si="0"/>
        <v>7265985</v>
      </c>
      <c r="K17" s="27">
        <f t="shared" si="0"/>
        <v>-8115241</v>
      </c>
      <c r="L17" s="27">
        <f t="shared" si="0"/>
        <v>-5605708</v>
      </c>
      <c r="M17" s="27">
        <f t="shared" si="0"/>
        <v>21353069</v>
      </c>
      <c r="N17" s="27">
        <f t="shared" si="0"/>
        <v>7632120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14898105</v>
      </c>
      <c r="X17" s="27">
        <f t="shared" si="0"/>
        <v>38189694</v>
      </c>
      <c r="Y17" s="27">
        <f t="shared" si="0"/>
        <v>-23291589</v>
      </c>
      <c r="Z17" s="28">
        <f>+IF(X17&lt;&gt;0,+(Y17/X17)*100,0)</f>
        <v>-60.98920038479492</v>
      </c>
      <c r="AA17" s="29">
        <f>SUM(AA6:AA16)</f>
        <v>50763207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-6010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48149</v>
      </c>
      <c r="D23" s="40"/>
      <c r="E23" s="18"/>
      <c r="F23" s="19"/>
      <c r="G23" s="36">
        <v>-15871501</v>
      </c>
      <c r="H23" s="36">
        <v>9588560</v>
      </c>
      <c r="I23" s="36">
        <v>19054954</v>
      </c>
      <c r="J23" s="19">
        <v>12772013</v>
      </c>
      <c r="K23" s="36">
        <v>10037388</v>
      </c>
      <c r="L23" s="36">
        <v>5858908</v>
      </c>
      <c r="M23" s="19">
        <v>-16514296</v>
      </c>
      <c r="N23" s="36">
        <v>-618000</v>
      </c>
      <c r="O23" s="36"/>
      <c r="P23" s="36"/>
      <c r="Q23" s="19"/>
      <c r="R23" s="36"/>
      <c r="S23" s="36"/>
      <c r="T23" s="19"/>
      <c r="U23" s="36"/>
      <c r="V23" s="36"/>
      <c r="W23" s="36">
        <v>12154013</v>
      </c>
      <c r="X23" s="19"/>
      <c r="Y23" s="36">
        <v>12154013</v>
      </c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-57906193</v>
      </c>
      <c r="D26" s="17"/>
      <c r="E26" s="18">
        <v>-58417956</v>
      </c>
      <c r="F26" s="19">
        <v>-58417956</v>
      </c>
      <c r="G26" s="19">
        <v>-670</v>
      </c>
      <c r="H26" s="19">
        <v>-1753399</v>
      </c>
      <c r="I26" s="19">
        <v>-18454863</v>
      </c>
      <c r="J26" s="19">
        <v>-20208932</v>
      </c>
      <c r="K26" s="19">
        <v>-1991815</v>
      </c>
      <c r="L26" s="19">
        <v>-393928</v>
      </c>
      <c r="M26" s="19">
        <v>-4838957</v>
      </c>
      <c r="N26" s="19">
        <v>-7224700</v>
      </c>
      <c r="O26" s="19"/>
      <c r="P26" s="19"/>
      <c r="Q26" s="19"/>
      <c r="R26" s="19"/>
      <c r="S26" s="19"/>
      <c r="T26" s="19"/>
      <c r="U26" s="19"/>
      <c r="V26" s="19"/>
      <c r="W26" s="19">
        <v>-27433632</v>
      </c>
      <c r="X26" s="19">
        <v>-29521478</v>
      </c>
      <c r="Y26" s="19">
        <v>2087846</v>
      </c>
      <c r="Z26" s="20">
        <v>-7.07</v>
      </c>
      <c r="AA26" s="21">
        <v>-58417956</v>
      </c>
    </row>
    <row r="27" spans="1:27" ht="13.5">
      <c r="A27" s="23" t="s">
        <v>51</v>
      </c>
      <c r="B27" s="24"/>
      <c r="C27" s="25">
        <f aca="true" t="shared" si="1" ref="C27:Y27">SUM(C21:C26)</f>
        <v>-57864054</v>
      </c>
      <c r="D27" s="25">
        <f>SUM(D21:D26)</f>
        <v>0</v>
      </c>
      <c r="E27" s="26">
        <f t="shared" si="1"/>
        <v>-58417956</v>
      </c>
      <c r="F27" s="27">
        <f t="shared" si="1"/>
        <v>-58417956</v>
      </c>
      <c r="G27" s="27">
        <f t="shared" si="1"/>
        <v>-15872171</v>
      </c>
      <c r="H27" s="27">
        <f t="shared" si="1"/>
        <v>7835161</v>
      </c>
      <c r="I27" s="27">
        <f t="shared" si="1"/>
        <v>600091</v>
      </c>
      <c r="J27" s="27">
        <f t="shared" si="1"/>
        <v>-7436919</v>
      </c>
      <c r="K27" s="27">
        <f t="shared" si="1"/>
        <v>8045573</v>
      </c>
      <c r="L27" s="27">
        <f t="shared" si="1"/>
        <v>5464980</v>
      </c>
      <c r="M27" s="27">
        <f t="shared" si="1"/>
        <v>-21353253</v>
      </c>
      <c r="N27" s="27">
        <f t="shared" si="1"/>
        <v>-7842700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-15279619</v>
      </c>
      <c r="X27" s="27">
        <f t="shared" si="1"/>
        <v>-29521478</v>
      </c>
      <c r="Y27" s="27">
        <f t="shared" si="1"/>
        <v>14241859</v>
      </c>
      <c r="Z27" s="28">
        <f>+IF(X27&lt;&gt;0,+(Y27/X27)*100,0)</f>
        <v>-48.242364423624046</v>
      </c>
      <c r="AA27" s="29">
        <f>SUM(AA21:AA26)</f>
        <v>-58417956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-1990</v>
      </c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>
        <v>9660</v>
      </c>
      <c r="M33" s="19"/>
      <c r="N33" s="19">
        <v>9660</v>
      </c>
      <c r="O33" s="36"/>
      <c r="P33" s="36"/>
      <c r="Q33" s="36"/>
      <c r="R33" s="19"/>
      <c r="S33" s="19"/>
      <c r="T33" s="19"/>
      <c r="U33" s="19"/>
      <c r="V33" s="36"/>
      <c r="W33" s="36">
        <v>9660</v>
      </c>
      <c r="X33" s="36"/>
      <c r="Y33" s="19">
        <v>9660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-1990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9660</v>
      </c>
      <c r="M36" s="27">
        <f t="shared" si="2"/>
        <v>0</v>
      </c>
      <c r="N36" s="27">
        <f t="shared" si="2"/>
        <v>9660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9660</v>
      </c>
      <c r="X36" s="27">
        <f t="shared" si="2"/>
        <v>0</v>
      </c>
      <c r="Y36" s="27">
        <f t="shared" si="2"/>
        <v>9660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-6308277</v>
      </c>
      <c r="D38" s="31">
        <f>+D17+D27+D36</f>
        <v>0</v>
      </c>
      <c r="E38" s="32">
        <f t="shared" si="3"/>
        <v>-7654749</v>
      </c>
      <c r="F38" s="33">
        <f t="shared" si="3"/>
        <v>-7654749</v>
      </c>
      <c r="G38" s="33">
        <f t="shared" si="3"/>
        <v>-640859</v>
      </c>
      <c r="H38" s="33">
        <f t="shared" si="3"/>
        <v>2414834</v>
      </c>
      <c r="I38" s="33">
        <f t="shared" si="3"/>
        <v>-1944909</v>
      </c>
      <c r="J38" s="33">
        <f t="shared" si="3"/>
        <v>-170934</v>
      </c>
      <c r="K38" s="33">
        <f t="shared" si="3"/>
        <v>-69668</v>
      </c>
      <c r="L38" s="33">
        <f t="shared" si="3"/>
        <v>-131068</v>
      </c>
      <c r="M38" s="33">
        <f t="shared" si="3"/>
        <v>-184</v>
      </c>
      <c r="N38" s="33">
        <f t="shared" si="3"/>
        <v>-200920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-371854</v>
      </c>
      <c r="X38" s="33">
        <f t="shared" si="3"/>
        <v>8668216</v>
      </c>
      <c r="Y38" s="33">
        <f t="shared" si="3"/>
        <v>-9040070</v>
      </c>
      <c r="Z38" s="34">
        <f>+IF(X38&lt;&gt;0,+(Y38/X38)*100,0)</f>
        <v>-104.2898561826332</v>
      </c>
      <c r="AA38" s="35">
        <f>+AA17+AA27+AA36</f>
        <v>-7654749</v>
      </c>
    </row>
    <row r="39" spans="1:27" ht="13.5">
      <c r="A39" s="22" t="s">
        <v>59</v>
      </c>
      <c r="B39" s="16"/>
      <c r="C39" s="31">
        <v>7197621</v>
      </c>
      <c r="D39" s="31"/>
      <c r="E39" s="32">
        <v>5000</v>
      </c>
      <c r="F39" s="33">
        <v>5000</v>
      </c>
      <c r="G39" s="33">
        <v>622180</v>
      </c>
      <c r="H39" s="33">
        <v>-18679</v>
      </c>
      <c r="I39" s="33">
        <v>2396155</v>
      </c>
      <c r="J39" s="33">
        <v>622180</v>
      </c>
      <c r="K39" s="33">
        <v>451246</v>
      </c>
      <c r="L39" s="33">
        <v>381578</v>
      </c>
      <c r="M39" s="33">
        <v>250510</v>
      </c>
      <c r="N39" s="33">
        <v>451246</v>
      </c>
      <c r="O39" s="33"/>
      <c r="P39" s="33"/>
      <c r="Q39" s="33"/>
      <c r="R39" s="33"/>
      <c r="S39" s="33"/>
      <c r="T39" s="33"/>
      <c r="U39" s="33"/>
      <c r="V39" s="33"/>
      <c r="W39" s="33">
        <v>622180</v>
      </c>
      <c r="X39" s="33">
        <v>5000</v>
      </c>
      <c r="Y39" s="33">
        <v>617180</v>
      </c>
      <c r="Z39" s="34">
        <v>12343.6</v>
      </c>
      <c r="AA39" s="35">
        <v>5000</v>
      </c>
    </row>
    <row r="40" spans="1:27" ht="13.5">
      <c r="A40" s="41" t="s">
        <v>60</v>
      </c>
      <c r="B40" s="42"/>
      <c r="C40" s="43">
        <v>889344</v>
      </c>
      <c r="D40" s="43"/>
      <c r="E40" s="44">
        <v>-7649749</v>
      </c>
      <c r="F40" s="45">
        <v>-7649749</v>
      </c>
      <c r="G40" s="45">
        <v>-18679</v>
      </c>
      <c r="H40" s="45">
        <v>2396155</v>
      </c>
      <c r="I40" s="45">
        <v>451246</v>
      </c>
      <c r="J40" s="45">
        <v>451246</v>
      </c>
      <c r="K40" s="45">
        <v>381578</v>
      </c>
      <c r="L40" s="45">
        <v>250510</v>
      </c>
      <c r="M40" s="45">
        <v>250326</v>
      </c>
      <c r="N40" s="45">
        <v>250326</v>
      </c>
      <c r="O40" s="45"/>
      <c r="P40" s="45"/>
      <c r="Q40" s="45"/>
      <c r="R40" s="45"/>
      <c r="S40" s="45"/>
      <c r="T40" s="45"/>
      <c r="U40" s="45"/>
      <c r="V40" s="45"/>
      <c r="W40" s="45">
        <v>250326</v>
      </c>
      <c r="X40" s="45">
        <v>8673216</v>
      </c>
      <c r="Y40" s="45">
        <v>-8422890</v>
      </c>
      <c r="Z40" s="46">
        <v>-97.11</v>
      </c>
      <c r="AA40" s="47">
        <v>-7649749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/>
      <c r="D8" s="17"/>
      <c r="E8" s="18">
        <v>3450916</v>
      </c>
      <c r="F8" s="19">
        <v>3450916</v>
      </c>
      <c r="G8" s="19">
        <v>158693</v>
      </c>
      <c r="H8" s="19">
        <v>25550</v>
      </c>
      <c r="I8" s="19">
        <v>1245936</v>
      </c>
      <c r="J8" s="19">
        <v>1430179</v>
      </c>
      <c r="K8" s="19">
        <v>28647</v>
      </c>
      <c r="L8" s="19">
        <v>148037</v>
      </c>
      <c r="M8" s="19">
        <v>4118</v>
      </c>
      <c r="N8" s="19">
        <v>180802</v>
      </c>
      <c r="O8" s="19"/>
      <c r="P8" s="19"/>
      <c r="Q8" s="19"/>
      <c r="R8" s="19"/>
      <c r="S8" s="19"/>
      <c r="T8" s="19"/>
      <c r="U8" s="19"/>
      <c r="V8" s="19"/>
      <c r="W8" s="19">
        <v>1610981</v>
      </c>
      <c r="X8" s="19">
        <v>1411172</v>
      </c>
      <c r="Y8" s="19">
        <v>199809</v>
      </c>
      <c r="Z8" s="20">
        <v>14.16</v>
      </c>
      <c r="AA8" s="21">
        <v>3450916</v>
      </c>
    </row>
    <row r="9" spans="1:27" ht="13.5">
      <c r="A9" s="22" t="s">
        <v>36</v>
      </c>
      <c r="B9" s="16"/>
      <c r="C9" s="17"/>
      <c r="D9" s="17"/>
      <c r="E9" s="18">
        <v>102401000</v>
      </c>
      <c r="F9" s="19">
        <v>102401000</v>
      </c>
      <c r="G9" s="19">
        <v>40718000</v>
      </c>
      <c r="H9" s="19">
        <v>1530000</v>
      </c>
      <c r="I9" s="19">
        <v>1100000</v>
      </c>
      <c r="J9" s="19">
        <v>43348000</v>
      </c>
      <c r="K9" s="19"/>
      <c r="L9" s="19">
        <v>504000</v>
      </c>
      <c r="M9" s="19">
        <v>34302350</v>
      </c>
      <c r="N9" s="19">
        <v>34806350</v>
      </c>
      <c r="O9" s="19"/>
      <c r="P9" s="19"/>
      <c r="Q9" s="19"/>
      <c r="R9" s="19"/>
      <c r="S9" s="19"/>
      <c r="T9" s="19"/>
      <c r="U9" s="19"/>
      <c r="V9" s="19"/>
      <c r="W9" s="19">
        <v>78154350</v>
      </c>
      <c r="X9" s="19">
        <v>91500000</v>
      </c>
      <c r="Y9" s="19">
        <v>-13345650</v>
      </c>
      <c r="Z9" s="20">
        <v>-14.59</v>
      </c>
      <c r="AA9" s="21">
        <v>102401000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/>
      <c r="D11" s="17"/>
      <c r="E11" s="18">
        <v>1264249</v>
      </c>
      <c r="F11" s="19">
        <v>1264249</v>
      </c>
      <c r="G11" s="19">
        <v>43701</v>
      </c>
      <c r="H11" s="19">
        <v>245184</v>
      </c>
      <c r="I11" s="19">
        <v>133949</v>
      </c>
      <c r="J11" s="19">
        <v>422834</v>
      </c>
      <c r="K11" s="19">
        <v>116896</v>
      </c>
      <c r="L11" s="19">
        <v>41697</v>
      </c>
      <c r="M11" s="19">
        <v>88027</v>
      </c>
      <c r="N11" s="19">
        <v>246620</v>
      </c>
      <c r="O11" s="19"/>
      <c r="P11" s="19"/>
      <c r="Q11" s="19"/>
      <c r="R11" s="19"/>
      <c r="S11" s="19"/>
      <c r="T11" s="19"/>
      <c r="U11" s="19"/>
      <c r="V11" s="19"/>
      <c r="W11" s="19">
        <v>669454</v>
      </c>
      <c r="X11" s="19">
        <v>780062</v>
      </c>
      <c r="Y11" s="19">
        <v>-110608</v>
      </c>
      <c r="Z11" s="20">
        <v>-14.18</v>
      </c>
      <c r="AA11" s="21">
        <v>1264249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-104629045</v>
      </c>
      <c r="F14" s="19">
        <v>-104629045</v>
      </c>
      <c r="G14" s="19">
        <v>-10094635</v>
      </c>
      <c r="H14" s="19">
        <v>-7495336</v>
      </c>
      <c r="I14" s="19">
        <v>-9875618</v>
      </c>
      <c r="J14" s="19">
        <v>-27465589</v>
      </c>
      <c r="K14" s="19">
        <v>-11941228</v>
      </c>
      <c r="L14" s="19">
        <v>-6846294</v>
      </c>
      <c r="M14" s="19">
        <v>-10316956</v>
      </c>
      <c r="N14" s="19">
        <v>-29104478</v>
      </c>
      <c r="O14" s="19"/>
      <c r="P14" s="19"/>
      <c r="Q14" s="19"/>
      <c r="R14" s="19"/>
      <c r="S14" s="19"/>
      <c r="T14" s="19"/>
      <c r="U14" s="19"/>
      <c r="V14" s="19"/>
      <c r="W14" s="19">
        <v>-56570067</v>
      </c>
      <c r="X14" s="19">
        <v>-54974342</v>
      </c>
      <c r="Y14" s="19">
        <v>-1595725</v>
      </c>
      <c r="Z14" s="20">
        <v>2.9</v>
      </c>
      <c r="AA14" s="21">
        <v>-104629045</v>
      </c>
    </row>
    <row r="15" spans="1:27" ht="13.5">
      <c r="A15" s="22" t="s">
        <v>42</v>
      </c>
      <c r="B15" s="16"/>
      <c r="C15" s="17"/>
      <c r="D15" s="17"/>
      <c r="E15" s="18">
        <v>-75036</v>
      </c>
      <c r="F15" s="19">
        <v>-75036</v>
      </c>
      <c r="G15" s="19">
        <v>-8031</v>
      </c>
      <c r="H15" s="19">
        <v>-6177</v>
      </c>
      <c r="I15" s="19">
        <v>-5647</v>
      </c>
      <c r="J15" s="19">
        <v>-19855</v>
      </c>
      <c r="K15" s="19">
        <v>-10348</v>
      </c>
      <c r="L15" s="19">
        <v>-8314</v>
      </c>
      <c r="M15" s="19">
        <v>-4089</v>
      </c>
      <c r="N15" s="19">
        <v>-22751</v>
      </c>
      <c r="O15" s="19"/>
      <c r="P15" s="19"/>
      <c r="Q15" s="19"/>
      <c r="R15" s="19"/>
      <c r="S15" s="19"/>
      <c r="T15" s="19"/>
      <c r="U15" s="19"/>
      <c r="V15" s="19"/>
      <c r="W15" s="19">
        <v>-42606</v>
      </c>
      <c r="X15" s="19">
        <v>-37518</v>
      </c>
      <c r="Y15" s="19">
        <v>-5088</v>
      </c>
      <c r="Z15" s="20">
        <v>13.56</v>
      </c>
      <c r="AA15" s="21">
        <v>-75036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>
        <v>-159600</v>
      </c>
      <c r="I16" s="19"/>
      <c r="J16" s="19">
        <v>-159600</v>
      </c>
      <c r="K16" s="19">
        <v>-336197</v>
      </c>
      <c r="L16" s="19"/>
      <c r="M16" s="19"/>
      <c r="N16" s="19">
        <v>-336197</v>
      </c>
      <c r="O16" s="19"/>
      <c r="P16" s="19"/>
      <c r="Q16" s="19"/>
      <c r="R16" s="19"/>
      <c r="S16" s="19"/>
      <c r="T16" s="19"/>
      <c r="U16" s="19"/>
      <c r="V16" s="19"/>
      <c r="W16" s="19">
        <v>-495797</v>
      </c>
      <c r="X16" s="19"/>
      <c r="Y16" s="19">
        <v>-495797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2412084</v>
      </c>
      <c r="F17" s="27">
        <f t="shared" si="0"/>
        <v>2412084</v>
      </c>
      <c r="G17" s="27">
        <f t="shared" si="0"/>
        <v>30817728</v>
      </c>
      <c r="H17" s="27">
        <f t="shared" si="0"/>
        <v>-5860379</v>
      </c>
      <c r="I17" s="27">
        <f t="shared" si="0"/>
        <v>-7401380</v>
      </c>
      <c r="J17" s="27">
        <f t="shared" si="0"/>
        <v>17555969</v>
      </c>
      <c r="K17" s="27">
        <f t="shared" si="0"/>
        <v>-12142230</v>
      </c>
      <c r="L17" s="27">
        <f t="shared" si="0"/>
        <v>-6160874</v>
      </c>
      <c r="M17" s="27">
        <f t="shared" si="0"/>
        <v>24073450</v>
      </c>
      <c r="N17" s="27">
        <f t="shared" si="0"/>
        <v>5770346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23326315</v>
      </c>
      <c r="X17" s="27">
        <f t="shared" si="0"/>
        <v>38679374</v>
      </c>
      <c r="Y17" s="27">
        <f t="shared" si="0"/>
        <v>-15353059</v>
      </c>
      <c r="Z17" s="28">
        <f>+IF(X17&lt;&gt;0,+(Y17/X17)*100,0)</f>
        <v>-39.69314239677198</v>
      </c>
      <c r="AA17" s="29">
        <f>SUM(AA6:AA16)</f>
        <v>2412084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-2412088</v>
      </c>
      <c r="F26" s="19">
        <v>-2412088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-2322000</v>
      </c>
      <c r="Y26" s="19">
        <v>2322000</v>
      </c>
      <c r="Z26" s="20">
        <v>-100</v>
      </c>
      <c r="AA26" s="21">
        <v>-2412088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-2412088</v>
      </c>
      <c r="F27" s="27">
        <f t="shared" si="1"/>
        <v>-2412088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-2322000</v>
      </c>
      <c r="Y27" s="27">
        <f t="shared" si="1"/>
        <v>2322000</v>
      </c>
      <c r="Z27" s="28">
        <f>+IF(X27&lt;&gt;0,+(Y27/X27)*100,0)</f>
        <v>-100</v>
      </c>
      <c r="AA27" s="29">
        <f>SUM(AA21:AA26)</f>
        <v>-2412088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-4</v>
      </c>
      <c r="F38" s="33">
        <f t="shared" si="3"/>
        <v>-4</v>
      </c>
      <c r="G38" s="33">
        <f t="shared" si="3"/>
        <v>30817728</v>
      </c>
      <c r="H38" s="33">
        <f t="shared" si="3"/>
        <v>-5860379</v>
      </c>
      <c r="I38" s="33">
        <f t="shared" si="3"/>
        <v>-7401380</v>
      </c>
      <c r="J38" s="33">
        <f t="shared" si="3"/>
        <v>17555969</v>
      </c>
      <c r="K38" s="33">
        <f t="shared" si="3"/>
        <v>-12142230</v>
      </c>
      <c r="L38" s="33">
        <f t="shared" si="3"/>
        <v>-6160874</v>
      </c>
      <c r="M38" s="33">
        <f t="shared" si="3"/>
        <v>24073450</v>
      </c>
      <c r="N38" s="33">
        <f t="shared" si="3"/>
        <v>5770346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23326315</v>
      </c>
      <c r="X38" s="33">
        <f t="shared" si="3"/>
        <v>36357374</v>
      </c>
      <c r="Y38" s="33">
        <f t="shared" si="3"/>
        <v>-13031059</v>
      </c>
      <c r="Z38" s="34">
        <f>+IF(X38&lt;&gt;0,+(Y38/X38)*100,0)</f>
        <v>-35.841584708510574</v>
      </c>
      <c r="AA38" s="35">
        <f>+AA17+AA27+AA36</f>
        <v>-4</v>
      </c>
    </row>
    <row r="39" spans="1:27" ht="13.5">
      <c r="A39" s="22" t="s">
        <v>59</v>
      </c>
      <c r="B39" s="16"/>
      <c r="C39" s="31"/>
      <c r="D39" s="31"/>
      <c r="E39" s="32"/>
      <c r="F39" s="33"/>
      <c r="G39" s="33">
        <v>737869</v>
      </c>
      <c r="H39" s="33">
        <v>31555597</v>
      </c>
      <c r="I39" s="33">
        <v>25695218</v>
      </c>
      <c r="J39" s="33">
        <v>737869</v>
      </c>
      <c r="K39" s="33">
        <v>18293838</v>
      </c>
      <c r="L39" s="33">
        <v>6151608</v>
      </c>
      <c r="M39" s="33">
        <v>-9266</v>
      </c>
      <c r="N39" s="33">
        <v>18293838</v>
      </c>
      <c r="O39" s="33"/>
      <c r="P39" s="33"/>
      <c r="Q39" s="33"/>
      <c r="R39" s="33"/>
      <c r="S39" s="33"/>
      <c r="T39" s="33"/>
      <c r="U39" s="33"/>
      <c r="V39" s="33"/>
      <c r="W39" s="33">
        <v>737869</v>
      </c>
      <c r="X39" s="33"/>
      <c r="Y39" s="33">
        <v>737869</v>
      </c>
      <c r="Z39" s="34"/>
      <c r="AA39" s="35"/>
    </row>
    <row r="40" spans="1:27" ht="13.5">
      <c r="A40" s="41" t="s">
        <v>60</v>
      </c>
      <c r="B40" s="42"/>
      <c r="C40" s="43"/>
      <c r="D40" s="43"/>
      <c r="E40" s="44">
        <v>-4</v>
      </c>
      <c r="F40" s="45">
        <v>-4</v>
      </c>
      <c r="G40" s="45">
        <v>31555597</v>
      </c>
      <c r="H40" s="45">
        <v>25695218</v>
      </c>
      <c r="I40" s="45">
        <v>18293838</v>
      </c>
      <c r="J40" s="45">
        <v>18293838</v>
      </c>
      <c r="K40" s="45">
        <v>6151608</v>
      </c>
      <c r="L40" s="45">
        <v>-9266</v>
      </c>
      <c r="M40" s="45">
        <v>24064184</v>
      </c>
      <c r="N40" s="45">
        <v>24064184</v>
      </c>
      <c r="O40" s="45"/>
      <c r="P40" s="45"/>
      <c r="Q40" s="45"/>
      <c r="R40" s="45"/>
      <c r="S40" s="45"/>
      <c r="T40" s="45"/>
      <c r="U40" s="45"/>
      <c r="V40" s="45"/>
      <c r="W40" s="45">
        <v>24064184</v>
      </c>
      <c r="X40" s="45">
        <v>36357374</v>
      </c>
      <c r="Y40" s="45">
        <v>-12293190</v>
      </c>
      <c r="Z40" s="46">
        <v>-33.81</v>
      </c>
      <c r="AA40" s="47">
        <v>-4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908271492</v>
      </c>
      <c r="F6" s="19">
        <v>908271492</v>
      </c>
      <c r="G6" s="19">
        <v>75576477</v>
      </c>
      <c r="H6" s="19">
        <v>64837374</v>
      </c>
      <c r="I6" s="19">
        <v>67323308</v>
      </c>
      <c r="J6" s="19">
        <v>207737159</v>
      </c>
      <c r="K6" s="19">
        <v>77358487</v>
      </c>
      <c r="L6" s="19">
        <v>79462331</v>
      </c>
      <c r="M6" s="19">
        <v>55456735</v>
      </c>
      <c r="N6" s="19">
        <v>212277553</v>
      </c>
      <c r="O6" s="19"/>
      <c r="P6" s="19"/>
      <c r="Q6" s="19"/>
      <c r="R6" s="19"/>
      <c r="S6" s="19"/>
      <c r="T6" s="19"/>
      <c r="U6" s="19"/>
      <c r="V6" s="19"/>
      <c r="W6" s="19">
        <v>420014712</v>
      </c>
      <c r="X6" s="19">
        <v>454135746</v>
      </c>
      <c r="Y6" s="19">
        <v>-34121034</v>
      </c>
      <c r="Z6" s="20">
        <v>-7.51</v>
      </c>
      <c r="AA6" s="21">
        <v>908271492</v>
      </c>
    </row>
    <row r="7" spans="1:27" ht="13.5">
      <c r="A7" s="22" t="s">
        <v>34</v>
      </c>
      <c r="B7" s="16"/>
      <c r="C7" s="17">
        <v>3329081138</v>
      </c>
      <c r="D7" s="17"/>
      <c r="E7" s="18">
        <v>3135667144</v>
      </c>
      <c r="F7" s="19">
        <v>3135667144</v>
      </c>
      <c r="G7" s="19">
        <v>259905867</v>
      </c>
      <c r="H7" s="19">
        <v>312674220</v>
      </c>
      <c r="I7" s="19">
        <v>277868807</v>
      </c>
      <c r="J7" s="19">
        <v>850448894</v>
      </c>
      <c r="K7" s="19">
        <v>250393651</v>
      </c>
      <c r="L7" s="19">
        <v>249101364</v>
      </c>
      <c r="M7" s="19">
        <v>219695880</v>
      </c>
      <c r="N7" s="19">
        <v>719190895</v>
      </c>
      <c r="O7" s="19"/>
      <c r="P7" s="19"/>
      <c r="Q7" s="19"/>
      <c r="R7" s="19"/>
      <c r="S7" s="19"/>
      <c r="T7" s="19"/>
      <c r="U7" s="19"/>
      <c r="V7" s="19"/>
      <c r="W7" s="19">
        <v>1569639789</v>
      </c>
      <c r="X7" s="19">
        <v>1521004807</v>
      </c>
      <c r="Y7" s="19">
        <v>48634982</v>
      </c>
      <c r="Z7" s="20">
        <v>3.2</v>
      </c>
      <c r="AA7" s="21">
        <v>3135667144</v>
      </c>
    </row>
    <row r="8" spans="1:27" ht="13.5">
      <c r="A8" s="22" t="s">
        <v>35</v>
      </c>
      <c r="B8" s="16"/>
      <c r="C8" s="17"/>
      <c r="D8" s="17"/>
      <c r="E8" s="18">
        <v>293795427</v>
      </c>
      <c r="F8" s="19">
        <v>293795427</v>
      </c>
      <c r="G8" s="19">
        <v>77000345</v>
      </c>
      <c r="H8" s="19">
        <v>9995376</v>
      </c>
      <c r="I8" s="19">
        <v>3494583</v>
      </c>
      <c r="J8" s="19">
        <v>90490304</v>
      </c>
      <c r="K8" s="19">
        <v>94286105</v>
      </c>
      <c r="L8" s="19">
        <v>351360040</v>
      </c>
      <c r="M8" s="19">
        <v>46868021</v>
      </c>
      <c r="N8" s="19">
        <v>492514166</v>
      </c>
      <c r="O8" s="19"/>
      <c r="P8" s="19"/>
      <c r="Q8" s="19"/>
      <c r="R8" s="19"/>
      <c r="S8" s="19"/>
      <c r="T8" s="19"/>
      <c r="U8" s="19"/>
      <c r="V8" s="19"/>
      <c r="W8" s="19">
        <v>583004470</v>
      </c>
      <c r="X8" s="19">
        <v>123682647</v>
      </c>
      <c r="Y8" s="19">
        <v>459321823</v>
      </c>
      <c r="Z8" s="20">
        <v>371.37</v>
      </c>
      <c r="AA8" s="21">
        <v>293795427</v>
      </c>
    </row>
    <row r="9" spans="1:27" ht="13.5">
      <c r="A9" s="22" t="s">
        <v>36</v>
      </c>
      <c r="B9" s="16"/>
      <c r="C9" s="17">
        <v>920162124</v>
      </c>
      <c r="D9" s="17"/>
      <c r="E9" s="18">
        <v>1212506974</v>
      </c>
      <c r="F9" s="19">
        <v>1212506974</v>
      </c>
      <c r="G9" s="19">
        <v>100898000</v>
      </c>
      <c r="H9" s="19">
        <v>283070000</v>
      </c>
      <c r="I9" s="19"/>
      <c r="J9" s="19">
        <v>383968000</v>
      </c>
      <c r="K9" s="19">
        <v>50984000</v>
      </c>
      <c r="L9" s="19"/>
      <c r="M9" s="19">
        <v>231411214</v>
      </c>
      <c r="N9" s="19">
        <v>282395214</v>
      </c>
      <c r="O9" s="19"/>
      <c r="P9" s="19"/>
      <c r="Q9" s="19"/>
      <c r="R9" s="19"/>
      <c r="S9" s="19"/>
      <c r="T9" s="19"/>
      <c r="U9" s="19"/>
      <c r="V9" s="19"/>
      <c r="W9" s="19">
        <v>666363214</v>
      </c>
      <c r="X9" s="19">
        <v>815516879</v>
      </c>
      <c r="Y9" s="19">
        <v>-149153665</v>
      </c>
      <c r="Z9" s="20">
        <v>-18.29</v>
      </c>
      <c r="AA9" s="21">
        <v>1212506974</v>
      </c>
    </row>
    <row r="10" spans="1:27" ht="13.5">
      <c r="A10" s="22" t="s">
        <v>37</v>
      </c>
      <c r="B10" s="16"/>
      <c r="C10" s="17">
        <v>788609052</v>
      </c>
      <c r="D10" s="17"/>
      <c r="E10" s="18">
        <v>854879567</v>
      </c>
      <c r="F10" s="19">
        <v>854879567</v>
      </c>
      <c r="G10" s="19">
        <v>73000000</v>
      </c>
      <c r="H10" s="19">
        <v>42231000</v>
      </c>
      <c r="I10" s="19">
        <v>202850000</v>
      </c>
      <c r="J10" s="19">
        <v>318081000</v>
      </c>
      <c r="K10" s="19"/>
      <c r="L10" s="19">
        <v>330125000</v>
      </c>
      <c r="M10" s="19">
        <v>3000000</v>
      </c>
      <c r="N10" s="19">
        <v>333125000</v>
      </c>
      <c r="O10" s="19"/>
      <c r="P10" s="19"/>
      <c r="Q10" s="19"/>
      <c r="R10" s="19"/>
      <c r="S10" s="19"/>
      <c r="T10" s="19"/>
      <c r="U10" s="19"/>
      <c r="V10" s="19"/>
      <c r="W10" s="19">
        <v>651206000</v>
      </c>
      <c r="X10" s="19">
        <v>587577189</v>
      </c>
      <c r="Y10" s="19">
        <v>63628811</v>
      </c>
      <c r="Z10" s="20">
        <v>10.83</v>
      </c>
      <c r="AA10" s="21">
        <v>854879567</v>
      </c>
    </row>
    <row r="11" spans="1:27" ht="13.5">
      <c r="A11" s="22" t="s">
        <v>38</v>
      </c>
      <c r="B11" s="16"/>
      <c r="C11" s="17">
        <v>220714091</v>
      </c>
      <c r="D11" s="17"/>
      <c r="E11" s="18">
        <v>228350913</v>
      </c>
      <c r="F11" s="19">
        <v>228350913</v>
      </c>
      <c r="G11" s="19">
        <v>7150729</v>
      </c>
      <c r="H11" s="19">
        <v>4486828</v>
      </c>
      <c r="I11" s="19">
        <v>5763233</v>
      </c>
      <c r="J11" s="19">
        <v>17400790</v>
      </c>
      <c r="K11" s="19">
        <v>4538404</v>
      </c>
      <c r="L11" s="19">
        <v>4951647</v>
      </c>
      <c r="M11" s="19">
        <v>3279186</v>
      </c>
      <c r="N11" s="19">
        <v>12769237</v>
      </c>
      <c r="O11" s="19"/>
      <c r="P11" s="19"/>
      <c r="Q11" s="19"/>
      <c r="R11" s="19"/>
      <c r="S11" s="19"/>
      <c r="T11" s="19"/>
      <c r="U11" s="19"/>
      <c r="V11" s="19"/>
      <c r="W11" s="19">
        <v>30170027</v>
      </c>
      <c r="X11" s="19">
        <v>115941679</v>
      </c>
      <c r="Y11" s="19">
        <v>-85771652</v>
      </c>
      <c r="Z11" s="20">
        <v>-73.98</v>
      </c>
      <c r="AA11" s="21">
        <v>228350913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-4132907798</v>
      </c>
      <c r="D14" s="17"/>
      <c r="E14" s="18">
        <v>-4945638055</v>
      </c>
      <c r="F14" s="19">
        <v>-4945638055</v>
      </c>
      <c r="G14" s="19">
        <v>-641808401</v>
      </c>
      <c r="H14" s="19">
        <v>-536369683</v>
      </c>
      <c r="I14" s="19">
        <v>-244877176</v>
      </c>
      <c r="J14" s="19">
        <v>-1423055260</v>
      </c>
      <c r="K14" s="19">
        <v>-418936234</v>
      </c>
      <c r="L14" s="19">
        <v>-581348023</v>
      </c>
      <c r="M14" s="19">
        <v>-403548915</v>
      </c>
      <c r="N14" s="19">
        <v>-1403833172</v>
      </c>
      <c r="O14" s="19"/>
      <c r="P14" s="19"/>
      <c r="Q14" s="19"/>
      <c r="R14" s="19"/>
      <c r="S14" s="19"/>
      <c r="T14" s="19"/>
      <c r="U14" s="19"/>
      <c r="V14" s="19"/>
      <c r="W14" s="19">
        <v>-2826888432</v>
      </c>
      <c r="X14" s="19">
        <v>-2347343512</v>
      </c>
      <c r="Y14" s="19">
        <v>-479544920</v>
      </c>
      <c r="Z14" s="20">
        <v>20.43</v>
      </c>
      <c r="AA14" s="21">
        <v>-4945638055</v>
      </c>
    </row>
    <row r="15" spans="1:27" ht="13.5">
      <c r="A15" s="22" t="s">
        <v>42</v>
      </c>
      <c r="B15" s="16"/>
      <c r="C15" s="17">
        <v>-50931645</v>
      </c>
      <c r="D15" s="17"/>
      <c r="E15" s="18">
        <v>-160939104</v>
      </c>
      <c r="F15" s="19">
        <v>-160939104</v>
      </c>
      <c r="G15" s="19"/>
      <c r="H15" s="19">
        <v>-6945527</v>
      </c>
      <c r="I15" s="19">
        <v>-223269818</v>
      </c>
      <c r="J15" s="19">
        <v>-230215345</v>
      </c>
      <c r="K15" s="19">
        <v>-24320</v>
      </c>
      <c r="L15" s="19">
        <v>-3205063</v>
      </c>
      <c r="M15" s="19">
        <v>-1298452</v>
      </c>
      <c r="N15" s="19">
        <v>-4527835</v>
      </c>
      <c r="O15" s="19"/>
      <c r="P15" s="19"/>
      <c r="Q15" s="19"/>
      <c r="R15" s="19"/>
      <c r="S15" s="19"/>
      <c r="T15" s="19"/>
      <c r="U15" s="19"/>
      <c r="V15" s="19"/>
      <c r="W15" s="19">
        <v>-234743180</v>
      </c>
      <c r="X15" s="19">
        <v>-80469552</v>
      </c>
      <c r="Y15" s="19">
        <v>-154273628</v>
      </c>
      <c r="Z15" s="20">
        <v>191.72</v>
      </c>
      <c r="AA15" s="21">
        <v>-160939104</v>
      </c>
    </row>
    <row r="16" spans="1:27" ht="13.5">
      <c r="A16" s="22" t="s">
        <v>43</v>
      </c>
      <c r="B16" s="16"/>
      <c r="C16" s="17">
        <v>-5196378</v>
      </c>
      <c r="D16" s="17"/>
      <c r="E16" s="18">
        <v>-30823347</v>
      </c>
      <c r="F16" s="19">
        <v>-30823347</v>
      </c>
      <c r="G16" s="19">
        <v>-215856</v>
      </c>
      <c r="H16" s="19">
        <v>-641568</v>
      </c>
      <c r="I16" s="19">
        <v>-233842829</v>
      </c>
      <c r="J16" s="19">
        <v>-234700253</v>
      </c>
      <c r="K16" s="19"/>
      <c r="L16" s="19">
        <v>-523012447</v>
      </c>
      <c r="M16" s="19">
        <v>-153178</v>
      </c>
      <c r="N16" s="19">
        <v>-523165625</v>
      </c>
      <c r="O16" s="19"/>
      <c r="P16" s="19"/>
      <c r="Q16" s="19"/>
      <c r="R16" s="19"/>
      <c r="S16" s="19"/>
      <c r="T16" s="19"/>
      <c r="U16" s="19"/>
      <c r="V16" s="19"/>
      <c r="W16" s="19">
        <v>-757865878</v>
      </c>
      <c r="X16" s="19">
        <v>-16150000</v>
      </c>
      <c r="Y16" s="19">
        <v>-741715878</v>
      </c>
      <c r="Z16" s="20">
        <v>4592.67</v>
      </c>
      <c r="AA16" s="21">
        <v>-30823347</v>
      </c>
    </row>
    <row r="17" spans="1:27" ht="13.5">
      <c r="A17" s="23" t="s">
        <v>44</v>
      </c>
      <c r="B17" s="24"/>
      <c r="C17" s="25">
        <f aca="true" t="shared" si="0" ref="C17:Y17">SUM(C6:C16)</f>
        <v>1069530584</v>
      </c>
      <c r="D17" s="25">
        <f>SUM(D6:D16)</f>
        <v>0</v>
      </c>
      <c r="E17" s="26">
        <f t="shared" si="0"/>
        <v>1496071011</v>
      </c>
      <c r="F17" s="27">
        <f t="shared" si="0"/>
        <v>1496071011</v>
      </c>
      <c r="G17" s="27">
        <f t="shared" si="0"/>
        <v>-48492839</v>
      </c>
      <c r="H17" s="27">
        <f t="shared" si="0"/>
        <v>173338020</v>
      </c>
      <c r="I17" s="27">
        <f t="shared" si="0"/>
        <v>-144689892</v>
      </c>
      <c r="J17" s="27">
        <f t="shared" si="0"/>
        <v>-19844711</v>
      </c>
      <c r="K17" s="27">
        <f t="shared" si="0"/>
        <v>58600093</v>
      </c>
      <c r="L17" s="27">
        <f t="shared" si="0"/>
        <v>-92565151</v>
      </c>
      <c r="M17" s="27">
        <f t="shared" si="0"/>
        <v>154710491</v>
      </c>
      <c r="N17" s="27">
        <f t="shared" si="0"/>
        <v>120745433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100900722</v>
      </c>
      <c r="X17" s="27">
        <f t="shared" si="0"/>
        <v>1173895883</v>
      </c>
      <c r="Y17" s="27">
        <f t="shared" si="0"/>
        <v>-1072995161</v>
      </c>
      <c r="Z17" s="28">
        <f>+IF(X17&lt;&gt;0,+(Y17/X17)*100,0)</f>
        <v>-91.40462766236655</v>
      </c>
      <c r="AA17" s="29">
        <f>SUM(AA6:AA16)</f>
        <v>1496071011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97846053</v>
      </c>
      <c r="F21" s="19">
        <v>97846053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42975058</v>
      </c>
      <c r="Y21" s="36">
        <v>-42975058</v>
      </c>
      <c r="Z21" s="37">
        <v>-100</v>
      </c>
      <c r="AA21" s="38">
        <v>97846053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254896890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-1457470846</v>
      </c>
      <c r="D26" s="17"/>
      <c r="E26" s="18">
        <v>-1724819931</v>
      </c>
      <c r="F26" s="19">
        <v>-1724819931</v>
      </c>
      <c r="G26" s="19">
        <v>-71509846</v>
      </c>
      <c r="H26" s="19">
        <v>-26638109</v>
      </c>
      <c r="I26" s="19">
        <v>-30058388</v>
      </c>
      <c r="J26" s="19">
        <v>-128206343</v>
      </c>
      <c r="K26" s="19">
        <v>-61898275</v>
      </c>
      <c r="L26" s="19">
        <v>-38758031</v>
      </c>
      <c r="M26" s="19">
        <v>-132601851</v>
      </c>
      <c r="N26" s="19">
        <v>-233258157</v>
      </c>
      <c r="O26" s="19"/>
      <c r="P26" s="19"/>
      <c r="Q26" s="19"/>
      <c r="R26" s="19"/>
      <c r="S26" s="19"/>
      <c r="T26" s="19"/>
      <c r="U26" s="19"/>
      <c r="V26" s="19"/>
      <c r="W26" s="19">
        <v>-361464500</v>
      </c>
      <c r="X26" s="19">
        <v>-858052593</v>
      </c>
      <c r="Y26" s="19">
        <v>496588093</v>
      </c>
      <c r="Z26" s="20">
        <v>-57.87</v>
      </c>
      <c r="AA26" s="21">
        <v>-1724819931</v>
      </c>
    </row>
    <row r="27" spans="1:27" ht="13.5">
      <c r="A27" s="23" t="s">
        <v>51</v>
      </c>
      <c r="B27" s="24"/>
      <c r="C27" s="25">
        <f aca="true" t="shared" si="1" ref="C27:Y27">SUM(C21:C26)</f>
        <v>-1202573956</v>
      </c>
      <c r="D27" s="25">
        <f>SUM(D21:D26)</f>
        <v>0</v>
      </c>
      <c r="E27" s="26">
        <f t="shared" si="1"/>
        <v>-1626973878</v>
      </c>
      <c r="F27" s="27">
        <f t="shared" si="1"/>
        <v>-1626973878</v>
      </c>
      <c r="G27" s="27">
        <f t="shared" si="1"/>
        <v>-71509846</v>
      </c>
      <c r="H27" s="27">
        <f t="shared" si="1"/>
        <v>-26638109</v>
      </c>
      <c r="I27" s="27">
        <f t="shared" si="1"/>
        <v>-30058388</v>
      </c>
      <c r="J27" s="27">
        <f t="shared" si="1"/>
        <v>-128206343</v>
      </c>
      <c r="K27" s="27">
        <f t="shared" si="1"/>
        <v>-61898275</v>
      </c>
      <c r="L27" s="27">
        <f t="shared" si="1"/>
        <v>-38758031</v>
      </c>
      <c r="M27" s="27">
        <f t="shared" si="1"/>
        <v>-132601851</v>
      </c>
      <c r="N27" s="27">
        <f t="shared" si="1"/>
        <v>-233258157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-361464500</v>
      </c>
      <c r="X27" s="27">
        <f t="shared" si="1"/>
        <v>-815077535</v>
      </c>
      <c r="Y27" s="27">
        <f t="shared" si="1"/>
        <v>453613035</v>
      </c>
      <c r="Z27" s="28">
        <f>+IF(X27&lt;&gt;0,+(Y27/X27)*100,0)</f>
        <v>-55.65274658195555</v>
      </c>
      <c r="AA27" s="29">
        <f>SUM(AA21:AA26)</f>
        <v>-1626973878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173000000</v>
      </c>
      <c r="D32" s="17"/>
      <c r="E32" s="18">
        <v>500000000</v>
      </c>
      <c r="F32" s="19">
        <v>500000000</v>
      </c>
      <c r="G32" s="19"/>
      <c r="H32" s="19"/>
      <c r="I32" s="19"/>
      <c r="J32" s="19"/>
      <c r="K32" s="19"/>
      <c r="L32" s="19">
        <v>300000000</v>
      </c>
      <c r="M32" s="19"/>
      <c r="N32" s="19">
        <v>300000000</v>
      </c>
      <c r="O32" s="19"/>
      <c r="P32" s="19"/>
      <c r="Q32" s="19"/>
      <c r="R32" s="19"/>
      <c r="S32" s="19"/>
      <c r="T32" s="19"/>
      <c r="U32" s="19"/>
      <c r="V32" s="19"/>
      <c r="W32" s="19">
        <v>300000000</v>
      </c>
      <c r="X32" s="19">
        <v>100000000</v>
      </c>
      <c r="Y32" s="19">
        <v>200000000</v>
      </c>
      <c r="Z32" s="20">
        <v>200</v>
      </c>
      <c r="AA32" s="21">
        <v>500000000</v>
      </c>
    </row>
    <row r="33" spans="1:27" ht="13.5">
      <c r="A33" s="22" t="s">
        <v>55</v>
      </c>
      <c r="B33" s="16"/>
      <c r="C33" s="17">
        <v>59802838</v>
      </c>
      <c r="D33" s="17"/>
      <c r="E33" s="18">
        <v>4800000</v>
      </c>
      <c r="F33" s="19">
        <v>4800000</v>
      </c>
      <c r="G33" s="19">
        <v>1179099</v>
      </c>
      <c r="H33" s="36">
        <v>149630</v>
      </c>
      <c r="I33" s="36">
        <v>121832</v>
      </c>
      <c r="J33" s="36">
        <v>1450561</v>
      </c>
      <c r="K33" s="19">
        <v>19515</v>
      </c>
      <c r="L33" s="19">
        <v>102558</v>
      </c>
      <c r="M33" s="19">
        <v>83050</v>
      </c>
      <c r="N33" s="19">
        <v>205123</v>
      </c>
      <c r="O33" s="36"/>
      <c r="P33" s="36"/>
      <c r="Q33" s="36"/>
      <c r="R33" s="19"/>
      <c r="S33" s="19"/>
      <c r="T33" s="19"/>
      <c r="U33" s="19"/>
      <c r="V33" s="36"/>
      <c r="W33" s="36">
        <v>1655684</v>
      </c>
      <c r="X33" s="36">
        <v>2400000</v>
      </c>
      <c r="Y33" s="19">
        <v>-744316</v>
      </c>
      <c r="Z33" s="20">
        <v>-31.01</v>
      </c>
      <c r="AA33" s="21">
        <v>4800000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-56991221</v>
      </c>
      <c r="D35" s="17"/>
      <c r="E35" s="18">
        <v>-71293003</v>
      </c>
      <c r="F35" s="19">
        <v>-71293003</v>
      </c>
      <c r="G35" s="19"/>
      <c r="H35" s="19">
        <v>-1384240</v>
      </c>
      <c r="I35" s="19">
        <v>-26006407</v>
      </c>
      <c r="J35" s="19">
        <v>-27390647</v>
      </c>
      <c r="K35" s="19">
        <v>-26001500</v>
      </c>
      <c r="L35" s="19">
        <v>-1474591</v>
      </c>
      <c r="M35" s="19"/>
      <c r="N35" s="19">
        <v>-27476091</v>
      </c>
      <c r="O35" s="19"/>
      <c r="P35" s="19"/>
      <c r="Q35" s="19"/>
      <c r="R35" s="19"/>
      <c r="S35" s="19"/>
      <c r="T35" s="19"/>
      <c r="U35" s="19"/>
      <c r="V35" s="19"/>
      <c r="W35" s="19">
        <v>-54866738</v>
      </c>
      <c r="X35" s="19">
        <v>-35646504</v>
      </c>
      <c r="Y35" s="19">
        <v>-19220234</v>
      </c>
      <c r="Z35" s="20">
        <v>53.92</v>
      </c>
      <c r="AA35" s="21">
        <v>-71293003</v>
      </c>
    </row>
    <row r="36" spans="1:27" ht="13.5">
      <c r="A36" s="23" t="s">
        <v>57</v>
      </c>
      <c r="B36" s="24"/>
      <c r="C36" s="25">
        <f aca="true" t="shared" si="2" ref="C36:Y36">SUM(C31:C35)</f>
        <v>175811617</v>
      </c>
      <c r="D36" s="25">
        <f>SUM(D31:D35)</f>
        <v>0</v>
      </c>
      <c r="E36" s="26">
        <f t="shared" si="2"/>
        <v>433506997</v>
      </c>
      <c r="F36" s="27">
        <f t="shared" si="2"/>
        <v>433506997</v>
      </c>
      <c r="G36" s="27">
        <f t="shared" si="2"/>
        <v>1179099</v>
      </c>
      <c r="H36" s="27">
        <f t="shared" si="2"/>
        <v>-1234610</v>
      </c>
      <c r="I36" s="27">
        <f t="shared" si="2"/>
        <v>-25884575</v>
      </c>
      <c r="J36" s="27">
        <f t="shared" si="2"/>
        <v>-25940086</v>
      </c>
      <c r="K36" s="27">
        <f t="shared" si="2"/>
        <v>-25981985</v>
      </c>
      <c r="L36" s="27">
        <f t="shared" si="2"/>
        <v>298627967</v>
      </c>
      <c r="M36" s="27">
        <f t="shared" si="2"/>
        <v>83050</v>
      </c>
      <c r="N36" s="27">
        <f t="shared" si="2"/>
        <v>272729032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246788946</v>
      </c>
      <c r="X36" s="27">
        <f t="shared" si="2"/>
        <v>66753496</v>
      </c>
      <c r="Y36" s="27">
        <f t="shared" si="2"/>
        <v>180035450</v>
      </c>
      <c r="Z36" s="28">
        <f>+IF(X36&lt;&gt;0,+(Y36/X36)*100,0)</f>
        <v>269.7019044515661</v>
      </c>
      <c r="AA36" s="29">
        <f>SUM(AA31:AA35)</f>
        <v>433506997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42768245</v>
      </c>
      <c r="D38" s="31">
        <f>+D17+D27+D36</f>
        <v>0</v>
      </c>
      <c r="E38" s="32">
        <f t="shared" si="3"/>
        <v>302604130</v>
      </c>
      <c r="F38" s="33">
        <f t="shared" si="3"/>
        <v>302604130</v>
      </c>
      <c r="G38" s="33">
        <f t="shared" si="3"/>
        <v>-118823586</v>
      </c>
      <c r="H38" s="33">
        <f t="shared" si="3"/>
        <v>145465301</v>
      </c>
      <c r="I38" s="33">
        <f t="shared" si="3"/>
        <v>-200632855</v>
      </c>
      <c r="J38" s="33">
        <f t="shared" si="3"/>
        <v>-173991140</v>
      </c>
      <c r="K38" s="33">
        <f t="shared" si="3"/>
        <v>-29280167</v>
      </c>
      <c r="L38" s="33">
        <f t="shared" si="3"/>
        <v>167304785</v>
      </c>
      <c r="M38" s="33">
        <f t="shared" si="3"/>
        <v>22191690</v>
      </c>
      <c r="N38" s="33">
        <f t="shared" si="3"/>
        <v>160216308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-13774832</v>
      </c>
      <c r="X38" s="33">
        <f t="shared" si="3"/>
        <v>425571844</v>
      </c>
      <c r="Y38" s="33">
        <f t="shared" si="3"/>
        <v>-439346676</v>
      </c>
      <c r="Z38" s="34">
        <f>+IF(X38&lt;&gt;0,+(Y38/X38)*100,0)</f>
        <v>-103.23678180175848</v>
      </c>
      <c r="AA38" s="35">
        <f>+AA17+AA27+AA36</f>
        <v>302604130</v>
      </c>
    </row>
    <row r="39" spans="1:27" ht="13.5">
      <c r="A39" s="22" t="s">
        <v>59</v>
      </c>
      <c r="B39" s="16"/>
      <c r="C39" s="31">
        <v>312911132</v>
      </c>
      <c r="D39" s="31"/>
      <c r="E39" s="32">
        <v>477609966</v>
      </c>
      <c r="F39" s="33">
        <v>477609966</v>
      </c>
      <c r="G39" s="33">
        <v>458445824</v>
      </c>
      <c r="H39" s="33">
        <v>339622238</v>
      </c>
      <c r="I39" s="33">
        <v>485087539</v>
      </c>
      <c r="J39" s="33">
        <v>458445824</v>
      </c>
      <c r="K39" s="33">
        <v>284454684</v>
      </c>
      <c r="L39" s="33">
        <v>255174517</v>
      </c>
      <c r="M39" s="33">
        <v>422479302</v>
      </c>
      <c r="N39" s="33">
        <v>284454684</v>
      </c>
      <c r="O39" s="33"/>
      <c r="P39" s="33"/>
      <c r="Q39" s="33"/>
      <c r="R39" s="33"/>
      <c r="S39" s="33"/>
      <c r="T39" s="33"/>
      <c r="U39" s="33"/>
      <c r="V39" s="33"/>
      <c r="W39" s="33">
        <v>458445824</v>
      </c>
      <c r="X39" s="33">
        <v>477609966</v>
      </c>
      <c r="Y39" s="33">
        <v>-19164142</v>
      </c>
      <c r="Z39" s="34">
        <v>-4.01</v>
      </c>
      <c r="AA39" s="35">
        <v>477609966</v>
      </c>
    </row>
    <row r="40" spans="1:27" ht="13.5">
      <c r="A40" s="41" t="s">
        <v>60</v>
      </c>
      <c r="B40" s="42"/>
      <c r="C40" s="43">
        <v>355679377</v>
      </c>
      <c r="D40" s="43"/>
      <c r="E40" s="44">
        <v>780214097</v>
      </c>
      <c r="F40" s="45">
        <v>780214097</v>
      </c>
      <c r="G40" s="45">
        <v>339622238</v>
      </c>
      <c r="H40" s="45">
        <v>485087539</v>
      </c>
      <c r="I40" s="45">
        <v>284454684</v>
      </c>
      <c r="J40" s="45">
        <v>284454684</v>
      </c>
      <c r="K40" s="45">
        <v>255174517</v>
      </c>
      <c r="L40" s="45">
        <v>422479302</v>
      </c>
      <c r="M40" s="45">
        <v>444670992</v>
      </c>
      <c r="N40" s="45">
        <v>444670992</v>
      </c>
      <c r="O40" s="45"/>
      <c r="P40" s="45"/>
      <c r="Q40" s="45"/>
      <c r="R40" s="45"/>
      <c r="S40" s="45"/>
      <c r="T40" s="45"/>
      <c r="U40" s="45"/>
      <c r="V40" s="45"/>
      <c r="W40" s="45">
        <v>444670992</v>
      </c>
      <c r="X40" s="45">
        <v>903181811</v>
      </c>
      <c r="Y40" s="45">
        <v>-458510819</v>
      </c>
      <c r="Z40" s="46">
        <v>-50.77</v>
      </c>
      <c r="AA40" s="47">
        <v>780214097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48467154</v>
      </c>
      <c r="D6" s="17"/>
      <c r="E6" s="18">
        <v>65709288</v>
      </c>
      <c r="F6" s="19">
        <v>65709288</v>
      </c>
      <c r="G6" s="19">
        <v>2456360</v>
      </c>
      <c r="H6" s="19">
        <v>2720449</v>
      </c>
      <c r="I6" s="19">
        <v>7375847</v>
      </c>
      <c r="J6" s="19">
        <v>12552656</v>
      </c>
      <c r="K6" s="19">
        <v>3882967</v>
      </c>
      <c r="L6" s="19">
        <v>4207739</v>
      </c>
      <c r="M6" s="19">
        <v>2964011</v>
      </c>
      <c r="N6" s="19">
        <v>11054717</v>
      </c>
      <c r="O6" s="19"/>
      <c r="P6" s="19"/>
      <c r="Q6" s="19"/>
      <c r="R6" s="19"/>
      <c r="S6" s="19"/>
      <c r="T6" s="19"/>
      <c r="U6" s="19"/>
      <c r="V6" s="19"/>
      <c r="W6" s="19">
        <v>23607373</v>
      </c>
      <c r="X6" s="19">
        <v>32854644</v>
      </c>
      <c r="Y6" s="19">
        <v>-9247271</v>
      </c>
      <c r="Z6" s="20">
        <v>-28.15</v>
      </c>
      <c r="AA6" s="21">
        <v>65709288</v>
      </c>
    </row>
    <row r="7" spans="1:27" ht="13.5">
      <c r="A7" s="22" t="s">
        <v>34</v>
      </c>
      <c r="B7" s="16"/>
      <c r="C7" s="17">
        <v>292043734</v>
      </c>
      <c r="D7" s="17"/>
      <c r="E7" s="18">
        <v>397354372</v>
      </c>
      <c r="F7" s="19">
        <v>397354372</v>
      </c>
      <c r="G7" s="19">
        <v>26734692</v>
      </c>
      <c r="H7" s="19">
        <v>27815206</v>
      </c>
      <c r="I7" s="19">
        <v>25957252</v>
      </c>
      <c r="J7" s="19">
        <v>80507150</v>
      </c>
      <c r="K7" s="19">
        <v>25596484</v>
      </c>
      <c r="L7" s="19">
        <v>27782483</v>
      </c>
      <c r="M7" s="19">
        <v>24774510</v>
      </c>
      <c r="N7" s="19">
        <v>78153477</v>
      </c>
      <c r="O7" s="19"/>
      <c r="P7" s="19"/>
      <c r="Q7" s="19"/>
      <c r="R7" s="19"/>
      <c r="S7" s="19"/>
      <c r="T7" s="19"/>
      <c r="U7" s="19"/>
      <c r="V7" s="19"/>
      <c r="W7" s="19">
        <v>158660627</v>
      </c>
      <c r="X7" s="19">
        <v>197136000</v>
      </c>
      <c r="Y7" s="19">
        <v>-38475373</v>
      </c>
      <c r="Z7" s="20">
        <v>-19.52</v>
      </c>
      <c r="AA7" s="21">
        <v>397354372</v>
      </c>
    </row>
    <row r="8" spans="1:27" ht="13.5">
      <c r="A8" s="22" t="s">
        <v>35</v>
      </c>
      <c r="B8" s="16"/>
      <c r="C8" s="17">
        <v>18777406</v>
      </c>
      <c r="D8" s="17"/>
      <c r="E8" s="18">
        <v>19039037</v>
      </c>
      <c r="F8" s="19">
        <v>19039037</v>
      </c>
      <c r="G8" s="19">
        <v>1445145</v>
      </c>
      <c r="H8" s="19">
        <v>4751166</v>
      </c>
      <c r="I8" s="19">
        <v>5685430</v>
      </c>
      <c r="J8" s="19">
        <v>11881741</v>
      </c>
      <c r="K8" s="19">
        <v>5430814</v>
      </c>
      <c r="L8" s="19">
        <v>5008821</v>
      </c>
      <c r="M8" s="19">
        <v>18165786</v>
      </c>
      <c r="N8" s="19">
        <v>28605421</v>
      </c>
      <c r="O8" s="19"/>
      <c r="P8" s="19"/>
      <c r="Q8" s="19"/>
      <c r="R8" s="19"/>
      <c r="S8" s="19"/>
      <c r="T8" s="19"/>
      <c r="U8" s="19"/>
      <c r="V8" s="19"/>
      <c r="W8" s="19">
        <v>40487162</v>
      </c>
      <c r="X8" s="19">
        <v>9578502</v>
      </c>
      <c r="Y8" s="19">
        <v>30908660</v>
      </c>
      <c r="Z8" s="20">
        <v>322.69</v>
      </c>
      <c r="AA8" s="21">
        <v>19039037</v>
      </c>
    </row>
    <row r="9" spans="1:27" ht="13.5">
      <c r="A9" s="22" t="s">
        <v>36</v>
      </c>
      <c r="B9" s="16"/>
      <c r="C9" s="17">
        <v>264725506</v>
      </c>
      <c r="D9" s="17"/>
      <c r="E9" s="18">
        <v>160968000</v>
      </c>
      <c r="F9" s="19">
        <v>160968000</v>
      </c>
      <c r="G9" s="19">
        <v>66473000</v>
      </c>
      <c r="H9" s="19">
        <v>2472000</v>
      </c>
      <c r="I9" s="19"/>
      <c r="J9" s="19">
        <v>68945000</v>
      </c>
      <c r="K9" s="19"/>
      <c r="L9" s="19">
        <v>2706324</v>
      </c>
      <c r="M9" s="19">
        <v>52840000</v>
      </c>
      <c r="N9" s="19">
        <v>55546324</v>
      </c>
      <c r="O9" s="19"/>
      <c r="P9" s="19"/>
      <c r="Q9" s="19"/>
      <c r="R9" s="19"/>
      <c r="S9" s="19"/>
      <c r="T9" s="19"/>
      <c r="U9" s="19"/>
      <c r="V9" s="19"/>
      <c r="W9" s="19">
        <v>124491324</v>
      </c>
      <c r="X9" s="19">
        <v>107312000</v>
      </c>
      <c r="Y9" s="19">
        <v>17179324</v>
      </c>
      <c r="Z9" s="20">
        <v>16.01</v>
      </c>
      <c r="AA9" s="21">
        <v>160968000</v>
      </c>
    </row>
    <row r="10" spans="1:27" ht="13.5">
      <c r="A10" s="22" t="s">
        <v>37</v>
      </c>
      <c r="B10" s="16"/>
      <c r="C10" s="17"/>
      <c r="D10" s="17"/>
      <c r="E10" s="18">
        <v>86349000</v>
      </c>
      <c r="F10" s="19">
        <v>86349000</v>
      </c>
      <c r="G10" s="19">
        <v>14780000</v>
      </c>
      <c r="H10" s="19"/>
      <c r="I10" s="19">
        <v>1762000</v>
      </c>
      <c r="J10" s="19">
        <v>16542000</v>
      </c>
      <c r="K10" s="19">
        <v>547000</v>
      </c>
      <c r="L10" s="19"/>
      <c r="M10" s="19">
        <v>13041000</v>
      </c>
      <c r="N10" s="19">
        <v>13588000</v>
      </c>
      <c r="O10" s="19"/>
      <c r="P10" s="19"/>
      <c r="Q10" s="19"/>
      <c r="R10" s="19"/>
      <c r="S10" s="19"/>
      <c r="T10" s="19"/>
      <c r="U10" s="19"/>
      <c r="V10" s="19"/>
      <c r="W10" s="19">
        <v>30130000</v>
      </c>
      <c r="X10" s="19">
        <v>57566000</v>
      </c>
      <c r="Y10" s="19">
        <v>-27436000</v>
      </c>
      <c r="Z10" s="20">
        <v>-47.66</v>
      </c>
      <c r="AA10" s="21">
        <v>86349000</v>
      </c>
    </row>
    <row r="11" spans="1:27" ht="13.5">
      <c r="A11" s="22" t="s">
        <v>38</v>
      </c>
      <c r="B11" s="16"/>
      <c r="C11" s="17">
        <v>17724177</v>
      </c>
      <c r="D11" s="17"/>
      <c r="E11" s="18">
        <v>14567041</v>
      </c>
      <c r="F11" s="19">
        <v>14567041</v>
      </c>
      <c r="G11" s="19">
        <v>137893</v>
      </c>
      <c r="H11" s="19">
        <v>111018</v>
      </c>
      <c r="I11" s="19">
        <v>108419</v>
      </c>
      <c r="J11" s="19">
        <v>357330</v>
      </c>
      <c r="K11" s="19">
        <v>102746</v>
      </c>
      <c r="L11" s="19">
        <v>121820</v>
      </c>
      <c r="M11" s="19">
        <v>85985</v>
      </c>
      <c r="N11" s="19">
        <v>310551</v>
      </c>
      <c r="O11" s="19"/>
      <c r="P11" s="19"/>
      <c r="Q11" s="19"/>
      <c r="R11" s="19"/>
      <c r="S11" s="19"/>
      <c r="T11" s="19"/>
      <c r="U11" s="19"/>
      <c r="V11" s="19"/>
      <c r="W11" s="19">
        <v>667881</v>
      </c>
      <c r="X11" s="19">
        <v>6846000</v>
      </c>
      <c r="Y11" s="19">
        <v>-6178119</v>
      </c>
      <c r="Z11" s="20">
        <v>-90.24</v>
      </c>
      <c r="AA11" s="21">
        <v>14567041</v>
      </c>
    </row>
    <row r="12" spans="1:27" ht="13.5">
      <c r="A12" s="22" t="s">
        <v>39</v>
      </c>
      <c r="B12" s="16"/>
      <c r="C12" s="17">
        <v>11831</v>
      </c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-542968901</v>
      </c>
      <c r="D14" s="17"/>
      <c r="E14" s="18">
        <v>-659540988</v>
      </c>
      <c r="F14" s="19">
        <v>-659540988</v>
      </c>
      <c r="G14" s="19">
        <v>-108565632</v>
      </c>
      <c r="H14" s="19">
        <v>-36606157</v>
      </c>
      <c r="I14" s="19">
        <v>-39561581</v>
      </c>
      <c r="J14" s="19">
        <v>-184733370</v>
      </c>
      <c r="K14" s="19">
        <v>-22905297</v>
      </c>
      <c r="L14" s="19">
        <v>-27875467</v>
      </c>
      <c r="M14" s="19">
        <v>-95401526</v>
      </c>
      <c r="N14" s="19">
        <v>-146182290</v>
      </c>
      <c r="O14" s="19"/>
      <c r="P14" s="19"/>
      <c r="Q14" s="19"/>
      <c r="R14" s="19"/>
      <c r="S14" s="19"/>
      <c r="T14" s="19"/>
      <c r="U14" s="19"/>
      <c r="V14" s="19"/>
      <c r="W14" s="19">
        <v>-330915660</v>
      </c>
      <c r="X14" s="19">
        <v>-319748208</v>
      </c>
      <c r="Y14" s="19">
        <v>-11167452</v>
      </c>
      <c r="Z14" s="20">
        <v>3.49</v>
      </c>
      <c r="AA14" s="21">
        <v>-659540988</v>
      </c>
    </row>
    <row r="15" spans="1:27" ht="13.5">
      <c r="A15" s="22" t="s">
        <v>42</v>
      </c>
      <c r="B15" s="16"/>
      <c r="C15" s="17">
        <v>-8562250</v>
      </c>
      <c r="D15" s="17"/>
      <c r="E15" s="18">
        <v>-2699000</v>
      </c>
      <c r="F15" s="19">
        <v>-2699000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-1282002</v>
      </c>
      <c r="Y15" s="19">
        <v>1282002</v>
      </c>
      <c r="Z15" s="20">
        <v>-100</v>
      </c>
      <c r="AA15" s="21">
        <v>-2699000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90218657</v>
      </c>
      <c r="D17" s="25">
        <f>SUM(D6:D16)</f>
        <v>0</v>
      </c>
      <c r="E17" s="26">
        <f t="shared" si="0"/>
        <v>81746750</v>
      </c>
      <c r="F17" s="27">
        <f t="shared" si="0"/>
        <v>81746750</v>
      </c>
      <c r="G17" s="27">
        <f t="shared" si="0"/>
        <v>3461458</v>
      </c>
      <c r="H17" s="27">
        <f t="shared" si="0"/>
        <v>1263682</v>
      </c>
      <c r="I17" s="27">
        <f t="shared" si="0"/>
        <v>1327367</v>
      </c>
      <c r="J17" s="27">
        <f t="shared" si="0"/>
        <v>6052507</v>
      </c>
      <c r="K17" s="27">
        <f t="shared" si="0"/>
        <v>12654714</v>
      </c>
      <c r="L17" s="27">
        <f t="shared" si="0"/>
        <v>11951720</v>
      </c>
      <c r="M17" s="27">
        <f t="shared" si="0"/>
        <v>16469766</v>
      </c>
      <c r="N17" s="27">
        <f t="shared" si="0"/>
        <v>41076200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47128707</v>
      </c>
      <c r="X17" s="27">
        <f t="shared" si="0"/>
        <v>90262936</v>
      </c>
      <c r="Y17" s="27">
        <f t="shared" si="0"/>
        <v>-43134229</v>
      </c>
      <c r="Z17" s="28">
        <f>+IF(X17&lt;&gt;0,+(Y17/X17)*100,0)</f>
        <v>-47.78730995411007</v>
      </c>
      <c r="AA17" s="29">
        <f>SUM(AA6:AA16)</f>
        <v>81746750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-108917557</v>
      </c>
      <c r="D26" s="17"/>
      <c r="E26" s="18">
        <v>-102687528</v>
      </c>
      <c r="F26" s="19">
        <v>-102687528</v>
      </c>
      <c r="G26" s="19">
        <v>-1875245</v>
      </c>
      <c r="H26" s="19">
        <v>-2478185</v>
      </c>
      <c r="I26" s="19">
        <v>-914701</v>
      </c>
      <c r="J26" s="19">
        <v>-5268131</v>
      </c>
      <c r="K26" s="19">
        <v>-13558721</v>
      </c>
      <c r="L26" s="19">
        <v>-10190068</v>
      </c>
      <c r="M26" s="19">
        <v>-1807933</v>
      </c>
      <c r="N26" s="19">
        <v>-25556722</v>
      </c>
      <c r="O26" s="19"/>
      <c r="P26" s="19"/>
      <c r="Q26" s="19"/>
      <c r="R26" s="19"/>
      <c r="S26" s="19"/>
      <c r="T26" s="19"/>
      <c r="U26" s="19"/>
      <c r="V26" s="19"/>
      <c r="W26" s="19">
        <v>-30824853</v>
      </c>
      <c r="X26" s="19">
        <v>-51343764</v>
      </c>
      <c r="Y26" s="19">
        <v>20518911</v>
      </c>
      <c r="Z26" s="20">
        <v>-39.96</v>
      </c>
      <c r="AA26" s="21">
        <v>-102687528</v>
      </c>
    </row>
    <row r="27" spans="1:27" ht="13.5">
      <c r="A27" s="23" t="s">
        <v>51</v>
      </c>
      <c r="B27" s="24"/>
      <c r="C27" s="25">
        <f aca="true" t="shared" si="1" ref="C27:Y27">SUM(C21:C26)</f>
        <v>-108917557</v>
      </c>
      <c r="D27" s="25">
        <f>SUM(D21:D26)</f>
        <v>0</v>
      </c>
      <c r="E27" s="26">
        <f t="shared" si="1"/>
        <v>-102687528</v>
      </c>
      <c r="F27" s="27">
        <f t="shared" si="1"/>
        <v>-102687528</v>
      </c>
      <c r="G27" s="27">
        <f t="shared" si="1"/>
        <v>-1875245</v>
      </c>
      <c r="H27" s="27">
        <f t="shared" si="1"/>
        <v>-2478185</v>
      </c>
      <c r="I27" s="27">
        <f t="shared" si="1"/>
        <v>-914701</v>
      </c>
      <c r="J27" s="27">
        <f t="shared" si="1"/>
        <v>-5268131</v>
      </c>
      <c r="K27" s="27">
        <f t="shared" si="1"/>
        <v>-13558721</v>
      </c>
      <c r="L27" s="27">
        <f t="shared" si="1"/>
        <v>-10190068</v>
      </c>
      <c r="M27" s="27">
        <f t="shared" si="1"/>
        <v>-1807933</v>
      </c>
      <c r="N27" s="27">
        <f t="shared" si="1"/>
        <v>-25556722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-30824853</v>
      </c>
      <c r="X27" s="27">
        <f t="shared" si="1"/>
        <v>-51343764</v>
      </c>
      <c r="Y27" s="27">
        <f t="shared" si="1"/>
        <v>20518911</v>
      </c>
      <c r="Z27" s="28">
        <f>+IF(X27&lt;&gt;0,+(Y27/X27)*100,0)</f>
        <v>-39.96378411212703</v>
      </c>
      <c r="AA27" s="29">
        <f>SUM(AA21:AA26)</f>
        <v>-102687528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-15618</v>
      </c>
      <c r="D35" s="17"/>
      <c r="E35" s="18">
        <v>-3200000</v>
      </c>
      <c r="F35" s="19">
        <v>-3200000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-1600000</v>
      </c>
      <c r="Y35" s="19">
        <v>1600000</v>
      </c>
      <c r="Z35" s="20">
        <v>-100</v>
      </c>
      <c r="AA35" s="21">
        <v>-3200000</v>
      </c>
    </row>
    <row r="36" spans="1:27" ht="13.5">
      <c r="A36" s="23" t="s">
        <v>57</v>
      </c>
      <c r="B36" s="24"/>
      <c r="C36" s="25">
        <f aca="true" t="shared" si="2" ref="C36:Y36">SUM(C31:C35)</f>
        <v>-15618</v>
      </c>
      <c r="D36" s="25">
        <f>SUM(D31:D35)</f>
        <v>0</v>
      </c>
      <c r="E36" s="26">
        <f t="shared" si="2"/>
        <v>-3200000</v>
      </c>
      <c r="F36" s="27">
        <f t="shared" si="2"/>
        <v>-3200000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-1600000</v>
      </c>
      <c r="Y36" s="27">
        <f t="shared" si="2"/>
        <v>1600000</v>
      </c>
      <c r="Z36" s="28">
        <f>+IF(X36&lt;&gt;0,+(Y36/X36)*100,0)</f>
        <v>-100</v>
      </c>
      <c r="AA36" s="29">
        <f>SUM(AA31:AA35)</f>
        <v>-3200000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-18714518</v>
      </c>
      <c r="D38" s="31">
        <f>+D17+D27+D36</f>
        <v>0</v>
      </c>
      <c r="E38" s="32">
        <f t="shared" si="3"/>
        <v>-24140778</v>
      </c>
      <c r="F38" s="33">
        <f t="shared" si="3"/>
        <v>-24140778</v>
      </c>
      <c r="G38" s="33">
        <f t="shared" si="3"/>
        <v>1586213</v>
      </c>
      <c r="H38" s="33">
        <f t="shared" si="3"/>
        <v>-1214503</v>
      </c>
      <c r="I38" s="33">
        <f t="shared" si="3"/>
        <v>412666</v>
      </c>
      <c r="J38" s="33">
        <f t="shared" si="3"/>
        <v>784376</v>
      </c>
      <c r="K38" s="33">
        <f t="shared" si="3"/>
        <v>-904007</v>
      </c>
      <c r="L38" s="33">
        <f t="shared" si="3"/>
        <v>1761652</v>
      </c>
      <c r="M38" s="33">
        <f t="shared" si="3"/>
        <v>14661833</v>
      </c>
      <c r="N38" s="33">
        <f t="shared" si="3"/>
        <v>15519478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16303854</v>
      </c>
      <c r="X38" s="33">
        <f t="shared" si="3"/>
        <v>37319172</v>
      </c>
      <c r="Y38" s="33">
        <f t="shared" si="3"/>
        <v>-21015318</v>
      </c>
      <c r="Z38" s="34">
        <f>+IF(X38&lt;&gt;0,+(Y38/X38)*100,0)</f>
        <v>-56.31239085368775</v>
      </c>
      <c r="AA38" s="35">
        <f>+AA17+AA27+AA36</f>
        <v>-24140778</v>
      </c>
    </row>
    <row r="39" spans="1:27" ht="13.5">
      <c r="A39" s="22" t="s">
        <v>59</v>
      </c>
      <c r="B39" s="16"/>
      <c r="C39" s="31">
        <v>30560306</v>
      </c>
      <c r="D39" s="31"/>
      <c r="E39" s="32">
        <v>30560000</v>
      </c>
      <c r="F39" s="33">
        <v>30560000</v>
      </c>
      <c r="G39" s="33">
        <v>5063141</v>
      </c>
      <c r="H39" s="33">
        <v>6649354</v>
      </c>
      <c r="I39" s="33">
        <v>5434851</v>
      </c>
      <c r="J39" s="33">
        <v>5063141</v>
      </c>
      <c r="K39" s="33">
        <v>5847517</v>
      </c>
      <c r="L39" s="33">
        <v>4943510</v>
      </c>
      <c r="M39" s="33">
        <v>6705162</v>
      </c>
      <c r="N39" s="33">
        <v>5847517</v>
      </c>
      <c r="O39" s="33"/>
      <c r="P39" s="33"/>
      <c r="Q39" s="33"/>
      <c r="R39" s="33"/>
      <c r="S39" s="33"/>
      <c r="T39" s="33"/>
      <c r="U39" s="33"/>
      <c r="V39" s="33"/>
      <c r="W39" s="33">
        <v>5063141</v>
      </c>
      <c r="X39" s="33">
        <v>30560000</v>
      </c>
      <c r="Y39" s="33">
        <v>-25496859</v>
      </c>
      <c r="Z39" s="34">
        <v>-83.43</v>
      </c>
      <c r="AA39" s="35">
        <v>30560000</v>
      </c>
    </row>
    <row r="40" spans="1:27" ht="13.5">
      <c r="A40" s="41" t="s">
        <v>60</v>
      </c>
      <c r="B40" s="42"/>
      <c r="C40" s="43">
        <v>11845788</v>
      </c>
      <c r="D40" s="43"/>
      <c r="E40" s="44">
        <v>6419222</v>
      </c>
      <c r="F40" s="45">
        <v>6419222</v>
      </c>
      <c r="G40" s="45">
        <v>6649354</v>
      </c>
      <c r="H40" s="45">
        <v>5434851</v>
      </c>
      <c r="I40" s="45">
        <v>5847517</v>
      </c>
      <c r="J40" s="45">
        <v>5847517</v>
      </c>
      <c r="K40" s="45">
        <v>4943510</v>
      </c>
      <c r="L40" s="45">
        <v>6705162</v>
      </c>
      <c r="M40" s="45">
        <v>21366995</v>
      </c>
      <c r="N40" s="45">
        <v>21366995</v>
      </c>
      <c r="O40" s="45"/>
      <c r="P40" s="45"/>
      <c r="Q40" s="45"/>
      <c r="R40" s="45"/>
      <c r="S40" s="45"/>
      <c r="T40" s="45"/>
      <c r="U40" s="45"/>
      <c r="V40" s="45"/>
      <c r="W40" s="45">
        <v>21366995</v>
      </c>
      <c r="X40" s="45">
        <v>67879172</v>
      </c>
      <c r="Y40" s="45">
        <v>-46512177</v>
      </c>
      <c r="Z40" s="46">
        <v>-68.52</v>
      </c>
      <c r="AA40" s="47">
        <v>6419222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59460324</v>
      </c>
      <c r="F6" s="19">
        <v>59460324</v>
      </c>
      <c r="G6" s="19">
        <v>2549361</v>
      </c>
      <c r="H6" s="19">
        <v>2712865</v>
      </c>
      <c r="I6" s="19">
        <v>3307303</v>
      </c>
      <c r="J6" s="19">
        <v>8569529</v>
      </c>
      <c r="K6" s="19">
        <v>4411488</v>
      </c>
      <c r="L6" s="19">
        <v>3181444</v>
      </c>
      <c r="M6" s="19">
        <v>4124039</v>
      </c>
      <c r="N6" s="19">
        <v>11716971</v>
      </c>
      <c r="O6" s="19"/>
      <c r="P6" s="19"/>
      <c r="Q6" s="19"/>
      <c r="R6" s="19"/>
      <c r="S6" s="19"/>
      <c r="T6" s="19"/>
      <c r="U6" s="19"/>
      <c r="V6" s="19"/>
      <c r="W6" s="19">
        <v>20286500</v>
      </c>
      <c r="X6" s="19">
        <v>28823048</v>
      </c>
      <c r="Y6" s="19">
        <v>-8536548</v>
      </c>
      <c r="Z6" s="20">
        <v>-29.62</v>
      </c>
      <c r="AA6" s="21">
        <v>59460324</v>
      </c>
    </row>
    <row r="7" spans="1:27" ht="13.5">
      <c r="A7" s="22" t="s">
        <v>34</v>
      </c>
      <c r="B7" s="16"/>
      <c r="C7" s="17"/>
      <c r="D7" s="17"/>
      <c r="E7" s="18">
        <v>277053684</v>
      </c>
      <c r="F7" s="19">
        <v>277053684</v>
      </c>
      <c r="G7" s="19">
        <v>13344195</v>
      </c>
      <c r="H7" s="19">
        <v>11930540</v>
      </c>
      <c r="I7" s="19">
        <v>16472473</v>
      </c>
      <c r="J7" s="19">
        <v>41747208</v>
      </c>
      <c r="K7" s="19">
        <v>11489237</v>
      </c>
      <c r="L7" s="19">
        <v>14255526</v>
      </c>
      <c r="M7" s="19">
        <v>15708706</v>
      </c>
      <c r="N7" s="19">
        <v>41453469</v>
      </c>
      <c r="O7" s="19"/>
      <c r="P7" s="19"/>
      <c r="Q7" s="19"/>
      <c r="R7" s="19"/>
      <c r="S7" s="19"/>
      <c r="T7" s="19"/>
      <c r="U7" s="19"/>
      <c r="V7" s="19"/>
      <c r="W7" s="19">
        <v>83200677</v>
      </c>
      <c r="X7" s="19">
        <v>124218000</v>
      </c>
      <c r="Y7" s="19">
        <v>-41017323</v>
      </c>
      <c r="Z7" s="20">
        <v>-33.02</v>
      </c>
      <c r="AA7" s="21">
        <v>277053684</v>
      </c>
    </row>
    <row r="8" spans="1:27" ht="13.5">
      <c r="A8" s="22" t="s">
        <v>35</v>
      </c>
      <c r="B8" s="16"/>
      <c r="C8" s="17"/>
      <c r="D8" s="17"/>
      <c r="E8" s="18">
        <v>15264000</v>
      </c>
      <c r="F8" s="19">
        <v>15264000</v>
      </c>
      <c r="G8" s="19">
        <v>2119352</v>
      </c>
      <c r="H8" s="19">
        <v>7174997</v>
      </c>
      <c r="I8" s="19">
        <v>2948141</v>
      </c>
      <c r="J8" s="19">
        <v>12242490</v>
      </c>
      <c r="K8" s="19">
        <v>7939796</v>
      </c>
      <c r="L8" s="19">
        <v>2225518</v>
      </c>
      <c r="M8" s="19">
        <v>2349165</v>
      </c>
      <c r="N8" s="19">
        <v>12514479</v>
      </c>
      <c r="O8" s="19"/>
      <c r="P8" s="19"/>
      <c r="Q8" s="19"/>
      <c r="R8" s="19"/>
      <c r="S8" s="19"/>
      <c r="T8" s="19"/>
      <c r="U8" s="19"/>
      <c r="V8" s="19"/>
      <c r="W8" s="19">
        <v>24756969</v>
      </c>
      <c r="X8" s="19">
        <v>7626000</v>
      </c>
      <c r="Y8" s="19">
        <v>17130969</v>
      </c>
      <c r="Z8" s="20">
        <v>224.64</v>
      </c>
      <c r="AA8" s="21">
        <v>15264000</v>
      </c>
    </row>
    <row r="9" spans="1:27" ht="13.5">
      <c r="A9" s="22" t="s">
        <v>36</v>
      </c>
      <c r="B9" s="16"/>
      <c r="C9" s="17"/>
      <c r="D9" s="17"/>
      <c r="E9" s="18">
        <v>161827000</v>
      </c>
      <c r="F9" s="19">
        <v>161827000</v>
      </c>
      <c r="G9" s="19">
        <v>65683000</v>
      </c>
      <c r="H9" s="19">
        <v>2080000</v>
      </c>
      <c r="I9" s="19"/>
      <c r="J9" s="19">
        <v>67763000</v>
      </c>
      <c r="K9" s="19"/>
      <c r="L9" s="19"/>
      <c r="M9" s="19">
        <v>52112000</v>
      </c>
      <c r="N9" s="19">
        <v>52112000</v>
      </c>
      <c r="O9" s="19"/>
      <c r="P9" s="19"/>
      <c r="Q9" s="19"/>
      <c r="R9" s="19"/>
      <c r="S9" s="19"/>
      <c r="T9" s="19"/>
      <c r="U9" s="19"/>
      <c r="V9" s="19"/>
      <c r="W9" s="19">
        <v>119875000</v>
      </c>
      <c r="X9" s="19">
        <v>121370000</v>
      </c>
      <c r="Y9" s="19">
        <v>-1495000</v>
      </c>
      <c r="Z9" s="20">
        <v>-1.23</v>
      </c>
      <c r="AA9" s="21">
        <v>161827000</v>
      </c>
    </row>
    <row r="10" spans="1:27" ht="13.5">
      <c r="A10" s="22" t="s">
        <v>37</v>
      </c>
      <c r="B10" s="16"/>
      <c r="C10" s="17"/>
      <c r="D10" s="17"/>
      <c r="E10" s="18">
        <v>64920000</v>
      </c>
      <c r="F10" s="19">
        <v>64920000</v>
      </c>
      <c r="G10" s="19">
        <v>11463000</v>
      </c>
      <c r="H10" s="19">
        <v>2000000</v>
      </c>
      <c r="I10" s="19">
        <v>2000000</v>
      </c>
      <c r="J10" s="19">
        <v>15463000</v>
      </c>
      <c r="K10" s="19">
        <v>13000000</v>
      </c>
      <c r="L10" s="19">
        <v>850000</v>
      </c>
      <c r="M10" s="19">
        <v>17681000</v>
      </c>
      <c r="N10" s="19">
        <v>31531000</v>
      </c>
      <c r="O10" s="19"/>
      <c r="P10" s="19"/>
      <c r="Q10" s="19"/>
      <c r="R10" s="19"/>
      <c r="S10" s="19"/>
      <c r="T10" s="19"/>
      <c r="U10" s="19"/>
      <c r="V10" s="19"/>
      <c r="W10" s="19">
        <v>46994000</v>
      </c>
      <c r="X10" s="19">
        <v>64920000</v>
      </c>
      <c r="Y10" s="19">
        <v>-17926000</v>
      </c>
      <c r="Z10" s="20">
        <v>-27.61</v>
      </c>
      <c r="AA10" s="21">
        <v>64920000</v>
      </c>
    </row>
    <row r="11" spans="1:27" ht="13.5">
      <c r="A11" s="22" t="s">
        <v>38</v>
      </c>
      <c r="B11" s="16"/>
      <c r="C11" s="17"/>
      <c r="D11" s="17"/>
      <c r="E11" s="18">
        <v>5000000</v>
      </c>
      <c r="F11" s="19">
        <v>5000000</v>
      </c>
      <c r="G11" s="19">
        <v>115857</v>
      </c>
      <c r="H11" s="19">
        <v>456837</v>
      </c>
      <c r="I11" s="19">
        <v>185743</v>
      </c>
      <c r="J11" s="19">
        <v>758437</v>
      </c>
      <c r="K11" s="19">
        <v>558059</v>
      </c>
      <c r="L11" s="19">
        <v>327748</v>
      </c>
      <c r="M11" s="19">
        <v>458811</v>
      </c>
      <c r="N11" s="19">
        <v>1344618</v>
      </c>
      <c r="O11" s="19"/>
      <c r="P11" s="19"/>
      <c r="Q11" s="19"/>
      <c r="R11" s="19"/>
      <c r="S11" s="19"/>
      <c r="T11" s="19"/>
      <c r="U11" s="19"/>
      <c r="V11" s="19"/>
      <c r="W11" s="19">
        <v>2103055</v>
      </c>
      <c r="X11" s="19">
        <v>2502000</v>
      </c>
      <c r="Y11" s="19">
        <v>-398945</v>
      </c>
      <c r="Z11" s="20">
        <v>-15.95</v>
      </c>
      <c r="AA11" s="21">
        <v>5000000</v>
      </c>
    </row>
    <row r="12" spans="1:27" ht="13.5">
      <c r="A12" s="22" t="s">
        <v>39</v>
      </c>
      <c r="B12" s="16"/>
      <c r="C12" s="17"/>
      <c r="D12" s="17"/>
      <c r="E12" s="18">
        <v>8004</v>
      </c>
      <c r="F12" s="19">
        <v>8004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>
        <v>4002</v>
      </c>
      <c r="Y12" s="19">
        <v>-4002</v>
      </c>
      <c r="Z12" s="20">
        <v>-100</v>
      </c>
      <c r="AA12" s="21">
        <v>8004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-463296000</v>
      </c>
      <c r="F14" s="19">
        <v>-463296000</v>
      </c>
      <c r="G14" s="19">
        <v>-38253558</v>
      </c>
      <c r="H14" s="19">
        <v>-31222982</v>
      </c>
      <c r="I14" s="19">
        <v>-53904890</v>
      </c>
      <c r="J14" s="19">
        <v>-123381430</v>
      </c>
      <c r="K14" s="19">
        <v>-29500846</v>
      </c>
      <c r="L14" s="19">
        <v>-31433914</v>
      </c>
      <c r="M14" s="19">
        <v>-62195231</v>
      </c>
      <c r="N14" s="19">
        <v>-123129991</v>
      </c>
      <c r="O14" s="19"/>
      <c r="P14" s="19"/>
      <c r="Q14" s="19"/>
      <c r="R14" s="19"/>
      <c r="S14" s="19"/>
      <c r="T14" s="19"/>
      <c r="U14" s="19"/>
      <c r="V14" s="19"/>
      <c r="W14" s="19">
        <v>-246511421</v>
      </c>
      <c r="X14" s="19">
        <v>-229958852</v>
      </c>
      <c r="Y14" s="19">
        <v>-16552569</v>
      </c>
      <c r="Z14" s="20">
        <v>7.2</v>
      </c>
      <c r="AA14" s="21">
        <v>-463296000</v>
      </c>
    </row>
    <row r="15" spans="1:27" ht="13.5">
      <c r="A15" s="22" t="s">
        <v>42</v>
      </c>
      <c r="B15" s="16"/>
      <c r="C15" s="17"/>
      <c r="D15" s="17"/>
      <c r="E15" s="18">
        <v>-30000000</v>
      </c>
      <c r="F15" s="19">
        <v>-30000000</v>
      </c>
      <c r="G15" s="19"/>
      <c r="H15" s="19">
        <v>-66272</v>
      </c>
      <c r="I15" s="19"/>
      <c r="J15" s="19">
        <v>-66272</v>
      </c>
      <c r="K15" s="19">
        <v>-32042</v>
      </c>
      <c r="L15" s="19">
        <v>-27897</v>
      </c>
      <c r="M15" s="19">
        <v>-26997</v>
      </c>
      <c r="N15" s="19">
        <v>-86936</v>
      </c>
      <c r="O15" s="19"/>
      <c r="P15" s="19"/>
      <c r="Q15" s="19"/>
      <c r="R15" s="19"/>
      <c r="S15" s="19"/>
      <c r="T15" s="19"/>
      <c r="U15" s="19"/>
      <c r="V15" s="19"/>
      <c r="W15" s="19">
        <v>-153208</v>
      </c>
      <c r="X15" s="19">
        <v>-16000000</v>
      </c>
      <c r="Y15" s="19">
        <v>15846792</v>
      </c>
      <c r="Z15" s="20">
        <v>-99.04</v>
      </c>
      <c r="AA15" s="21">
        <v>-30000000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90237012</v>
      </c>
      <c r="F17" s="27">
        <f t="shared" si="0"/>
        <v>90237012</v>
      </c>
      <c r="G17" s="27">
        <f t="shared" si="0"/>
        <v>57021207</v>
      </c>
      <c r="H17" s="27">
        <f t="shared" si="0"/>
        <v>-4934015</v>
      </c>
      <c r="I17" s="27">
        <f t="shared" si="0"/>
        <v>-28991230</v>
      </c>
      <c r="J17" s="27">
        <f t="shared" si="0"/>
        <v>23095962</v>
      </c>
      <c r="K17" s="27">
        <f t="shared" si="0"/>
        <v>7865692</v>
      </c>
      <c r="L17" s="27">
        <f t="shared" si="0"/>
        <v>-10621575</v>
      </c>
      <c r="M17" s="27">
        <f t="shared" si="0"/>
        <v>30211493</v>
      </c>
      <c r="N17" s="27">
        <f t="shared" si="0"/>
        <v>27455610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50551572</v>
      </c>
      <c r="X17" s="27">
        <f t="shared" si="0"/>
        <v>103504198</v>
      </c>
      <c r="Y17" s="27">
        <f t="shared" si="0"/>
        <v>-52952626</v>
      </c>
      <c r="Z17" s="28">
        <f>+IF(X17&lt;&gt;0,+(Y17/X17)*100,0)</f>
        <v>-51.15988242331968</v>
      </c>
      <c r="AA17" s="29">
        <f>SUM(AA6:AA16)</f>
        <v>90237012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-64920000</v>
      </c>
      <c r="F26" s="19">
        <v>-64920000</v>
      </c>
      <c r="G26" s="19">
        <v>-585000</v>
      </c>
      <c r="H26" s="19"/>
      <c r="I26" s="19">
        <v>-3052427</v>
      </c>
      <c r="J26" s="19">
        <v>-3637427</v>
      </c>
      <c r="K26" s="19">
        <v>-6397465</v>
      </c>
      <c r="L26" s="19">
        <v>-2958140</v>
      </c>
      <c r="M26" s="19">
        <v>-17666790</v>
      </c>
      <c r="N26" s="19">
        <v>-27022395</v>
      </c>
      <c r="O26" s="19"/>
      <c r="P26" s="19"/>
      <c r="Q26" s="19"/>
      <c r="R26" s="19"/>
      <c r="S26" s="19"/>
      <c r="T26" s="19"/>
      <c r="U26" s="19"/>
      <c r="V26" s="19"/>
      <c r="W26" s="19">
        <v>-30659822</v>
      </c>
      <c r="X26" s="19">
        <v>-32460000</v>
      </c>
      <c r="Y26" s="19">
        <v>1800178</v>
      </c>
      <c r="Z26" s="20">
        <v>-5.55</v>
      </c>
      <c r="AA26" s="21">
        <v>-64920000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-64920000</v>
      </c>
      <c r="F27" s="27">
        <f t="shared" si="1"/>
        <v>-64920000</v>
      </c>
      <c r="G27" s="27">
        <f t="shared" si="1"/>
        <v>-585000</v>
      </c>
      <c r="H27" s="27">
        <f t="shared" si="1"/>
        <v>0</v>
      </c>
      <c r="I27" s="27">
        <f t="shared" si="1"/>
        <v>-3052427</v>
      </c>
      <c r="J27" s="27">
        <f t="shared" si="1"/>
        <v>-3637427</v>
      </c>
      <c r="K27" s="27">
        <f t="shared" si="1"/>
        <v>-6397465</v>
      </c>
      <c r="L27" s="27">
        <f t="shared" si="1"/>
        <v>-2958140</v>
      </c>
      <c r="M27" s="27">
        <f t="shared" si="1"/>
        <v>-17666790</v>
      </c>
      <c r="N27" s="27">
        <f t="shared" si="1"/>
        <v>-27022395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-30659822</v>
      </c>
      <c r="X27" s="27">
        <f t="shared" si="1"/>
        <v>-32460000</v>
      </c>
      <c r="Y27" s="27">
        <f t="shared" si="1"/>
        <v>1800178</v>
      </c>
      <c r="Z27" s="28">
        <f>+IF(X27&lt;&gt;0,+(Y27/X27)*100,0)</f>
        <v>-5.545834873690696</v>
      </c>
      <c r="AA27" s="29">
        <f>SUM(AA21:AA26)</f>
        <v>-64920000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-2880000</v>
      </c>
      <c r="F35" s="19">
        <v>-2880000</v>
      </c>
      <c r="G35" s="19">
        <v>-100000</v>
      </c>
      <c r="H35" s="19">
        <v>-100000</v>
      </c>
      <c r="I35" s="19">
        <v>-600000</v>
      </c>
      <c r="J35" s="19">
        <v>-800000</v>
      </c>
      <c r="K35" s="19">
        <v>-100000</v>
      </c>
      <c r="L35" s="19">
        <v>-100000</v>
      </c>
      <c r="M35" s="19">
        <v>-600000</v>
      </c>
      <c r="N35" s="19">
        <v>-800000</v>
      </c>
      <c r="O35" s="19"/>
      <c r="P35" s="19"/>
      <c r="Q35" s="19"/>
      <c r="R35" s="19"/>
      <c r="S35" s="19"/>
      <c r="T35" s="19"/>
      <c r="U35" s="19"/>
      <c r="V35" s="19"/>
      <c r="W35" s="19">
        <v>-1600000</v>
      </c>
      <c r="X35" s="19">
        <v>-1440000</v>
      </c>
      <c r="Y35" s="19">
        <v>-160000</v>
      </c>
      <c r="Z35" s="20">
        <v>11.11</v>
      </c>
      <c r="AA35" s="21">
        <v>-2880000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-2880000</v>
      </c>
      <c r="F36" s="27">
        <f t="shared" si="2"/>
        <v>-2880000</v>
      </c>
      <c r="G36" s="27">
        <f t="shared" si="2"/>
        <v>-100000</v>
      </c>
      <c r="H36" s="27">
        <f t="shared" si="2"/>
        <v>-100000</v>
      </c>
      <c r="I36" s="27">
        <f t="shared" si="2"/>
        <v>-600000</v>
      </c>
      <c r="J36" s="27">
        <f t="shared" si="2"/>
        <v>-800000</v>
      </c>
      <c r="K36" s="27">
        <f t="shared" si="2"/>
        <v>-100000</v>
      </c>
      <c r="L36" s="27">
        <f t="shared" si="2"/>
        <v>-100000</v>
      </c>
      <c r="M36" s="27">
        <f t="shared" si="2"/>
        <v>-600000</v>
      </c>
      <c r="N36" s="27">
        <f t="shared" si="2"/>
        <v>-800000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-1600000</v>
      </c>
      <c r="X36" s="27">
        <f t="shared" si="2"/>
        <v>-1440000</v>
      </c>
      <c r="Y36" s="27">
        <f t="shared" si="2"/>
        <v>-160000</v>
      </c>
      <c r="Z36" s="28">
        <f>+IF(X36&lt;&gt;0,+(Y36/X36)*100,0)</f>
        <v>11.11111111111111</v>
      </c>
      <c r="AA36" s="29">
        <f>SUM(AA31:AA35)</f>
        <v>-2880000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22437012</v>
      </c>
      <c r="F38" s="33">
        <f t="shared" si="3"/>
        <v>22437012</v>
      </c>
      <c r="G38" s="33">
        <f t="shared" si="3"/>
        <v>56336207</v>
      </c>
      <c r="H38" s="33">
        <f t="shared" si="3"/>
        <v>-5034015</v>
      </c>
      <c r="I38" s="33">
        <f t="shared" si="3"/>
        <v>-32643657</v>
      </c>
      <c r="J38" s="33">
        <f t="shared" si="3"/>
        <v>18658535</v>
      </c>
      <c r="K38" s="33">
        <f t="shared" si="3"/>
        <v>1368227</v>
      </c>
      <c r="L38" s="33">
        <f t="shared" si="3"/>
        <v>-13679715</v>
      </c>
      <c r="M38" s="33">
        <f t="shared" si="3"/>
        <v>11944703</v>
      </c>
      <c r="N38" s="33">
        <f t="shared" si="3"/>
        <v>-366785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18291750</v>
      </c>
      <c r="X38" s="33">
        <f t="shared" si="3"/>
        <v>69604198</v>
      </c>
      <c r="Y38" s="33">
        <f t="shared" si="3"/>
        <v>-51312448</v>
      </c>
      <c r="Z38" s="34">
        <f>+IF(X38&lt;&gt;0,+(Y38/X38)*100,0)</f>
        <v>-73.72033508668542</v>
      </c>
      <c r="AA38" s="35">
        <f>+AA17+AA27+AA36</f>
        <v>22437012</v>
      </c>
    </row>
    <row r="39" spans="1:27" ht="13.5">
      <c r="A39" s="22" t="s">
        <v>59</v>
      </c>
      <c r="B39" s="16"/>
      <c r="C39" s="31"/>
      <c r="D39" s="31"/>
      <c r="E39" s="32">
        <v>5000000</v>
      </c>
      <c r="F39" s="33">
        <v>5000000</v>
      </c>
      <c r="G39" s="33">
        <v>12399197</v>
      </c>
      <c r="H39" s="33">
        <v>68735404</v>
      </c>
      <c r="I39" s="33">
        <v>63701389</v>
      </c>
      <c r="J39" s="33">
        <v>12399197</v>
      </c>
      <c r="K39" s="33">
        <v>31057732</v>
      </c>
      <c r="L39" s="33">
        <v>32425959</v>
      </c>
      <c r="M39" s="33">
        <v>18746244</v>
      </c>
      <c r="N39" s="33">
        <v>31057732</v>
      </c>
      <c r="O39" s="33"/>
      <c r="P39" s="33"/>
      <c r="Q39" s="33"/>
      <c r="R39" s="33"/>
      <c r="S39" s="33"/>
      <c r="T39" s="33"/>
      <c r="U39" s="33"/>
      <c r="V39" s="33"/>
      <c r="W39" s="33">
        <v>12399197</v>
      </c>
      <c r="X39" s="33">
        <v>5000000</v>
      </c>
      <c r="Y39" s="33">
        <v>7399197</v>
      </c>
      <c r="Z39" s="34">
        <v>147.98</v>
      </c>
      <c r="AA39" s="35">
        <v>5000000</v>
      </c>
    </row>
    <row r="40" spans="1:27" ht="13.5">
      <c r="A40" s="41" t="s">
        <v>60</v>
      </c>
      <c r="B40" s="42"/>
      <c r="C40" s="43"/>
      <c r="D40" s="43"/>
      <c r="E40" s="44">
        <v>27437011</v>
      </c>
      <c r="F40" s="45">
        <v>27437011</v>
      </c>
      <c r="G40" s="45">
        <v>68735404</v>
      </c>
      <c r="H40" s="45">
        <v>63701389</v>
      </c>
      <c r="I40" s="45">
        <v>31057732</v>
      </c>
      <c r="J40" s="45">
        <v>31057732</v>
      </c>
      <c r="K40" s="45">
        <v>32425959</v>
      </c>
      <c r="L40" s="45">
        <v>18746244</v>
      </c>
      <c r="M40" s="45">
        <v>30690947</v>
      </c>
      <c r="N40" s="45">
        <v>30690947</v>
      </c>
      <c r="O40" s="45"/>
      <c r="P40" s="45"/>
      <c r="Q40" s="45"/>
      <c r="R40" s="45"/>
      <c r="S40" s="45"/>
      <c r="T40" s="45"/>
      <c r="U40" s="45"/>
      <c r="V40" s="45"/>
      <c r="W40" s="45">
        <v>30690947</v>
      </c>
      <c r="X40" s="45">
        <v>74604197</v>
      </c>
      <c r="Y40" s="45">
        <v>-43913250</v>
      </c>
      <c r="Z40" s="46">
        <v>-58.86</v>
      </c>
      <c r="AA40" s="47">
        <v>27437011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93845306</v>
      </c>
      <c r="D6" s="17"/>
      <c r="E6" s="18">
        <v>98628794</v>
      </c>
      <c r="F6" s="19">
        <v>98628794</v>
      </c>
      <c r="G6" s="19">
        <v>8046682</v>
      </c>
      <c r="H6" s="19">
        <v>8692721</v>
      </c>
      <c r="I6" s="19">
        <v>10915005</v>
      </c>
      <c r="J6" s="19">
        <v>27654408</v>
      </c>
      <c r="K6" s="19">
        <v>8221454</v>
      </c>
      <c r="L6" s="19">
        <v>8653211</v>
      </c>
      <c r="M6" s="19">
        <v>7685765</v>
      </c>
      <c r="N6" s="19">
        <v>24560430</v>
      </c>
      <c r="O6" s="19"/>
      <c r="P6" s="19"/>
      <c r="Q6" s="19"/>
      <c r="R6" s="19"/>
      <c r="S6" s="19"/>
      <c r="T6" s="19"/>
      <c r="U6" s="19"/>
      <c r="V6" s="19"/>
      <c r="W6" s="19">
        <v>52214838</v>
      </c>
      <c r="X6" s="19">
        <v>50970000</v>
      </c>
      <c r="Y6" s="19">
        <v>1244838</v>
      </c>
      <c r="Z6" s="20">
        <v>2.44</v>
      </c>
      <c r="AA6" s="21">
        <v>98628794</v>
      </c>
    </row>
    <row r="7" spans="1:27" ht="13.5">
      <c r="A7" s="22" t="s">
        <v>34</v>
      </c>
      <c r="B7" s="16"/>
      <c r="C7" s="17">
        <v>435099786</v>
      </c>
      <c r="D7" s="17"/>
      <c r="E7" s="18">
        <v>623231389</v>
      </c>
      <c r="F7" s="19">
        <v>623231389</v>
      </c>
      <c r="G7" s="19">
        <v>42307092</v>
      </c>
      <c r="H7" s="19">
        <v>43474218</v>
      </c>
      <c r="I7" s="19">
        <v>43361249</v>
      </c>
      <c r="J7" s="19">
        <v>129142559</v>
      </c>
      <c r="K7" s="19">
        <v>41932244</v>
      </c>
      <c r="L7" s="19">
        <v>37862863</v>
      </c>
      <c r="M7" s="19">
        <v>35932812</v>
      </c>
      <c r="N7" s="19">
        <v>115727919</v>
      </c>
      <c r="O7" s="19"/>
      <c r="P7" s="19"/>
      <c r="Q7" s="19"/>
      <c r="R7" s="19"/>
      <c r="S7" s="19"/>
      <c r="T7" s="19"/>
      <c r="U7" s="19"/>
      <c r="V7" s="19"/>
      <c r="W7" s="19">
        <v>244870478</v>
      </c>
      <c r="X7" s="19">
        <v>323642000</v>
      </c>
      <c r="Y7" s="19">
        <v>-78771522</v>
      </c>
      <c r="Z7" s="20">
        <v>-24.34</v>
      </c>
      <c r="AA7" s="21">
        <v>623231389</v>
      </c>
    </row>
    <row r="8" spans="1:27" ht="13.5">
      <c r="A8" s="22" t="s">
        <v>35</v>
      </c>
      <c r="B8" s="16"/>
      <c r="C8" s="17">
        <v>17420837</v>
      </c>
      <c r="D8" s="17"/>
      <c r="E8" s="18">
        <v>15428718</v>
      </c>
      <c r="F8" s="19">
        <v>15428718</v>
      </c>
      <c r="G8" s="19">
        <v>612327</v>
      </c>
      <c r="H8" s="19">
        <v>4316453</v>
      </c>
      <c r="I8" s="19">
        <v>7756135</v>
      </c>
      <c r="J8" s="19">
        <v>12684915</v>
      </c>
      <c r="K8" s="19">
        <v>304835</v>
      </c>
      <c r="L8" s="19">
        <v>2291715</v>
      </c>
      <c r="M8" s="19">
        <v>6038520</v>
      </c>
      <c r="N8" s="19">
        <v>8635070</v>
      </c>
      <c r="O8" s="19"/>
      <c r="P8" s="19"/>
      <c r="Q8" s="19"/>
      <c r="R8" s="19"/>
      <c r="S8" s="19"/>
      <c r="T8" s="19"/>
      <c r="U8" s="19"/>
      <c r="V8" s="19"/>
      <c r="W8" s="19">
        <v>21319985</v>
      </c>
      <c r="X8" s="19">
        <v>7400000</v>
      </c>
      <c r="Y8" s="19">
        <v>13919985</v>
      </c>
      <c r="Z8" s="20">
        <v>188.11</v>
      </c>
      <c r="AA8" s="21">
        <v>15428718</v>
      </c>
    </row>
    <row r="9" spans="1:27" ht="13.5">
      <c r="A9" s="22" t="s">
        <v>36</v>
      </c>
      <c r="B9" s="16"/>
      <c r="C9" s="17">
        <v>122910642</v>
      </c>
      <c r="D9" s="17"/>
      <c r="E9" s="18">
        <v>131694150</v>
      </c>
      <c r="F9" s="19">
        <v>131694150</v>
      </c>
      <c r="G9" s="19">
        <v>69180074</v>
      </c>
      <c r="H9" s="19">
        <v>-14414492</v>
      </c>
      <c r="I9" s="19">
        <v>583250</v>
      </c>
      <c r="J9" s="19">
        <v>55348832</v>
      </c>
      <c r="K9" s="19"/>
      <c r="L9" s="19">
        <v>6623784</v>
      </c>
      <c r="M9" s="19">
        <v>42601306</v>
      </c>
      <c r="N9" s="19">
        <v>49225090</v>
      </c>
      <c r="O9" s="19"/>
      <c r="P9" s="19"/>
      <c r="Q9" s="19"/>
      <c r="R9" s="19"/>
      <c r="S9" s="19"/>
      <c r="T9" s="19"/>
      <c r="U9" s="19"/>
      <c r="V9" s="19"/>
      <c r="W9" s="19">
        <v>104573922</v>
      </c>
      <c r="X9" s="19">
        <v>87796000</v>
      </c>
      <c r="Y9" s="19">
        <v>16777922</v>
      </c>
      <c r="Z9" s="20">
        <v>19.11</v>
      </c>
      <c r="AA9" s="21">
        <v>131694150</v>
      </c>
    </row>
    <row r="10" spans="1:27" ht="13.5">
      <c r="A10" s="22" t="s">
        <v>37</v>
      </c>
      <c r="B10" s="16"/>
      <c r="C10" s="17">
        <v>79982716</v>
      </c>
      <c r="D10" s="17"/>
      <c r="E10" s="18">
        <v>59591850</v>
      </c>
      <c r="F10" s="19">
        <v>59591850</v>
      </c>
      <c r="G10" s="19">
        <v>560000</v>
      </c>
      <c r="H10" s="19">
        <v>19054492</v>
      </c>
      <c r="I10" s="19">
        <v>4022000</v>
      </c>
      <c r="J10" s="19">
        <v>23636492</v>
      </c>
      <c r="K10" s="19">
        <v>9036870</v>
      </c>
      <c r="L10" s="19">
        <v>2672000</v>
      </c>
      <c r="M10" s="19">
        <v>10086000</v>
      </c>
      <c r="N10" s="19">
        <v>21794870</v>
      </c>
      <c r="O10" s="19"/>
      <c r="P10" s="19"/>
      <c r="Q10" s="19"/>
      <c r="R10" s="19"/>
      <c r="S10" s="19"/>
      <c r="T10" s="19"/>
      <c r="U10" s="19"/>
      <c r="V10" s="19"/>
      <c r="W10" s="19">
        <v>45431362</v>
      </c>
      <c r="X10" s="19">
        <v>33546000</v>
      </c>
      <c r="Y10" s="19">
        <v>11885362</v>
      </c>
      <c r="Z10" s="20">
        <v>35.43</v>
      </c>
      <c r="AA10" s="21">
        <v>59591850</v>
      </c>
    </row>
    <row r="11" spans="1:27" ht="13.5">
      <c r="A11" s="22" t="s">
        <v>38</v>
      </c>
      <c r="B11" s="16"/>
      <c r="C11" s="17">
        <v>15861017</v>
      </c>
      <c r="D11" s="17"/>
      <c r="E11" s="18">
        <v>19077948</v>
      </c>
      <c r="F11" s="19">
        <v>19077948</v>
      </c>
      <c r="G11" s="19">
        <v>217503</v>
      </c>
      <c r="H11" s="19">
        <v>254003</v>
      </c>
      <c r="I11" s="19">
        <v>232829</v>
      </c>
      <c r="J11" s="19">
        <v>704335</v>
      </c>
      <c r="K11" s="19">
        <v>514695</v>
      </c>
      <c r="L11" s="19">
        <v>255819</v>
      </c>
      <c r="M11" s="19">
        <v>337739</v>
      </c>
      <c r="N11" s="19">
        <v>1108253</v>
      </c>
      <c r="O11" s="19"/>
      <c r="P11" s="19"/>
      <c r="Q11" s="19"/>
      <c r="R11" s="19"/>
      <c r="S11" s="19"/>
      <c r="T11" s="19"/>
      <c r="U11" s="19"/>
      <c r="V11" s="19"/>
      <c r="W11" s="19">
        <v>1812588</v>
      </c>
      <c r="X11" s="19">
        <v>9442000</v>
      </c>
      <c r="Y11" s="19">
        <v>-7629412</v>
      </c>
      <c r="Z11" s="20">
        <v>-80.8</v>
      </c>
      <c r="AA11" s="21">
        <v>19077948</v>
      </c>
    </row>
    <row r="12" spans="1:27" ht="13.5">
      <c r="A12" s="22" t="s">
        <v>39</v>
      </c>
      <c r="B12" s="16"/>
      <c r="C12" s="17">
        <v>96022</v>
      </c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-688737414</v>
      </c>
      <c r="D14" s="17"/>
      <c r="E14" s="18">
        <v>-819709345</v>
      </c>
      <c r="F14" s="19">
        <v>-819709345</v>
      </c>
      <c r="G14" s="19">
        <v>-107343280</v>
      </c>
      <c r="H14" s="19">
        <v>-86172013</v>
      </c>
      <c r="I14" s="19">
        <v>-60838336</v>
      </c>
      <c r="J14" s="19">
        <v>-254353629</v>
      </c>
      <c r="K14" s="19">
        <v>-60555678</v>
      </c>
      <c r="L14" s="19">
        <v>-55480475</v>
      </c>
      <c r="M14" s="19">
        <v>-67452818</v>
      </c>
      <c r="N14" s="19">
        <v>-183488971</v>
      </c>
      <c r="O14" s="19"/>
      <c r="P14" s="19"/>
      <c r="Q14" s="19"/>
      <c r="R14" s="19"/>
      <c r="S14" s="19"/>
      <c r="T14" s="19"/>
      <c r="U14" s="19"/>
      <c r="V14" s="19"/>
      <c r="W14" s="19">
        <v>-437842600</v>
      </c>
      <c r="X14" s="19">
        <v>-422240000</v>
      </c>
      <c r="Y14" s="19">
        <v>-15602600</v>
      </c>
      <c r="Z14" s="20">
        <v>3.7</v>
      </c>
      <c r="AA14" s="21">
        <v>-819709345</v>
      </c>
    </row>
    <row r="15" spans="1:27" ht="13.5">
      <c r="A15" s="22" t="s">
        <v>42</v>
      </c>
      <c r="B15" s="16"/>
      <c r="C15" s="17">
        <v>-991347</v>
      </c>
      <c r="D15" s="17"/>
      <c r="E15" s="18">
        <v>-2541470</v>
      </c>
      <c r="F15" s="19">
        <v>-2541470</v>
      </c>
      <c r="G15" s="19">
        <v>-43095</v>
      </c>
      <c r="H15" s="19">
        <v>-137966</v>
      </c>
      <c r="I15" s="19">
        <v>-453287</v>
      </c>
      <c r="J15" s="19">
        <v>-634348</v>
      </c>
      <c r="K15" s="19">
        <v>-114605</v>
      </c>
      <c r="L15" s="19">
        <v>-114100</v>
      </c>
      <c r="M15" s="19">
        <v>-371027</v>
      </c>
      <c r="N15" s="19">
        <v>-599732</v>
      </c>
      <c r="O15" s="19"/>
      <c r="P15" s="19"/>
      <c r="Q15" s="19"/>
      <c r="R15" s="19"/>
      <c r="S15" s="19"/>
      <c r="T15" s="19"/>
      <c r="U15" s="19"/>
      <c r="V15" s="19"/>
      <c r="W15" s="19">
        <v>-1234080</v>
      </c>
      <c r="X15" s="19">
        <v>-1266000</v>
      </c>
      <c r="Y15" s="19">
        <v>31920</v>
      </c>
      <c r="Z15" s="20">
        <v>-2.52</v>
      </c>
      <c r="AA15" s="21">
        <v>-2541470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75487565</v>
      </c>
      <c r="D17" s="25">
        <f>SUM(D6:D16)</f>
        <v>0</v>
      </c>
      <c r="E17" s="26">
        <f t="shared" si="0"/>
        <v>125402034</v>
      </c>
      <c r="F17" s="27">
        <f t="shared" si="0"/>
        <v>125402034</v>
      </c>
      <c r="G17" s="27">
        <f t="shared" si="0"/>
        <v>13537303</v>
      </c>
      <c r="H17" s="27">
        <f t="shared" si="0"/>
        <v>-24932584</v>
      </c>
      <c r="I17" s="27">
        <f t="shared" si="0"/>
        <v>5578845</v>
      </c>
      <c r="J17" s="27">
        <f t="shared" si="0"/>
        <v>-5816436</v>
      </c>
      <c r="K17" s="27">
        <f t="shared" si="0"/>
        <v>-660185</v>
      </c>
      <c r="L17" s="27">
        <f t="shared" si="0"/>
        <v>2764817</v>
      </c>
      <c r="M17" s="27">
        <f t="shared" si="0"/>
        <v>34858297</v>
      </c>
      <c r="N17" s="27">
        <f t="shared" si="0"/>
        <v>36962929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31146493</v>
      </c>
      <c r="X17" s="27">
        <f t="shared" si="0"/>
        <v>89290000</v>
      </c>
      <c r="Y17" s="27">
        <f t="shared" si="0"/>
        <v>-58143507</v>
      </c>
      <c r="Z17" s="28">
        <f>+IF(X17&lt;&gt;0,+(Y17/X17)*100,0)</f>
        <v>-65.11760219509463</v>
      </c>
      <c r="AA17" s="29">
        <f>SUM(AA6:AA16)</f>
        <v>125402034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1425535</v>
      </c>
      <c r="D21" s="17"/>
      <c r="E21" s="18">
        <v>1001000</v>
      </c>
      <c r="F21" s="19">
        <v>1001000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500000</v>
      </c>
      <c r="Y21" s="36">
        <v>-500000</v>
      </c>
      <c r="Z21" s="37">
        <v>-100</v>
      </c>
      <c r="AA21" s="38">
        <v>1001000</v>
      </c>
    </row>
    <row r="22" spans="1:27" ht="13.5">
      <c r="A22" s="22" t="s">
        <v>47</v>
      </c>
      <c r="B22" s="16"/>
      <c r="C22" s="17">
        <v>656699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-99267340</v>
      </c>
      <c r="D26" s="17"/>
      <c r="E26" s="18">
        <v>-105745440</v>
      </c>
      <c r="F26" s="19">
        <v>-105745440</v>
      </c>
      <c r="G26" s="19">
        <v>-446968</v>
      </c>
      <c r="H26" s="19">
        <v>-8738886</v>
      </c>
      <c r="I26" s="19">
        <v>-10023352</v>
      </c>
      <c r="J26" s="19">
        <v>-19209206</v>
      </c>
      <c r="K26" s="19">
        <v>-10976246</v>
      </c>
      <c r="L26" s="19">
        <v>-3022972</v>
      </c>
      <c r="M26" s="19">
        <v>-10952749</v>
      </c>
      <c r="N26" s="19">
        <v>-24951967</v>
      </c>
      <c r="O26" s="19"/>
      <c r="P26" s="19"/>
      <c r="Q26" s="19"/>
      <c r="R26" s="19"/>
      <c r="S26" s="19"/>
      <c r="T26" s="19"/>
      <c r="U26" s="19"/>
      <c r="V26" s="19"/>
      <c r="W26" s="19">
        <v>-44161173</v>
      </c>
      <c r="X26" s="19">
        <v>-36000000</v>
      </c>
      <c r="Y26" s="19">
        <v>-8161173</v>
      </c>
      <c r="Z26" s="20">
        <v>22.67</v>
      </c>
      <c r="AA26" s="21">
        <v>-105745440</v>
      </c>
    </row>
    <row r="27" spans="1:27" ht="13.5">
      <c r="A27" s="23" t="s">
        <v>51</v>
      </c>
      <c r="B27" s="24"/>
      <c r="C27" s="25">
        <f aca="true" t="shared" si="1" ref="C27:Y27">SUM(C21:C26)</f>
        <v>-97185106</v>
      </c>
      <c r="D27" s="25">
        <f>SUM(D21:D26)</f>
        <v>0</v>
      </c>
      <c r="E27" s="26">
        <f t="shared" si="1"/>
        <v>-104744440</v>
      </c>
      <c r="F27" s="27">
        <f t="shared" si="1"/>
        <v>-104744440</v>
      </c>
      <c r="G27" s="27">
        <f t="shared" si="1"/>
        <v>-446968</v>
      </c>
      <c r="H27" s="27">
        <f t="shared" si="1"/>
        <v>-8738886</v>
      </c>
      <c r="I27" s="27">
        <f t="shared" si="1"/>
        <v>-10023352</v>
      </c>
      <c r="J27" s="27">
        <f t="shared" si="1"/>
        <v>-19209206</v>
      </c>
      <c r="K27" s="27">
        <f t="shared" si="1"/>
        <v>-10976246</v>
      </c>
      <c r="L27" s="27">
        <f t="shared" si="1"/>
        <v>-3022972</v>
      </c>
      <c r="M27" s="27">
        <f t="shared" si="1"/>
        <v>-10952749</v>
      </c>
      <c r="N27" s="27">
        <f t="shared" si="1"/>
        <v>-24951967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-44161173</v>
      </c>
      <c r="X27" s="27">
        <f t="shared" si="1"/>
        <v>-35500000</v>
      </c>
      <c r="Y27" s="27">
        <f t="shared" si="1"/>
        <v>-8661173</v>
      </c>
      <c r="Z27" s="28">
        <f>+IF(X27&lt;&gt;0,+(Y27/X27)*100,0)</f>
        <v>24.39767042253521</v>
      </c>
      <c r="AA27" s="29">
        <f>SUM(AA21:AA26)</f>
        <v>-104744440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9230215</v>
      </c>
      <c r="D32" s="17"/>
      <c r="E32" s="18">
        <v>1000000</v>
      </c>
      <c r="F32" s="19">
        <v>1000000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1000000</v>
      </c>
      <c r="Y32" s="19">
        <v>-1000000</v>
      </c>
      <c r="Z32" s="20">
        <v>-100</v>
      </c>
      <c r="AA32" s="21">
        <v>1000000</v>
      </c>
    </row>
    <row r="33" spans="1:27" ht="13.5">
      <c r="A33" s="22" t="s">
        <v>55</v>
      </c>
      <c r="B33" s="16"/>
      <c r="C33" s="17">
        <v>1781137</v>
      </c>
      <c r="D33" s="17"/>
      <c r="E33" s="18">
        <v>1100000</v>
      </c>
      <c r="F33" s="19">
        <v>1100000</v>
      </c>
      <c r="G33" s="19">
        <v>210452</v>
      </c>
      <c r="H33" s="36">
        <v>143365</v>
      </c>
      <c r="I33" s="36">
        <v>125062</v>
      </c>
      <c r="J33" s="36">
        <v>478879</v>
      </c>
      <c r="K33" s="19">
        <v>74312</v>
      </c>
      <c r="L33" s="19">
        <v>42415</v>
      </c>
      <c r="M33" s="19">
        <v>78018</v>
      </c>
      <c r="N33" s="19">
        <v>194745</v>
      </c>
      <c r="O33" s="36"/>
      <c r="P33" s="36"/>
      <c r="Q33" s="36"/>
      <c r="R33" s="19"/>
      <c r="S33" s="19"/>
      <c r="T33" s="19"/>
      <c r="U33" s="19"/>
      <c r="V33" s="36"/>
      <c r="W33" s="36">
        <v>673624</v>
      </c>
      <c r="X33" s="36">
        <v>546000</v>
      </c>
      <c r="Y33" s="19">
        <v>127624</v>
      </c>
      <c r="Z33" s="20">
        <v>23.37</v>
      </c>
      <c r="AA33" s="21">
        <v>1100000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-1163296</v>
      </c>
      <c r="D35" s="17"/>
      <c r="E35" s="18">
        <v>-4489050</v>
      </c>
      <c r="F35" s="19">
        <v>-4489050</v>
      </c>
      <c r="G35" s="19"/>
      <c r="H35" s="19">
        <v>-6509</v>
      </c>
      <c r="I35" s="19">
        <v>-210517</v>
      </c>
      <c r="J35" s="19">
        <v>-217026</v>
      </c>
      <c r="K35" s="19"/>
      <c r="L35" s="19"/>
      <c r="M35" s="19">
        <v>-917882</v>
      </c>
      <c r="N35" s="19">
        <v>-917882</v>
      </c>
      <c r="O35" s="19"/>
      <c r="P35" s="19"/>
      <c r="Q35" s="19"/>
      <c r="R35" s="19"/>
      <c r="S35" s="19"/>
      <c r="T35" s="19"/>
      <c r="U35" s="19"/>
      <c r="V35" s="19"/>
      <c r="W35" s="19">
        <v>-1134908</v>
      </c>
      <c r="X35" s="19">
        <v>-216000</v>
      </c>
      <c r="Y35" s="19">
        <v>-918908</v>
      </c>
      <c r="Z35" s="20">
        <v>425.42</v>
      </c>
      <c r="AA35" s="21">
        <v>-4489050</v>
      </c>
    </row>
    <row r="36" spans="1:27" ht="13.5">
      <c r="A36" s="23" t="s">
        <v>57</v>
      </c>
      <c r="B36" s="24"/>
      <c r="C36" s="25">
        <f aca="true" t="shared" si="2" ref="C36:Y36">SUM(C31:C35)</f>
        <v>9848056</v>
      </c>
      <c r="D36" s="25">
        <f>SUM(D31:D35)</f>
        <v>0</v>
      </c>
      <c r="E36" s="26">
        <f t="shared" si="2"/>
        <v>-2389050</v>
      </c>
      <c r="F36" s="27">
        <f t="shared" si="2"/>
        <v>-2389050</v>
      </c>
      <c r="G36" s="27">
        <f t="shared" si="2"/>
        <v>210452</v>
      </c>
      <c r="H36" s="27">
        <f t="shared" si="2"/>
        <v>136856</v>
      </c>
      <c r="I36" s="27">
        <f t="shared" si="2"/>
        <v>-85455</v>
      </c>
      <c r="J36" s="27">
        <f t="shared" si="2"/>
        <v>261853</v>
      </c>
      <c r="K36" s="27">
        <f t="shared" si="2"/>
        <v>74312</v>
      </c>
      <c r="L36" s="27">
        <f t="shared" si="2"/>
        <v>42415</v>
      </c>
      <c r="M36" s="27">
        <f t="shared" si="2"/>
        <v>-839864</v>
      </c>
      <c r="N36" s="27">
        <f t="shared" si="2"/>
        <v>-723137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-461284</v>
      </c>
      <c r="X36" s="27">
        <f t="shared" si="2"/>
        <v>1330000</v>
      </c>
      <c r="Y36" s="27">
        <f t="shared" si="2"/>
        <v>-1791284</v>
      </c>
      <c r="Z36" s="28">
        <f>+IF(X36&lt;&gt;0,+(Y36/X36)*100,0)</f>
        <v>-134.68300751879698</v>
      </c>
      <c r="AA36" s="29">
        <f>SUM(AA31:AA35)</f>
        <v>-2389050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-11849485</v>
      </c>
      <c r="D38" s="31">
        <f>+D17+D27+D36</f>
        <v>0</v>
      </c>
      <c r="E38" s="32">
        <f t="shared" si="3"/>
        <v>18268544</v>
      </c>
      <c r="F38" s="33">
        <f t="shared" si="3"/>
        <v>18268544</v>
      </c>
      <c r="G38" s="33">
        <f t="shared" si="3"/>
        <v>13300787</v>
      </c>
      <c r="H38" s="33">
        <f t="shared" si="3"/>
        <v>-33534614</v>
      </c>
      <c r="I38" s="33">
        <f t="shared" si="3"/>
        <v>-4529962</v>
      </c>
      <c r="J38" s="33">
        <f t="shared" si="3"/>
        <v>-24763789</v>
      </c>
      <c r="K38" s="33">
        <f t="shared" si="3"/>
        <v>-11562119</v>
      </c>
      <c r="L38" s="33">
        <f t="shared" si="3"/>
        <v>-215740</v>
      </c>
      <c r="M38" s="33">
        <f t="shared" si="3"/>
        <v>23065684</v>
      </c>
      <c r="N38" s="33">
        <f t="shared" si="3"/>
        <v>11287825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-13475964</v>
      </c>
      <c r="X38" s="33">
        <f t="shared" si="3"/>
        <v>55120000</v>
      </c>
      <c r="Y38" s="33">
        <f t="shared" si="3"/>
        <v>-68595964</v>
      </c>
      <c r="Z38" s="34">
        <f>+IF(X38&lt;&gt;0,+(Y38/X38)*100,0)</f>
        <v>-124.44841074020319</v>
      </c>
      <c r="AA38" s="35">
        <f>+AA17+AA27+AA36</f>
        <v>18268544</v>
      </c>
    </row>
    <row r="39" spans="1:27" ht="13.5">
      <c r="A39" s="22" t="s">
        <v>59</v>
      </c>
      <c r="B39" s="16"/>
      <c r="C39" s="31">
        <v>26194963</v>
      </c>
      <c r="D39" s="31"/>
      <c r="E39" s="32">
        <v>732000</v>
      </c>
      <c r="F39" s="33">
        <v>732000</v>
      </c>
      <c r="G39" s="33">
        <v>14345478</v>
      </c>
      <c r="H39" s="33">
        <v>27646265</v>
      </c>
      <c r="I39" s="33">
        <v>-5888349</v>
      </c>
      <c r="J39" s="33">
        <v>14345478</v>
      </c>
      <c r="K39" s="33">
        <v>-10418311</v>
      </c>
      <c r="L39" s="33">
        <v>-21980430</v>
      </c>
      <c r="M39" s="33">
        <v>-22196170</v>
      </c>
      <c r="N39" s="33">
        <v>-10418311</v>
      </c>
      <c r="O39" s="33"/>
      <c r="P39" s="33"/>
      <c r="Q39" s="33"/>
      <c r="R39" s="33"/>
      <c r="S39" s="33"/>
      <c r="T39" s="33"/>
      <c r="U39" s="33"/>
      <c r="V39" s="33"/>
      <c r="W39" s="33">
        <v>14345478</v>
      </c>
      <c r="X39" s="33">
        <v>732000</v>
      </c>
      <c r="Y39" s="33">
        <v>13613478</v>
      </c>
      <c r="Z39" s="34">
        <v>1859.76</v>
      </c>
      <c r="AA39" s="35">
        <v>732000</v>
      </c>
    </row>
    <row r="40" spans="1:27" ht="13.5">
      <c r="A40" s="41" t="s">
        <v>60</v>
      </c>
      <c r="B40" s="42"/>
      <c r="C40" s="43">
        <v>14345478</v>
      </c>
      <c r="D40" s="43"/>
      <c r="E40" s="44">
        <v>19000544</v>
      </c>
      <c r="F40" s="45">
        <v>19000544</v>
      </c>
      <c r="G40" s="45">
        <v>27646265</v>
      </c>
      <c r="H40" s="45">
        <v>-5888349</v>
      </c>
      <c r="I40" s="45">
        <v>-10418311</v>
      </c>
      <c r="J40" s="45">
        <v>-10418311</v>
      </c>
      <c r="K40" s="45">
        <v>-21980430</v>
      </c>
      <c r="L40" s="45">
        <v>-22196170</v>
      </c>
      <c r="M40" s="45">
        <v>869514</v>
      </c>
      <c r="N40" s="45">
        <v>869514</v>
      </c>
      <c r="O40" s="45"/>
      <c r="P40" s="45"/>
      <c r="Q40" s="45"/>
      <c r="R40" s="45"/>
      <c r="S40" s="45"/>
      <c r="T40" s="45"/>
      <c r="U40" s="45"/>
      <c r="V40" s="45"/>
      <c r="W40" s="45">
        <v>869514</v>
      </c>
      <c r="X40" s="45">
        <v>55852000</v>
      </c>
      <c r="Y40" s="45">
        <v>-54982486</v>
      </c>
      <c r="Z40" s="46">
        <v>-98.44</v>
      </c>
      <c r="AA40" s="47">
        <v>19000544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22693193</v>
      </c>
      <c r="D6" s="17"/>
      <c r="E6" s="18">
        <v>27148891</v>
      </c>
      <c r="F6" s="19">
        <v>27148891</v>
      </c>
      <c r="G6" s="19">
        <v>1003788</v>
      </c>
      <c r="H6" s="19">
        <v>2381755</v>
      </c>
      <c r="I6" s="19"/>
      <c r="J6" s="19">
        <v>3385543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3385543</v>
      </c>
      <c r="X6" s="19">
        <v>13389987</v>
      </c>
      <c r="Y6" s="19">
        <v>-10004444</v>
      </c>
      <c r="Z6" s="20">
        <v>-74.72</v>
      </c>
      <c r="AA6" s="21">
        <v>27148891</v>
      </c>
    </row>
    <row r="7" spans="1:27" ht="13.5">
      <c r="A7" s="22" t="s">
        <v>34</v>
      </c>
      <c r="B7" s="16"/>
      <c r="C7" s="17">
        <v>65138739</v>
      </c>
      <c r="D7" s="17"/>
      <c r="E7" s="18">
        <v>24201783</v>
      </c>
      <c r="F7" s="19">
        <v>24201783</v>
      </c>
      <c r="G7" s="19">
        <v>1404712</v>
      </c>
      <c r="H7" s="19">
        <v>1329834</v>
      </c>
      <c r="I7" s="19"/>
      <c r="J7" s="19">
        <v>2734546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2734546</v>
      </c>
      <c r="X7" s="19">
        <v>12100884</v>
      </c>
      <c r="Y7" s="19">
        <v>-9366338</v>
      </c>
      <c r="Z7" s="20">
        <v>-77.4</v>
      </c>
      <c r="AA7" s="21">
        <v>24201783</v>
      </c>
    </row>
    <row r="8" spans="1:27" ht="13.5">
      <c r="A8" s="22" t="s">
        <v>35</v>
      </c>
      <c r="B8" s="16"/>
      <c r="C8" s="17">
        <v>3169799</v>
      </c>
      <c r="D8" s="17"/>
      <c r="E8" s="18">
        <v>3521420</v>
      </c>
      <c r="F8" s="19">
        <v>3521420</v>
      </c>
      <c r="G8" s="19">
        <v>1392889</v>
      </c>
      <c r="H8" s="19">
        <v>519298</v>
      </c>
      <c r="I8" s="19">
        <v>4754132</v>
      </c>
      <c r="J8" s="19">
        <v>6666319</v>
      </c>
      <c r="K8" s="19">
        <v>5959850</v>
      </c>
      <c r="L8" s="19">
        <v>2485716</v>
      </c>
      <c r="M8" s="19">
        <v>8078158</v>
      </c>
      <c r="N8" s="19">
        <v>16523724</v>
      </c>
      <c r="O8" s="19"/>
      <c r="P8" s="19"/>
      <c r="Q8" s="19"/>
      <c r="R8" s="19"/>
      <c r="S8" s="19"/>
      <c r="T8" s="19"/>
      <c r="U8" s="19"/>
      <c r="V8" s="19"/>
      <c r="W8" s="19">
        <v>23190043</v>
      </c>
      <c r="X8" s="19">
        <v>1788663</v>
      </c>
      <c r="Y8" s="19">
        <v>21401380</v>
      </c>
      <c r="Z8" s="20">
        <v>1196.5</v>
      </c>
      <c r="AA8" s="21">
        <v>3521420</v>
      </c>
    </row>
    <row r="9" spans="1:27" ht="13.5">
      <c r="A9" s="22" t="s">
        <v>36</v>
      </c>
      <c r="B9" s="16"/>
      <c r="C9" s="17">
        <v>96317704</v>
      </c>
      <c r="D9" s="17"/>
      <c r="E9" s="18">
        <v>81524000</v>
      </c>
      <c r="F9" s="19">
        <v>81524000</v>
      </c>
      <c r="G9" s="19">
        <v>32172000</v>
      </c>
      <c r="H9" s="19">
        <v>2010000</v>
      </c>
      <c r="I9" s="19"/>
      <c r="J9" s="19">
        <v>34182000</v>
      </c>
      <c r="K9" s="19"/>
      <c r="L9" s="19">
        <v>450000</v>
      </c>
      <c r="M9" s="19">
        <v>13864000</v>
      </c>
      <c r="N9" s="19">
        <v>14314000</v>
      </c>
      <c r="O9" s="19"/>
      <c r="P9" s="19"/>
      <c r="Q9" s="19"/>
      <c r="R9" s="19"/>
      <c r="S9" s="19"/>
      <c r="T9" s="19"/>
      <c r="U9" s="19"/>
      <c r="V9" s="19"/>
      <c r="W9" s="19">
        <v>48496000</v>
      </c>
      <c r="X9" s="19">
        <v>59863304</v>
      </c>
      <c r="Y9" s="19">
        <v>-11367304</v>
      </c>
      <c r="Z9" s="20">
        <v>-18.99</v>
      </c>
      <c r="AA9" s="21">
        <v>81524000</v>
      </c>
    </row>
    <row r="10" spans="1:27" ht="13.5">
      <c r="A10" s="22" t="s">
        <v>37</v>
      </c>
      <c r="B10" s="16"/>
      <c r="C10" s="17">
        <v>3266880</v>
      </c>
      <c r="D10" s="17"/>
      <c r="E10" s="18">
        <v>32422000</v>
      </c>
      <c r="F10" s="19">
        <v>32422000</v>
      </c>
      <c r="G10" s="19"/>
      <c r="H10" s="19">
        <v>2000000</v>
      </c>
      <c r="I10" s="19">
        <v>2000000</v>
      </c>
      <c r="J10" s="19">
        <v>4000000</v>
      </c>
      <c r="K10" s="19"/>
      <c r="L10" s="19"/>
      <c r="M10" s="19">
        <v>1000000</v>
      </c>
      <c r="N10" s="19">
        <v>1000000</v>
      </c>
      <c r="O10" s="19"/>
      <c r="P10" s="19"/>
      <c r="Q10" s="19"/>
      <c r="R10" s="19"/>
      <c r="S10" s="19"/>
      <c r="T10" s="19"/>
      <c r="U10" s="19"/>
      <c r="V10" s="19"/>
      <c r="W10" s="19">
        <v>5000000</v>
      </c>
      <c r="X10" s="19">
        <v>19766635</v>
      </c>
      <c r="Y10" s="19">
        <v>-14766635</v>
      </c>
      <c r="Z10" s="20">
        <v>-74.7</v>
      </c>
      <c r="AA10" s="21">
        <v>32422000</v>
      </c>
    </row>
    <row r="11" spans="1:27" ht="13.5">
      <c r="A11" s="22" t="s">
        <v>38</v>
      </c>
      <c r="B11" s="16"/>
      <c r="C11" s="17">
        <v>26053407</v>
      </c>
      <c r="D11" s="17"/>
      <c r="E11" s="18">
        <v>26474501</v>
      </c>
      <c r="F11" s="19">
        <v>26474501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10143653</v>
      </c>
      <c r="Y11" s="19">
        <v>-10143653</v>
      </c>
      <c r="Z11" s="20">
        <v>-100</v>
      </c>
      <c r="AA11" s="21">
        <v>26474501</v>
      </c>
    </row>
    <row r="12" spans="1:27" ht="13.5">
      <c r="A12" s="22" t="s">
        <v>39</v>
      </c>
      <c r="B12" s="16"/>
      <c r="C12" s="17"/>
      <c r="D12" s="17"/>
      <c r="E12" s="18">
        <v>3342298</v>
      </c>
      <c r="F12" s="19">
        <v>3342298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>
        <v>3342298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-197043993</v>
      </c>
      <c r="D14" s="17"/>
      <c r="E14" s="18">
        <v>-177795560</v>
      </c>
      <c r="F14" s="19">
        <v>-177795560</v>
      </c>
      <c r="G14" s="19">
        <v>-67509879</v>
      </c>
      <c r="H14" s="19">
        <v>-16237560</v>
      </c>
      <c r="I14" s="19">
        <v>-14387920</v>
      </c>
      <c r="J14" s="19">
        <v>-98135359</v>
      </c>
      <c r="K14" s="19">
        <v>-10953778</v>
      </c>
      <c r="L14" s="19">
        <v>-8746071</v>
      </c>
      <c r="M14" s="19">
        <v>-37275959</v>
      </c>
      <c r="N14" s="19">
        <v>-56975808</v>
      </c>
      <c r="O14" s="19"/>
      <c r="P14" s="19"/>
      <c r="Q14" s="19"/>
      <c r="R14" s="19"/>
      <c r="S14" s="19"/>
      <c r="T14" s="19"/>
      <c r="U14" s="19"/>
      <c r="V14" s="19"/>
      <c r="W14" s="19">
        <v>-155111167</v>
      </c>
      <c r="X14" s="19">
        <v>-66581095</v>
      </c>
      <c r="Y14" s="19">
        <v>-88530072</v>
      </c>
      <c r="Z14" s="20">
        <v>132.97</v>
      </c>
      <c r="AA14" s="21">
        <v>-177795560</v>
      </c>
    </row>
    <row r="15" spans="1:27" ht="13.5">
      <c r="A15" s="22" t="s">
        <v>42</v>
      </c>
      <c r="B15" s="16"/>
      <c r="C15" s="17">
        <v>-19479001</v>
      </c>
      <c r="D15" s="17"/>
      <c r="E15" s="18">
        <v>-3211126</v>
      </c>
      <c r="F15" s="19">
        <v>-3211126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-570000</v>
      </c>
      <c r="Y15" s="19">
        <v>570000</v>
      </c>
      <c r="Z15" s="20">
        <v>-100</v>
      </c>
      <c r="AA15" s="21">
        <v>-3211126</v>
      </c>
    </row>
    <row r="16" spans="1:27" ht="13.5">
      <c r="A16" s="22" t="s">
        <v>43</v>
      </c>
      <c r="B16" s="16"/>
      <c r="C16" s="17"/>
      <c r="D16" s="17"/>
      <c r="E16" s="18">
        <v>-5252545</v>
      </c>
      <c r="F16" s="19">
        <v>-5252545</v>
      </c>
      <c r="G16" s="19">
        <v>-646308</v>
      </c>
      <c r="H16" s="19"/>
      <c r="I16" s="19"/>
      <c r="J16" s="19">
        <v>-646308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-646308</v>
      </c>
      <c r="X16" s="19">
        <v>-2626272</v>
      </c>
      <c r="Y16" s="19">
        <v>1979964</v>
      </c>
      <c r="Z16" s="20">
        <v>-75.39</v>
      </c>
      <c r="AA16" s="21">
        <v>-5252545</v>
      </c>
    </row>
    <row r="17" spans="1:27" ht="13.5">
      <c r="A17" s="23" t="s">
        <v>44</v>
      </c>
      <c r="B17" s="24"/>
      <c r="C17" s="25">
        <f aca="true" t="shared" si="0" ref="C17:Y17">SUM(C6:C16)</f>
        <v>116728</v>
      </c>
      <c r="D17" s="25">
        <f>SUM(D6:D16)</f>
        <v>0</v>
      </c>
      <c r="E17" s="26">
        <f t="shared" si="0"/>
        <v>12375662</v>
      </c>
      <c r="F17" s="27">
        <f t="shared" si="0"/>
        <v>12375662</v>
      </c>
      <c r="G17" s="27">
        <f t="shared" si="0"/>
        <v>-32182798</v>
      </c>
      <c r="H17" s="27">
        <f t="shared" si="0"/>
        <v>-7996673</v>
      </c>
      <c r="I17" s="27">
        <f t="shared" si="0"/>
        <v>-7633788</v>
      </c>
      <c r="J17" s="27">
        <f t="shared" si="0"/>
        <v>-47813259</v>
      </c>
      <c r="K17" s="27">
        <f t="shared" si="0"/>
        <v>-4993928</v>
      </c>
      <c r="L17" s="27">
        <f t="shared" si="0"/>
        <v>-5810355</v>
      </c>
      <c r="M17" s="27">
        <f t="shared" si="0"/>
        <v>-14333801</v>
      </c>
      <c r="N17" s="27">
        <f t="shared" si="0"/>
        <v>-25138084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-72951343</v>
      </c>
      <c r="X17" s="27">
        <f t="shared" si="0"/>
        <v>47275759</v>
      </c>
      <c r="Y17" s="27">
        <f t="shared" si="0"/>
        <v>-120227102</v>
      </c>
      <c r="Z17" s="28">
        <f>+IF(X17&lt;&gt;0,+(Y17/X17)*100,0)</f>
        <v>-254.31025232191408</v>
      </c>
      <c r="AA17" s="29">
        <f>SUM(AA6:AA16)</f>
        <v>12375662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20044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32556100</v>
      </c>
      <c r="H24" s="19">
        <v>7728900</v>
      </c>
      <c r="I24" s="19">
        <v>7619400</v>
      </c>
      <c r="J24" s="19">
        <v>47904400</v>
      </c>
      <c r="K24" s="19">
        <v>5038500</v>
      </c>
      <c r="L24" s="19">
        <v>1698000</v>
      </c>
      <c r="M24" s="19">
        <v>18411480</v>
      </c>
      <c r="N24" s="19">
        <v>25147980</v>
      </c>
      <c r="O24" s="19"/>
      <c r="P24" s="19"/>
      <c r="Q24" s="19"/>
      <c r="R24" s="19"/>
      <c r="S24" s="19"/>
      <c r="T24" s="19"/>
      <c r="U24" s="19"/>
      <c r="V24" s="19"/>
      <c r="W24" s="19">
        <v>73052380</v>
      </c>
      <c r="X24" s="19"/>
      <c r="Y24" s="19">
        <v>73052380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-35758</v>
      </c>
      <c r="D26" s="17"/>
      <c r="E26" s="18">
        <v>-41931635</v>
      </c>
      <c r="F26" s="19">
        <v>-41931635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-32966635</v>
      </c>
      <c r="Y26" s="19">
        <v>32966635</v>
      </c>
      <c r="Z26" s="20">
        <v>-100</v>
      </c>
      <c r="AA26" s="21">
        <v>-41931635</v>
      </c>
    </row>
    <row r="27" spans="1:27" ht="13.5">
      <c r="A27" s="23" t="s">
        <v>51</v>
      </c>
      <c r="B27" s="24"/>
      <c r="C27" s="25">
        <f aca="true" t="shared" si="1" ref="C27:Y27">SUM(C21:C26)</f>
        <v>-15714</v>
      </c>
      <c r="D27" s="25">
        <f>SUM(D21:D26)</f>
        <v>0</v>
      </c>
      <c r="E27" s="26">
        <f t="shared" si="1"/>
        <v>-41931635</v>
      </c>
      <c r="F27" s="27">
        <f t="shared" si="1"/>
        <v>-41931635</v>
      </c>
      <c r="G27" s="27">
        <f t="shared" si="1"/>
        <v>32556100</v>
      </c>
      <c r="H27" s="27">
        <f t="shared" si="1"/>
        <v>7728900</v>
      </c>
      <c r="I27" s="27">
        <f t="shared" si="1"/>
        <v>7619400</v>
      </c>
      <c r="J27" s="27">
        <f t="shared" si="1"/>
        <v>47904400</v>
      </c>
      <c r="K27" s="27">
        <f t="shared" si="1"/>
        <v>5038500</v>
      </c>
      <c r="L27" s="27">
        <f t="shared" si="1"/>
        <v>1698000</v>
      </c>
      <c r="M27" s="27">
        <f t="shared" si="1"/>
        <v>18411480</v>
      </c>
      <c r="N27" s="27">
        <f t="shared" si="1"/>
        <v>25147980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73052380</v>
      </c>
      <c r="X27" s="27">
        <f t="shared" si="1"/>
        <v>-32966635</v>
      </c>
      <c r="Y27" s="27">
        <f t="shared" si="1"/>
        <v>106019015</v>
      </c>
      <c r="Z27" s="28">
        <f>+IF(X27&lt;&gt;0,+(Y27/X27)*100,0)</f>
        <v>-321.594894353033</v>
      </c>
      <c r="AA27" s="29">
        <f>SUM(AA21:AA26)</f>
        <v>-41931635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-529097</v>
      </c>
      <c r="D35" s="17"/>
      <c r="E35" s="18"/>
      <c r="F35" s="19"/>
      <c r="G35" s="19">
        <v>-50000</v>
      </c>
      <c r="H35" s="19">
        <v>-50000</v>
      </c>
      <c r="I35" s="19">
        <v>-50000</v>
      </c>
      <c r="J35" s="19">
        <v>-150000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-150000</v>
      </c>
      <c r="X35" s="19"/>
      <c r="Y35" s="19">
        <v>-150000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-529097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-50000</v>
      </c>
      <c r="H36" s="27">
        <f t="shared" si="2"/>
        <v>-50000</v>
      </c>
      <c r="I36" s="27">
        <f t="shared" si="2"/>
        <v>-50000</v>
      </c>
      <c r="J36" s="27">
        <f t="shared" si="2"/>
        <v>-150000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-150000</v>
      </c>
      <c r="X36" s="27">
        <f t="shared" si="2"/>
        <v>0</v>
      </c>
      <c r="Y36" s="27">
        <f t="shared" si="2"/>
        <v>-150000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-428083</v>
      </c>
      <c r="D38" s="31">
        <f>+D17+D27+D36</f>
        <v>0</v>
      </c>
      <c r="E38" s="32">
        <f t="shared" si="3"/>
        <v>-29555973</v>
      </c>
      <c r="F38" s="33">
        <f t="shared" si="3"/>
        <v>-29555973</v>
      </c>
      <c r="G38" s="33">
        <f t="shared" si="3"/>
        <v>323302</v>
      </c>
      <c r="H38" s="33">
        <f t="shared" si="3"/>
        <v>-317773</v>
      </c>
      <c r="I38" s="33">
        <f t="shared" si="3"/>
        <v>-64388</v>
      </c>
      <c r="J38" s="33">
        <f t="shared" si="3"/>
        <v>-58859</v>
      </c>
      <c r="K38" s="33">
        <f t="shared" si="3"/>
        <v>44572</v>
      </c>
      <c r="L38" s="33">
        <f t="shared" si="3"/>
        <v>-4112355</v>
      </c>
      <c r="M38" s="33">
        <f t="shared" si="3"/>
        <v>4077679</v>
      </c>
      <c r="N38" s="33">
        <f t="shared" si="3"/>
        <v>9896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-48963</v>
      </c>
      <c r="X38" s="33">
        <f t="shared" si="3"/>
        <v>14309124</v>
      </c>
      <c r="Y38" s="33">
        <f t="shared" si="3"/>
        <v>-14358087</v>
      </c>
      <c r="Z38" s="34">
        <f>+IF(X38&lt;&gt;0,+(Y38/X38)*100,0)</f>
        <v>-100.34218027602529</v>
      </c>
      <c r="AA38" s="35">
        <f>+AA17+AA27+AA36</f>
        <v>-29555973</v>
      </c>
    </row>
    <row r="39" spans="1:27" ht="13.5">
      <c r="A39" s="22" t="s">
        <v>59</v>
      </c>
      <c r="B39" s="16"/>
      <c r="C39" s="31">
        <v>619928</v>
      </c>
      <c r="D39" s="31"/>
      <c r="E39" s="32"/>
      <c r="F39" s="33"/>
      <c r="G39" s="33">
        <v>89077</v>
      </c>
      <c r="H39" s="33">
        <v>412379</v>
      </c>
      <c r="I39" s="33">
        <v>94606</v>
      </c>
      <c r="J39" s="33">
        <v>89077</v>
      </c>
      <c r="K39" s="33">
        <v>30218</v>
      </c>
      <c r="L39" s="33">
        <v>74790</v>
      </c>
      <c r="M39" s="33">
        <v>-4037565</v>
      </c>
      <c r="N39" s="33">
        <v>30218</v>
      </c>
      <c r="O39" s="33"/>
      <c r="P39" s="33"/>
      <c r="Q39" s="33"/>
      <c r="R39" s="33"/>
      <c r="S39" s="33"/>
      <c r="T39" s="33"/>
      <c r="U39" s="33"/>
      <c r="V39" s="33"/>
      <c r="W39" s="33">
        <v>89077</v>
      </c>
      <c r="X39" s="33"/>
      <c r="Y39" s="33">
        <v>89077</v>
      </c>
      <c r="Z39" s="34"/>
      <c r="AA39" s="35"/>
    </row>
    <row r="40" spans="1:27" ht="13.5">
      <c r="A40" s="41" t="s">
        <v>60</v>
      </c>
      <c r="B40" s="42"/>
      <c r="C40" s="43">
        <v>191845</v>
      </c>
      <c r="D40" s="43"/>
      <c r="E40" s="44">
        <v>-29555973</v>
      </c>
      <c r="F40" s="45">
        <v>-29555973</v>
      </c>
      <c r="G40" s="45">
        <v>412379</v>
      </c>
      <c r="H40" s="45">
        <v>94606</v>
      </c>
      <c r="I40" s="45">
        <v>30218</v>
      </c>
      <c r="J40" s="45">
        <v>30218</v>
      </c>
      <c r="K40" s="45">
        <v>74790</v>
      </c>
      <c r="L40" s="45">
        <v>-4037565</v>
      </c>
      <c r="M40" s="45">
        <v>40114</v>
      </c>
      <c r="N40" s="45">
        <v>40114</v>
      </c>
      <c r="O40" s="45"/>
      <c r="P40" s="45"/>
      <c r="Q40" s="45"/>
      <c r="R40" s="45"/>
      <c r="S40" s="45"/>
      <c r="T40" s="45"/>
      <c r="U40" s="45"/>
      <c r="V40" s="45"/>
      <c r="W40" s="45">
        <v>40114</v>
      </c>
      <c r="X40" s="45">
        <v>14309124</v>
      </c>
      <c r="Y40" s="45">
        <v>-14269010</v>
      </c>
      <c r="Z40" s="46">
        <v>-99.72</v>
      </c>
      <c r="AA40" s="47">
        <v>-29555973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1437645</v>
      </c>
      <c r="D8" s="17"/>
      <c r="E8" s="18">
        <v>300000</v>
      </c>
      <c r="F8" s="19">
        <v>300000</v>
      </c>
      <c r="G8" s="19">
        <v>62529</v>
      </c>
      <c r="H8" s="19">
        <v>98445</v>
      </c>
      <c r="I8" s="19">
        <v>61717</v>
      </c>
      <c r="J8" s="19">
        <v>222691</v>
      </c>
      <c r="K8" s="19">
        <v>79714</v>
      </c>
      <c r="L8" s="19">
        <v>265328</v>
      </c>
      <c r="M8" s="19">
        <v>55811</v>
      </c>
      <c r="N8" s="19">
        <v>400853</v>
      </c>
      <c r="O8" s="19"/>
      <c r="P8" s="19"/>
      <c r="Q8" s="19"/>
      <c r="R8" s="19"/>
      <c r="S8" s="19"/>
      <c r="T8" s="19"/>
      <c r="U8" s="19"/>
      <c r="V8" s="19"/>
      <c r="W8" s="19">
        <v>623544</v>
      </c>
      <c r="X8" s="19">
        <v>150000</v>
      </c>
      <c r="Y8" s="19">
        <v>473544</v>
      </c>
      <c r="Z8" s="20">
        <v>315.7</v>
      </c>
      <c r="AA8" s="21">
        <v>300000</v>
      </c>
    </row>
    <row r="9" spans="1:27" ht="13.5">
      <c r="A9" s="22" t="s">
        <v>36</v>
      </c>
      <c r="B9" s="16"/>
      <c r="C9" s="17">
        <v>145367031</v>
      </c>
      <c r="D9" s="17"/>
      <c r="E9" s="18">
        <v>145547004</v>
      </c>
      <c r="F9" s="19">
        <v>145547004</v>
      </c>
      <c r="G9" s="19">
        <v>59240000</v>
      </c>
      <c r="H9" s="19">
        <v>1549549</v>
      </c>
      <c r="I9" s="19">
        <v>1119000</v>
      </c>
      <c r="J9" s="19">
        <v>61908549</v>
      </c>
      <c r="K9" s="19"/>
      <c r="L9" s="19"/>
      <c r="M9" s="19">
        <v>38042000</v>
      </c>
      <c r="N9" s="19">
        <v>38042000</v>
      </c>
      <c r="O9" s="19"/>
      <c r="P9" s="19"/>
      <c r="Q9" s="19"/>
      <c r="R9" s="19"/>
      <c r="S9" s="19"/>
      <c r="T9" s="19"/>
      <c r="U9" s="19"/>
      <c r="V9" s="19"/>
      <c r="W9" s="19">
        <v>99950549</v>
      </c>
      <c r="X9" s="19">
        <v>72773502</v>
      </c>
      <c r="Y9" s="19">
        <v>27177047</v>
      </c>
      <c r="Z9" s="20">
        <v>37.34</v>
      </c>
      <c r="AA9" s="21">
        <v>145547004</v>
      </c>
    </row>
    <row r="10" spans="1:27" ht="13.5">
      <c r="A10" s="22" t="s">
        <v>37</v>
      </c>
      <c r="B10" s="16"/>
      <c r="C10" s="17"/>
      <c r="D10" s="17"/>
      <c r="E10" s="18">
        <v>21420996</v>
      </c>
      <c r="F10" s="19">
        <v>21420996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10710498</v>
      </c>
      <c r="Y10" s="19">
        <v>-10710498</v>
      </c>
      <c r="Z10" s="20">
        <v>-100</v>
      </c>
      <c r="AA10" s="21">
        <v>21420996</v>
      </c>
    </row>
    <row r="11" spans="1:27" ht="13.5">
      <c r="A11" s="22" t="s">
        <v>38</v>
      </c>
      <c r="B11" s="16"/>
      <c r="C11" s="17">
        <v>7989415</v>
      </c>
      <c r="D11" s="17"/>
      <c r="E11" s="18">
        <v>3700000</v>
      </c>
      <c r="F11" s="19">
        <v>3700000</v>
      </c>
      <c r="G11" s="19">
        <v>257116</v>
      </c>
      <c r="H11" s="19">
        <v>201099</v>
      </c>
      <c r="I11" s="19">
        <v>138361</v>
      </c>
      <c r="J11" s="19">
        <v>596576</v>
      </c>
      <c r="K11" s="19">
        <v>80368</v>
      </c>
      <c r="L11" s="19">
        <v>21152</v>
      </c>
      <c r="M11" s="19">
        <v>130352</v>
      </c>
      <c r="N11" s="19">
        <v>231872</v>
      </c>
      <c r="O11" s="19"/>
      <c r="P11" s="19"/>
      <c r="Q11" s="19"/>
      <c r="R11" s="19"/>
      <c r="S11" s="19"/>
      <c r="T11" s="19"/>
      <c r="U11" s="19"/>
      <c r="V11" s="19"/>
      <c r="W11" s="19">
        <v>828448</v>
      </c>
      <c r="X11" s="19">
        <v>1850022</v>
      </c>
      <c r="Y11" s="19">
        <v>-1021574</v>
      </c>
      <c r="Z11" s="20">
        <v>-55.22</v>
      </c>
      <c r="AA11" s="21">
        <v>3700000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-157524246</v>
      </c>
      <c r="D14" s="17"/>
      <c r="E14" s="18">
        <v>-149496306</v>
      </c>
      <c r="F14" s="19">
        <v>-149496306</v>
      </c>
      <c r="G14" s="19">
        <v>-13010107</v>
      </c>
      <c r="H14" s="19">
        <v>-9742483</v>
      </c>
      <c r="I14" s="19">
        <v>-12783022</v>
      </c>
      <c r="J14" s="19">
        <v>-35535612</v>
      </c>
      <c r="K14" s="19">
        <v>-12085677</v>
      </c>
      <c r="L14" s="19">
        <v>-14637437</v>
      </c>
      <c r="M14" s="19">
        <v>-14715835</v>
      </c>
      <c r="N14" s="19">
        <v>-41438949</v>
      </c>
      <c r="O14" s="19"/>
      <c r="P14" s="19"/>
      <c r="Q14" s="19"/>
      <c r="R14" s="19"/>
      <c r="S14" s="19"/>
      <c r="T14" s="19"/>
      <c r="U14" s="19"/>
      <c r="V14" s="19"/>
      <c r="W14" s="19">
        <v>-76974561</v>
      </c>
      <c r="X14" s="19">
        <v>-74747298</v>
      </c>
      <c r="Y14" s="19">
        <v>-2227263</v>
      </c>
      <c r="Z14" s="20">
        <v>2.98</v>
      </c>
      <c r="AA14" s="21">
        <v>-149496306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>
        <v>-13933191</v>
      </c>
      <c r="D16" s="17"/>
      <c r="E16" s="18">
        <v>-23539548</v>
      </c>
      <c r="F16" s="19">
        <v>-23539548</v>
      </c>
      <c r="G16" s="19"/>
      <c r="H16" s="19">
        <v>-61662</v>
      </c>
      <c r="I16" s="19"/>
      <c r="J16" s="19">
        <v>-61662</v>
      </c>
      <c r="K16" s="19">
        <v>-305000</v>
      </c>
      <c r="L16" s="19">
        <v>-364675</v>
      </c>
      <c r="M16" s="19"/>
      <c r="N16" s="19">
        <v>-669675</v>
      </c>
      <c r="O16" s="19"/>
      <c r="P16" s="19"/>
      <c r="Q16" s="19"/>
      <c r="R16" s="19"/>
      <c r="S16" s="19"/>
      <c r="T16" s="19"/>
      <c r="U16" s="19"/>
      <c r="V16" s="19"/>
      <c r="W16" s="19">
        <v>-731337</v>
      </c>
      <c r="X16" s="19">
        <v>-11769774</v>
      </c>
      <c r="Y16" s="19">
        <v>11038437</v>
      </c>
      <c r="Z16" s="20">
        <v>-93.79</v>
      </c>
      <c r="AA16" s="21">
        <v>-23539548</v>
      </c>
    </row>
    <row r="17" spans="1:27" ht="13.5">
      <c r="A17" s="23" t="s">
        <v>44</v>
      </c>
      <c r="B17" s="24"/>
      <c r="C17" s="25">
        <f aca="true" t="shared" si="0" ref="C17:Y17">SUM(C6:C16)</f>
        <v>-16663346</v>
      </c>
      <c r="D17" s="25">
        <f>SUM(D6:D16)</f>
        <v>0</v>
      </c>
      <c r="E17" s="26">
        <f t="shared" si="0"/>
        <v>-2067854</v>
      </c>
      <c r="F17" s="27">
        <f t="shared" si="0"/>
        <v>-2067854</v>
      </c>
      <c r="G17" s="27">
        <f t="shared" si="0"/>
        <v>46549538</v>
      </c>
      <c r="H17" s="27">
        <f t="shared" si="0"/>
        <v>-7955052</v>
      </c>
      <c r="I17" s="27">
        <f t="shared" si="0"/>
        <v>-11463944</v>
      </c>
      <c r="J17" s="27">
        <f t="shared" si="0"/>
        <v>27130542</v>
      </c>
      <c r="K17" s="27">
        <f t="shared" si="0"/>
        <v>-12230595</v>
      </c>
      <c r="L17" s="27">
        <f t="shared" si="0"/>
        <v>-14715632</v>
      </c>
      <c r="M17" s="27">
        <f t="shared" si="0"/>
        <v>23512328</v>
      </c>
      <c r="N17" s="27">
        <f t="shared" si="0"/>
        <v>-3433899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23696643</v>
      </c>
      <c r="X17" s="27">
        <f t="shared" si="0"/>
        <v>-1033050</v>
      </c>
      <c r="Y17" s="27">
        <f t="shared" si="0"/>
        <v>24729693</v>
      </c>
      <c r="Z17" s="28">
        <f>+IF(X17&lt;&gt;0,+(Y17/X17)*100,0)</f>
        <v>-2393.852475678815</v>
      </c>
      <c r="AA17" s="29">
        <f>SUM(AA6:AA16)</f>
        <v>-2067854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-5930634</v>
      </c>
      <c r="D26" s="17"/>
      <c r="E26" s="18">
        <v>-3330000</v>
      </c>
      <c r="F26" s="19">
        <v>-3330000</v>
      </c>
      <c r="G26" s="19">
        <v>-240120</v>
      </c>
      <c r="H26" s="19"/>
      <c r="I26" s="19">
        <v>88077</v>
      </c>
      <c r="J26" s="19">
        <v>-152043</v>
      </c>
      <c r="K26" s="19">
        <v>-114214</v>
      </c>
      <c r="L26" s="19">
        <v>-362898</v>
      </c>
      <c r="M26" s="19"/>
      <c r="N26" s="19">
        <v>-477112</v>
      </c>
      <c r="O26" s="19"/>
      <c r="P26" s="19"/>
      <c r="Q26" s="19"/>
      <c r="R26" s="19"/>
      <c r="S26" s="19"/>
      <c r="T26" s="19"/>
      <c r="U26" s="19"/>
      <c r="V26" s="19"/>
      <c r="W26" s="19">
        <v>-629155</v>
      </c>
      <c r="X26" s="19">
        <v>-1665000</v>
      </c>
      <c r="Y26" s="19">
        <v>1035845</v>
      </c>
      <c r="Z26" s="20">
        <v>-62.21</v>
      </c>
      <c r="AA26" s="21">
        <v>-3330000</v>
      </c>
    </row>
    <row r="27" spans="1:27" ht="13.5">
      <c r="A27" s="23" t="s">
        <v>51</v>
      </c>
      <c r="B27" s="24"/>
      <c r="C27" s="25">
        <f aca="true" t="shared" si="1" ref="C27:Y27">SUM(C21:C26)</f>
        <v>-5930634</v>
      </c>
      <c r="D27" s="25">
        <f>SUM(D21:D26)</f>
        <v>0</v>
      </c>
      <c r="E27" s="26">
        <f t="shared" si="1"/>
        <v>-3330000</v>
      </c>
      <c r="F27" s="27">
        <f t="shared" si="1"/>
        <v>-3330000</v>
      </c>
      <c r="G27" s="27">
        <f t="shared" si="1"/>
        <v>-240120</v>
      </c>
      <c r="H27" s="27">
        <f t="shared" si="1"/>
        <v>0</v>
      </c>
      <c r="I27" s="27">
        <f t="shared" si="1"/>
        <v>88077</v>
      </c>
      <c r="J27" s="27">
        <f t="shared" si="1"/>
        <v>-152043</v>
      </c>
      <c r="K27" s="27">
        <f t="shared" si="1"/>
        <v>-114214</v>
      </c>
      <c r="L27" s="27">
        <f t="shared" si="1"/>
        <v>-362898</v>
      </c>
      <c r="M27" s="27">
        <f t="shared" si="1"/>
        <v>0</v>
      </c>
      <c r="N27" s="27">
        <f t="shared" si="1"/>
        <v>-477112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-629155</v>
      </c>
      <c r="X27" s="27">
        <f t="shared" si="1"/>
        <v>-1665000</v>
      </c>
      <c r="Y27" s="27">
        <f t="shared" si="1"/>
        <v>1035845</v>
      </c>
      <c r="Z27" s="28">
        <f>+IF(X27&lt;&gt;0,+(Y27/X27)*100,0)</f>
        <v>-62.21291291291291</v>
      </c>
      <c r="AA27" s="29">
        <f>SUM(AA21:AA26)</f>
        <v>-3330000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-22593980</v>
      </c>
      <c r="D38" s="31">
        <f>+D17+D27+D36</f>
        <v>0</v>
      </c>
      <c r="E38" s="32">
        <f t="shared" si="3"/>
        <v>-5397854</v>
      </c>
      <c r="F38" s="33">
        <f t="shared" si="3"/>
        <v>-5397854</v>
      </c>
      <c r="G38" s="33">
        <f t="shared" si="3"/>
        <v>46309418</v>
      </c>
      <c r="H38" s="33">
        <f t="shared" si="3"/>
        <v>-7955052</v>
      </c>
      <c r="I38" s="33">
        <f t="shared" si="3"/>
        <v>-11375867</v>
      </c>
      <c r="J38" s="33">
        <f t="shared" si="3"/>
        <v>26978499</v>
      </c>
      <c r="K38" s="33">
        <f t="shared" si="3"/>
        <v>-12344809</v>
      </c>
      <c r="L38" s="33">
        <f t="shared" si="3"/>
        <v>-15078530</v>
      </c>
      <c r="M38" s="33">
        <f t="shared" si="3"/>
        <v>23512328</v>
      </c>
      <c r="N38" s="33">
        <f t="shared" si="3"/>
        <v>-3911011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23067488</v>
      </c>
      <c r="X38" s="33">
        <f t="shared" si="3"/>
        <v>-2698050</v>
      </c>
      <c r="Y38" s="33">
        <f t="shared" si="3"/>
        <v>25765538</v>
      </c>
      <c r="Z38" s="34">
        <f>+IF(X38&lt;&gt;0,+(Y38/X38)*100,0)</f>
        <v>-954.9688849354163</v>
      </c>
      <c r="AA38" s="35">
        <f>+AA17+AA27+AA36</f>
        <v>-5397854</v>
      </c>
    </row>
    <row r="39" spans="1:27" ht="13.5">
      <c r="A39" s="22" t="s">
        <v>59</v>
      </c>
      <c r="B39" s="16"/>
      <c r="C39" s="31">
        <v>109743252</v>
      </c>
      <c r="D39" s="31"/>
      <c r="E39" s="32">
        <v>82668000</v>
      </c>
      <c r="F39" s="33">
        <v>82668000</v>
      </c>
      <c r="G39" s="33">
        <v>139476317</v>
      </c>
      <c r="H39" s="33">
        <v>185785735</v>
      </c>
      <c r="I39" s="33">
        <v>177830683</v>
      </c>
      <c r="J39" s="33">
        <v>139476317</v>
      </c>
      <c r="K39" s="33">
        <v>166454816</v>
      </c>
      <c r="L39" s="33">
        <v>154110007</v>
      </c>
      <c r="M39" s="33">
        <v>139031477</v>
      </c>
      <c r="N39" s="33">
        <v>166454816</v>
      </c>
      <c r="O39" s="33"/>
      <c r="P39" s="33"/>
      <c r="Q39" s="33"/>
      <c r="R39" s="33"/>
      <c r="S39" s="33"/>
      <c r="T39" s="33"/>
      <c r="U39" s="33"/>
      <c r="V39" s="33"/>
      <c r="W39" s="33">
        <v>139476317</v>
      </c>
      <c r="X39" s="33">
        <v>82668000</v>
      </c>
      <c r="Y39" s="33">
        <v>56808317</v>
      </c>
      <c r="Z39" s="34">
        <v>68.72</v>
      </c>
      <c r="AA39" s="35">
        <v>82668000</v>
      </c>
    </row>
    <row r="40" spans="1:27" ht="13.5">
      <c r="A40" s="41" t="s">
        <v>60</v>
      </c>
      <c r="B40" s="42"/>
      <c r="C40" s="43">
        <v>87149272</v>
      </c>
      <c r="D40" s="43"/>
      <c r="E40" s="44">
        <v>77270146</v>
      </c>
      <c r="F40" s="45">
        <v>77270146</v>
      </c>
      <c r="G40" s="45">
        <v>185785735</v>
      </c>
      <c r="H40" s="45">
        <v>177830683</v>
      </c>
      <c r="I40" s="45">
        <v>166454816</v>
      </c>
      <c r="J40" s="45">
        <v>166454816</v>
      </c>
      <c r="K40" s="45">
        <v>154110007</v>
      </c>
      <c r="L40" s="45">
        <v>139031477</v>
      </c>
      <c r="M40" s="45">
        <v>162543805</v>
      </c>
      <c r="N40" s="45">
        <v>162543805</v>
      </c>
      <c r="O40" s="45"/>
      <c r="P40" s="45"/>
      <c r="Q40" s="45"/>
      <c r="R40" s="45"/>
      <c r="S40" s="45"/>
      <c r="T40" s="45"/>
      <c r="U40" s="45"/>
      <c r="V40" s="45"/>
      <c r="W40" s="45">
        <v>162543805</v>
      </c>
      <c r="X40" s="45">
        <v>79969950</v>
      </c>
      <c r="Y40" s="45">
        <v>82573855</v>
      </c>
      <c r="Z40" s="46">
        <v>103.26</v>
      </c>
      <c r="AA40" s="47">
        <v>77270146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15112134</v>
      </c>
      <c r="D6" s="17"/>
      <c r="E6" s="18">
        <v>12846733</v>
      </c>
      <c r="F6" s="19">
        <v>12846733</v>
      </c>
      <c r="G6" s="19">
        <v>273318</v>
      </c>
      <c r="H6" s="19">
        <v>388714</v>
      </c>
      <c r="I6" s="19">
        <v>420710</v>
      </c>
      <c r="J6" s="19">
        <v>1082742</v>
      </c>
      <c r="K6" s="19">
        <v>369082</v>
      </c>
      <c r="L6" s="19">
        <v>418135</v>
      </c>
      <c r="M6" s="19">
        <v>148519</v>
      </c>
      <c r="N6" s="19">
        <v>935736</v>
      </c>
      <c r="O6" s="19"/>
      <c r="P6" s="19"/>
      <c r="Q6" s="19"/>
      <c r="R6" s="19"/>
      <c r="S6" s="19"/>
      <c r="T6" s="19"/>
      <c r="U6" s="19"/>
      <c r="V6" s="19"/>
      <c r="W6" s="19">
        <v>2018478</v>
      </c>
      <c r="X6" s="19">
        <v>4956000</v>
      </c>
      <c r="Y6" s="19">
        <v>-2937522</v>
      </c>
      <c r="Z6" s="20">
        <v>-59.27</v>
      </c>
      <c r="AA6" s="21">
        <v>12846733</v>
      </c>
    </row>
    <row r="7" spans="1:27" ht="13.5">
      <c r="A7" s="22" t="s">
        <v>34</v>
      </c>
      <c r="B7" s="16"/>
      <c r="C7" s="17">
        <v>38665689</v>
      </c>
      <c r="D7" s="17"/>
      <c r="E7" s="18">
        <v>27339787</v>
      </c>
      <c r="F7" s="19">
        <v>27339787</v>
      </c>
      <c r="G7" s="19">
        <v>1622624</v>
      </c>
      <c r="H7" s="19">
        <v>2441056</v>
      </c>
      <c r="I7" s="19">
        <v>2091214</v>
      </c>
      <c r="J7" s="19">
        <v>6154894</v>
      </c>
      <c r="K7" s="19">
        <v>1989230</v>
      </c>
      <c r="L7" s="19">
        <v>2016271</v>
      </c>
      <c r="M7" s="19">
        <v>1156455</v>
      </c>
      <c r="N7" s="19">
        <v>5161956</v>
      </c>
      <c r="O7" s="19"/>
      <c r="P7" s="19"/>
      <c r="Q7" s="19"/>
      <c r="R7" s="19"/>
      <c r="S7" s="19"/>
      <c r="T7" s="19"/>
      <c r="U7" s="19"/>
      <c r="V7" s="19"/>
      <c r="W7" s="19">
        <v>11316850</v>
      </c>
      <c r="X7" s="19">
        <v>7298083</v>
      </c>
      <c r="Y7" s="19">
        <v>4018767</v>
      </c>
      <c r="Z7" s="20">
        <v>55.07</v>
      </c>
      <c r="AA7" s="21">
        <v>27339787</v>
      </c>
    </row>
    <row r="8" spans="1:27" ht="13.5">
      <c r="A8" s="22" t="s">
        <v>35</v>
      </c>
      <c r="B8" s="16"/>
      <c r="C8" s="17">
        <v>504953</v>
      </c>
      <c r="D8" s="17"/>
      <c r="E8" s="18">
        <v>4542961</v>
      </c>
      <c r="F8" s="19">
        <v>4542961</v>
      </c>
      <c r="G8" s="19">
        <v>66117</v>
      </c>
      <c r="H8" s="19">
        <v>103847</v>
      </c>
      <c r="I8" s="19">
        <v>137592</v>
      </c>
      <c r="J8" s="19">
        <v>307556</v>
      </c>
      <c r="K8" s="19">
        <v>46133</v>
      </c>
      <c r="L8" s="19">
        <v>110895</v>
      </c>
      <c r="M8" s="19">
        <v>18058</v>
      </c>
      <c r="N8" s="19">
        <v>175086</v>
      </c>
      <c r="O8" s="19"/>
      <c r="P8" s="19"/>
      <c r="Q8" s="19"/>
      <c r="R8" s="19"/>
      <c r="S8" s="19"/>
      <c r="T8" s="19"/>
      <c r="U8" s="19"/>
      <c r="V8" s="19"/>
      <c r="W8" s="19">
        <v>482642</v>
      </c>
      <c r="X8" s="19">
        <v>2124000</v>
      </c>
      <c r="Y8" s="19">
        <v>-1641358</v>
      </c>
      <c r="Z8" s="20">
        <v>-77.28</v>
      </c>
      <c r="AA8" s="21">
        <v>4542961</v>
      </c>
    </row>
    <row r="9" spans="1:27" ht="13.5">
      <c r="A9" s="22" t="s">
        <v>36</v>
      </c>
      <c r="B9" s="16"/>
      <c r="C9" s="17">
        <v>53514000</v>
      </c>
      <c r="D9" s="17"/>
      <c r="E9" s="18">
        <v>50227000</v>
      </c>
      <c r="F9" s="19">
        <v>50227000</v>
      </c>
      <c r="G9" s="19">
        <v>19750000</v>
      </c>
      <c r="H9" s="19">
        <v>2075000</v>
      </c>
      <c r="I9" s="19"/>
      <c r="J9" s="19">
        <v>21825000</v>
      </c>
      <c r="K9" s="19"/>
      <c r="L9" s="19">
        <v>11005000</v>
      </c>
      <c r="M9" s="19"/>
      <c r="N9" s="19">
        <v>11005000</v>
      </c>
      <c r="O9" s="19"/>
      <c r="P9" s="19"/>
      <c r="Q9" s="19"/>
      <c r="R9" s="19"/>
      <c r="S9" s="19"/>
      <c r="T9" s="19"/>
      <c r="U9" s="19"/>
      <c r="V9" s="19"/>
      <c r="W9" s="19">
        <v>32830000</v>
      </c>
      <c r="X9" s="19">
        <v>24602000</v>
      </c>
      <c r="Y9" s="19">
        <v>8228000</v>
      </c>
      <c r="Z9" s="20">
        <v>33.44</v>
      </c>
      <c r="AA9" s="21">
        <v>50227000</v>
      </c>
    </row>
    <row r="10" spans="1:27" ht="13.5">
      <c r="A10" s="22" t="s">
        <v>37</v>
      </c>
      <c r="B10" s="16"/>
      <c r="C10" s="17">
        <v>15301168</v>
      </c>
      <c r="D10" s="17"/>
      <c r="E10" s="18">
        <v>71636004</v>
      </c>
      <c r="F10" s="19">
        <v>71636004</v>
      </c>
      <c r="G10" s="19">
        <v>5161000</v>
      </c>
      <c r="H10" s="19">
        <v>7500000</v>
      </c>
      <c r="I10" s="19"/>
      <c r="J10" s="19">
        <v>12661000</v>
      </c>
      <c r="K10" s="19">
        <v>16500000</v>
      </c>
      <c r="L10" s="19"/>
      <c r="M10" s="19">
        <v>11474000</v>
      </c>
      <c r="N10" s="19">
        <v>27974000</v>
      </c>
      <c r="O10" s="19"/>
      <c r="P10" s="19"/>
      <c r="Q10" s="19"/>
      <c r="R10" s="19"/>
      <c r="S10" s="19"/>
      <c r="T10" s="19"/>
      <c r="U10" s="19"/>
      <c r="V10" s="19"/>
      <c r="W10" s="19">
        <v>40635000</v>
      </c>
      <c r="X10" s="19">
        <v>35818002</v>
      </c>
      <c r="Y10" s="19">
        <v>4816998</v>
      </c>
      <c r="Z10" s="20">
        <v>13.45</v>
      </c>
      <c r="AA10" s="21">
        <v>71636004</v>
      </c>
    </row>
    <row r="11" spans="1:27" ht="13.5">
      <c r="A11" s="22" t="s">
        <v>38</v>
      </c>
      <c r="B11" s="16"/>
      <c r="C11" s="17">
        <v>231731</v>
      </c>
      <c r="D11" s="17"/>
      <c r="E11" s="18">
        <v>936000</v>
      </c>
      <c r="F11" s="19">
        <v>936000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>
        <v>936000</v>
      </c>
    </row>
    <row r="12" spans="1:27" ht="13.5">
      <c r="A12" s="22" t="s">
        <v>39</v>
      </c>
      <c r="B12" s="16"/>
      <c r="C12" s="17">
        <v>6866</v>
      </c>
      <c r="D12" s="17"/>
      <c r="E12" s="18">
        <v>4000</v>
      </c>
      <c r="F12" s="19">
        <v>4000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>
        <v>4000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95160448</v>
      </c>
      <c r="D14" s="17"/>
      <c r="E14" s="18">
        <v>-103559410</v>
      </c>
      <c r="F14" s="19">
        <v>-103559410</v>
      </c>
      <c r="G14" s="19">
        <v>-9695839</v>
      </c>
      <c r="H14" s="19">
        <v>-3916497</v>
      </c>
      <c r="I14" s="19">
        <v>-5560602</v>
      </c>
      <c r="J14" s="19">
        <v>-19172938</v>
      </c>
      <c r="K14" s="19">
        <v>-6712413</v>
      </c>
      <c r="L14" s="19">
        <v>-10857597</v>
      </c>
      <c r="M14" s="19">
        <v>-11473208</v>
      </c>
      <c r="N14" s="19">
        <v>-29043218</v>
      </c>
      <c r="O14" s="19"/>
      <c r="P14" s="19"/>
      <c r="Q14" s="19"/>
      <c r="R14" s="19"/>
      <c r="S14" s="19"/>
      <c r="T14" s="19"/>
      <c r="U14" s="19"/>
      <c r="V14" s="19"/>
      <c r="W14" s="19">
        <v>-48216156</v>
      </c>
      <c r="X14" s="19">
        <v>-45055000</v>
      </c>
      <c r="Y14" s="19">
        <v>-3161156</v>
      </c>
      <c r="Z14" s="20">
        <v>7.02</v>
      </c>
      <c r="AA14" s="21">
        <v>-103559410</v>
      </c>
    </row>
    <row r="15" spans="1:27" ht="13.5">
      <c r="A15" s="22" t="s">
        <v>42</v>
      </c>
      <c r="B15" s="16"/>
      <c r="C15" s="17">
        <v>1521945</v>
      </c>
      <c r="D15" s="17"/>
      <c r="E15" s="18">
        <v>-53004</v>
      </c>
      <c r="F15" s="19">
        <v>-53004</v>
      </c>
      <c r="G15" s="19">
        <v>-38838</v>
      </c>
      <c r="H15" s="19"/>
      <c r="I15" s="19">
        <v>-1324</v>
      </c>
      <c r="J15" s="19">
        <v>-40162</v>
      </c>
      <c r="K15" s="19">
        <v>-3847</v>
      </c>
      <c r="L15" s="19">
        <v>-7947</v>
      </c>
      <c r="M15" s="19">
        <v>-34163</v>
      </c>
      <c r="N15" s="19">
        <v>-45957</v>
      </c>
      <c r="O15" s="19"/>
      <c r="P15" s="19"/>
      <c r="Q15" s="19"/>
      <c r="R15" s="19"/>
      <c r="S15" s="19"/>
      <c r="T15" s="19"/>
      <c r="U15" s="19"/>
      <c r="V15" s="19"/>
      <c r="W15" s="19">
        <v>-86119</v>
      </c>
      <c r="X15" s="19">
        <v>-26502</v>
      </c>
      <c r="Y15" s="19">
        <v>-59617</v>
      </c>
      <c r="Z15" s="20">
        <v>224.95</v>
      </c>
      <c r="AA15" s="21">
        <v>-53004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220018934</v>
      </c>
      <c r="D17" s="25">
        <f>SUM(D6:D16)</f>
        <v>0</v>
      </c>
      <c r="E17" s="26">
        <f t="shared" si="0"/>
        <v>63920071</v>
      </c>
      <c r="F17" s="27">
        <f t="shared" si="0"/>
        <v>63920071</v>
      </c>
      <c r="G17" s="27">
        <f t="shared" si="0"/>
        <v>17138382</v>
      </c>
      <c r="H17" s="27">
        <f t="shared" si="0"/>
        <v>8592120</v>
      </c>
      <c r="I17" s="27">
        <f t="shared" si="0"/>
        <v>-2912410</v>
      </c>
      <c r="J17" s="27">
        <f t="shared" si="0"/>
        <v>22818092</v>
      </c>
      <c r="K17" s="27">
        <f t="shared" si="0"/>
        <v>12188185</v>
      </c>
      <c r="L17" s="27">
        <f t="shared" si="0"/>
        <v>2684757</v>
      </c>
      <c r="M17" s="27">
        <f t="shared" si="0"/>
        <v>1289661</v>
      </c>
      <c r="N17" s="27">
        <f t="shared" si="0"/>
        <v>16162603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38980695</v>
      </c>
      <c r="X17" s="27">
        <f t="shared" si="0"/>
        <v>29716583</v>
      </c>
      <c r="Y17" s="27">
        <f t="shared" si="0"/>
        <v>9264112</v>
      </c>
      <c r="Z17" s="28">
        <f>+IF(X17&lt;&gt;0,+(Y17/X17)*100,0)</f>
        <v>31.174889791333012</v>
      </c>
      <c r="AA17" s="29">
        <f>SUM(AA6:AA16)</f>
        <v>63920071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13725416</v>
      </c>
      <c r="D26" s="17"/>
      <c r="E26" s="18">
        <v>-71636000</v>
      </c>
      <c r="F26" s="19">
        <v>-71636000</v>
      </c>
      <c r="G26" s="19">
        <v>-2031601</v>
      </c>
      <c r="H26" s="19">
        <v>-2214541</v>
      </c>
      <c r="I26" s="19">
        <v>-1007482</v>
      </c>
      <c r="J26" s="19">
        <v>-5253624</v>
      </c>
      <c r="K26" s="19">
        <v>-12388880</v>
      </c>
      <c r="L26" s="19">
        <v>-676160</v>
      </c>
      <c r="M26" s="19">
        <v>-852806</v>
      </c>
      <c r="N26" s="19">
        <v>-13917846</v>
      </c>
      <c r="O26" s="19"/>
      <c r="P26" s="19"/>
      <c r="Q26" s="19"/>
      <c r="R26" s="19"/>
      <c r="S26" s="19"/>
      <c r="T26" s="19"/>
      <c r="U26" s="19"/>
      <c r="V26" s="19"/>
      <c r="W26" s="19">
        <v>-19171470</v>
      </c>
      <c r="X26" s="19">
        <v>-35819667</v>
      </c>
      <c r="Y26" s="19">
        <v>16648197</v>
      </c>
      <c r="Z26" s="20">
        <v>-46.48</v>
      </c>
      <c r="AA26" s="21">
        <v>-71636000</v>
      </c>
    </row>
    <row r="27" spans="1:27" ht="13.5">
      <c r="A27" s="23" t="s">
        <v>51</v>
      </c>
      <c r="B27" s="24"/>
      <c r="C27" s="25">
        <f aca="true" t="shared" si="1" ref="C27:Y27">SUM(C21:C26)</f>
        <v>13725416</v>
      </c>
      <c r="D27" s="25">
        <f>SUM(D21:D26)</f>
        <v>0</v>
      </c>
      <c r="E27" s="26">
        <f t="shared" si="1"/>
        <v>-71636000</v>
      </c>
      <c r="F27" s="27">
        <f t="shared" si="1"/>
        <v>-71636000</v>
      </c>
      <c r="G27" s="27">
        <f t="shared" si="1"/>
        <v>-2031601</v>
      </c>
      <c r="H27" s="27">
        <f t="shared" si="1"/>
        <v>-2214541</v>
      </c>
      <c r="I27" s="27">
        <f t="shared" si="1"/>
        <v>-1007482</v>
      </c>
      <c r="J27" s="27">
        <f t="shared" si="1"/>
        <v>-5253624</v>
      </c>
      <c r="K27" s="27">
        <f t="shared" si="1"/>
        <v>-12388880</v>
      </c>
      <c r="L27" s="27">
        <f t="shared" si="1"/>
        <v>-676160</v>
      </c>
      <c r="M27" s="27">
        <f t="shared" si="1"/>
        <v>-852806</v>
      </c>
      <c r="N27" s="27">
        <f t="shared" si="1"/>
        <v>-13917846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-19171470</v>
      </c>
      <c r="X27" s="27">
        <f t="shared" si="1"/>
        <v>-35819667</v>
      </c>
      <c r="Y27" s="27">
        <f t="shared" si="1"/>
        <v>16648197</v>
      </c>
      <c r="Z27" s="28">
        <f>+IF(X27&lt;&gt;0,+(Y27/X27)*100,0)</f>
        <v>-46.477810639613146</v>
      </c>
      <c r="AA27" s="29">
        <f>SUM(AA21:AA26)</f>
        <v>-71636000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92402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92402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233836752</v>
      </c>
      <c r="D38" s="31">
        <f>+D17+D27+D36</f>
        <v>0</v>
      </c>
      <c r="E38" s="32">
        <f t="shared" si="3"/>
        <v>-7715929</v>
      </c>
      <c r="F38" s="33">
        <f t="shared" si="3"/>
        <v>-7715929</v>
      </c>
      <c r="G38" s="33">
        <f t="shared" si="3"/>
        <v>15106781</v>
      </c>
      <c r="H38" s="33">
        <f t="shared" si="3"/>
        <v>6377579</v>
      </c>
      <c r="I38" s="33">
        <f t="shared" si="3"/>
        <v>-3919892</v>
      </c>
      <c r="J38" s="33">
        <f t="shared" si="3"/>
        <v>17564468</v>
      </c>
      <c r="K38" s="33">
        <f t="shared" si="3"/>
        <v>-200695</v>
      </c>
      <c r="L38" s="33">
        <f t="shared" si="3"/>
        <v>2008597</v>
      </c>
      <c r="M38" s="33">
        <f t="shared" si="3"/>
        <v>436855</v>
      </c>
      <c r="N38" s="33">
        <f t="shared" si="3"/>
        <v>2244757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19809225</v>
      </c>
      <c r="X38" s="33">
        <f t="shared" si="3"/>
        <v>-6103084</v>
      </c>
      <c r="Y38" s="33">
        <f t="shared" si="3"/>
        <v>25912309</v>
      </c>
      <c r="Z38" s="34">
        <f>+IF(X38&lt;&gt;0,+(Y38/X38)*100,0)</f>
        <v>-424.57729567543225</v>
      </c>
      <c r="AA38" s="35">
        <f>+AA17+AA27+AA36</f>
        <v>-7715929</v>
      </c>
    </row>
    <row r="39" spans="1:27" ht="13.5">
      <c r="A39" s="22" t="s">
        <v>59</v>
      </c>
      <c r="B39" s="16"/>
      <c r="C39" s="31">
        <v>3194564</v>
      </c>
      <c r="D39" s="31"/>
      <c r="E39" s="32">
        <v>2000000</v>
      </c>
      <c r="F39" s="33">
        <v>2000000</v>
      </c>
      <c r="G39" s="33">
        <v>632230</v>
      </c>
      <c r="H39" s="33">
        <v>15739011</v>
      </c>
      <c r="I39" s="33">
        <v>22116590</v>
      </c>
      <c r="J39" s="33">
        <v>632230</v>
      </c>
      <c r="K39" s="33">
        <v>18196698</v>
      </c>
      <c r="L39" s="33">
        <v>17996003</v>
      </c>
      <c r="M39" s="33">
        <v>20004600</v>
      </c>
      <c r="N39" s="33">
        <v>18196698</v>
      </c>
      <c r="O39" s="33"/>
      <c r="P39" s="33"/>
      <c r="Q39" s="33"/>
      <c r="R39" s="33"/>
      <c r="S39" s="33"/>
      <c r="T39" s="33"/>
      <c r="U39" s="33"/>
      <c r="V39" s="33"/>
      <c r="W39" s="33">
        <v>632230</v>
      </c>
      <c r="X39" s="33">
        <v>2000000</v>
      </c>
      <c r="Y39" s="33">
        <v>-1367770</v>
      </c>
      <c r="Z39" s="34">
        <v>-68.39</v>
      </c>
      <c r="AA39" s="35">
        <v>2000000</v>
      </c>
    </row>
    <row r="40" spans="1:27" ht="13.5">
      <c r="A40" s="41" t="s">
        <v>60</v>
      </c>
      <c r="B40" s="42"/>
      <c r="C40" s="43">
        <v>237031316</v>
      </c>
      <c r="D40" s="43"/>
      <c r="E40" s="44">
        <v>-5715929</v>
      </c>
      <c r="F40" s="45">
        <v>-5715929</v>
      </c>
      <c r="G40" s="45">
        <v>15739011</v>
      </c>
      <c r="H40" s="45">
        <v>22116590</v>
      </c>
      <c r="I40" s="45">
        <v>18196698</v>
      </c>
      <c r="J40" s="45">
        <v>18196698</v>
      </c>
      <c r="K40" s="45">
        <v>17996003</v>
      </c>
      <c r="L40" s="45">
        <v>20004600</v>
      </c>
      <c r="M40" s="45">
        <v>20441455</v>
      </c>
      <c r="N40" s="45">
        <v>20441455</v>
      </c>
      <c r="O40" s="45"/>
      <c r="P40" s="45"/>
      <c r="Q40" s="45"/>
      <c r="R40" s="45"/>
      <c r="S40" s="45"/>
      <c r="T40" s="45"/>
      <c r="U40" s="45"/>
      <c r="V40" s="45"/>
      <c r="W40" s="45">
        <v>20441455</v>
      </c>
      <c r="X40" s="45">
        <v>-4103084</v>
      </c>
      <c r="Y40" s="45">
        <v>24544539</v>
      </c>
      <c r="Z40" s="46">
        <v>-598.2</v>
      </c>
      <c r="AA40" s="47">
        <v>-5715929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13952421</v>
      </c>
      <c r="D6" s="17"/>
      <c r="E6" s="18">
        <v>16739424</v>
      </c>
      <c r="F6" s="19">
        <v>16739424</v>
      </c>
      <c r="G6" s="19">
        <v>683483</v>
      </c>
      <c r="H6" s="19">
        <v>773764</v>
      </c>
      <c r="I6" s="19">
        <v>513887</v>
      </c>
      <c r="J6" s="19">
        <v>1971134</v>
      </c>
      <c r="K6" s="19">
        <v>1661342</v>
      </c>
      <c r="L6" s="19">
        <v>789325</v>
      </c>
      <c r="M6" s="19">
        <v>1288897</v>
      </c>
      <c r="N6" s="19">
        <v>3739564</v>
      </c>
      <c r="O6" s="19"/>
      <c r="P6" s="19"/>
      <c r="Q6" s="19"/>
      <c r="R6" s="19"/>
      <c r="S6" s="19"/>
      <c r="T6" s="19"/>
      <c r="U6" s="19"/>
      <c r="V6" s="19"/>
      <c r="W6" s="19">
        <v>5710698</v>
      </c>
      <c r="X6" s="19">
        <v>8369712</v>
      </c>
      <c r="Y6" s="19">
        <v>-2659014</v>
      </c>
      <c r="Z6" s="20">
        <v>-31.77</v>
      </c>
      <c r="AA6" s="21">
        <v>16739424</v>
      </c>
    </row>
    <row r="7" spans="1:27" ht="13.5">
      <c r="A7" s="22" t="s">
        <v>34</v>
      </c>
      <c r="B7" s="16"/>
      <c r="C7" s="17">
        <v>103860415</v>
      </c>
      <c r="D7" s="17"/>
      <c r="E7" s="18">
        <v>99003300</v>
      </c>
      <c r="F7" s="19">
        <v>99003300</v>
      </c>
      <c r="G7" s="19">
        <v>1148396</v>
      </c>
      <c r="H7" s="19">
        <v>1052897</v>
      </c>
      <c r="I7" s="19">
        <v>1215356</v>
      </c>
      <c r="J7" s="19">
        <v>3416649</v>
      </c>
      <c r="K7" s="19">
        <v>1229112</v>
      </c>
      <c r="L7" s="19">
        <v>1149606</v>
      </c>
      <c r="M7" s="19">
        <v>1362372</v>
      </c>
      <c r="N7" s="19">
        <v>3741090</v>
      </c>
      <c r="O7" s="19"/>
      <c r="P7" s="19"/>
      <c r="Q7" s="19"/>
      <c r="R7" s="19"/>
      <c r="S7" s="19"/>
      <c r="T7" s="19"/>
      <c r="U7" s="19"/>
      <c r="V7" s="19"/>
      <c r="W7" s="19">
        <v>7157739</v>
      </c>
      <c r="X7" s="19">
        <v>49501650</v>
      </c>
      <c r="Y7" s="19">
        <v>-42343911</v>
      </c>
      <c r="Z7" s="20">
        <v>-85.54</v>
      </c>
      <c r="AA7" s="21">
        <v>99003300</v>
      </c>
    </row>
    <row r="8" spans="1:27" ht="13.5">
      <c r="A8" s="22" t="s">
        <v>35</v>
      </c>
      <c r="B8" s="16"/>
      <c r="C8" s="17">
        <v>2383406</v>
      </c>
      <c r="D8" s="17"/>
      <c r="E8" s="18">
        <v>22875000</v>
      </c>
      <c r="F8" s="19">
        <v>22875000</v>
      </c>
      <c r="G8" s="19">
        <v>77059</v>
      </c>
      <c r="H8" s="19">
        <v>1066577</v>
      </c>
      <c r="I8" s="19">
        <v>383461</v>
      </c>
      <c r="J8" s="19">
        <v>1527097</v>
      </c>
      <c r="K8" s="19">
        <v>125724</v>
      </c>
      <c r="L8" s="19">
        <v>98654</v>
      </c>
      <c r="M8" s="19">
        <v>20514</v>
      </c>
      <c r="N8" s="19">
        <v>244892</v>
      </c>
      <c r="O8" s="19"/>
      <c r="P8" s="19"/>
      <c r="Q8" s="19"/>
      <c r="R8" s="19"/>
      <c r="S8" s="19"/>
      <c r="T8" s="19"/>
      <c r="U8" s="19"/>
      <c r="V8" s="19"/>
      <c r="W8" s="19">
        <v>1771989</v>
      </c>
      <c r="X8" s="19">
        <v>11437500</v>
      </c>
      <c r="Y8" s="19">
        <v>-9665511</v>
      </c>
      <c r="Z8" s="20">
        <v>-84.51</v>
      </c>
      <c r="AA8" s="21">
        <v>22875000</v>
      </c>
    </row>
    <row r="9" spans="1:27" ht="13.5">
      <c r="A9" s="22" t="s">
        <v>36</v>
      </c>
      <c r="B9" s="16"/>
      <c r="C9" s="17">
        <v>121425651</v>
      </c>
      <c r="D9" s="17"/>
      <c r="E9" s="18">
        <v>73430000</v>
      </c>
      <c r="F9" s="19">
        <v>73430000</v>
      </c>
      <c r="G9" s="19">
        <v>29437000</v>
      </c>
      <c r="H9" s="19">
        <v>3488990</v>
      </c>
      <c r="I9" s="19"/>
      <c r="J9" s="19">
        <v>32925990</v>
      </c>
      <c r="K9" s="19"/>
      <c r="L9" s="19"/>
      <c r="M9" s="19">
        <v>21263000</v>
      </c>
      <c r="N9" s="19">
        <v>21263000</v>
      </c>
      <c r="O9" s="19"/>
      <c r="P9" s="19"/>
      <c r="Q9" s="19"/>
      <c r="R9" s="19"/>
      <c r="S9" s="19"/>
      <c r="T9" s="19"/>
      <c r="U9" s="19"/>
      <c r="V9" s="19"/>
      <c r="W9" s="19">
        <v>54188990</v>
      </c>
      <c r="X9" s="19">
        <v>55767500</v>
      </c>
      <c r="Y9" s="19">
        <v>-1578510</v>
      </c>
      <c r="Z9" s="20">
        <v>-2.83</v>
      </c>
      <c r="AA9" s="21">
        <v>73430000</v>
      </c>
    </row>
    <row r="10" spans="1:27" ht="13.5">
      <c r="A10" s="22" t="s">
        <v>37</v>
      </c>
      <c r="B10" s="16"/>
      <c r="C10" s="17"/>
      <c r="D10" s="17"/>
      <c r="E10" s="18">
        <v>66378996</v>
      </c>
      <c r="F10" s="19">
        <v>66378996</v>
      </c>
      <c r="G10" s="19">
        <v>25080000</v>
      </c>
      <c r="H10" s="19"/>
      <c r="I10" s="19">
        <v>790773</v>
      </c>
      <c r="J10" s="19">
        <v>25870773</v>
      </c>
      <c r="K10" s="19">
        <v>7711000</v>
      </c>
      <c r="L10" s="19"/>
      <c r="M10" s="19">
        <v>9442000</v>
      </c>
      <c r="N10" s="19">
        <v>17153000</v>
      </c>
      <c r="O10" s="19"/>
      <c r="P10" s="19"/>
      <c r="Q10" s="19"/>
      <c r="R10" s="19"/>
      <c r="S10" s="19"/>
      <c r="T10" s="19"/>
      <c r="U10" s="19"/>
      <c r="V10" s="19"/>
      <c r="W10" s="19">
        <v>43023773</v>
      </c>
      <c r="X10" s="19">
        <v>33189498</v>
      </c>
      <c r="Y10" s="19">
        <v>9834275</v>
      </c>
      <c r="Z10" s="20">
        <v>29.63</v>
      </c>
      <c r="AA10" s="21">
        <v>66378996</v>
      </c>
    </row>
    <row r="11" spans="1:27" ht="13.5">
      <c r="A11" s="22" t="s">
        <v>38</v>
      </c>
      <c r="B11" s="16"/>
      <c r="C11" s="17">
        <v>9636481</v>
      </c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-351957620</v>
      </c>
      <c r="D14" s="17"/>
      <c r="E14" s="18">
        <v>-211491132</v>
      </c>
      <c r="F14" s="19">
        <v>-211491132</v>
      </c>
      <c r="G14" s="19">
        <v>-24811868</v>
      </c>
      <c r="H14" s="19">
        <v>-8613093</v>
      </c>
      <c r="I14" s="19">
        <v>-13029422</v>
      </c>
      <c r="J14" s="19">
        <v>-46454383</v>
      </c>
      <c r="K14" s="19">
        <v>-9128773</v>
      </c>
      <c r="L14" s="19">
        <v>-9346930</v>
      </c>
      <c r="M14" s="19">
        <v>-14864577</v>
      </c>
      <c r="N14" s="19">
        <v>-33340280</v>
      </c>
      <c r="O14" s="19"/>
      <c r="P14" s="19"/>
      <c r="Q14" s="19"/>
      <c r="R14" s="19"/>
      <c r="S14" s="19"/>
      <c r="T14" s="19"/>
      <c r="U14" s="19"/>
      <c r="V14" s="19"/>
      <c r="W14" s="19">
        <v>-79794663</v>
      </c>
      <c r="X14" s="19">
        <v>-105745566</v>
      </c>
      <c r="Y14" s="19">
        <v>25950903</v>
      </c>
      <c r="Z14" s="20">
        <v>-24.54</v>
      </c>
      <c r="AA14" s="21">
        <v>-211491132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-100699246</v>
      </c>
      <c r="D17" s="25">
        <f>SUM(D6:D16)</f>
        <v>0</v>
      </c>
      <c r="E17" s="26">
        <f t="shared" si="0"/>
        <v>66935588</v>
      </c>
      <c r="F17" s="27">
        <f t="shared" si="0"/>
        <v>66935588</v>
      </c>
      <c r="G17" s="27">
        <f t="shared" si="0"/>
        <v>31614070</v>
      </c>
      <c r="H17" s="27">
        <f t="shared" si="0"/>
        <v>-2230865</v>
      </c>
      <c r="I17" s="27">
        <f t="shared" si="0"/>
        <v>-10125945</v>
      </c>
      <c r="J17" s="27">
        <f t="shared" si="0"/>
        <v>19257260</v>
      </c>
      <c r="K17" s="27">
        <f t="shared" si="0"/>
        <v>1598405</v>
      </c>
      <c r="L17" s="27">
        <f t="shared" si="0"/>
        <v>-7309345</v>
      </c>
      <c r="M17" s="27">
        <f t="shared" si="0"/>
        <v>18512206</v>
      </c>
      <c r="N17" s="27">
        <f t="shared" si="0"/>
        <v>12801266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32058526</v>
      </c>
      <c r="X17" s="27">
        <f t="shared" si="0"/>
        <v>52520294</v>
      </c>
      <c r="Y17" s="27">
        <f t="shared" si="0"/>
        <v>-20461768</v>
      </c>
      <c r="Z17" s="28">
        <f>+IF(X17&lt;&gt;0,+(Y17/X17)*100,0)</f>
        <v>-38.95973621168229</v>
      </c>
      <c r="AA17" s="29">
        <f>SUM(AA6:AA16)</f>
        <v>66935588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-66378996</v>
      </c>
      <c r="F26" s="19">
        <v>-66378996</v>
      </c>
      <c r="G26" s="19">
        <v>-2979951</v>
      </c>
      <c r="H26" s="19"/>
      <c r="I26" s="19"/>
      <c r="J26" s="19">
        <v>-2979951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-2979951</v>
      </c>
      <c r="X26" s="19">
        <v>-33189498</v>
      </c>
      <c r="Y26" s="19">
        <v>30209547</v>
      </c>
      <c r="Z26" s="20">
        <v>-91.02</v>
      </c>
      <c r="AA26" s="21">
        <v>-66378996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-66378996</v>
      </c>
      <c r="F27" s="27">
        <f t="shared" si="1"/>
        <v>-66378996</v>
      </c>
      <c r="G27" s="27">
        <f t="shared" si="1"/>
        <v>-2979951</v>
      </c>
      <c r="H27" s="27">
        <f t="shared" si="1"/>
        <v>0</v>
      </c>
      <c r="I27" s="27">
        <f t="shared" si="1"/>
        <v>0</v>
      </c>
      <c r="J27" s="27">
        <f t="shared" si="1"/>
        <v>-2979951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-2979951</v>
      </c>
      <c r="X27" s="27">
        <f t="shared" si="1"/>
        <v>-33189498</v>
      </c>
      <c r="Y27" s="27">
        <f t="shared" si="1"/>
        <v>30209547</v>
      </c>
      <c r="Z27" s="28">
        <f>+IF(X27&lt;&gt;0,+(Y27/X27)*100,0)</f>
        <v>-91.0214038187622</v>
      </c>
      <c r="AA27" s="29">
        <f>SUM(AA21:AA26)</f>
        <v>-66378996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-100699246</v>
      </c>
      <c r="D38" s="31">
        <f>+D17+D27+D36</f>
        <v>0</v>
      </c>
      <c r="E38" s="32">
        <f t="shared" si="3"/>
        <v>556592</v>
      </c>
      <c r="F38" s="33">
        <f t="shared" si="3"/>
        <v>556592</v>
      </c>
      <c r="G38" s="33">
        <f t="shared" si="3"/>
        <v>28634119</v>
      </c>
      <c r="H38" s="33">
        <f t="shared" si="3"/>
        <v>-2230865</v>
      </c>
      <c r="I38" s="33">
        <f t="shared" si="3"/>
        <v>-10125945</v>
      </c>
      <c r="J38" s="33">
        <f t="shared" si="3"/>
        <v>16277309</v>
      </c>
      <c r="K38" s="33">
        <f t="shared" si="3"/>
        <v>1598405</v>
      </c>
      <c r="L38" s="33">
        <f t="shared" si="3"/>
        <v>-7309345</v>
      </c>
      <c r="M38" s="33">
        <f t="shared" si="3"/>
        <v>18512206</v>
      </c>
      <c r="N38" s="33">
        <f t="shared" si="3"/>
        <v>12801266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29078575</v>
      </c>
      <c r="X38" s="33">
        <f t="shared" si="3"/>
        <v>19330796</v>
      </c>
      <c r="Y38" s="33">
        <f t="shared" si="3"/>
        <v>9747779</v>
      </c>
      <c r="Z38" s="34">
        <f>+IF(X38&lt;&gt;0,+(Y38/X38)*100,0)</f>
        <v>50.42616455111316</v>
      </c>
      <c r="AA38" s="35">
        <f>+AA17+AA27+AA36</f>
        <v>556592</v>
      </c>
    </row>
    <row r="39" spans="1:27" ht="13.5">
      <c r="A39" s="22" t="s">
        <v>59</v>
      </c>
      <c r="B39" s="16"/>
      <c r="C39" s="31"/>
      <c r="D39" s="31"/>
      <c r="E39" s="32">
        <v>65406256</v>
      </c>
      <c r="F39" s="33">
        <v>65406256</v>
      </c>
      <c r="G39" s="33"/>
      <c r="H39" s="33">
        <v>28634119</v>
      </c>
      <c r="I39" s="33">
        <v>26403254</v>
      </c>
      <c r="J39" s="33"/>
      <c r="K39" s="33">
        <v>16277309</v>
      </c>
      <c r="L39" s="33">
        <v>17875714</v>
      </c>
      <c r="M39" s="33">
        <v>10566369</v>
      </c>
      <c r="N39" s="33">
        <v>16277309</v>
      </c>
      <c r="O39" s="33"/>
      <c r="P39" s="33"/>
      <c r="Q39" s="33"/>
      <c r="R39" s="33"/>
      <c r="S39" s="33"/>
      <c r="T39" s="33"/>
      <c r="U39" s="33"/>
      <c r="V39" s="33"/>
      <c r="W39" s="33"/>
      <c r="X39" s="33">
        <v>65406256</v>
      </c>
      <c r="Y39" s="33">
        <v>-65406256</v>
      </c>
      <c r="Z39" s="34">
        <v>-100</v>
      </c>
      <c r="AA39" s="35">
        <v>65406256</v>
      </c>
    </row>
    <row r="40" spans="1:27" ht="13.5">
      <c r="A40" s="41" t="s">
        <v>60</v>
      </c>
      <c r="B40" s="42"/>
      <c r="C40" s="43">
        <v>-100699246</v>
      </c>
      <c r="D40" s="43"/>
      <c r="E40" s="44">
        <v>65962848</v>
      </c>
      <c r="F40" s="45">
        <v>65962848</v>
      </c>
      <c r="G40" s="45">
        <v>28634119</v>
      </c>
      <c r="H40" s="45">
        <v>26403254</v>
      </c>
      <c r="I40" s="45">
        <v>16277309</v>
      </c>
      <c r="J40" s="45">
        <v>16277309</v>
      </c>
      <c r="K40" s="45">
        <v>17875714</v>
      </c>
      <c r="L40" s="45">
        <v>10566369</v>
      </c>
      <c r="M40" s="45">
        <v>29078575</v>
      </c>
      <c r="N40" s="45">
        <v>29078575</v>
      </c>
      <c r="O40" s="45"/>
      <c r="P40" s="45"/>
      <c r="Q40" s="45"/>
      <c r="R40" s="45"/>
      <c r="S40" s="45"/>
      <c r="T40" s="45"/>
      <c r="U40" s="45"/>
      <c r="V40" s="45"/>
      <c r="W40" s="45">
        <v>29078575</v>
      </c>
      <c r="X40" s="45">
        <v>84737052</v>
      </c>
      <c r="Y40" s="45">
        <v>-55658477</v>
      </c>
      <c r="Z40" s="46">
        <v>-65.68</v>
      </c>
      <c r="AA40" s="47">
        <v>65962848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6902912</v>
      </c>
      <c r="D6" s="17"/>
      <c r="E6" s="18">
        <v>4571785</v>
      </c>
      <c r="F6" s="19">
        <v>4571785</v>
      </c>
      <c r="G6" s="19">
        <v>678597</v>
      </c>
      <c r="H6" s="19">
        <v>256531</v>
      </c>
      <c r="I6" s="19">
        <v>329600</v>
      </c>
      <c r="J6" s="19">
        <v>1264728</v>
      </c>
      <c r="K6" s="19">
        <v>230819</v>
      </c>
      <c r="L6" s="19">
        <v>233717</v>
      </c>
      <c r="M6" s="19">
        <v>204142</v>
      </c>
      <c r="N6" s="19">
        <v>668678</v>
      </c>
      <c r="O6" s="19"/>
      <c r="P6" s="19"/>
      <c r="Q6" s="19"/>
      <c r="R6" s="19"/>
      <c r="S6" s="19"/>
      <c r="T6" s="19"/>
      <c r="U6" s="19"/>
      <c r="V6" s="19"/>
      <c r="W6" s="19">
        <v>1933406</v>
      </c>
      <c r="X6" s="19">
        <v>3306078</v>
      </c>
      <c r="Y6" s="19">
        <v>-1372672</v>
      </c>
      <c r="Z6" s="20">
        <v>-41.52</v>
      </c>
      <c r="AA6" s="21">
        <v>4571785</v>
      </c>
    </row>
    <row r="7" spans="1:27" ht="13.5">
      <c r="A7" s="22" t="s">
        <v>34</v>
      </c>
      <c r="B7" s="16"/>
      <c r="C7" s="17">
        <v>24850572</v>
      </c>
      <c r="D7" s="17"/>
      <c r="E7" s="18">
        <v>37948229</v>
      </c>
      <c r="F7" s="19">
        <v>37948229</v>
      </c>
      <c r="G7" s="19">
        <v>600620</v>
      </c>
      <c r="H7" s="19">
        <v>375499</v>
      </c>
      <c r="I7" s="19">
        <v>480687</v>
      </c>
      <c r="J7" s="19">
        <v>1456806</v>
      </c>
      <c r="K7" s="19">
        <v>416257</v>
      </c>
      <c r="L7" s="19">
        <v>283635</v>
      </c>
      <c r="M7" s="19">
        <v>224692</v>
      </c>
      <c r="N7" s="19">
        <v>924584</v>
      </c>
      <c r="O7" s="19"/>
      <c r="P7" s="19"/>
      <c r="Q7" s="19"/>
      <c r="R7" s="19"/>
      <c r="S7" s="19"/>
      <c r="T7" s="19"/>
      <c r="U7" s="19"/>
      <c r="V7" s="19"/>
      <c r="W7" s="19">
        <v>2381390</v>
      </c>
      <c r="X7" s="19">
        <v>21338700</v>
      </c>
      <c r="Y7" s="19">
        <v>-18957310</v>
      </c>
      <c r="Z7" s="20">
        <v>-88.84</v>
      </c>
      <c r="AA7" s="21">
        <v>37948229</v>
      </c>
    </row>
    <row r="8" spans="1:27" ht="13.5">
      <c r="A8" s="22" t="s">
        <v>35</v>
      </c>
      <c r="B8" s="16"/>
      <c r="C8" s="17">
        <v>26099772</v>
      </c>
      <c r="D8" s="17"/>
      <c r="E8" s="18">
        <v>21228326</v>
      </c>
      <c r="F8" s="19">
        <v>21228326</v>
      </c>
      <c r="G8" s="19">
        <v>1887310</v>
      </c>
      <c r="H8" s="19">
        <v>437067</v>
      </c>
      <c r="I8" s="19">
        <v>350626</v>
      </c>
      <c r="J8" s="19">
        <v>2675003</v>
      </c>
      <c r="K8" s="19">
        <v>313856</v>
      </c>
      <c r="L8" s="19">
        <v>2451893</v>
      </c>
      <c r="M8" s="19">
        <v>91136</v>
      </c>
      <c r="N8" s="19">
        <v>2856885</v>
      </c>
      <c r="O8" s="19"/>
      <c r="P8" s="19"/>
      <c r="Q8" s="19"/>
      <c r="R8" s="19"/>
      <c r="S8" s="19"/>
      <c r="T8" s="19"/>
      <c r="U8" s="19"/>
      <c r="V8" s="19"/>
      <c r="W8" s="19">
        <v>5531888</v>
      </c>
      <c r="X8" s="19">
        <v>11008170</v>
      </c>
      <c r="Y8" s="19">
        <v>-5476282</v>
      </c>
      <c r="Z8" s="20">
        <v>-49.75</v>
      </c>
      <c r="AA8" s="21">
        <v>21228326</v>
      </c>
    </row>
    <row r="9" spans="1:27" ht="13.5">
      <c r="A9" s="22" t="s">
        <v>36</v>
      </c>
      <c r="B9" s="16"/>
      <c r="C9" s="17">
        <v>72646015</v>
      </c>
      <c r="D9" s="17"/>
      <c r="E9" s="18">
        <v>57297000</v>
      </c>
      <c r="F9" s="19">
        <v>57297000</v>
      </c>
      <c r="G9" s="19">
        <v>22697000</v>
      </c>
      <c r="H9" s="19">
        <v>2075000</v>
      </c>
      <c r="I9" s="19"/>
      <c r="J9" s="19">
        <v>24772000</v>
      </c>
      <c r="K9" s="19"/>
      <c r="L9" s="19"/>
      <c r="M9" s="19">
        <v>17157000</v>
      </c>
      <c r="N9" s="19">
        <v>17157000</v>
      </c>
      <c r="O9" s="19"/>
      <c r="P9" s="19"/>
      <c r="Q9" s="19"/>
      <c r="R9" s="19"/>
      <c r="S9" s="19"/>
      <c r="T9" s="19"/>
      <c r="U9" s="19"/>
      <c r="V9" s="19"/>
      <c r="W9" s="19">
        <v>41929000</v>
      </c>
      <c r="X9" s="19">
        <v>35752920</v>
      </c>
      <c r="Y9" s="19">
        <v>6176080</v>
      </c>
      <c r="Z9" s="20">
        <v>17.27</v>
      </c>
      <c r="AA9" s="21">
        <v>57297000</v>
      </c>
    </row>
    <row r="10" spans="1:27" ht="13.5">
      <c r="A10" s="22" t="s">
        <v>37</v>
      </c>
      <c r="B10" s="16"/>
      <c r="C10" s="17"/>
      <c r="D10" s="17"/>
      <c r="E10" s="18">
        <v>93694000</v>
      </c>
      <c r="F10" s="19">
        <v>93694000</v>
      </c>
      <c r="G10" s="19">
        <v>17927000</v>
      </c>
      <c r="H10" s="19"/>
      <c r="I10" s="19"/>
      <c r="J10" s="19">
        <v>17927000</v>
      </c>
      <c r="K10" s="19">
        <v>19985030</v>
      </c>
      <c r="L10" s="19"/>
      <c r="M10" s="19">
        <v>12290214</v>
      </c>
      <c r="N10" s="19">
        <v>32275244</v>
      </c>
      <c r="O10" s="19"/>
      <c r="P10" s="19"/>
      <c r="Q10" s="19"/>
      <c r="R10" s="19"/>
      <c r="S10" s="19"/>
      <c r="T10" s="19"/>
      <c r="U10" s="19"/>
      <c r="V10" s="19"/>
      <c r="W10" s="19">
        <v>50202244</v>
      </c>
      <c r="X10" s="19">
        <v>56763140</v>
      </c>
      <c r="Y10" s="19">
        <v>-6560896</v>
      </c>
      <c r="Z10" s="20">
        <v>-11.56</v>
      </c>
      <c r="AA10" s="21">
        <v>93694000</v>
      </c>
    </row>
    <row r="11" spans="1:27" ht="13.5">
      <c r="A11" s="22" t="s">
        <v>38</v>
      </c>
      <c r="B11" s="16"/>
      <c r="C11" s="17">
        <v>524724</v>
      </c>
      <c r="D11" s="17"/>
      <c r="E11" s="18">
        <v>6195539</v>
      </c>
      <c r="F11" s="19">
        <v>6195539</v>
      </c>
      <c r="G11" s="19">
        <v>6384</v>
      </c>
      <c r="H11" s="19">
        <v>13087</v>
      </c>
      <c r="I11" s="19">
        <v>5981</v>
      </c>
      <c r="J11" s="19">
        <v>25452</v>
      </c>
      <c r="K11" s="19">
        <v>4070</v>
      </c>
      <c r="L11" s="19">
        <v>33480</v>
      </c>
      <c r="M11" s="19">
        <v>16505</v>
      </c>
      <c r="N11" s="19">
        <v>54055</v>
      </c>
      <c r="O11" s="19"/>
      <c r="P11" s="19"/>
      <c r="Q11" s="19"/>
      <c r="R11" s="19"/>
      <c r="S11" s="19"/>
      <c r="T11" s="19"/>
      <c r="U11" s="19"/>
      <c r="V11" s="19"/>
      <c r="W11" s="19">
        <v>79507</v>
      </c>
      <c r="X11" s="19">
        <v>2487948</v>
      </c>
      <c r="Y11" s="19">
        <v>-2408441</v>
      </c>
      <c r="Z11" s="20">
        <v>-96.8</v>
      </c>
      <c r="AA11" s="21">
        <v>6195539</v>
      </c>
    </row>
    <row r="12" spans="1:27" ht="13.5">
      <c r="A12" s="22" t="s">
        <v>39</v>
      </c>
      <c r="B12" s="16"/>
      <c r="C12" s="17">
        <v>9955</v>
      </c>
      <c r="D12" s="17"/>
      <c r="E12" s="18">
        <v>10576</v>
      </c>
      <c r="F12" s="19">
        <v>10576</v>
      </c>
      <c r="G12" s="19"/>
      <c r="H12" s="19">
        <v>9505</v>
      </c>
      <c r="I12" s="19"/>
      <c r="J12" s="19">
        <v>9505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>
        <v>9505</v>
      </c>
      <c r="X12" s="19">
        <v>7914</v>
      </c>
      <c r="Y12" s="19">
        <v>1591</v>
      </c>
      <c r="Z12" s="20">
        <v>20.1</v>
      </c>
      <c r="AA12" s="21">
        <v>10576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-53211194</v>
      </c>
      <c r="D14" s="17"/>
      <c r="E14" s="18">
        <v>-120471375</v>
      </c>
      <c r="F14" s="19">
        <v>-120471375</v>
      </c>
      <c r="G14" s="19">
        <v>-15230922</v>
      </c>
      <c r="H14" s="19">
        <v>-7363941</v>
      </c>
      <c r="I14" s="19">
        <v>-7687734</v>
      </c>
      <c r="J14" s="19">
        <v>-30282597</v>
      </c>
      <c r="K14" s="19">
        <v>-8096601</v>
      </c>
      <c r="L14" s="19">
        <v>-7042293</v>
      </c>
      <c r="M14" s="19">
        <v>-10080283</v>
      </c>
      <c r="N14" s="19">
        <v>-25219177</v>
      </c>
      <c r="O14" s="19"/>
      <c r="P14" s="19"/>
      <c r="Q14" s="19"/>
      <c r="R14" s="19"/>
      <c r="S14" s="19"/>
      <c r="T14" s="19"/>
      <c r="U14" s="19"/>
      <c r="V14" s="19"/>
      <c r="W14" s="19">
        <v>-55501774</v>
      </c>
      <c r="X14" s="19">
        <v>-59876255</v>
      </c>
      <c r="Y14" s="19">
        <v>4374481</v>
      </c>
      <c r="Z14" s="20">
        <v>-7.31</v>
      </c>
      <c r="AA14" s="21">
        <v>-120471375</v>
      </c>
    </row>
    <row r="15" spans="1:27" ht="13.5">
      <c r="A15" s="22" t="s">
        <v>42</v>
      </c>
      <c r="B15" s="16"/>
      <c r="C15" s="17">
        <v>-148625</v>
      </c>
      <c r="D15" s="17"/>
      <c r="E15" s="18">
        <v>-2213000</v>
      </c>
      <c r="F15" s="19">
        <v>-2213000</v>
      </c>
      <c r="G15" s="19">
        <v>-37651</v>
      </c>
      <c r="H15" s="19">
        <v>-86763</v>
      </c>
      <c r="I15" s="19">
        <v>-41586</v>
      </c>
      <c r="J15" s="19">
        <v>-166000</v>
      </c>
      <c r="K15" s="19">
        <v>-57076</v>
      </c>
      <c r="L15" s="19">
        <v>-86949</v>
      </c>
      <c r="M15" s="19">
        <v>-39034</v>
      </c>
      <c r="N15" s="19">
        <v>-183059</v>
      </c>
      <c r="O15" s="19"/>
      <c r="P15" s="19"/>
      <c r="Q15" s="19"/>
      <c r="R15" s="19"/>
      <c r="S15" s="19"/>
      <c r="T15" s="19"/>
      <c r="U15" s="19"/>
      <c r="V15" s="19"/>
      <c r="W15" s="19">
        <v>-349059</v>
      </c>
      <c r="X15" s="19">
        <v>-1100000</v>
      </c>
      <c r="Y15" s="19">
        <v>750941</v>
      </c>
      <c r="Z15" s="20">
        <v>-68.27</v>
      </c>
      <c r="AA15" s="21">
        <v>-2213000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77674131</v>
      </c>
      <c r="D17" s="25">
        <f>SUM(D6:D16)</f>
        <v>0</v>
      </c>
      <c r="E17" s="26">
        <f t="shared" si="0"/>
        <v>98261080</v>
      </c>
      <c r="F17" s="27">
        <f t="shared" si="0"/>
        <v>98261080</v>
      </c>
      <c r="G17" s="27">
        <f t="shared" si="0"/>
        <v>28528338</v>
      </c>
      <c r="H17" s="27">
        <f t="shared" si="0"/>
        <v>-4284015</v>
      </c>
      <c r="I17" s="27">
        <f t="shared" si="0"/>
        <v>-6562426</v>
      </c>
      <c r="J17" s="27">
        <f t="shared" si="0"/>
        <v>17681897</v>
      </c>
      <c r="K17" s="27">
        <f t="shared" si="0"/>
        <v>12796355</v>
      </c>
      <c r="L17" s="27">
        <f t="shared" si="0"/>
        <v>-4126517</v>
      </c>
      <c r="M17" s="27">
        <f t="shared" si="0"/>
        <v>19864372</v>
      </c>
      <c r="N17" s="27">
        <f t="shared" si="0"/>
        <v>28534210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46216107</v>
      </c>
      <c r="X17" s="27">
        <f t="shared" si="0"/>
        <v>69688615</v>
      </c>
      <c r="Y17" s="27">
        <f t="shared" si="0"/>
        <v>-23472508</v>
      </c>
      <c r="Z17" s="28">
        <f>+IF(X17&lt;&gt;0,+(Y17/X17)*100,0)</f>
        <v>-33.6819837788425</v>
      </c>
      <c r="AA17" s="29">
        <f>SUM(AA6:AA16)</f>
        <v>98261080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-71796711</v>
      </c>
      <c r="D24" s="17"/>
      <c r="E24" s="18"/>
      <c r="F24" s="19"/>
      <c r="G24" s="19">
        <v>-20000000</v>
      </c>
      <c r="H24" s="19">
        <v>8400000</v>
      </c>
      <c r="I24" s="19">
        <v>8675000</v>
      </c>
      <c r="J24" s="19">
        <v>-2925000</v>
      </c>
      <c r="K24" s="19">
        <v>4220000</v>
      </c>
      <c r="L24" s="19">
        <v>-750000</v>
      </c>
      <c r="M24" s="19">
        <v>-11050000</v>
      </c>
      <c r="N24" s="19">
        <v>-7580000</v>
      </c>
      <c r="O24" s="19"/>
      <c r="P24" s="19"/>
      <c r="Q24" s="19"/>
      <c r="R24" s="19"/>
      <c r="S24" s="19"/>
      <c r="T24" s="19"/>
      <c r="U24" s="19"/>
      <c r="V24" s="19"/>
      <c r="W24" s="19">
        <v>-10505000</v>
      </c>
      <c r="X24" s="19"/>
      <c r="Y24" s="19">
        <v>-10505000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-95104964</v>
      </c>
      <c r="F26" s="19">
        <v>-95104964</v>
      </c>
      <c r="G26" s="19">
        <v>-12408923</v>
      </c>
      <c r="H26" s="19">
        <v>-2899009</v>
      </c>
      <c r="I26" s="19">
        <v>-3743232</v>
      </c>
      <c r="J26" s="19">
        <v>-19051164</v>
      </c>
      <c r="K26" s="19">
        <v>-4340435</v>
      </c>
      <c r="L26" s="19">
        <v>-7351090</v>
      </c>
      <c r="M26" s="19">
        <v>-8945461</v>
      </c>
      <c r="N26" s="19">
        <v>-20636986</v>
      </c>
      <c r="O26" s="19"/>
      <c r="P26" s="19"/>
      <c r="Q26" s="19"/>
      <c r="R26" s="19"/>
      <c r="S26" s="19"/>
      <c r="T26" s="19"/>
      <c r="U26" s="19"/>
      <c r="V26" s="19"/>
      <c r="W26" s="19">
        <v>-39688150</v>
      </c>
      <c r="X26" s="19">
        <v>-47268690</v>
      </c>
      <c r="Y26" s="19">
        <v>7580540</v>
      </c>
      <c r="Z26" s="20">
        <v>-16.04</v>
      </c>
      <c r="AA26" s="21">
        <v>-95104964</v>
      </c>
    </row>
    <row r="27" spans="1:27" ht="13.5">
      <c r="A27" s="23" t="s">
        <v>51</v>
      </c>
      <c r="B27" s="24"/>
      <c r="C27" s="25">
        <f aca="true" t="shared" si="1" ref="C27:Y27">SUM(C21:C26)</f>
        <v>-71796711</v>
      </c>
      <c r="D27" s="25">
        <f>SUM(D21:D26)</f>
        <v>0</v>
      </c>
      <c r="E27" s="26">
        <f t="shared" si="1"/>
        <v>-95104964</v>
      </c>
      <c r="F27" s="27">
        <f t="shared" si="1"/>
        <v>-95104964</v>
      </c>
      <c r="G27" s="27">
        <f t="shared" si="1"/>
        <v>-32408923</v>
      </c>
      <c r="H27" s="27">
        <f t="shared" si="1"/>
        <v>5500991</v>
      </c>
      <c r="I27" s="27">
        <f t="shared" si="1"/>
        <v>4931768</v>
      </c>
      <c r="J27" s="27">
        <f t="shared" si="1"/>
        <v>-21976164</v>
      </c>
      <c r="K27" s="27">
        <f t="shared" si="1"/>
        <v>-120435</v>
      </c>
      <c r="L27" s="27">
        <f t="shared" si="1"/>
        <v>-8101090</v>
      </c>
      <c r="M27" s="27">
        <f t="shared" si="1"/>
        <v>-19995461</v>
      </c>
      <c r="N27" s="27">
        <f t="shared" si="1"/>
        <v>-28216986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-50193150</v>
      </c>
      <c r="X27" s="27">
        <f t="shared" si="1"/>
        <v>-47268690</v>
      </c>
      <c r="Y27" s="27">
        <f t="shared" si="1"/>
        <v>-2924460</v>
      </c>
      <c r="Z27" s="28">
        <f>+IF(X27&lt;&gt;0,+(Y27/X27)*100,0)</f>
        <v>6.186886076174313</v>
      </c>
      <c r="AA27" s="29">
        <f>SUM(AA21:AA26)</f>
        <v>-95104964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-493667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>
        <v>-68027</v>
      </c>
      <c r="H35" s="19"/>
      <c r="I35" s="19"/>
      <c r="J35" s="19">
        <v>-68027</v>
      </c>
      <c r="K35" s="19">
        <v>-69144</v>
      </c>
      <c r="L35" s="19"/>
      <c r="M35" s="19">
        <v>-68734</v>
      </c>
      <c r="N35" s="19">
        <v>-137878</v>
      </c>
      <c r="O35" s="19"/>
      <c r="P35" s="19"/>
      <c r="Q35" s="19"/>
      <c r="R35" s="19"/>
      <c r="S35" s="19"/>
      <c r="T35" s="19"/>
      <c r="U35" s="19"/>
      <c r="V35" s="19"/>
      <c r="W35" s="19">
        <v>-205905</v>
      </c>
      <c r="X35" s="19"/>
      <c r="Y35" s="19">
        <v>-205905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-493667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-68027</v>
      </c>
      <c r="H36" s="27">
        <f t="shared" si="2"/>
        <v>0</v>
      </c>
      <c r="I36" s="27">
        <f t="shared" si="2"/>
        <v>0</v>
      </c>
      <c r="J36" s="27">
        <f t="shared" si="2"/>
        <v>-68027</v>
      </c>
      <c r="K36" s="27">
        <f t="shared" si="2"/>
        <v>-69144</v>
      </c>
      <c r="L36" s="27">
        <f t="shared" si="2"/>
        <v>0</v>
      </c>
      <c r="M36" s="27">
        <f t="shared" si="2"/>
        <v>-68734</v>
      </c>
      <c r="N36" s="27">
        <f t="shared" si="2"/>
        <v>-137878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-205905</v>
      </c>
      <c r="X36" s="27">
        <f t="shared" si="2"/>
        <v>0</v>
      </c>
      <c r="Y36" s="27">
        <f t="shared" si="2"/>
        <v>-205905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5383753</v>
      </c>
      <c r="D38" s="31">
        <f>+D17+D27+D36</f>
        <v>0</v>
      </c>
      <c r="E38" s="32">
        <f t="shared" si="3"/>
        <v>3156116</v>
      </c>
      <c r="F38" s="33">
        <f t="shared" si="3"/>
        <v>3156116</v>
      </c>
      <c r="G38" s="33">
        <f t="shared" si="3"/>
        <v>-3948612</v>
      </c>
      <c r="H38" s="33">
        <f t="shared" si="3"/>
        <v>1216976</v>
      </c>
      <c r="I38" s="33">
        <f t="shared" si="3"/>
        <v>-1630658</v>
      </c>
      <c r="J38" s="33">
        <f t="shared" si="3"/>
        <v>-4362294</v>
      </c>
      <c r="K38" s="33">
        <f t="shared" si="3"/>
        <v>12606776</v>
      </c>
      <c r="L38" s="33">
        <f t="shared" si="3"/>
        <v>-12227607</v>
      </c>
      <c r="M38" s="33">
        <f t="shared" si="3"/>
        <v>-199823</v>
      </c>
      <c r="N38" s="33">
        <f t="shared" si="3"/>
        <v>179346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-4182948</v>
      </c>
      <c r="X38" s="33">
        <f t="shared" si="3"/>
        <v>22419925</v>
      </c>
      <c r="Y38" s="33">
        <f t="shared" si="3"/>
        <v>-26602873</v>
      </c>
      <c r="Z38" s="34">
        <f>+IF(X38&lt;&gt;0,+(Y38/X38)*100,0)</f>
        <v>-118.65727918358336</v>
      </c>
      <c r="AA38" s="35">
        <f>+AA17+AA27+AA36</f>
        <v>3156116</v>
      </c>
    </row>
    <row r="39" spans="1:27" ht="13.5">
      <c r="A39" s="22" t="s">
        <v>59</v>
      </c>
      <c r="B39" s="16"/>
      <c r="C39" s="31">
        <v>945123</v>
      </c>
      <c r="D39" s="31"/>
      <c r="E39" s="32">
        <v>200000</v>
      </c>
      <c r="F39" s="33">
        <v>200000</v>
      </c>
      <c r="G39" s="33">
        <v>5373892</v>
      </c>
      <c r="H39" s="33">
        <v>1425280</v>
      </c>
      <c r="I39" s="33">
        <v>2642256</v>
      </c>
      <c r="J39" s="33">
        <v>5373892</v>
      </c>
      <c r="K39" s="33">
        <v>1011598</v>
      </c>
      <c r="L39" s="33">
        <v>13618374</v>
      </c>
      <c r="M39" s="33">
        <v>1390767</v>
      </c>
      <c r="N39" s="33">
        <v>1011598</v>
      </c>
      <c r="O39" s="33"/>
      <c r="P39" s="33"/>
      <c r="Q39" s="33"/>
      <c r="R39" s="33"/>
      <c r="S39" s="33"/>
      <c r="T39" s="33"/>
      <c r="U39" s="33"/>
      <c r="V39" s="33"/>
      <c r="W39" s="33">
        <v>5373892</v>
      </c>
      <c r="X39" s="33">
        <v>200000</v>
      </c>
      <c r="Y39" s="33">
        <v>5173892</v>
      </c>
      <c r="Z39" s="34">
        <v>2586.95</v>
      </c>
      <c r="AA39" s="35">
        <v>200000</v>
      </c>
    </row>
    <row r="40" spans="1:27" ht="13.5">
      <c r="A40" s="41" t="s">
        <v>60</v>
      </c>
      <c r="B40" s="42"/>
      <c r="C40" s="43">
        <v>6328876</v>
      </c>
      <c r="D40" s="43"/>
      <c r="E40" s="44">
        <v>3356116</v>
      </c>
      <c r="F40" s="45">
        <v>3356116</v>
      </c>
      <c r="G40" s="45">
        <v>1425280</v>
      </c>
      <c r="H40" s="45">
        <v>2642256</v>
      </c>
      <c r="I40" s="45">
        <v>1011598</v>
      </c>
      <c r="J40" s="45">
        <v>1011598</v>
      </c>
      <c r="K40" s="45">
        <v>13618374</v>
      </c>
      <c r="L40" s="45">
        <v>1390767</v>
      </c>
      <c r="M40" s="45">
        <v>1190944</v>
      </c>
      <c r="N40" s="45">
        <v>1190944</v>
      </c>
      <c r="O40" s="45"/>
      <c r="P40" s="45"/>
      <c r="Q40" s="45"/>
      <c r="R40" s="45"/>
      <c r="S40" s="45"/>
      <c r="T40" s="45"/>
      <c r="U40" s="45"/>
      <c r="V40" s="45"/>
      <c r="W40" s="45">
        <v>1190944</v>
      </c>
      <c r="X40" s="45">
        <v>22619925</v>
      </c>
      <c r="Y40" s="45">
        <v>-21428981</v>
      </c>
      <c r="Z40" s="46">
        <v>-94.73</v>
      </c>
      <c r="AA40" s="47">
        <v>3356116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1455022</v>
      </c>
      <c r="D8" s="17"/>
      <c r="E8" s="18">
        <v>574116</v>
      </c>
      <c r="F8" s="19">
        <v>574116</v>
      </c>
      <c r="G8" s="19"/>
      <c r="H8" s="19">
        <v>2739</v>
      </c>
      <c r="I8" s="19">
        <v>5047</v>
      </c>
      <c r="J8" s="19">
        <v>7786</v>
      </c>
      <c r="K8" s="19">
        <v>1990</v>
      </c>
      <c r="L8" s="19">
        <v>210</v>
      </c>
      <c r="M8" s="19">
        <v>1853</v>
      </c>
      <c r="N8" s="19">
        <v>4053</v>
      </c>
      <c r="O8" s="19"/>
      <c r="P8" s="19"/>
      <c r="Q8" s="19"/>
      <c r="R8" s="19"/>
      <c r="S8" s="19"/>
      <c r="T8" s="19"/>
      <c r="U8" s="19"/>
      <c r="V8" s="19"/>
      <c r="W8" s="19">
        <v>11839</v>
      </c>
      <c r="X8" s="19">
        <v>287058</v>
      </c>
      <c r="Y8" s="19">
        <v>-275219</v>
      </c>
      <c r="Z8" s="20">
        <v>-95.88</v>
      </c>
      <c r="AA8" s="21">
        <v>574116</v>
      </c>
    </row>
    <row r="9" spans="1:27" ht="13.5">
      <c r="A9" s="22" t="s">
        <v>36</v>
      </c>
      <c r="B9" s="16"/>
      <c r="C9" s="17">
        <v>51838132</v>
      </c>
      <c r="D9" s="17"/>
      <c r="E9" s="18">
        <v>52044000</v>
      </c>
      <c r="F9" s="19">
        <v>52044000</v>
      </c>
      <c r="G9" s="19">
        <v>12391000</v>
      </c>
      <c r="H9" s="19">
        <v>1538701</v>
      </c>
      <c r="I9" s="19"/>
      <c r="J9" s="19">
        <v>13929701</v>
      </c>
      <c r="K9" s="19">
        <v>5791</v>
      </c>
      <c r="L9" s="19">
        <v>1473000</v>
      </c>
      <c r="M9" s="19">
        <v>10775000</v>
      </c>
      <c r="N9" s="19">
        <v>12253791</v>
      </c>
      <c r="O9" s="19"/>
      <c r="P9" s="19"/>
      <c r="Q9" s="19"/>
      <c r="R9" s="19"/>
      <c r="S9" s="19"/>
      <c r="T9" s="19"/>
      <c r="U9" s="19"/>
      <c r="V9" s="19"/>
      <c r="W9" s="19">
        <v>26183492</v>
      </c>
      <c r="X9" s="19">
        <v>26022000</v>
      </c>
      <c r="Y9" s="19">
        <v>161492</v>
      </c>
      <c r="Z9" s="20">
        <v>0.62</v>
      </c>
      <c r="AA9" s="21">
        <v>52044000</v>
      </c>
    </row>
    <row r="10" spans="1:27" ht="13.5">
      <c r="A10" s="22" t="s">
        <v>37</v>
      </c>
      <c r="B10" s="16"/>
      <c r="C10" s="17">
        <v>308923</v>
      </c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317558</v>
      </c>
      <c r="D11" s="17"/>
      <c r="E11" s="18"/>
      <c r="F11" s="19"/>
      <c r="G11" s="19">
        <v>401</v>
      </c>
      <c r="H11" s="19">
        <v>5472</v>
      </c>
      <c r="I11" s="19">
        <v>829</v>
      </c>
      <c r="J11" s="19">
        <v>6702</v>
      </c>
      <c r="K11" s="19">
        <v>501</v>
      </c>
      <c r="L11" s="19">
        <v>37</v>
      </c>
      <c r="M11" s="19">
        <v>2685</v>
      </c>
      <c r="N11" s="19">
        <v>3223</v>
      </c>
      <c r="O11" s="19"/>
      <c r="P11" s="19"/>
      <c r="Q11" s="19"/>
      <c r="R11" s="19"/>
      <c r="S11" s="19"/>
      <c r="T11" s="19"/>
      <c r="U11" s="19"/>
      <c r="V11" s="19"/>
      <c r="W11" s="19">
        <v>9925</v>
      </c>
      <c r="X11" s="19"/>
      <c r="Y11" s="19">
        <v>9925</v>
      </c>
      <c r="Z11" s="20"/>
      <c r="AA11" s="21"/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-54316789</v>
      </c>
      <c r="D14" s="17"/>
      <c r="E14" s="18">
        <v>-54418092</v>
      </c>
      <c r="F14" s="19">
        <v>-54418092</v>
      </c>
      <c r="G14" s="19">
        <v>-4730865</v>
      </c>
      <c r="H14" s="19">
        <v>-4556526</v>
      </c>
      <c r="I14" s="19">
        <v>-5149943</v>
      </c>
      <c r="J14" s="19">
        <v>-14437334</v>
      </c>
      <c r="K14" s="19">
        <v>-2213634</v>
      </c>
      <c r="L14" s="19">
        <v>-3357171</v>
      </c>
      <c r="M14" s="19">
        <v>-6751650</v>
      </c>
      <c r="N14" s="19">
        <v>-12322455</v>
      </c>
      <c r="O14" s="19"/>
      <c r="P14" s="19"/>
      <c r="Q14" s="19"/>
      <c r="R14" s="19"/>
      <c r="S14" s="19"/>
      <c r="T14" s="19"/>
      <c r="U14" s="19"/>
      <c r="V14" s="19"/>
      <c r="W14" s="19">
        <v>-26759789</v>
      </c>
      <c r="X14" s="19">
        <v>-27209046</v>
      </c>
      <c r="Y14" s="19">
        <v>449257</v>
      </c>
      <c r="Z14" s="20">
        <v>-1.65</v>
      </c>
      <c r="AA14" s="21">
        <v>-54418092</v>
      </c>
    </row>
    <row r="15" spans="1:27" ht="13.5">
      <c r="A15" s="22" t="s">
        <v>42</v>
      </c>
      <c r="B15" s="16"/>
      <c r="C15" s="17">
        <v>-401159</v>
      </c>
      <c r="D15" s="17"/>
      <c r="E15" s="18"/>
      <c r="F15" s="19"/>
      <c r="G15" s="19">
        <v>-188</v>
      </c>
      <c r="H15" s="19">
        <v>-75</v>
      </c>
      <c r="I15" s="19"/>
      <c r="J15" s="19">
        <v>-263</v>
      </c>
      <c r="K15" s="19">
        <v>-296</v>
      </c>
      <c r="L15" s="19">
        <v>-434</v>
      </c>
      <c r="M15" s="19">
        <v>-31752</v>
      </c>
      <c r="N15" s="19">
        <v>-32482</v>
      </c>
      <c r="O15" s="19"/>
      <c r="P15" s="19"/>
      <c r="Q15" s="19"/>
      <c r="R15" s="19"/>
      <c r="S15" s="19"/>
      <c r="T15" s="19"/>
      <c r="U15" s="19"/>
      <c r="V15" s="19"/>
      <c r="W15" s="19">
        <v>-32745</v>
      </c>
      <c r="X15" s="19"/>
      <c r="Y15" s="19">
        <v>-32745</v>
      </c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-798313</v>
      </c>
      <c r="D17" s="25">
        <f>SUM(D6:D16)</f>
        <v>0</v>
      </c>
      <c r="E17" s="26">
        <f t="shared" si="0"/>
        <v>-1799976</v>
      </c>
      <c r="F17" s="27">
        <f t="shared" si="0"/>
        <v>-1799976</v>
      </c>
      <c r="G17" s="27">
        <f t="shared" si="0"/>
        <v>7660348</v>
      </c>
      <c r="H17" s="27">
        <f t="shared" si="0"/>
        <v>-3009689</v>
      </c>
      <c r="I17" s="27">
        <f t="shared" si="0"/>
        <v>-5144067</v>
      </c>
      <c r="J17" s="27">
        <f t="shared" si="0"/>
        <v>-493408</v>
      </c>
      <c r="K17" s="27">
        <f t="shared" si="0"/>
        <v>-2205648</v>
      </c>
      <c r="L17" s="27">
        <f t="shared" si="0"/>
        <v>-1884358</v>
      </c>
      <c r="M17" s="27">
        <f t="shared" si="0"/>
        <v>3996136</v>
      </c>
      <c r="N17" s="27">
        <f t="shared" si="0"/>
        <v>-93870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-587278</v>
      </c>
      <c r="X17" s="27">
        <f t="shared" si="0"/>
        <v>-899988</v>
      </c>
      <c r="Y17" s="27">
        <f t="shared" si="0"/>
        <v>312710</v>
      </c>
      <c r="Z17" s="28">
        <f>+IF(X17&lt;&gt;0,+(Y17/X17)*100,0)</f>
        <v>-34.7460188358067</v>
      </c>
      <c r="AA17" s="29">
        <f>SUM(AA6:AA16)</f>
        <v>-1799976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35000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-7500000</v>
      </c>
      <c r="H24" s="19">
        <v>5000000</v>
      </c>
      <c r="I24" s="19">
        <v>2900000</v>
      </c>
      <c r="J24" s="19">
        <v>400000</v>
      </c>
      <c r="K24" s="19">
        <v>100000</v>
      </c>
      <c r="L24" s="19"/>
      <c r="M24" s="19"/>
      <c r="N24" s="19">
        <v>100000</v>
      </c>
      <c r="O24" s="19"/>
      <c r="P24" s="19"/>
      <c r="Q24" s="19"/>
      <c r="R24" s="19"/>
      <c r="S24" s="19"/>
      <c r="T24" s="19"/>
      <c r="U24" s="19"/>
      <c r="V24" s="19"/>
      <c r="W24" s="19">
        <v>500000</v>
      </c>
      <c r="X24" s="19"/>
      <c r="Y24" s="19">
        <v>500000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-424354</v>
      </c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-389354</v>
      </c>
      <c r="D27" s="25">
        <f>SUM(D21:D26)</f>
        <v>0</v>
      </c>
      <c r="E27" s="26">
        <f t="shared" si="1"/>
        <v>0</v>
      </c>
      <c r="F27" s="27">
        <f t="shared" si="1"/>
        <v>0</v>
      </c>
      <c r="G27" s="27">
        <f t="shared" si="1"/>
        <v>-7500000</v>
      </c>
      <c r="H27" s="27">
        <f t="shared" si="1"/>
        <v>5000000</v>
      </c>
      <c r="I27" s="27">
        <f t="shared" si="1"/>
        <v>2900000</v>
      </c>
      <c r="J27" s="27">
        <f t="shared" si="1"/>
        <v>400000</v>
      </c>
      <c r="K27" s="27">
        <f t="shared" si="1"/>
        <v>100000</v>
      </c>
      <c r="L27" s="27">
        <f t="shared" si="1"/>
        <v>0</v>
      </c>
      <c r="M27" s="27">
        <f t="shared" si="1"/>
        <v>0</v>
      </c>
      <c r="N27" s="27">
        <f t="shared" si="1"/>
        <v>100000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500000</v>
      </c>
      <c r="X27" s="27">
        <f t="shared" si="1"/>
        <v>0</v>
      </c>
      <c r="Y27" s="27">
        <f t="shared" si="1"/>
        <v>500000</v>
      </c>
      <c r="Z27" s="28">
        <f>+IF(X27&lt;&gt;0,+(Y27/X27)*100,0)</f>
        <v>0</v>
      </c>
      <c r="AA27" s="29">
        <f>SUM(AA21:AA26)</f>
        <v>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47672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47672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-1139995</v>
      </c>
      <c r="D38" s="31">
        <f>+D17+D27+D36</f>
        <v>0</v>
      </c>
      <c r="E38" s="32">
        <f t="shared" si="3"/>
        <v>-1799976</v>
      </c>
      <c r="F38" s="33">
        <f t="shared" si="3"/>
        <v>-1799976</v>
      </c>
      <c r="G38" s="33">
        <f t="shared" si="3"/>
        <v>160348</v>
      </c>
      <c r="H38" s="33">
        <f t="shared" si="3"/>
        <v>1990311</v>
      </c>
      <c r="I38" s="33">
        <f t="shared" si="3"/>
        <v>-2244067</v>
      </c>
      <c r="J38" s="33">
        <f t="shared" si="3"/>
        <v>-93408</v>
      </c>
      <c r="K38" s="33">
        <f t="shared" si="3"/>
        <v>-2105648</v>
      </c>
      <c r="L38" s="33">
        <f t="shared" si="3"/>
        <v>-1884358</v>
      </c>
      <c r="M38" s="33">
        <f t="shared" si="3"/>
        <v>3996136</v>
      </c>
      <c r="N38" s="33">
        <f t="shared" si="3"/>
        <v>6130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-87278</v>
      </c>
      <c r="X38" s="33">
        <f t="shared" si="3"/>
        <v>-899988</v>
      </c>
      <c r="Y38" s="33">
        <f t="shared" si="3"/>
        <v>812710</v>
      </c>
      <c r="Z38" s="34">
        <f>+IF(X38&lt;&gt;0,+(Y38/X38)*100,0)</f>
        <v>-90.30231514197968</v>
      </c>
      <c r="AA38" s="35">
        <f>+AA17+AA27+AA36</f>
        <v>-1799976</v>
      </c>
    </row>
    <row r="39" spans="1:27" ht="13.5">
      <c r="A39" s="22" t="s">
        <v>59</v>
      </c>
      <c r="B39" s="16"/>
      <c r="C39" s="31">
        <v>1733202</v>
      </c>
      <c r="D39" s="31"/>
      <c r="E39" s="32"/>
      <c r="F39" s="33"/>
      <c r="G39" s="33">
        <v>163113</v>
      </c>
      <c r="H39" s="33">
        <v>323461</v>
      </c>
      <c r="I39" s="33">
        <v>2313772</v>
      </c>
      <c r="J39" s="33">
        <v>163113</v>
      </c>
      <c r="K39" s="33">
        <v>69705</v>
      </c>
      <c r="L39" s="33">
        <v>-2035943</v>
      </c>
      <c r="M39" s="33">
        <v>-3920301</v>
      </c>
      <c r="N39" s="33">
        <v>69705</v>
      </c>
      <c r="O39" s="33"/>
      <c r="P39" s="33"/>
      <c r="Q39" s="33"/>
      <c r="R39" s="33"/>
      <c r="S39" s="33"/>
      <c r="T39" s="33"/>
      <c r="U39" s="33"/>
      <c r="V39" s="33"/>
      <c r="W39" s="33">
        <v>163113</v>
      </c>
      <c r="X39" s="33"/>
      <c r="Y39" s="33">
        <v>163113</v>
      </c>
      <c r="Z39" s="34"/>
      <c r="AA39" s="35"/>
    </row>
    <row r="40" spans="1:27" ht="13.5">
      <c r="A40" s="41" t="s">
        <v>60</v>
      </c>
      <c r="B40" s="42"/>
      <c r="C40" s="43">
        <v>593207</v>
      </c>
      <c r="D40" s="43"/>
      <c r="E40" s="44">
        <v>-1799976</v>
      </c>
      <c r="F40" s="45">
        <v>-1799976</v>
      </c>
      <c r="G40" s="45">
        <v>323461</v>
      </c>
      <c r="H40" s="45">
        <v>2313772</v>
      </c>
      <c r="I40" s="45">
        <v>69705</v>
      </c>
      <c r="J40" s="45">
        <v>69705</v>
      </c>
      <c r="K40" s="45">
        <v>-2035943</v>
      </c>
      <c r="L40" s="45">
        <v>-3920301</v>
      </c>
      <c r="M40" s="45">
        <v>75835</v>
      </c>
      <c r="N40" s="45">
        <v>75835</v>
      </c>
      <c r="O40" s="45"/>
      <c r="P40" s="45"/>
      <c r="Q40" s="45"/>
      <c r="R40" s="45"/>
      <c r="S40" s="45"/>
      <c r="T40" s="45"/>
      <c r="U40" s="45"/>
      <c r="V40" s="45"/>
      <c r="W40" s="45">
        <v>75835</v>
      </c>
      <c r="X40" s="45">
        <v>-899988</v>
      </c>
      <c r="Y40" s="45">
        <v>975823</v>
      </c>
      <c r="Z40" s="46">
        <v>-108.43</v>
      </c>
      <c r="AA40" s="47">
        <v>-1799976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19703000</v>
      </c>
      <c r="F6" s="19">
        <v>19703000</v>
      </c>
      <c r="G6" s="19">
        <v>2782154</v>
      </c>
      <c r="H6" s="19">
        <v>5614003</v>
      </c>
      <c r="I6" s="19">
        <v>1679975</v>
      </c>
      <c r="J6" s="19">
        <v>10076132</v>
      </c>
      <c r="K6" s="19">
        <v>1661110</v>
      </c>
      <c r="L6" s="19">
        <v>992159</v>
      </c>
      <c r="M6" s="19">
        <v>1322223</v>
      </c>
      <c r="N6" s="19">
        <v>3975492</v>
      </c>
      <c r="O6" s="19"/>
      <c r="P6" s="19"/>
      <c r="Q6" s="19"/>
      <c r="R6" s="19"/>
      <c r="S6" s="19"/>
      <c r="T6" s="19"/>
      <c r="U6" s="19"/>
      <c r="V6" s="19"/>
      <c r="W6" s="19">
        <v>14051624</v>
      </c>
      <c r="X6" s="19">
        <v>11906036</v>
      </c>
      <c r="Y6" s="19">
        <v>2145588</v>
      </c>
      <c r="Z6" s="20">
        <v>18.02</v>
      </c>
      <c r="AA6" s="21">
        <v>19703000</v>
      </c>
    </row>
    <row r="7" spans="1:27" ht="13.5">
      <c r="A7" s="22" t="s">
        <v>34</v>
      </c>
      <c r="B7" s="16"/>
      <c r="C7" s="17">
        <v>19968969</v>
      </c>
      <c r="D7" s="17"/>
      <c r="E7" s="18">
        <v>64237550</v>
      </c>
      <c r="F7" s="19">
        <v>64237550</v>
      </c>
      <c r="G7" s="19">
        <v>664483</v>
      </c>
      <c r="H7" s="19">
        <v>127943</v>
      </c>
      <c r="I7" s="19">
        <v>1560755</v>
      </c>
      <c r="J7" s="19">
        <v>2353181</v>
      </c>
      <c r="K7" s="19">
        <v>2939014</v>
      </c>
      <c r="L7" s="19">
        <v>2683610</v>
      </c>
      <c r="M7" s="19">
        <v>2569082</v>
      </c>
      <c r="N7" s="19">
        <v>8191706</v>
      </c>
      <c r="O7" s="19"/>
      <c r="P7" s="19"/>
      <c r="Q7" s="19"/>
      <c r="R7" s="19"/>
      <c r="S7" s="19"/>
      <c r="T7" s="19"/>
      <c r="U7" s="19"/>
      <c r="V7" s="19"/>
      <c r="W7" s="19">
        <v>10544887</v>
      </c>
      <c r="X7" s="19">
        <v>33919262</v>
      </c>
      <c r="Y7" s="19">
        <v>-23374375</v>
      </c>
      <c r="Z7" s="20">
        <v>-68.91</v>
      </c>
      <c r="AA7" s="21">
        <v>64237550</v>
      </c>
    </row>
    <row r="8" spans="1:27" ht="13.5">
      <c r="A8" s="22" t="s">
        <v>35</v>
      </c>
      <c r="B8" s="16"/>
      <c r="C8" s="17">
        <v>260000</v>
      </c>
      <c r="D8" s="17"/>
      <c r="E8" s="18">
        <v>793650</v>
      </c>
      <c r="F8" s="19">
        <v>793650</v>
      </c>
      <c r="G8" s="19">
        <v>90036</v>
      </c>
      <c r="H8" s="19">
        <v>115345</v>
      </c>
      <c r="I8" s="19">
        <v>82327</v>
      </c>
      <c r="J8" s="19">
        <v>287708</v>
      </c>
      <c r="K8" s="19">
        <v>1018730</v>
      </c>
      <c r="L8" s="19">
        <v>3349100</v>
      </c>
      <c r="M8" s="19">
        <v>119971</v>
      </c>
      <c r="N8" s="19">
        <v>4487801</v>
      </c>
      <c r="O8" s="19"/>
      <c r="P8" s="19"/>
      <c r="Q8" s="19"/>
      <c r="R8" s="19"/>
      <c r="S8" s="19"/>
      <c r="T8" s="19"/>
      <c r="U8" s="19"/>
      <c r="V8" s="19"/>
      <c r="W8" s="19">
        <v>4775509</v>
      </c>
      <c r="X8" s="19">
        <v>505930</v>
      </c>
      <c r="Y8" s="19">
        <v>4269579</v>
      </c>
      <c r="Z8" s="20">
        <v>843.91</v>
      </c>
      <c r="AA8" s="21">
        <v>793650</v>
      </c>
    </row>
    <row r="9" spans="1:27" ht="13.5">
      <c r="A9" s="22" t="s">
        <v>36</v>
      </c>
      <c r="B9" s="16"/>
      <c r="C9" s="17">
        <v>163014413</v>
      </c>
      <c r="D9" s="17"/>
      <c r="E9" s="18">
        <v>92334000</v>
      </c>
      <c r="F9" s="19">
        <v>92334000</v>
      </c>
      <c r="G9" s="19">
        <v>34734000</v>
      </c>
      <c r="H9" s="19">
        <v>2112000</v>
      </c>
      <c r="I9" s="19"/>
      <c r="J9" s="19">
        <v>36846000</v>
      </c>
      <c r="K9" s="19">
        <v>1500000</v>
      </c>
      <c r="L9" s="19"/>
      <c r="M9" s="19">
        <v>20907000</v>
      </c>
      <c r="N9" s="19">
        <v>22407000</v>
      </c>
      <c r="O9" s="19"/>
      <c r="P9" s="19"/>
      <c r="Q9" s="19"/>
      <c r="R9" s="19"/>
      <c r="S9" s="19"/>
      <c r="T9" s="19"/>
      <c r="U9" s="19"/>
      <c r="V9" s="19"/>
      <c r="W9" s="19">
        <v>59253000</v>
      </c>
      <c r="X9" s="19">
        <v>64175332</v>
      </c>
      <c r="Y9" s="19">
        <v>-4922332</v>
      </c>
      <c r="Z9" s="20">
        <v>-7.67</v>
      </c>
      <c r="AA9" s="21">
        <v>92334000</v>
      </c>
    </row>
    <row r="10" spans="1:27" ht="13.5">
      <c r="A10" s="22" t="s">
        <v>37</v>
      </c>
      <c r="B10" s="16"/>
      <c r="C10" s="17"/>
      <c r="D10" s="17"/>
      <c r="E10" s="18">
        <v>22500000</v>
      </c>
      <c r="F10" s="19">
        <v>22500000</v>
      </c>
      <c r="G10" s="19">
        <v>10754000</v>
      </c>
      <c r="H10" s="19">
        <v>776629</v>
      </c>
      <c r="I10" s="19"/>
      <c r="J10" s="19">
        <v>11530629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11530629</v>
      </c>
      <c r="X10" s="19">
        <v>16500000</v>
      </c>
      <c r="Y10" s="19">
        <v>-4969371</v>
      </c>
      <c r="Z10" s="20">
        <v>-30.12</v>
      </c>
      <c r="AA10" s="21">
        <v>22500000</v>
      </c>
    </row>
    <row r="11" spans="1:27" ht="13.5">
      <c r="A11" s="22" t="s">
        <v>38</v>
      </c>
      <c r="B11" s="16"/>
      <c r="C11" s="17">
        <v>8108445</v>
      </c>
      <c r="D11" s="17"/>
      <c r="E11" s="18">
        <v>3511950</v>
      </c>
      <c r="F11" s="19">
        <v>3511950</v>
      </c>
      <c r="G11" s="19">
        <v>227</v>
      </c>
      <c r="H11" s="19"/>
      <c r="I11" s="19"/>
      <c r="J11" s="19">
        <v>227</v>
      </c>
      <c r="K11" s="19"/>
      <c r="L11" s="19">
        <v>152</v>
      </c>
      <c r="M11" s="19">
        <v>32482</v>
      </c>
      <c r="N11" s="19">
        <v>32634</v>
      </c>
      <c r="O11" s="19"/>
      <c r="P11" s="19"/>
      <c r="Q11" s="19"/>
      <c r="R11" s="19"/>
      <c r="S11" s="19"/>
      <c r="T11" s="19"/>
      <c r="U11" s="19"/>
      <c r="V11" s="19"/>
      <c r="W11" s="19">
        <v>32861</v>
      </c>
      <c r="X11" s="19">
        <v>1847181</v>
      </c>
      <c r="Y11" s="19">
        <v>-1814320</v>
      </c>
      <c r="Z11" s="20">
        <v>-98.22</v>
      </c>
      <c r="AA11" s="21">
        <v>3511950</v>
      </c>
    </row>
    <row r="12" spans="1:27" ht="13.5">
      <c r="A12" s="22" t="s">
        <v>39</v>
      </c>
      <c r="B12" s="16"/>
      <c r="C12" s="17">
        <v>4860</v>
      </c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-151567267</v>
      </c>
      <c r="D14" s="17"/>
      <c r="E14" s="18">
        <v>-154843917</v>
      </c>
      <c r="F14" s="19">
        <v>-154843917</v>
      </c>
      <c r="G14" s="19">
        <v>-32652179</v>
      </c>
      <c r="H14" s="19">
        <v>-7663115</v>
      </c>
      <c r="I14" s="19">
        <v>-11967603</v>
      </c>
      <c r="J14" s="19">
        <v>-52282897</v>
      </c>
      <c r="K14" s="19">
        <v>-12297430</v>
      </c>
      <c r="L14" s="19">
        <v>-4709044</v>
      </c>
      <c r="M14" s="19">
        <v>-23492672</v>
      </c>
      <c r="N14" s="19">
        <v>-40499146</v>
      </c>
      <c r="O14" s="19"/>
      <c r="P14" s="19"/>
      <c r="Q14" s="19"/>
      <c r="R14" s="19"/>
      <c r="S14" s="19"/>
      <c r="T14" s="19"/>
      <c r="U14" s="19"/>
      <c r="V14" s="19"/>
      <c r="W14" s="19">
        <v>-92782043</v>
      </c>
      <c r="X14" s="19">
        <v>-80418488</v>
      </c>
      <c r="Y14" s="19">
        <v>-12363555</v>
      </c>
      <c r="Z14" s="20">
        <v>15.37</v>
      </c>
      <c r="AA14" s="21">
        <v>-154843917</v>
      </c>
    </row>
    <row r="15" spans="1:27" ht="13.5">
      <c r="A15" s="22" t="s">
        <v>42</v>
      </c>
      <c r="B15" s="16"/>
      <c r="C15" s="17">
        <v>-7700096</v>
      </c>
      <c r="D15" s="17"/>
      <c r="E15" s="18">
        <v>-1636150</v>
      </c>
      <c r="F15" s="19">
        <v>-1636150</v>
      </c>
      <c r="G15" s="19"/>
      <c r="H15" s="19"/>
      <c r="I15" s="19"/>
      <c r="J15" s="19"/>
      <c r="K15" s="19"/>
      <c r="L15" s="19">
        <v>-6194</v>
      </c>
      <c r="M15" s="19">
        <v>-580110</v>
      </c>
      <c r="N15" s="19">
        <v>-586304</v>
      </c>
      <c r="O15" s="19"/>
      <c r="P15" s="19"/>
      <c r="Q15" s="19"/>
      <c r="R15" s="19"/>
      <c r="S15" s="19"/>
      <c r="T15" s="19"/>
      <c r="U15" s="19"/>
      <c r="V15" s="19"/>
      <c r="W15" s="19">
        <v>-586304</v>
      </c>
      <c r="X15" s="19">
        <v>-817998</v>
      </c>
      <c r="Y15" s="19">
        <v>231694</v>
      </c>
      <c r="Z15" s="20">
        <v>-28.32</v>
      </c>
      <c r="AA15" s="21">
        <v>-1636150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32089324</v>
      </c>
      <c r="D17" s="25">
        <f>SUM(D6:D16)</f>
        <v>0</v>
      </c>
      <c r="E17" s="26">
        <f t="shared" si="0"/>
        <v>46600083</v>
      </c>
      <c r="F17" s="27">
        <f t="shared" si="0"/>
        <v>46600083</v>
      </c>
      <c r="G17" s="27">
        <f t="shared" si="0"/>
        <v>16372721</v>
      </c>
      <c r="H17" s="27">
        <f t="shared" si="0"/>
        <v>1082805</v>
      </c>
      <c r="I17" s="27">
        <f t="shared" si="0"/>
        <v>-8644546</v>
      </c>
      <c r="J17" s="27">
        <f t="shared" si="0"/>
        <v>8810980</v>
      </c>
      <c r="K17" s="27">
        <f t="shared" si="0"/>
        <v>-5178576</v>
      </c>
      <c r="L17" s="27">
        <f t="shared" si="0"/>
        <v>2309783</v>
      </c>
      <c r="M17" s="27">
        <f t="shared" si="0"/>
        <v>877976</v>
      </c>
      <c r="N17" s="27">
        <f t="shared" si="0"/>
        <v>-1990817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6820163</v>
      </c>
      <c r="X17" s="27">
        <f t="shared" si="0"/>
        <v>47617255</v>
      </c>
      <c r="Y17" s="27">
        <f t="shared" si="0"/>
        <v>-40797092</v>
      </c>
      <c r="Z17" s="28">
        <f>+IF(X17&lt;&gt;0,+(Y17/X17)*100,0)</f>
        <v>-85.67711851512651</v>
      </c>
      <c r="AA17" s="29">
        <f>SUM(AA6:AA16)</f>
        <v>46600083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-48358189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1174269</v>
      </c>
      <c r="H24" s="19"/>
      <c r="I24" s="19">
        <v>950491</v>
      </c>
      <c r="J24" s="19">
        <v>2124760</v>
      </c>
      <c r="K24" s="19">
        <v>-3169443</v>
      </c>
      <c r="L24" s="19">
        <v>-4099352</v>
      </c>
      <c r="M24" s="19">
        <v>-3911382</v>
      </c>
      <c r="N24" s="19">
        <v>-11180177</v>
      </c>
      <c r="O24" s="19"/>
      <c r="P24" s="19"/>
      <c r="Q24" s="19"/>
      <c r="R24" s="19"/>
      <c r="S24" s="19"/>
      <c r="T24" s="19"/>
      <c r="U24" s="19"/>
      <c r="V24" s="19"/>
      <c r="W24" s="19">
        <v>-9055417</v>
      </c>
      <c r="X24" s="19"/>
      <c r="Y24" s="19">
        <v>-9055417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-22500000</v>
      </c>
      <c r="F26" s="19">
        <v>-22500000</v>
      </c>
      <c r="G26" s="19">
        <v>-7148207</v>
      </c>
      <c r="H26" s="19">
        <v>-3117182</v>
      </c>
      <c r="I26" s="19">
        <v>-722576</v>
      </c>
      <c r="J26" s="19">
        <v>-10987965</v>
      </c>
      <c r="K26" s="19">
        <v>-419640</v>
      </c>
      <c r="L26" s="19">
        <v>-2302611</v>
      </c>
      <c r="M26" s="19">
        <v>-776329</v>
      </c>
      <c r="N26" s="19">
        <v>-3498580</v>
      </c>
      <c r="O26" s="19"/>
      <c r="P26" s="19"/>
      <c r="Q26" s="19"/>
      <c r="R26" s="19"/>
      <c r="S26" s="19"/>
      <c r="T26" s="19"/>
      <c r="U26" s="19"/>
      <c r="V26" s="19"/>
      <c r="W26" s="19">
        <v>-14486545</v>
      </c>
      <c r="X26" s="19">
        <v>-13641974</v>
      </c>
      <c r="Y26" s="19">
        <v>-844571</v>
      </c>
      <c r="Z26" s="20">
        <v>6.19</v>
      </c>
      <c r="AA26" s="21">
        <v>-22500000</v>
      </c>
    </row>
    <row r="27" spans="1:27" ht="13.5">
      <c r="A27" s="23" t="s">
        <v>51</v>
      </c>
      <c r="B27" s="24"/>
      <c r="C27" s="25">
        <f aca="true" t="shared" si="1" ref="C27:Y27">SUM(C21:C26)</f>
        <v>-48358189</v>
      </c>
      <c r="D27" s="25">
        <f>SUM(D21:D26)</f>
        <v>0</v>
      </c>
      <c r="E27" s="26">
        <f t="shared" si="1"/>
        <v>-22500000</v>
      </c>
      <c r="F27" s="27">
        <f t="shared" si="1"/>
        <v>-22500000</v>
      </c>
      <c r="G27" s="27">
        <f t="shared" si="1"/>
        <v>-5973938</v>
      </c>
      <c r="H27" s="27">
        <f t="shared" si="1"/>
        <v>-3117182</v>
      </c>
      <c r="I27" s="27">
        <f t="shared" si="1"/>
        <v>227915</v>
      </c>
      <c r="J27" s="27">
        <f t="shared" si="1"/>
        <v>-8863205</v>
      </c>
      <c r="K27" s="27">
        <f t="shared" si="1"/>
        <v>-3589083</v>
      </c>
      <c r="L27" s="27">
        <f t="shared" si="1"/>
        <v>-6401963</v>
      </c>
      <c r="M27" s="27">
        <f t="shared" si="1"/>
        <v>-4687711</v>
      </c>
      <c r="N27" s="27">
        <f t="shared" si="1"/>
        <v>-14678757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-23541962</v>
      </c>
      <c r="X27" s="27">
        <f t="shared" si="1"/>
        <v>-13641974</v>
      </c>
      <c r="Y27" s="27">
        <f t="shared" si="1"/>
        <v>-9899988</v>
      </c>
      <c r="Z27" s="28">
        <f>+IF(X27&lt;&gt;0,+(Y27/X27)*100,0)</f>
        <v>72.57005474427675</v>
      </c>
      <c r="AA27" s="29">
        <f>SUM(AA21:AA26)</f>
        <v>-22500000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>
        <v>4200000</v>
      </c>
      <c r="L31" s="19">
        <v>4200000</v>
      </c>
      <c r="M31" s="19">
        <v>4200000</v>
      </c>
      <c r="N31" s="19">
        <v>12600000</v>
      </c>
      <c r="O31" s="19"/>
      <c r="P31" s="19"/>
      <c r="Q31" s="19"/>
      <c r="R31" s="19"/>
      <c r="S31" s="19"/>
      <c r="T31" s="19"/>
      <c r="U31" s="19"/>
      <c r="V31" s="19"/>
      <c r="W31" s="19">
        <v>12600000</v>
      </c>
      <c r="X31" s="19"/>
      <c r="Y31" s="19">
        <v>12600000</v>
      </c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-428916</v>
      </c>
      <c r="D35" s="17"/>
      <c r="E35" s="18">
        <v>-736000</v>
      </c>
      <c r="F35" s="19">
        <v>-736000</v>
      </c>
      <c r="G35" s="19"/>
      <c r="H35" s="19"/>
      <c r="I35" s="19"/>
      <c r="J35" s="19"/>
      <c r="K35" s="19"/>
      <c r="L35" s="19">
        <v>-183941</v>
      </c>
      <c r="M35" s="19"/>
      <c r="N35" s="19">
        <v>-183941</v>
      </c>
      <c r="O35" s="19"/>
      <c r="P35" s="19"/>
      <c r="Q35" s="19"/>
      <c r="R35" s="19"/>
      <c r="S35" s="19"/>
      <c r="T35" s="19"/>
      <c r="U35" s="19"/>
      <c r="V35" s="19"/>
      <c r="W35" s="19">
        <v>-183941</v>
      </c>
      <c r="X35" s="19">
        <v>-367882</v>
      </c>
      <c r="Y35" s="19">
        <v>183941</v>
      </c>
      <c r="Z35" s="20">
        <v>-50</v>
      </c>
      <c r="AA35" s="21">
        <v>-736000</v>
      </c>
    </row>
    <row r="36" spans="1:27" ht="13.5">
      <c r="A36" s="23" t="s">
        <v>57</v>
      </c>
      <c r="B36" s="24"/>
      <c r="C36" s="25">
        <f aca="true" t="shared" si="2" ref="C36:Y36">SUM(C31:C35)</f>
        <v>-428916</v>
      </c>
      <c r="D36" s="25">
        <f>SUM(D31:D35)</f>
        <v>0</v>
      </c>
      <c r="E36" s="26">
        <f t="shared" si="2"/>
        <v>-736000</v>
      </c>
      <c r="F36" s="27">
        <f t="shared" si="2"/>
        <v>-736000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4200000</v>
      </c>
      <c r="L36" s="27">
        <f t="shared" si="2"/>
        <v>4016059</v>
      </c>
      <c r="M36" s="27">
        <f t="shared" si="2"/>
        <v>4200000</v>
      </c>
      <c r="N36" s="27">
        <f t="shared" si="2"/>
        <v>12416059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12416059</v>
      </c>
      <c r="X36" s="27">
        <f t="shared" si="2"/>
        <v>-367882</v>
      </c>
      <c r="Y36" s="27">
        <f t="shared" si="2"/>
        <v>12783941</v>
      </c>
      <c r="Z36" s="28">
        <f>+IF(X36&lt;&gt;0,+(Y36/X36)*100,0)</f>
        <v>-3475.0112807911228</v>
      </c>
      <c r="AA36" s="29">
        <f>SUM(AA31:AA35)</f>
        <v>-736000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-16697781</v>
      </c>
      <c r="D38" s="31">
        <f>+D17+D27+D36</f>
        <v>0</v>
      </c>
      <c r="E38" s="32">
        <f t="shared" si="3"/>
        <v>23364083</v>
      </c>
      <c r="F38" s="33">
        <f t="shared" si="3"/>
        <v>23364083</v>
      </c>
      <c r="G38" s="33">
        <f t="shared" si="3"/>
        <v>10398783</v>
      </c>
      <c r="H38" s="33">
        <f t="shared" si="3"/>
        <v>-2034377</v>
      </c>
      <c r="I38" s="33">
        <f t="shared" si="3"/>
        <v>-8416631</v>
      </c>
      <c r="J38" s="33">
        <f t="shared" si="3"/>
        <v>-52225</v>
      </c>
      <c r="K38" s="33">
        <f t="shared" si="3"/>
        <v>-4567659</v>
      </c>
      <c r="L38" s="33">
        <f t="shared" si="3"/>
        <v>-76121</v>
      </c>
      <c r="M38" s="33">
        <f t="shared" si="3"/>
        <v>390265</v>
      </c>
      <c r="N38" s="33">
        <f t="shared" si="3"/>
        <v>-4253515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-4305740</v>
      </c>
      <c r="X38" s="33">
        <f t="shared" si="3"/>
        <v>33607399</v>
      </c>
      <c r="Y38" s="33">
        <f t="shared" si="3"/>
        <v>-37913139</v>
      </c>
      <c r="Z38" s="34">
        <f>+IF(X38&lt;&gt;0,+(Y38/X38)*100,0)</f>
        <v>-112.81188109796894</v>
      </c>
      <c r="AA38" s="35">
        <f>+AA17+AA27+AA36</f>
        <v>23364083</v>
      </c>
    </row>
    <row r="39" spans="1:27" ht="13.5">
      <c r="A39" s="22" t="s">
        <v>59</v>
      </c>
      <c r="B39" s="16"/>
      <c r="C39" s="31">
        <v>17698953</v>
      </c>
      <c r="D39" s="31"/>
      <c r="E39" s="32"/>
      <c r="F39" s="33"/>
      <c r="G39" s="33">
        <v>1001166</v>
      </c>
      <c r="H39" s="33">
        <v>11399949</v>
      </c>
      <c r="I39" s="33">
        <v>9365572</v>
      </c>
      <c r="J39" s="33">
        <v>1001166</v>
      </c>
      <c r="K39" s="33">
        <v>948941</v>
      </c>
      <c r="L39" s="33">
        <v>-3618718</v>
      </c>
      <c r="M39" s="33">
        <v>-3694839</v>
      </c>
      <c r="N39" s="33">
        <v>948941</v>
      </c>
      <c r="O39" s="33"/>
      <c r="P39" s="33"/>
      <c r="Q39" s="33"/>
      <c r="R39" s="33"/>
      <c r="S39" s="33"/>
      <c r="T39" s="33"/>
      <c r="U39" s="33"/>
      <c r="V39" s="33"/>
      <c r="W39" s="33">
        <v>1001166</v>
      </c>
      <c r="X39" s="33"/>
      <c r="Y39" s="33">
        <v>1001166</v>
      </c>
      <c r="Z39" s="34"/>
      <c r="AA39" s="35"/>
    </row>
    <row r="40" spans="1:27" ht="13.5">
      <c r="A40" s="41" t="s">
        <v>60</v>
      </c>
      <c r="B40" s="42"/>
      <c r="C40" s="43">
        <v>1001172</v>
      </c>
      <c r="D40" s="43"/>
      <c r="E40" s="44">
        <v>23364083</v>
      </c>
      <c r="F40" s="45">
        <v>23364083</v>
      </c>
      <c r="G40" s="45">
        <v>11399949</v>
      </c>
      <c r="H40" s="45">
        <v>9365572</v>
      </c>
      <c r="I40" s="45">
        <v>948941</v>
      </c>
      <c r="J40" s="45">
        <v>948941</v>
      </c>
      <c r="K40" s="45">
        <v>-3618718</v>
      </c>
      <c r="L40" s="45">
        <v>-3694839</v>
      </c>
      <c r="M40" s="45">
        <v>-3304574</v>
      </c>
      <c r="N40" s="45">
        <v>-3304574</v>
      </c>
      <c r="O40" s="45"/>
      <c r="P40" s="45"/>
      <c r="Q40" s="45"/>
      <c r="R40" s="45"/>
      <c r="S40" s="45"/>
      <c r="T40" s="45"/>
      <c r="U40" s="45"/>
      <c r="V40" s="45"/>
      <c r="W40" s="45">
        <v>-3304574</v>
      </c>
      <c r="X40" s="45">
        <v>33607399</v>
      </c>
      <c r="Y40" s="45">
        <v>-36911973</v>
      </c>
      <c r="Z40" s="46">
        <v>-109.83</v>
      </c>
      <c r="AA40" s="47">
        <v>23364083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1184391</v>
      </c>
      <c r="D6" s="17"/>
      <c r="E6" s="18">
        <v>3101907</v>
      </c>
      <c r="F6" s="19">
        <v>3101907</v>
      </c>
      <c r="G6" s="19">
        <v>197460</v>
      </c>
      <c r="H6" s="19">
        <v>358360</v>
      </c>
      <c r="I6" s="19">
        <v>243965</v>
      </c>
      <c r="J6" s="19">
        <v>799785</v>
      </c>
      <c r="K6" s="19">
        <v>204144</v>
      </c>
      <c r="L6" s="19">
        <v>285905</v>
      </c>
      <c r="M6" s="19">
        <v>258658</v>
      </c>
      <c r="N6" s="19">
        <v>748707</v>
      </c>
      <c r="O6" s="19"/>
      <c r="P6" s="19"/>
      <c r="Q6" s="19"/>
      <c r="R6" s="19"/>
      <c r="S6" s="19"/>
      <c r="T6" s="19"/>
      <c r="U6" s="19"/>
      <c r="V6" s="19"/>
      <c r="W6" s="19">
        <v>1548492</v>
      </c>
      <c r="X6" s="19">
        <v>1509688</v>
      </c>
      <c r="Y6" s="19">
        <v>38804</v>
      </c>
      <c r="Z6" s="20">
        <v>2.57</v>
      </c>
      <c r="AA6" s="21">
        <v>3101907</v>
      </c>
    </row>
    <row r="7" spans="1:27" ht="13.5">
      <c r="A7" s="22" t="s">
        <v>34</v>
      </c>
      <c r="B7" s="16"/>
      <c r="C7" s="17">
        <v>6711550</v>
      </c>
      <c r="D7" s="17"/>
      <c r="E7" s="18">
        <v>17930068</v>
      </c>
      <c r="F7" s="19">
        <v>17930068</v>
      </c>
      <c r="G7" s="19">
        <v>1343717</v>
      </c>
      <c r="H7" s="19">
        <v>2021673</v>
      </c>
      <c r="I7" s="19">
        <v>1853310</v>
      </c>
      <c r="J7" s="19">
        <v>5218700</v>
      </c>
      <c r="K7" s="19">
        <v>1638957</v>
      </c>
      <c r="L7" s="19">
        <v>1544296</v>
      </c>
      <c r="M7" s="19">
        <v>1081094</v>
      </c>
      <c r="N7" s="19">
        <v>4264347</v>
      </c>
      <c r="O7" s="19"/>
      <c r="P7" s="19"/>
      <c r="Q7" s="19"/>
      <c r="R7" s="19"/>
      <c r="S7" s="19"/>
      <c r="T7" s="19"/>
      <c r="U7" s="19"/>
      <c r="V7" s="19"/>
      <c r="W7" s="19">
        <v>9483047</v>
      </c>
      <c r="X7" s="19">
        <v>8777473</v>
      </c>
      <c r="Y7" s="19">
        <v>705574</v>
      </c>
      <c r="Z7" s="20">
        <v>8.04</v>
      </c>
      <c r="AA7" s="21">
        <v>17930068</v>
      </c>
    </row>
    <row r="8" spans="1:27" ht="13.5">
      <c r="A8" s="22" t="s">
        <v>35</v>
      </c>
      <c r="B8" s="16"/>
      <c r="C8" s="17"/>
      <c r="D8" s="17"/>
      <c r="E8" s="18">
        <v>900825</v>
      </c>
      <c r="F8" s="19">
        <v>900825</v>
      </c>
      <c r="G8" s="19">
        <v>64653</v>
      </c>
      <c r="H8" s="19">
        <v>65505</v>
      </c>
      <c r="I8" s="19">
        <v>208845</v>
      </c>
      <c r="J8" s="19">
        <v>339003</v>
      </c>
      <c r="K8" s="19">
        <v>43717</v>
      </c>
      <c r="L8" s="19">
        <v>44748</v>
      </c>
      <c r="M8" s="19">
        <v>61072</v>
      </c>
      <c r="N8" s="19">
        <v>149537</v>
      </c>
      <c r="O8" s="19"/>
      <c r="P8" s="19"/>
      <c r="Q8" s="19"/>
      <c r="R8" s="19"/>
      <c r="S8" s="19"/>
      <c r="T8" s="19"/>
      <c r="U8" s="19"/>
      <c r="V8" s="19"/>
      <c r="W8" s="19">
        <v>488540</v>
      </c>
      <c r="X8" s="19">
        <v>477616</v>
      </c>
      <c r="Y8" s="19">
        <v>10924</v>
      </c>
      <c r="Z8" s="20">
        <v>2.29</v>
      </c>
      <c r="AA8" s="21">
        <v>900825</v>
      </c>
    </row>
    <row r="9" spans="1:27" ht="13.5">
      <c r="A9" s="22" t="s">
        <v>36</v>
      </c>
      <c r="B9" s="16"/>
      <c r="C9" s="17">
        <v>48574807</v>
      </c>
      <c r="D9" s="17"/>
      <c r="E9" s="18">
        <v>46538899</v>
      </c>
      <c r="F9" s="19">
        <v>46538899</v>
      </c>
      <c r="G9" s="19">
        <v>18037828</v>
      </c>
      <c r="H9" s="19">
        <v>1825000</v>
      </c>
      <c r="I9" s="19"/>
      <c r="J9" s="19">
        <v>19862828</v>
      </c>
      <c r="K9" s="19"/>
      <c r="L9" s="19">
        <v>14641000</v>
      </c>
      <c r="M9" s="19">
        <v>14460625</v>
      </c>
      <c r="N9" s="19">
        <v>29101625</v>
      </c>
      <c r="O9" s="19"/>
      <c r="P9" s="19"/>
      <c r="Q9" s="19"/>
      <c r="R9" s="19"/>
      <c r="S9" s="19"/>
      <c r="T9" s="19"/>
      <c r="U9" s="19"/>
      <c r="V9" s="19"/>
      <c r="W9" s="19">
        <v>48964453</v>
      </c>
      <c r="X9" s="19">
        <v>35682899</v>
      </c>
      <c r="Y9" s="19">
        <v>13281554</v>
      </c>
      <c r="Z9" s="20">
        <v>37.22</v>
      </c>
      <c r="AA9" s="21">
        <v>46538899</v>
      </c>
    </row>
    <row r="10" spans="1:27" ht="13.5">
      <c r="A10" s="22" t="s">
        <v>37</v>
      </c>
      <c r="B10" s="16"/>
      <c r="C10" s="17">
        <v>51765393</v>
      </c>
      <c r="D10" s="17"/>
      <c r="E10" s="18">
        <v>75608097</v>
      </c>
      <c r="F10" s="19">
        <v>75608097</v>
      </c>
      <c r="G10" s="19">
        <v>6236000</v>
      </c>
      <c r="H10" s="19">
        <v>258000</v>
      </c>
      <c r="I10" s="19"/>
      <c r="J10" s="19">
        <v>6494000</v>
      </c>
      <c r="K10" s="19"/>
      <c r="L10" s="19"/>
      <c r="M10" s="19">
        <v>14641000</v>
      </c>
      <c r="N10" s="19">
        <v>14641000</v>
      </c>
      <c r="O10" s="19"/>
      <c r="P10" s="19"/>
      <c r="Q10" s="19"/>
      <c r="R10" s="19"/>
      <c r="S10" s="19"/>
      <c r="T10" s="19"/>
      <c r="U10" s="19"/>
      <c r="V10" s="19"/>
      <c r="W10" s="19">
        <v>21135000</v>
      </c>
      <c r="X10" s="19">
        <v>44288407</v>
      </c>
      <c r="Y10" s="19">
        <v>-23153407</v>
      </c>
      <c r="Z10" s="20">
        <v>-52.28</v>
      </c>
      <c r="AA10" s="21">
        <v>75608097</v>
      </c>
    </row>
    <row r="11" spans="1:27" ht="13.5">
      <c r="A11" s="22" t="s">
        <v>38</v>
      </c>
      <c r="B11" s="16"/>
      <c r="C11" s="17">
        <v>8305537</v>
      </c>
      <c r="D11" s="17"/>
      <c r="E11" s="18">
        <v>728097</v>
      </c>
      <c r="F11" s="19">
        <v>728097</v>
      </c>
      <c r="G11" s="19">
        <v>3386</v>
      </c>
      <c r="H11" s="19">
        <v>67936</v>
      </c>
      <c r="I11" s="19">
        <v>67407</v>
      </c>
      <c r="J11" s="19">
        <v>138729</v>
      </c>
      <c r="K11" s="19">
        <v>126033</v>
      </c>
      <c r="L11" s="19">
        <v>25315</v>
      </c>
      <c r="M11" s="19">
        <v>24010</v>
      </c>
      <c r="N11" s="19">
        <v>175358</v>
      </c>
      <c r="O11" s="19"/>
      <c r="P11" s="19"/>
      <c r="Q11" s="19"/>
      <c r="R11" s="19"/>
      <c r="S11" s="19"/>
      <c r="T11" s="19"/>
      <c r="U11" s="19"/>
      <c r="V11" s="19"/>
      <c r="W11" s="19">
        <v>314087</v>
      </c>
      <c r="X11" s="19">
        <v>341679</v>
      </c>
      <c r="Y11" s="19">
        <v>-27592</v>
      </c>
      <c r="Z11" s="20">
        <v>-8.08</v>
      </c>
      <c r="AA11" s="21">
        <v>728097</v>
      </c>
    </row>
    <row r="12" spans="1:27" ht="13.5">
      <c r="A12" s="22" t="s">
        <v>39</v>
      </c>
      <c r="B12" s="16"/>
      <c r="C12" s="17"/>
      <c r="D12" s="17"/>
      <c r="E12" s="18">
        <v>1000</v>
      </c>
      <c r="F12" s="19">
        <v>1000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>
        <v>1000</v>
      </c>
      <c r="Y12" s="19">
        <v>-1000</v>
      </c>
      <c r="Z12" s="20">
        <v>-100</v>
      </c>
      <c r="AA12" s="21">
        <v>1000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-55123565</v>
      </c>
      <c r="D14" s="17"/>
      <c r="E14" s="18">
        <v>-83940184</v>
      </c>
      <c r="F14" s="19">
        <v>-83940184</v>
      </c>
      <c r="G14" s="19">
        <v>-4556575</v>
      </c>
      <c r="H14" s="19">
        <v>-4623197</v>
      </c>
      <c r="I14" s="19">
        <v>-8517086</v>
      </c>
      <c r="J14" s="19">
        <v>-17696858</v>
      </c>
      <c r="K14" s="19">
        <v>-5265694</v>
      </c>
      <c r="L14" s="19">
        <v>-4857398</v>
      </c>
      <c r="M14" s="19">
        <v>-7777145</v>
      </c>
      <c r="N14" s="19">
        <v>-17900237</v>
      </c>
      <c r="O14" s="19"/>
      <c r="P14" s="19"/>
      <c r="Q14" s="19"/>
      <c r="R14" s="19"/>
      <c r="S14" s="19"/>
      <c r="T14" s="19"/>
      <c r="U14" s="19"/>
      <c r="V14" s="19"/>
      <c r="W14" s="19">
        <v>-35597095</v>
      </c>
      <c r="X14" s="19">
        <v>-43670351</v>
      </c>
      <c r="Y14" s="19">
        <v>8073256</v>
      </c>
      <c r="Z14" s="20">
        <v>-18.49</v>
      </c>
      <c r="AA14" s="21">
        <v>-83940184</v>
      </c>
    </row>
    <row r="15" spans="1:27" ht="13.5">
      <c r="A15" s="22" t="s">
        <v>42</v>
      </c>
      <c r="B15" s="16"/>
      <c r="C15" s="17">
        <v>-1751032</v>
      </c>
      <c r="D15" s="17"/>
      <c r="E15" s="18">
        <v>-988668</v>
      </c>
      <c r="F15" s="19">
        <v>-988668</v>
      </c>
      <c r="G15" s="19"/>
      <c r="H15" s="19">
        <v>-100</v>
      </c>
      <c r="I15" s="19"/>
      <c r="J15" s="19">
        <v>-100</v>
      </c>
      <c r="K15" s="19">
        <v>-65684</v>
      </c>
      <c r="L15" s="19">
        <v>-620</v>
      </c>
      <c r="M15" s="19">
        <v>-8761</v>
      </c>
      <c r="N15" s="19">
        <v>-75065</v>
      </c>
      <c r="O15" s="19"/>
      <c r="P15" s="19"/>
      <c r="Q15" s="19"/>
      <c r="R15" s="19"/>
      <c r="S15" s="19"/>
      <c r="T15" s="19"/>
      <c r="U15" s="19"/>
      <c r="V15" s="19"/>
      <c r="W15" s="19">
        <v>-75165</v>
      </c>
      <c r="X15" s="19">
        <v>-617451</v>
      </c>
      <c r="Y15" s="19">
        <v>542286</v>
      </c>
      <c r="Z15" s="20">
        <v>-87.83</v>
      </c>
      <c r="AA15" s="21">
        <v>-988668</v>
      </c>
    </row>
    <row r="16" spans="1:27" ht="13.5">
      <c r="A16" s="22" t="s">
        <v>43</v>
      </c>
      <c r="B16" s="16"/>
      <c r="C16" s="17">
        <v>-2590607</v>
      </c>
      <c r="D16" s="17"/>
      <c r="E16" s="18"/>
      <c r="F16" s="19"/>
      <c r="G16" s="19">
        <v>-209100</v>
      </c>
      <c r="H16" s="19">
        <v>-223342</v>
      </c>
      <c r="I16" s="19">
        <v>-232500</v>
      </c>
      <c r="J16" s="19">
        <v>-664942</v>
      </c>
      <c r="K16" s="19">
        <v>-271149</v>
      </c>
      <c r="L16" s="19">
        <v>-278180</v>
      </c>
      <c r="M16" s="19">
        <v>-286008</v>
      </c>
      <c r="N16" s="19">
        <v>-835337</v>
      </c>
      <c r="O16" s="19"/>
      <c r="P16" s="19"/>
      <c r="Q16" s="19"/>
      <c r="R16" s="19"/>
      <c r="S16" s="19"/>
      <c r="T16" s="19"/>
      <c r="U16" s="19"/>
      <c r="V16" s="19"/>
      <c r="W16" s="19">
        <v>-1500279</v>
      </c>
      <c r="X16" s="19"/>
      <c r="Y16" s="19">
        <v>-1500279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57076474</v>
      </c>
      <c r="D17" s="25">
        <f>SUM(D6:D16)</f>
        <v>0</v>
      </c>
      <c r="E17" s="26">
        <f t="shared" si="0"/>
        <v>59880041</v>
      </c>
      <c r="F17" s="27">
        <f t="shared" si="0"/>
        <v>59880041</v>
      </c>
      <c r="G17" s="27">
        <f t="shared" si="0"/>
        <v>21117369</v>
      </c>
      <c r="H17" s="27">
        <f t="shared" si="0"/>
        <v>-250165</v>
      </c>
      <c r="I17" s="27">
        <f t="shared" si="0"/>
        <v>-6376059</v>
      </c>
      <c r="J17" s="27">
        <f t="shared" si="0"/>
        <v>14491145</v>
      </c>
      <c r="K17" s="27">
        <f t="shared" si="0"/>
        <v>-3589676</v>
      </c>
      <c r="L17" s="27">
        <f t="shared" si="0"/>
        <v>11405066</v>
      </c>
      <c r="M17" s="27">
        <f t="shared" si="0"/>
        <v>22454545</v>
      </c>
      <c r="N17" s="27">
        <f t="shared" si="0"/>
        <v>30269935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44761080</v>
      </c>
      <c r="X17" s="27">
        <f t="shared" si="0"/>
        <v>46790960</v>
      </c>
      <c r="Y17" s="27">
        <f t="shared" si="0"/>
        <v>-2029880</v>
      </c>
      <c r="Z17" s="28">
        <f>+IF(X17&lt;&gt;0,+(Y17/X17)*100,0)</f>
        <v>-4.338188402204186</v>
      </c>
      <c r="AA17" s="29">
        <f>SUM(AA6:AA16)</f>
        <v>59880041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>
        <v>16053</v>
      </c>
      <c r="H21" s="36">
        <v>8246</v>
      </c>
      <c r="I21" s="36"/>
      <c r="J21" s="19">
        <v>24299</v>
      </c>
      <c r="K21" s="36"/>
      <c r="L21" s="36">
        <v>23246</v>
      </c>
      <c r="M21" s="19"/>
      <c r="N21" s="36">
        <v>23246</v>
      </c>
      <c r="O21" s="36"/>
      <c r="P21" s="36"/>
      <c r="Q21" s="19"/>
      <c r="R21" s="36"/>
      <c r="S21" s="36"/>
      <c r="T21" s="19"/>
      <c r="U21" s="36"/>
      <c r="V21" s="36"/>
      <c r="W21" s="36">
        <v>47545</v>
      </c>
      <c r="X21" s="19"/>
      <c r="Y21" s="36">
        <v>47545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>
        <v>11736094</v>
      </c>
      <c r="F22" s="36">
        <v>11736094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5868048</v>
      </c>
      <c r="Y22" s="19">
        <v>-5868048</v>
      </c>
      <c r="Z22" s="20">
        <v>-100</v>
      </c>
      <c r="AA22" s="21">
        <v>11736094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-53952565</v>
      </c>
      <c r="D26" s="17"/>
      <c r="E26" s="18">
        <v>-75608102</v>
      </c>
      <c r="F26" s="19">
        <v>-75608102</v>
      </c>
      <c r="G26" s="19">
        <v>-5292019</v>
      </c>
      <c r="H26" s="19">
        <v>-11143943</v>
      </c>
      <c r="I26" s="19">
        <v>-3487334</v>
      </c>
      <c r="J26" s="19">
        <v>-19923296</v>
      </c>
      <c r="K26" s="19">
        <v>-4328140</v>
      </c>
      <c r="L26" s="19">
        <v>-9443332</v>
      </c>
      <c r="M26" s="19">
        <v>-13324261</v>
      </c>
      <c r="N26" s="19">
        <v>-27095733</v>
      </c>
      <c r="O26" s="19"/>
      <c r="P26" s="19"/>
      <c r="Q26" s="19"/>
      <c r="R26" s="19"/>
      <c r="S26" s="19"/>
      <c r="T26" s="19"/>
      <c r="U26" s="19"/>
      <c r="V26" s="19"/>
      <c r="W26" s="19">
        <v>-47019029</v>
      </c>
      <c r="X26" s="19">
        <v>-44673988</v>
      </c>
      <c r="Y26" s="19">
        <v>-2345041</v>
      </c>
      <c r="Z26" s="20">
        <v>5.25</v>
      </c>
      <c r="AA26" s="21">
        <v>-75608102</v>
      </c>
    </row>
    <row r="27" spans="1:27" ht="13.5">
      <c r="A27" s="23" t="s">
        <v>51</v>
      </c>
      <c r="B27" s="24"/>
      <c r="C27" s="25">
        <f aca="true" t="shared" si="1" ref="C27:Y27">SUM(C21:C26)</f>
        <v>-53952565</v>
      </c>
      <c r="D27" s="25">
        <f>SUM(D21:D26)</f>
        <v>0</v>
      </c>
      <c r="E27" s="26">
        <f t="shared" si="1"/>
        <v>-63872008</v>
      </c>
      <c r="F27" s="27">
        <f t="shared" si="1"/>
        <v>-63872008</v>
      </c>
      <c r="G27" s="27">
        <f t="shared" si="1"/>
        <v>-5275966</v>
      </c>
      <c r="H27" s="27">
        <f t="shared" si="1"/>
        <v>-11135697</v>
      </c>
      <c r="I27" s="27">
        <f t="shared" si="1"/>
        <v>-3487334</v>
      </c>
      <c r="J27" s="27">
        <f t="shared" si="1"/>
        <v>-19898997</v>
      </c>
      <c r="K27" s="27">
        <f t="shared" si="1"/>
        <v>-4328140</v>
      </c>
      <c r="L27" s="27">
        <f t="shared" si="1"/>
        <v>-9420086</v>
      </c>
      <c r="M27" s="27">
        <f t="shared" si="1"/>
        <v>-13324261</v>
      </c>
      <c r="N27" s="27">
        <f t="shared" si="1"/>
        <v>-27072487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-46971484</v>
      </c>
      <c r="X27" s="27">
        <f t="shared" si="1"/>
        <v>-38805940</v>
      </c>
      <c r="Y27" s="27">
        <f t="shared" si="1"/>
        <v>-8165544</v>
      </c>
      <c r="Z27" s="28">
        <f>+IF(X27&lt;&gt;0,+(Y27/X27)*100,0)</f>
        <v>21.041995117242358</v>
      </c>
      <c r="AA27" s="29">
        <f>SUM(AA21:AA26)</f>
        <v>-63872008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-2181520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-2181520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942389</v>
      </c>
      <c r="D38" s="31">
        <f>+D17+D27+D36</f>
        <v>0</v>
      </c>
      <c r="E38" s="32">
        <f t="shared" si="3"/>
        <v>-3991967</v>
      </c>
      <c r="F38" s="33">
        <f t="shared" si="3"/>
        <v>-3991967</v>
      </c>
      <c r="G38" s="33">
        <f t="shared" si="3"/>
        <v>15841403</v>
      </c>
      <c r="H38" s="33">
        <f t="shared" si="3"/>
        <v>-11385862</v>
      </c>
      <c r="I38" s="33">
        <f t="shared" si="3"/>
        <v>-9863393</v>
      </c>
      <c r="J38" s="33">
        <f t="shared" si="3"/>
        <v>-5407852</v>
      </c>
      <c r="K38" s="33">
        <f t="shared" si="3"/>
        <v>-7917816</v>
      </c>
      <c r="L38" s="33">
        <f t="shared" si="3"/>
        <v>1984980</v>
      </c>
      <c r="M38" s="33">
        <f t="shared" si="3"/>
        <v>9130284</v>
      </c>
      <c r="N38" s="33">
        <f t="shared" si="3"/>
        <v>3197448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-2210404</v>
      </c>
      <c r="X38" s="33">
        <f t="shared" si="3"/>
        <v>7985020</v>
      </c>
      <c r="Y38" s="33">
        <f t="shared" si="3"/>
        <v>-10195424</v>
      </c>
      <c r="Z38" s="34">
        <f>+IF(X38&lt;&gt;0,+(Y38/X38)*100,0)</f>
        <v>-127.68188432840495</v>
      </c>
      <c r="AA38" s="35">
        <f>+AA17+AA27+AA36</f>
        <v>-3991967</v>
      </c>
    </row>
    <row r="39" spans="1:27" ht="13.5">
      <c r="A39" s="22" t="s">
        <v>59</v>
      </c>
      <c r="B39" s="16"/>
      <c r="C39" s="31">
        <v>2561700</v>
      </c>
      <c r="D39" s="31"/>
      <c r="E39" s="32">
        <v>14071649</v>
      </c>
      <c r="F39" s="33">
        <v>14071649</v>
      </c>
      <c r="G39" s="33"/>
      <c r="H39" s="33">
        <v>15841403</v>
      </c>
      <c r="I39" s="33">
        <v>4455541</v>
      </c>
      <c r="J39" s="33"/>
      <c r="K39" s="33">
        <v>-5407852</v>
      </c>
      <c r="L39" s="33">
        <v>-13325668</v>
      </c>
      <c r="M39" s="33">
        <v>-11340688</v>
      </c>
      <c r="N39" s="33">
        <v>-5407852</v>
      </c>
      <c r="O39" s="33"/>
      <c r="P39" s="33"/>
      <c r="Q39" s="33"/>
      <c r="R39" s="33"/>
      <c r="S39" s="33"/>
      <c r="T39" s="33"/>
      <c r="U39" s="33"/>
      <c r="V39" s="33"/>
      <c r="W39" s="33"/>
      <c r="X39" s="33">
        <v>14071649</v>
      </c>
      <c r="Y39" s="33">
        <v>-14071649</v>
      </c>
      <c r="Z39" s="34">
        <v>-100</v>
      </c>
      <c r="AA39" s="35">
        <v>14071649</v>
      </c>
    </row>
    <row r="40" spans="1:27" ht="13.5">
      <c r="A40" s="41" t="s">
        <v>60</v>
      </c>
      <c r="B40" s="42"/>
      <c r="C40" s="43">
        <v>3504089</v>
      </c>
      <c r="D40" s="43"/>
      <c r="E40" s="44">
        <v>10079682</v>
      </c>
      <c r="F40" s="45">
        <v>10079682</v>
      </c>
      <c r="G40" s="45">
        <v>15841403</v>
      </c>
      <c r="H40" s="45">
        <v>4455541</v>
      </c>
      <c r="I40" s="45">
        <v>-5407852</v>
      </c>
      <c r="J40" s="45">
        <v>-5407852</v>
      </c>
      <c r="K40" s="45">
        <v>-13325668</v>
      </c>
      <c r="L40" s="45">
        <v>-11340688</v>
      </c>
      <c r="M40" s="45">
        <v>-2210404</v>
      </c>
      <c r="N40" s="45">
        <v>-2210404</v>
      </c>
      <c r="O40" s="45"/>
      <c r="P40" s="45"/>
      <c r="Q40" s="45"/>
      <c r="R40" s="45"/>
      <c r="S40" s="45"/>
      <c r="T40" s="45"/>
      <c r="U40" s="45"/>
      <c r="V40" s="45"/>
      <c r="W40" s="45">
        <v>-2210404</v>
      </c>
      <c r="X40" s="45">
        <v>22056669</v>
      </c>
      <c r="Y40" s="45">
        <v>-24267073</v>
      </c>
      <c r="Z40" s="46">
        <v>-110.02</v>
      </c>
      <c r="AA40" s="47">
        <v>10079682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12085482</v>
      </c>
      <c r="D6" s="17"/>
      <c r="E6" s="18">
        <v>15750000</v>
      </c>
      <c r="F6" s="19">
        <v>15750000</v>
      </c>
      <c r="G6" s="19">
        <v>10427455</v>
      </c>
      <c r="H6" s="19">
        <v>799048</v>
      </c>
      <c r="I6" s="19">
        <v>2283122</v>
      </c>
      <c r="J6" s="19">
        <v>13509625</v>
      </c>
      <c r="K6" s="19">
        <v>1036277</v>
      </c>
      <c r="L6" s="19">
        <v>1062748</v>
      </c>
      <c r="M6" s="19">
        <v>1361558</v>
      </c>
      <c r="N6" s="19">
        <v>3460583</v>
      </c>
      <c r="O6" s="19"/>
      <c r="P6" s="19"/>
      <c r="Q6" s="19"/>
      <c r="R6" s="19"/>
      <c r="S6" s="19"/>
      <c r="T6" s="19"/>
      <c r="U6" s="19"/>
      <c r="V6" s="19"/>
      <c r="W6" s="19">
        <v>16970208</v>
      </c>
      <c r="X6" s="19">
        <v>7500000</v>
      </c>
      <c r="Y6" s="19">
        <v>9470208</v>
      </c>
      <c r="Z6" s="20">
        <v>126.27</v>
      </c>
      <c r="AA6" s="21">
        <v>15750000</v>
      </c>
    </row>
    <row r="7" spans="1:27" ht="13.5">
      <c r="A7" s="22" t="s">
        <v>34</v>
      </c>
      <c r="B7" s="16"/>
      <c r="C7" s="17">
        <v>37447609</v>
      </c>
      <c r="D7" s="17"/>
      <c r="E7" s="18">
        <v>52145053</v>
      </c>
      <c r="F7" s="19">
        <v>52145053</v>
      </c>
      <c r="G7" s="19">
        <v>6372758</v>
      </c>
      <c r="H7" s="19">
        <v>2706744</v>
      </c>
      <c r="I7" s="19">
        <v>4155374</v>
      </c>
      <c r="J7" s="19">
        <v>13234876</v>
      </c>
      <c r="K7" s="19">
        <v>3432266</v>
      </c>
      <c r="L7" s="19">
        <v>3222712</v>
      </c>
      <c r="M7" s="19">
        <v>5408760</v>
      </c>
      <c r="N7" s="19">
        <v>12063738</v>
      </c>
      <c r="O7" s="19"/>
      <c r="P7" s="19"/>
      <c r="Q7" s="19"/>
      <c r="R7" s="19"/>
      <c r="S7" s="19"/>
      <c r="T7" s="19"/>
      <c r="U7" s="19"/>
      <c r="V7" s="19"/>
      <c r="W7" s="19">
        <v>25298614</v>
      </c>
      <c r="X7" s="19">
        <v>26072994</v>
      </c>
      <c r="Y7" s="19">
        <v>-774380</v>
      </c>
      <c r="Z7" s="20">
        <v>-2.97</v>
      </c>
      <c r="AA7" s="21">
        <v>52145053</v>
      </c>
    </row>
    <row r="8" spans="1:27" ht="13.5">
      <c r="A8" s="22" t="s">
        <v>35</v>
      </c>
      <c r="B8" s="16"/>
      <c r="C8" s="17">
        <v>2985451</v>
      </c>
      <c r="D8" s="17"/>
      <c r="E8" s="18">
        <v>4850555</v>
      </c>
      <c r="F8" s="19">
        <v>4850555</v>
      </c>
      <c r="G8" s="19">
        <v>1302079</v>
      </c>
      <c r="H8" s="19">
        <v>158426</v>
      </c>
      <c r="I8" s="19">
        <v>6237131</v>
      </c>
      <c r="J8" s="19">
        <v>7697636</v>
      </c>
      <c r="K8" s="19">
        <v>158426</v>
      </c>
      <c r="L8" s="19">
        <v>97779</v>
      </c>
      <c r="M8" s="19">
        <v>44963</v>
      </c>
      <c r="N8" s="19">
        <v>301168</v>
      </c>
      <c r="O8" s="19"/>
      <c r="P8" s="19"/>
      <c r="Q8" s="19"/>
      <c r="R8" s="19"/>
      <c r="S8" s="19"/>
      <c r="T8" s="19"/>
      <c r="U8" s="19"/>
      <c r="V8" s="19"/>
      <c r="W8" s="19">
        <v>7998804</v>
      </c>
      <c r="X8" s="19">
        <v>1822150</v>
      </c>
      <c r="Y8" s="19">
        <v>6176654</v>
      </c>
      <c r="Z8" s="20">
        <v>338.98</v>
      </c>
      <c r="AA8" s="21">
        <v>4850555</v>
      </c>
    </row>
    <row r="9" spans="1:27" ht="13.5">
      <c r="A9" s="22" t="s">
        <v>36</v>
      </c>
      <c r="B9" s="16"/>
      <c r="C9" s="17">
        <v>99720777</v>
      </c>
      <c r="D9" s="17"/>
      <c r="E9" s="18">
        <v>62464000</v>
      </c>
      <c r="F9" s="19">
        <v>62464000</v>
      </c>
      <c r="G9" s="19">
        <v>24828000</v>
      </c>
      <c r="H9" s="19"/>
      <c r="I9" s="19">
        <v>1825000</v>
      </c>
      <c r="J9" s="19">
        <v>26653000</v>
      </c>
      <c r="K9" s="19"/>
      <c r="L9" s="19"/>
      <c r="M9" s="19">
        <v>18353000</v>
      </c>
      <c r="N9" s="19">
        <v>18353000</v>
      </c>
      <c r="O9" s="19"/>
      <c r="P9" s="19"/>
      <c r="Q9" s="19"/>
      <c r="R9" s="19"/>
      <c r="S9" s="19"/>
      <c r="T9" s="19"/>
      <c r="U9" s="19"/>
      <c r="V9" s="19"/>
      <c r="W9" s="19">
        <v>45006000</v>
      </c>
      <c r="X9" s="19">
        <v>46848000</v>
      </c>
      <c r="Y9" s="19">
        <v>-1842000</v>
      </c>
      <c r="Z9" s="20">
        <v>-3.93</v>
      </c>
      <c r="AA9" s="21">
        <v>62464000</v>
      </c>
    </row>
    <row r="10" spans="1:27" ht="13.5">
      <c r="A10" s="22" t="s">
        <v>37</v>
      </c>
      <c r="B10" s="16"/>
      <c r="C10" s="17"/>
      <c r="D10" s="17"/>
      <c r="E10" s="18">
        <v>44906000</v>
      </c>
      <c r="F10" s="19">
        <v>44906000</v>
      </c>
      <c r="G10" s="19">
        <v>6615000</v>
      </c>
      <c r="H10" s="19"/>
      <c r="I10" s="19"/>
      <c r="J10" s="19">
        <v>6615000</v>
      </c>
      <c r="K10" s="19"/>
      <c r="L10" s="19"/>
      <c r="M10" s="19">
        <v>2575000</v>
      </c>
      <c r="N10" s="19">
        <v>2575000</v>
      </c>
      <c r="O10" s="19"/>
      <c r="P10" s="19"/>
      <c r="Q10" s="19"/>
      <c r="R10" s="19"/>
      <c r="S10" s="19"/>
      <c r="T10" s="19"/>
      <c r="U10" s="19"/>
      <c r="V10" s="19"/>
      <c r="W10" s="19">
        <v>9190000</v>
      </c>
      <c r="X10" s="19">
        <v>31566667</v>
      </c>
      <c r="Y10" s="19">
        <v>-22376667</v>
      </c>
      <c r="Z10" s="20">
        <v>-70.89</v>
      </c>
      <c r="AA10" s="21">
        <v>44906000</v>
      </c>
    </row>
    <row r="11" spans="1:27" ht="13.5">
      <c r="A11" s="22" t="s">
        <v>38</v>
      </c>
      <c r="B11" s="16"/>
      <c r="C11" s="17">
        <v>2736406</v>
      </c>
      <c r="D11" s="17"/>
      <c r="E11" s="18">
        <v>760000</v>
      </c>
      <c r="F11" s="19">
        <v>760000</v>
      </c>
      <c r="G11" s="19">
        <v>9296</v>
      </c>
      <c r="H11" s="19"/>
      <c r="I11" s="19">
        <v>15820</v>
      </c>
      <c r="J11" s="19">
        <v>25116</v>
      </c>
      <c r="K11" s="19">
        <v>40784</v>
      </c>
      <c r="L11" s="19">
        <v>122988</v>
      </c>
      <c r="M11" s="19">
        <v>7295</v>
      </c>
      <c r="N11" s="19">
        <v>171067</v>
      </c>
      <c r="O11" s="19"/>
      <c r="P11" s="19"/>
      <c r="Q11" s="19"/>
      <c r="R11" s="19"/>
      <c r="S11" s="19"/>
      <c r="T11" s="19"/>
      <c r="U11" s="19"/>
      <c r="V11" s="19"/>
      <c r="W11" s="19">
        <v>196183</v>
      </c>
      <c r="X11" s="19">
        <v>522000</v>
      </c>
      <c r="Y11" s="19">
        <v>-325817</v>
      </c>
      <c r="Z11" s="20">
        <v>-62.42</v>
      </c>
      <c r="AA11" s="21">
        <v>760000</v>
      </c>
    </row>
    <row r="12" spans="1:27" ht="13.5">
      <c r="A12" s="22" t="s">
        <v>39</v>
      </c>
      <c r="B12" s="16"/>
      <c r="C12" s="17">
        <v>49420</v>
      </c>
      <c r="D12" s="17"/>
      <c r="E12" s="18">
        <v>100000</v>
      </c>
      <c r="F12" s="19">
        <v>100000</v>
      </c>
      <c r="G12" s="19"/>
      <c r="H12" s="19"/>
      <c r="I12" s="19">
        <v>201877</v>
      </c>
      <c r="J12" s="19">
        <v>201877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>
        <v>201877</v>
      </c>
      <c r="X12" s="19"/>
      <c r="Y12" s="19">
        <v>201877</v>
      </c>
      <c r="Z12" s="20"/>
      <c r="AA12" s="21">
        <v>100000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-126645578</v>
      </c>
      <c r="D14" s="17"/>
      <c r="E14" s="18">
        <v>-133951902</v>
      </c>
      <c r="F14" s="19">
        <v>-133951902</v>
      </c>
      <c r="G14" s="19">
        <v>-20918176</v>
      </c>
      <c r="H14" s="19">
        <v>-10854464</v>
      </c>
      <c r="I14" s="19">
        <v>-10666962</v>
      </c>
      <c r="J14" s="19">
        <v>-42439602</v>
      </c>
      <c r="K14" s="19">
        <v>-10854464</v>
      </c>
      <c r="L14" s="19">
        <v>-11270717</v>
      </c>
      <c r="M14" s="19">
        <v>-8152558</v>
      </c>
      <c r="N14" s="19">
        <v>-30277739</v>
      </c>
      <c r="O14" s="19"/>
      <c r="P14" s="19"/>
      <c r="Q14" s="19"/>
      <c r="R14" s="19"/>
      <c r="S14" s="19"/>
      <c r="T14" s="19"/>
      <c r="U14" s="19"/>
      <c r="V14" s="19"/>
      <c r="W14" s="19">
        <v>-72717341</v>
      </c>
      <c r="X14" s="19">
        <v>-66519305</v>
      </c>
      <c r="Y14" s="19">
        <v>-6198036</v>
      </c>
      <c r="Z14" s="20">
        <v>9.32</v>
      </c>
      <c r="AA14" s="21">
        <v>-133951902</v>
      </c>
    </row>
    <row r="15" spans="1:27" ht="13.5">
      <c r="A15" s="22" t="s">
        <v>42</v>
      </c>
      <c r="B15" s="16"/>
      <c r="C15" s="17">
        <v>2479368</v>
      </c>
      <c r="D15" s="17"/>
      <c r="E15" s="18">
        <v>-2088000</v>
      </c>
      <c r="F15" s="19">
        <v>-2088000</v>
      </c>
      <c r="G15" s="19">
        <v>-1296</v>
      </c>
      <c r="H15" s="19">
        <v>-125</v>
      </c>
      <c r="I15" s="19"/>
      <c r="J15" s="19">
        <v>-1421</v>
      </c>
      <c r="K15" s="19">
        <v>-125</v>
      </c>
      <c r="L15" s="19">
        <v>-1049</v>
      </c>
      <c r="M15" s="19">
        <v>-653529</v>
      </c>
      <c r="N15" s="19">
        <v>-654703</v>
      </c>
      <c r="O15" s="19"/>
      <c r="P15" s="19"/>
      <c r="Q15" s="19"/>
      <c r="R15" s="19"/>
      <c r="S15" s="19"/>
      <c r="T15" s="19"/>
      <c r="U15" s="19"/>
      <c r="V15" s="19"/>
      <c r="W15" s="19">
        <v>-656124</v>
      </c>
      <c r="X15" s="19">
        <v>-1066600</v>
      </c>
      <c r="Y15" s="19">
        <v>410476</v>
      </c>
      <c r="Z15" s="20">
        <v>-38.48</v>
      </c>
      <c r="AA15" s="21">
        <v>-2088000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>
        <v>-327315</v>
      </c>
      <c r="J16" s="19">
        <v>-327315</v>
      </c>
      <c r="K16" s="19"/>
      <c r="L16" s="19"/>
      <c r="M16" s="19">
        <v>-347963</v>
      </c>
      <c r="N16" s="19">
        <v>-347963</v>
      </c>
      <c r="O16" s="19"/>
      <c r="P16" s="19"/>
      <c r="Q16" s="19"/>
      <c r="R16" s="19"/>
      <c r="S16" s="19"/>
      <c r="T16" s="19"/>
      <c r="U16" s="19"/>
      <c r="V16" s="19"/>
      <c r="W16" s="19">
        <v>-675278</v>
      </c>
      <c r="X16" s="19"/>
      <c r="Y16" s="19">
        <v>-675278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30858935</v>
      </c>
      <c r="D17" s="25">
        <f>SUM(D6:D16)</f>
        <v>0</v>
      </c>
      <c r="E17" s="26">
        <f t="shared" si="0"/>
        <v>44935706</v>
      </c>
      <c r="F17" s="27">
        <f t="shared" si="0"/>
        <v>44935706</v>
      </c>
      <c r="G17" s="27">
        <f t="shared" si="0"/>
        <v>28635116</v>
      </c>
      <c r="H17" s="27">
        <f t="shared" si="0"/>
        <v>-7190371</v>
      </c>
      <c r="I17" s="27">
        <f t="shared" si="0"/>
        <v>3724047</v>
      </c>
      <c r="J17" s="27">
        <f t="shared" si="0"/>
        <v>25168792</v>
      </c>
      <c r="K17" s="27">
        <f t="shared" si="0"/>
        <v>-6186836</v>
      </c>
      <c r="L17" s="27">
        <f t="shared" si="0"/>
        <v>-6765539</v>
      </c>
      <c r="M17" s="27">
        <f t="shared" si="0"/>
        <v>18596526</v>
      </c>
      <c r="N17" s="27">
        <f t="shared" si="0"/>
        <v>5644151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30812943</v>
      </c>
      <c r="X17" s="27">
        <f t="shared" si="0"/>
        <v>46745906</v>
      </c>
      <c r="Y17" s="27">
        <f t="shared" si="0"/>
        <v>-15932963</v>
      </c>
      <c r="Z17" s="28">
        <f>+IF(X17&lt;&gt;0,+(Y17/X17)*100,0)</f>
        <v>-34.08418910524485</v>
      </c>
      <c r="AA17" s="29">
        <f>SUM(AA6:AA16)</f>
        <v>44935706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-32305533</v>
      </c>
      <c r="D26" s="17"/>
      <c r="E26" s="18">
        <v>-44906000</v>
      </c>
      <c r="F26" s="19">
        <v>-44906000</v>
      </c>
      <c r="G26" s="19">
        <v>-258466</v>
      </c>
      <c r="H26" s="19">
        <v>-1961347</v>
      </c>
      <c r="I26" s="19">
        <v>-2386956</v>
      </c>
      <c r="J26" s="19">
        <v>-4606769</v>
      </c>
      <c r="K26" s="19"/>
      <c r="L26" s="19">
        <v>-4456</v>
      </c>
      <c r="M26" s="19">
        <v>-2132617</v>
      </c>
      <c r="N26" s="19">
        <v>-2137073</v>
      </c>
      <c r="O26" s="19"/>
      <c r="P26" s="19"/>
      <c r="Q26" s="19"/>
      <c r="R26" s="19"/>
      <c r="S26" s="19"/>
      <c r="T26" s="19"/>
      <c r="U26" s="19"/>
      <c r="V26" s="19"/>
      <c r="W26" s="19">
        <v>-6743842</v>
      </c>
      <c r="X26" s="19">
        <v>-25066570</v>
      </c>
      <c r="Y26" s="19">
        <v>18322728</v>
      </c>
      <c r="Z26" s="20">
        <v>-73.1</v>
      </c>
      <c r="AA26" s="21">
        <v>-44906000</v>
      </c>
    </row>
    <row r="27" spans="1:27" ht="13.5">
      <c r="A27" s="23" t="s">
        <v>51</v>
      </c>
      <c r="B27" s="24"/>
      <c r="C27" s="25">
        <f aca="true" t="shared" si="1" ref="C27:Y27">SUM(C21:C26)</f>
        <v>-32305533</v>
      </c>
      <c r="D27" s="25">
        <f>SUM(D21:D26)</f>
        <v>0</v>
      </c>
      <c r="E27" s="26">
        <f t="shared" si="1"/>
        <v>-44906000</v>
      </c>
      <c r="F27" s="27">
        <f t="shared" si="1"/>
        <v>-44906000</v>
      </c>
      <c r="G27" s="27">
        <f t="shared" si="1"/>
        <v>-258466</v>
      </c>
      <c r="H27" s="27">
        <f t="shared" si="1"/>
        <v>-1961347</v>
      </c>
      <c r="I27" s="27">
        <f t="shared" si="1"/>
        <v>-2386956</v>
      </c>
      <c r="J27" s="27">
        <f t="shared" si="1"/>
        <v>-4606769</v>
      </c>
      <c r="K27" s="27">
        <f t="shared" si="1"/>
        <v>0</v>
      </c>
      <c r="L27" s="27">
        <f t="shared" si="1"/>
        <v>-4456</v>
      </c>
      <c r="M27" s="27">
        <f t="shared" si="1"/>
        <v>-2132617</v>
      </c>
      <c r="N27" s="27">
        <f t="shared" si="1"/>
        <v>-2137073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-6743842</v>
      </c>
      <c r="X27" s="27">
        <f t="shared" si="1"/>
        <v>-25066570</v>
      </c>
      <c r="Y27" s="27">
        <f t="shared" si="1"/>
        <v>18322728</v>
      </c>
      <c r="Z27" s="28">
        <f>+IF(X27&lt;&gt;0,+(Y27/X27)*100,0)</f>
        <v>-73.09627124891837</v>
      </c>
      <c r="AA27" s="29">
        <f>SUM(AA21:AA26)</f>
        <v>-44906000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-686800</v>
      </c>
      <c r="D35" s="17"/>
      <c r="E35" s="18">
        <v>-1100000</v>
      </c>
      <c r="F35" s="19">
        <v>-1100000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-550000</v>
      </c>
      <c r="Y35" s="19">
        <v>550000</v>
      </c>
      <c r="Z35" s="20">
        <v>-100</v>
      </c>
      <c r="AA35" s="21">
        <v>-1100000</v>
      </c>
    </row>
    <row r="36" spans="1:27" ht="13.5">
      <c r="A36" s="23" t="s">
        <v>57</v>
      </c>
      <c r="B36" s="24"/>
      <c r="C36" s="25">
        <f aca="true" t="shared" si="2" ref="C36:Y36">SUM(C31:C35)</f>
        <v>-686800</v>
      </c>
      <c r="D36" s="25">
        <f>SUM(D31:D35)</f>
        <v>0</v>
      </c>
      <c r="E36" s="26">
        <f t="shared" si="2"/>
        <v>-1100000</v>
      </c>
      <c r="F36" s="27">
        <f t="shared" si="2"/>
        <v>-1100000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-550000</v>
      </c>
      <c r="Y36" s="27">
        <f t="shared" si="2"/>
        <v>550000</v>
      </c>
      <c r="Z36" s="28">
        <f>+IF(X36&lt;&gt;0,+(Y36/X36)*100,0)</f>
        <v>-100</v>
      </c>
      <c r="AA36" s="29">
        <f>SUM(AA31:AA35)</f>
        <v>-1100000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-2133398</v>
      </c>
      <c r="D38" s="31">
        <f>+D17+D27+D36</f>
        <v>0</v>
      </c>
      <c r="E38" s="32">
        <f t="shared" si="3"/>
        <v>-1070294</v>
      </c>
      <c r="F38" s="33">
        <f t="shared" si="3"/>
        <v>-1070294</v>
      </c>
      <c r="G38" s="33">
        <f t="shared" si="3"/>
        <v>28376650</v>
      </c>
      <c r="H38" s="33">
        <f t="shared" si="3"/>
        <v>-9151718</v>
      </c>
      <c r="I38" s="33">
        <f t="shared" si="3"/>
        <v>1337091</v>
      </c>
      <c r="J38" s="33">
        <f t="shared" si="3"/>
        <v>20562023</v>
      </c>
      <c r="K38" s="33">
        <f t="shared" si="3"/>
        <v>-6186836</v>
      </c>
      <c r="L38" s="33">
        <f t="shared" si="3"/>
        <v>-6769995</v>
      </c>
      <c r="M38" s="33">
        <f t="shared" si="3"/>
        <v>16463909</v>
      </c>
      <c r="N38" s="33">
        <f t="shared" si="3"/>
        <v>3507078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24069101</v>
      </c>
      <c r="X38" s="33">
        <f t="shared" si="3"/>
        <v>21129336</v>
      </c>
      <c r="Y38" s="33">
        <f t="shared" si="3"/>
        <v>2939765</v>
      </c>
      <c r="Z38" s="34">
        <f>+IF(X38&lt;&gt;0,+(Y38/X38)*100,0)</f>
        <v>13.913191592958718</v>
      </c>
      <c r="AA38" s="35">
        <f>+AA17+AA27+AA36</f>
        <v>-1070294</v>
      </c>
    </row>
    <row r="39" spans="1:27" ht="13.5">
      <c r="A39" s="22" t="s">
        <v>59</v>
      </c>
      <c r="B39" s="16"/>
      <c r="C39" s="31">
        <v>6355430</v>
      </c>
      <c r="D39" s="31"/>
      <c r="E39" s="32">
        <v>6355431</v>
      </c>
      <c r="F39" s="33">
        <v>6355431</v>
      </c>
      <c r="G39" s="33">
        <v>4222032</v>
      </c>
      <c r="H39" s="33">
        <v>32598682</v>
      </c>
      <c r="I39" s="33">
        <v>23446964</v>
      </c>
      <c r="J39" s="33">
        <v>4222032</v>
      </c>
      <c r="K39" s="33">
        <v>24784055</v>
      </c>
      <c r="L39" s="33">
        <v>18597219</v>
      </c>
      <c r="M39" s="33">
        <v>11827224</v>
      </c>
      <c r="N39" s="33">
        <v>24784055</v>
      </c>
      <c r="O39" s="33"/>
      <c r="P39" s="33"/>
      <c r="Q39" s="33"/>
      <c r="R39" s="33"/>
      <c r="S39" s="33"/>
      <c r="T39" s="33"/>
      <c r="U39" s="33"/>
      <c r="V39" s="33"/>
      <c r="W39" s="33">
        <v>4222032</v>
      </c>
      <c r="X39" s="33">
        <v>6355431</v>
      </c>
      <c r="Y39" s="33">
        <v>-2133399</v>
      </c>
      <c r="Z39" s="34">
        <v>-33.57</v>
      </c>
      <c r="AA39" s="35">
        <v>6355431</v>
      </c>
    </row>
    <row r="40" spans="1:27" ht="13.5">
      <c r="A40" s="41" t="s">
        <v>60</v>
      </c>
      <c r="B40" s="42"/>
      <c r="C40" s="43">
        <v>4222032</v>
      </c>
      <c r="D40" s="43"/>
      <c r="E40" s="44">
        <v>5285137</v>
      </c>
      <c r="F40" s="45">
        <v>5285137</v>
      </c>
      <c r="G40" s="45">
        <v>32598682</v>
      </c>
      <c r="H40" s="45">
        <v>23446964</v>
      </c>
      <c r="I40" s="45">
        <v>24784055</v>
      </c>
      <c r="J40" s="45">
        <v>24784055</v>
      </c>
      <c r="K40" s="45">
        <v>18597219</v>
      </c>
      <c r="L40" s="45">
        <v>11827224</v>
      </c>
      <c r="M40" s="45">
        <v>28291133</v>
      </c>
      <c r="N40" s="45">
        <v>28291133</v>
      </c>
      <c r="O40" s="45"/>
      <c r="P40" s="45"/>
      <c r="Q40" s="45"/>
      <c r="R40" s="45"/>
      <c r="S40" s="45"/>
      <c r="T40" s="45"/>
      <c r="U40" s="45"/>
      <c r="V40" s="45"/>
      <c r="W40" s="45">
        <v>28291133</v>
      </c>
      <c r="X40" s="45">
        <v>27484767</v>
      </c>
      <c r="Y40" s="45">
        <v>806366</v>
      </c>
      <c r="Z40" s="46">
        <v>2.93</v>
      </c>
      <c r="AA40" s="47">
        <v>5285137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2017-01-31T14:39:12Z</dcterms:created>
  <dcterms:modified xsi:type="dcterms:W3CDTF">2017-01-31T14:40:04Z</dcterms:modified>
  <cp:category/>
  <cp:version/>
  <cp:contentType/>
  <cp:contentStatus/>
</cp:coreProperties>
</file>