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'DC42'!$A$1:$AA$43</definedName>
    <definedName name="_xlnm.Print_Area" localSheetId="11">'DC48'!$A$1:$AA$43</definedName>
    <definedName name="_xlnm.Print_Area" localSheetId="1">'EKU'!$A$1:$AA$43</definedName>
    <definedName name="_xlnm.Print_Area" localSheetId="4">'GT421'!$A$1:$AA$43</definedName>
    <definedName name="_xlnm.Print_Area" localSheetId="5">'GT422'!$A$1:$AA$43</definedName>
    <definedName name="_xlnm.Print_Area" localSheetId="6">'GT423'!$A$1:$AA$43</definedName>
    <definedName name="_xlnm.Print_Area" localSheetId="8">'GT481'!$A$1:$AA$43</definedName>
    <definedName name="_xlnm.Print_Area" localSheetId="9">'GT484'!$A$1:$AA$43</definedName>
    <definedName name="_xlnm.Print_Area" localSheetId="10">'GT485'!$A$1:$AA$43</definedName>
    <definedName name="_xlnm.Print_Area" localSheetId="2">'JHB'!$A$1:$AA$43</definedName>
    <definedName name="_xlnm.Print_Area" localSheetId="0">'Summary'!$A$1:$AA$43</definedName>
    <definedName name="_xlnm.Print_Area" localSheetId="3">'TSH'!$A$1:$AA$43</definedName>
  </definedNames>
  <calcPr fullCalcOnLoad="1"/>
</workbook>
</file>

<file path=xl/sharedStrings.xml><?xml version="1.0" encoding="utf-8"?>
<sst xmlns="http://schemas.openxmlformats.org/spreadsheetml/2006/main" count="828" uniqueCount="75">
  <si>
    <t>Gauteng: Ekurhuleni Metro(EKU) - Table C7 Quarterly Budget Statement - Cash Flows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</si>
  <si>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</si>
  <si>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</si>
  <si>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</si>
  <si>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</si>
  <si>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</si>
  <si>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</si>
  <si>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</si>
  <si>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</si>
  <si>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</si>
  <si>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</si>
  <si>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</si>
  <si>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</si>
  <si>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</si>
  <si>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</si>
  <si>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</si>
  <si>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</si>
  <si>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</si>
  <si>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</si>
  <si>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</si>
  <si>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</si>
  <si>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</si>
  <si>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</si>
  <si>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</si>
  <si>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</si>
  <si>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</si>
  <si>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</si>
  <si>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</si>
  <si>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</si>
  <si>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</si>
  <si>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</si>
  <si>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</si>
  <si>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</si>
  <si>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</si>
  <si>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</si>
  <si>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</si>
  <si>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</si>
  <si>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</si>
  <si>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</si>
  <si>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</si>
  <si>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</si>
  <si>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</si>
  <si>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</si>
  <si>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</si>
  <si>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</si>
  <si>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</si>
  <si>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</si>
  <si>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</si>
  <si>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</si>
  <si>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</si>
  <si>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</si>
  <si>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</si>
  <si>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</si>
  <si>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</si>
  <si>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</si>
  <si>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</si>
  <si>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</si>
  <si>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</si>
  <si>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</si>
  <si>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</si>
  <si>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</si>
  <si>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Johannesburg(JHB) - Table C7 Quarterly Budget Statement - Cash Flows for 2nd Quarter ended 31 December 2016 (Figures Finalised as at 2017/01/30)</t>
  </si>
  <si>
    <t>Gauteng: City Of Tshwane(TSH) - Table C7 Quarterly Budget Statement - Cash Flows for 2nd Quarter ended 31 December 2016 (Figures Finalised as at 2017/01/30)</t>
  </si>
  <si>
    <t>Gauteng: Emfuleni(GT421) - Table C7 Quarterly Budget Statement - Cash Flows for 2nd Quarter ended 31 December 2016 (Figures Finalised as at 2017/01/30)</t>
  </si>
  <si>
    <t>Gauteng: Midvaal(GT422) - Table C7 Quarterly Budget Statement - Cash Flows for 2nd Quarter ended 31 December 2016 (Figures Finalised as at 2017/01/30)</t>
  </si>
  <si>
    <t>Gauteng: Lesedi(GT423) - Table C7 Quarterly Budget Statement - Cash Flows for 2nd Quarter ended 31 December 2016 (Figures Finalised as at 2017/01/30)</t>
  </si>
  <si>
    <t>Gauteng: Sedibeng(DC42) - Table C7 Quarterly Budget Statement - Cash Flows for 2nd Quarter ended 31 December 2016 (Figures Finalised as at 2017/01/30)</t>
  </si>
  <si>
    <t>Gauteng: Mogale City(GT481) - Table C7 Quarterly Budget Statement - Cash Flows for 2nd Quarter ended 31 December 2016 (Figures Finalised as at 2017/01/30)</t>
  </si>
  <si>
    <t>Gauteng: Merafong City(GT484) - Table C7 Quarterly Budget Statement - Cash Flows for 2nd Quarter ended 31 December 2016 (Figures Finalised as at 2017/01/30)</t>
  </si>
  <si>
    <t>Gauteng: Rand West City(GT485) - Table C7 Quarterly Budget Statement - Cash Flows for 2nd Quarter ended 31 December 2016 (Figures Finalised as at 2017/01/30)</t>
  </si>
  <si>
    <t>Gauteng: West Rand(DC48) - Table C7 Quarterly Budget Statement - Cash Flows for 2nd Quarter ended 31 December 2016 (Figures Finalised as at 2017/01/30)</t>
  </si>
  <si>
    <t>Summary - Table C7 Quarterly Budget Statement - Cash Flows for 2nd Quarter ended 31 December 2016 (Figures Finalised as at 2017/01/30)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</si>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</sst>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10689605777</v>
      </c>
      <c r="D6" s="17"/>
      <c r="E6" s="18">
        <v>19495712291</v>
      </c>
      <c r="F6" s="19">
        <v>19503765121</v>
      </c>
      <c r="G6" s="19">
        <v>1578099046</v>
      </c>
      <c r="H6" s="19">
        <v>1448341672</v>
      </c>
      <c r="I6" s="19">
        <v>1515442514</v>
      </c>
      <c r="J6" s="19">
        <v>4541883232</v>
      </c>
      <c r="K6" s="19">
        <v>1590321210</v>
      </c>
      <c r="L6" s="19">
        <v>1785769489</v>
      </c>
      <c r="M6" s="19">
        <v>1455130753</v>
      </c>
      <c r="N6" s="19">
        <v>4831221452</v>
      </c>
      <c r="O6" s="19"/>
      <c r="P6" s="19"/>
      <c r="Q6" s="19"/>
      <c r="R6" s="19"/>
      <c r="S6" s="19"/>
      <c r="T6" s="19"/>
      <c r="U6" s="19"/>
      <c r="V6" s="19"/>
      <c r="W6" s="19">
        <v>9373104684</v>
      </c>
      <c r="X6" s="19">
        <v>9680901898</v>
      </c>
      <c r="Y6" s="19">
        <v>-307797214</v>
      </c>
      <c r="Z6" s="20">
        <v>-3.18</v>
      </c>
      <c r="AA6" s="21">
        <v>19503765121</v>
      </c>
    </row>
    <row r="7" spans="1:27" ht="13.5">
      <c r="A7" s="22" t="s">
        <v>34</v>
      </c>
      <c r="B7" s="16"/>
      <c r="C7" s="17">
        <v>35469760034</v>
      </c>
      <c r="D7" s="17"/>
      <c r="E7" s="18">
        <v>67627459456</v>
      </c>
      <c r="F7" s="19">
        <v>67626650245</v>
      </c>
      <c r="G7" s="19">
        <v>5806078549</v>
      </c>
      <c r="H7" s="19">
        <v>7239552596</v>
      </c>
      <c r="I7" s="19">
        <v>5833571219</v>
      </c>
      <c r="J7" s="19">
        <v>18879202364</v>
      </c>
      <c r="K7" s="19">
        <v>6077306156</v>
      </c>
      <c r="L7" s="19">
        <v>5259222566</v>
      </c>
      <c r="M7" s="19">
        <v>5086344169</v>
      </c>
      <c r="N7" s="19">
        <v>16422872891</v>
      </c>
      <c r="O7" s="19"/>
      <c r="P7" s="19"/>
      <c r="Q7" s="19"/>
      <c r="R7" s="19"/>
      <c r="S7" s="19"/>
      <c r="T7" s="19"/>
      <c r="U7" s="19"/>
      <c r="V7" s="19"/>
      <c r="W7" s="19">
        <v>35302075255</v>
      </c>
      <c r="X7" s="19">
        <v>35751828853</v>
      </c>
      <c r="Y7" s="19">
        <v>-449753598</v>
      </c>
      <c r="Z7" s="20">
        <v>-1.26</v>
      </c>
      <c r="AA7" s="21">
        <v>67626650245</v>
      </c>
    </row>
    <row r="8" spans="1:27" ht="13.5">
      <c r="A8" s="22" t="s">
        <v>35</v>
      </c>
      <c r="B8" s="16"/>
      <c r="C8" s="17">
        <v>2052801993</v>
      </c>
      <c r="D8" s="17"/>
      <c r="E8" s="18">
        <v>9092085788</v>
      </c>
      <c r="F8" s="19">
        <v>9078588563</v>
      </c>
      <c r="G8" s="19">
        <v>-1579797027</v>
      </c>
      <c r="H8" s="19">
        <v>2738080827</v>
      </c>
      <c r="I8" s="19">
        <v>193559104</v>
      </c>
      <c r="J8" s="19">
        <v>1351842904</v>
      </c>
      <c r="K8" s="19">
        <v>465854512</v>
      </c>
      <c r="L8" s="19">
        <v>2674222512</v>
      </c>
      <c r="M8" s="19">
        <v>2213319211</v>
      </c>
      <c r="N8" s="19">
        <v>5353396235</v>
      </c>
      <c r="O8" s="19"/>
      <c r="P8" s="19"/>
      <c r="Q8" s="19"/>
      <c r="R8" s="19"/>
      <c r="S8" s="19"/>
      <c r="T8" s="19"/>
      <c r="U8" s="19"/>
      <c r="V8" s="19"/>
      <c r="W8" s="19">
        <v>6705239139</v>
      </c>
      <c r="X8" s="19">
        <v>4087117888</v>
      </c>
      <c r="Y8" s="19">
        <v>2618121251</v>
      </c>
      <c r="Z8" s="20">
        <v>64.06</v>
      </c>
      <c r="AA8" s="21">
        <v>9078588563</v>
      </c>
    </row>
    <row r="9" spans="1:27" ht="13.5">
      <c r="A9" s="22" t="s">
        <v>36</v>
      </c>
      <c r="B9" s="16"/>
      <c r="C9" s="17">
        <v>9598015873</v>
      </c>
      <c r="D9" s="17"/>
      <c r="E9" s="18">
        <v>16582594350</v>
      </c>
      <c r="F9" s="19">
        <v>16581788349</v>
      </c>
      <c r="G9" s="19">
        <v>5007270344</v>
      </c>
      <c r="H9" s="19">
        <v>990017355</v>
      </c>
      <c r="I9" s="19">
        <v>-167840783</v>
      </c>
      <c r="J9" s="19">
        <v>5829446916</v>
      </c>
      <c r="K9" s="19">
        <v>175149556</v>
      </c>
      <c r="L9" s="19">
        <v>628498683</v>
      </c>
      <c r="M9" s="19">
        <v>3796568037</v>
      </c>
      <c r="N9" s="19">
        <v>4600216276</v>
      </c>
      <c r="O9" s="19"/>
      <c r="P9" s="19"/>
      <c r="Q9" s="19"/>
      <c r="R9" s="19"/>
      <c r="S9" s="19"/>
      <c r="T9" s="19"/>
      <c r="U9" s="19"/>
      <c r="V9" s="19"/>
      <c r="W9" s="19">
        <v>10429663192</v>
      </c>
      <c r="X9" s="19">
        <v>9428502251</v>
      </c>
      <c r="Y9" s="19">
        <v>1001160941</v>
      </c>
      <c r="Z9" s="20">
        <v>10.62</v>
      </c>
      <c r="AA9" s="21">
        <v>16581788349</v>
      </c>
    </row>
    <row r="10" spans="1:27" ht="13.5">
      <c r="A10" s="22" t="s">
        <v>37</v>
      </c>
      <c r="B10" s="16"/>
      <c r="C10" s="17">
        <v>5010644172</v>
      </c>
      <c r="D10" s="17"/>
      <c r="E10" s="18">
        <v>7862769660</v>
      </c>
      <c r="F10" s="19">
        <v>7864075658</v>
      </c>
      <c r="G10" s="19">
        <v>1185820512</v>
      </c>
      <c r="H10" s="19">
        <v>86209667</v>
      </c>
      <c r="I10" s="19">
        <v>267469016</v>
      </c>
      <c r="J10" s="19">
        <v>1539499195</v>
      </c>
      <c r="K10" s="19">
        <v>584065923</v>
      </c>
      <c r="L10" s="19">
        <v>1369717763</v>
      </c>
      <c r="M10" s="19">
        <v>367003588</v>
      </c>
      <c r="N10" s="19">
        <v>2320787274</v>
      </c>
      <c r="O10" s="19"/>
      <c r="P10" s="19"/>
      <c r="Q10" s="19"/>
      <c r="R10" s="19"/>
      <c r="S10" s="19"/>
      <c r="T10" s="19"/>
      <c r="U10" s="19"/>
      <c r="V10" s="19"/>
      <c r="W10" s="19">
        <v>3860286469</v>
      </c>
      <c r="X10" s="19">
        <v>4086671512</v>
      </c>
      <c r="Y10" s="19">
        <v>-226385043</v>
      </c>
      <c r="Z10" s="20">
        <v>-5.54</v>
      </c>
      <c r="AA10" s="21">
        <v>7864075658</v>
      </c>
    </row>
    <row r="11" spans="1:27" ht="13.5">
      <c r="A11" s="22" t="s">
        <v>38</v>
      </c>
      <c r="B11" s="16"/>
      <c r="C11" s="17">
        <v>1666710603</v>
      </c>
      <c r="D11" s="17"/>
      <c r="E11" s="18">
        <v>1525473082</v>
      </c>
      <c r="F11" s="19">
        <v>1525473086</v>
      </c>
      <c r="G11" s="19">
        <v>180157285</v>
      </c>
      <c r="H11" s="19">
        <v>189611865</v>
      </c>
      <c r="I11" s="19">
        <v>113987840</v>
      </c>
      <c r="J11" s="19">
        <v>483756990</v>
      </c>
      <c r="K11" s="19">
        <v>143566166</v>
      </c>
      <c r="L11" s="19">
        <v>161813682</v>
      </c>
      <c r="M11" s="19">
        <v>157967144</v>
      </c>
      <c r="N11" s="19">
        <v>463346992</v>
      </c>
      <c r="O11" s="19"/>
      <c r="P11" s="19"/>
      <c r="Q11" s="19"/>
      <c r="R11" s="19"/>
      <c r="S11" s="19"/>
      <c r="T11" s="19"/>
      <c r="U11" s="19"/>
      <c r="V11" s="19"/>
      <c r="W11" s="19">
        <v>947103982</v>
      </c>
      <c r="X11" s="19">
        <v>675234329</v>
      </c>
      <c r="Y11" s="19">
        <v>271869653</v>
      </c>
      <c r="Z11" s="20">
        <v>40.26</v>
      </c>
      <c r="AA11" s="21">
        <v>1525473086</v>
      </c>
    </row>
    <row r="12" spans="1:27" ht="13.5">
      <c r="A12" s="22" t="s">
        <v>39</v>
      </c>
      <c r="B12" s="16"/>
      <c r="C12" s="17">
        <v>23350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-51920138120</v>
      </c>
      <c r="D14" s="17"/>
      <c r="E14" s="18">
        <v>-96675161349</v>
      </c>
      <c r="F14" s="19">
        <v>-96670479295</v>
      </c>
      <c r="G14" s="19">
        <v>-15135115311</v>
      </c>
      <c r="H14" s="19">
        <v>-12750835973</v>
      </c>
      <c r="I14" s="19">
        <v>-9049035991</v>
      </c>
      <c r="J14" s="19">
        <v>-36934987275</v>
      </c>
      <c r="K14" s="19">
        <v>-8245924941</v>
      </c>
      <c r="L14" s="19">
        <v>-7921814851</v>
      </c>
      <c r="M14" s="19">
        <v>-10416016960</v>
      </c>
      <c r="N14" s="19">
        <v>-26583756752</v>
      </c>
      <c r="O14" s="19"/>
      <c r="P14" s="19"/>
      <c r="Q14" s="19"/>
      <c r="R14" s="19"/>
      <c r="S14" s="19"/>
      <c r="T14" s="19"/>
      <c r="U14" s="19"/>
      <c r="V14" s="19"/>
      <c r="W14" s="19">
        <v>-63518744027</v>
      </c>
      <c r="X14" s="19">
        <v>-49557645639</v>
      </c>
      <c r="Y14" s="19">
        <v>-13961098388</v>
      </c>
      <c r="Z14" s="20">
        <v>28.17</v>
      </c>
      <c r="AA14" s="21">
        <v>-96670479295</v>
      </c>
    </row>
    <row r="15" spans="1:27" ht="13.5">
      <c r="A15" s="22" t="s">
        <v>42</v>
      </c>
      <c r="B15" s="16"/>
      <c r="C15" s="17">
        <v>-2092303126</v>
      </c>
      <c r="D15" s="17"/>
      <c r="E15" s="18">
        <v>-4146536159</v>
      </c>
      <c r="F15" s="19">
        <v>-4146536157</v>
      </c>
      <c r="G15" s="19">
        <v>-248128297</v>
      </c>
      <c r="H15" s="19">
        <v>-48013515</v>
      </c>
      <c r="I15" s="19">
        <v>-296180929</v>
      </c>
      <c r="J15" s="19">
        <v>-592322741</v>
      </c>
      <c r="K15" s="19">
        <v>-317764498</v>
      </c>
      <c r="L15" s="19">
        <v>-137844628</v>
      </c>
      <c r="M15" s="19">
        <v>-1058352172</v>
      </c>
      <c r="N15" s="19">
        <v>-1513961298</v>
      </c>
      <c r="O15" s="19"/>
      <c r="P15" s="19"/>
      <c r="Q15" s="19"/>
      <c r="R15" s="19"/>
      <c r="S15" s="19"/>
      <c r="T15" s="19"/>
      <c r="U15" s="19"/>
      <c r="V15" s="19"/>
      <c r="W15" s="19">
        <v>-2106284039</v>
      </c>
      <c r="X15" s="19">
        <v>-2054031108</v>
      </c>
      <c r="Y15" s="19">
        <v>-52252931</v>
      </c>
      <c r="Z15" s="20">
        <v>2.54</v>
      </c>
      <c r="AA15" s="21">
        <v>-4146536157</v>
      </c>
    </row>
    <row r="16" spans="1:27" ht="13.5">
      <c r="A16" s="22" t="s">
        <v>43</v>
      </c>
      <c r="B16" s="16"/>
      <c r="C16" s="17">
        <v>-1572916141</v>
      </c>
      <c r="D16" s="17"/>
      <c r="E16" s="18">
        <v>-2313255891</v>
      </c>
      <c r="F16" s="19">
        <v>-2313619870</v>
      </c>
      <c r="G16" s="19">
        <v>-57040425</v>
      </c>
      <c r="H16" s="19">
        <v>-593828215</v>
      </c>
      <c r="I16" s="19">
        <v>-337979296</v>
      </c>
      <c r="J16" s="19">
        <v>-988847936</v>
      </c>
      <c r="K16" s="19">
        <v>-291239777</v>
      </c>
      <c r="L16" s="19">
        <v>-319066119</v>
      </c>
      <c r="M16" s="19">
        <v>-271652002</v>
      </c>
      <c r="N16" s="19">
        <v>-881957898</v>
      </c>
      <c r="O16" s="19"/>
      <c r="P16" s="19"/>
      <c r="Q16" s="19"/>
      <c r="R16" s="19"/>
      <c r="S16" s="19"/>
      <c r="T16" s="19"/>
      <c r="U16" s="19"/>
      <c r="V16" s="19"/>
      <c r="W16" s="19">
        <v>-1870805834</v>
      </c>
      <c r="X16" s="19">
        <v>-967667754</v>
      </c>
      <c r="Y16" s="19">
        <v>-903138080</v>
      </c>
      <c r="Z16" s="20">
        <v>93.33</v>
      </c>
      <c r="AA16" s="21">
        <v>-2313619870</v>
      </c>
    </row>
    <row r="17" spans="1:27" ht="13.5">
      <c r="A17" s="23" t="s">
        <v>44</v>
      </c>
      <c r="B17" s="24"/>
      <c r="C17" s="25">
        <f aca="true" t="shared" si="0" ref="C17:Y17">SUM(C6:C16)</f>
        <v>8902204415</v>
      </c>
      <c r="D17" s="25">
        <f>SUM(D6:D16)</f>
        <v>0</v>
      </c>
      <c r="E17" s="26">
        <f t="shared" si="0"/>
        <v>19051141228</v>
      </c>
      <c r="F17" s="27">
        <f t="shared" si="0"/>
        <v>19049705700</v>
      </c>
      <c r="G17" s="27">
        <f t="shared" si="0"/>
        <v>-3262655324</v>
      </c>
      <c r="H17" s="27">
        <f t="shared" si="0"/>
        <v>-700863721</v>
      </c>
      <c r="I17" s="27">
        <f t="shared" si="0"/>
        <v>-1927007306</v>
      </c>
      <c r="J17" s="27">
        <f t="shared" si="0"/>
        <v>-5890526351</v>
      </c>
      <c r="K17" s="27">
        <f t="shared" si="0"/>
        <v>181334307</v>
      </c>
      <c r="L17" s="27">
        <f t="shared" si="0"/>
        <v>3500519097</v>
      </c>
      <c r="M17" s="27">
        <f t="shared" si="0"/>
        <v>1330311768</v>
      </c>
      <c r="N17" s="27">
        <f t="shared" si="0"/>
        <v>5012165172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-878361179</v>
      </c>
      <c r="X17" s="27">
        <f t="shared" si="0"/>
        <v>11130912230</v>
      </c>
      <c r="Y17" s="27">
        <f t="shared" si="0"/>
        <v>-12009273409</v>
      </c>
      <c r="Z17" s="28">
        <f>+IF(X17&lt;&gt;0,+(Y17/X17)*100,0)</f>
        <v>-107.89118771984063</v>
      </c>
      <c r="AA17" s="29">
        <f>SUM(AA6:AA16)</f>
        <v>19049705700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610967551</v>
      </c>
      <c r="D21" s="17"/>
      <c r="E21" s="18">
        <v>45905280</v>
      </c>
      <c r="F21" s="19">
        <v>55505229</v>
      </c>
      <c r="G21" s="36">
        <v>520293305</v>
      </c>
      <c r="H21" s="36">
        <v>108084790</v>
      </c>
      <c r="I21" s="36">
        <v>9176531</v>
      </c>
      <c r="J21" s="19">
        <v>637554626</v>
      </c>
      <c r="K21" s="36">
        <v>80365346</v>
      </c>
      <c r="L21" s="36">
        <v>302698648</v>
      </c>
      <c r="M21" s="19">
        <v>71756745</v>
      </c>
      <c r="N21" s="36">
        <v>454820739</v>
      </c>
      <c r="O21" s="36"/>
      <c r="P21" s="36"/>
      <c r="Q21" s="19"/>
      <c r="R21" s="36"/>
      <c r="S21" s="36"/>
      <c r="T21" s="19"/>
      <c r="U21" s="36"/>
      <c r="V21" s="36"/>
      <c r="W21" s="36">
        <v>1092375365</v>
      </c>
      <c r="X21" s="19">
        <v>16309351</v>
      </c>
      <c r="Y21" s="36">
        <v>1076066014</v>
      </c>
      <c r="Z21" s="37">
        <v>6597.85</v>
      </c>
      <c r="AA21" s="38">
        <v>55505229</v>
      </c>
    </row>
    <row r="22" spans="1:27" ht="13.5">
      <c r="A22" s="22" t="s">
        <v>47</v>
      </c>
      <c r="B22" s="16"/>
      <c r="C22" s="17">
        <v>-66503418</v>
      </c>
      <c r="D22" s="17"/>
      <c r="E22" s="39">
        <v>-241572240</v>
      </c>
      <c r="F22" s="36">
        <v>-241572240</v>
      </c>
      <c r="G22" s="19">
        <v>942263285</v>
      </c>
      <c r="H22" s="19">
        <v>-299776254</v>
      </c>
      <c r="I22" s="19">
        <v>-164245325</v>
      </c>
      <c r="J22" s="19">
        <v>478241706</v>
      </c>
      <c r="K22" s="19">
        <v>40120532</v>
      </c>
      <c r="L22" s="19">
        <v>-134002104</v>
      </c>
      <c r="M22" s="36">
        <v>-38236002</v>
      </c>
      <c r="N22" s="19">
        <v>-132117574</v>
      </c>
      <c r="O22" s="19"/>
      <c r="P22" s="19"/>
      <c r="Q22" s="19"/>
      <c r="R22" s="19"/>
      <c r="S22" s="19"/>
      <c r="T22" s="36"/>
      <c r="U22" s="19"/>
      <c r="V22" s="19"/>
      <c r="W22" s="19">
        <v>346124132</v>
      </c>
      <c r="X22" s="19">
        <v>-120786120</v>
      </c>
      <c r="Y22" s="19">
        <v>466910252</v>
      </c>
      <c r="Z22" s="20">
        <v>-386.56</v>
      </c>
      <c r="AA22" s="21">
        <v>-241572240</v>
      </c>
    </row>
    <row r="23" spans="1:27" ht="13.5">
      <c r="A23" s="22" t="s">
        <v>48</v>
      </c>
      <c r="B23" s="16"/>
      <c r="C23" s="40">
        <v>144521624</v>
      </c>
      <c r="D23" s="40"/>
      <c r="E23" s="18">
        <v>-43526201</v>
      </c>
      <c r="F23" s="19">
        <v>-43526201</v>
      </c>
      <c r="G23" s="36">
        <v>664900239</v>
      </c>
      <c r="H23" s="36">
        <v>-12632552</v>
      </c>
      <c r="I23" s="36">
        <v>-28632960</v>
      </c>
      <c r="J23" s="19">
        <v>623634727</v>
      </c>
      <c r="K23" s="36">
        <v>12739568</v>
      </c>
      <c r="L23" s="36">
        <v>-160864643</v>
      </c>
      <c r="M23" s="19">
        <v>-97550784</v>
      </c>
      <c r="N23" s="36">
        <v>-245675859</v>
      </c>
      <c r="O23" s="36"/>
      <c r="P23" s="36"/>
      <c r="Q23" s="19"/>
      <c r="R23" s="36"/>
      <c r="S23" s="36"/>
      <c r="T23" s="19"/>
      <c r="U23" s="36"/>
      <c r="V23" s="36"/>
      <c r="W23" s="36">
        <v>377958868</v>
      </c>
      <c r="X23" s="19">
        <v>-21763098</v>
      </c>
      <c r="Y23" s="36">
        <v>399721966</v>
      </c>
      <c r="Z23" s="37">
        <v>-1836.7</v>
      </c>
      <c r="AA23" s="38">
        <v>-43526201</v>
      </c>
    </row>
    <row r="24" spans="1:27" ht="13.5">
      <c r="A24" s="22" t="s">
        <v>49</v>
      </c>
      <c r="B24" s="16"/>
      <c r="C24" s="17">
        <v>5096572</v>
      </c>
      <c r="D24" s="17"/>
      <c r="E24" s="18">
        <v>-626156420</v>
      </c>
      <c r="F24" s="19">
        <v>-626156420</v>
      </c>
      <c r="G24" s="19">
        <v>10941785</v>
      </c>
      <c r="H24" s="19">
        <v>4082861916</v>
      </c>
      <c r="I24" s="19">
        <v>27060167</v>
      </c>
      <c r="J24" s="19">
        <v>4120863868</v>
      </c>
      <c r="K24" s="19">
        <v>-33114628</v>
      </c>
      <c r="L24" s="19">
        <v>6325608</v>
      </c>
      <c r="M24" s="19">
        <v>-24217386</v>
      </c>
      <c r="N24" s="19">
        <v>-51006406</v>
      </c>
      <c r="O24" s="19"/>
      <c r="P24" s="19"/>
      <c r="Q24" s="19"/>
      <c r="R24" s="19"/>
      <c r="S24" s="19"/>
      <c r="T24" s="19"/>
      <c r="U24" s="19"/>
      <c r="V24" s="19"/>
      <c r="W24" s="19">
        <v>4069857462</v>
      </c>
      <c r="X24" s="19">
        <v>-313078212</v>
      </c>
      <c r="Y24" s="19">
        <v>4382935674</v>
      </c>
      <c r="Z24" s="20">
        <v>-1399.95</v>
      </c>
      <c r="AA24" s="21">
        <v>-626156420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-9279668892</v>
      </c>
      <c r="D26" s="17"/>
      <c r="E26" s="18">
        <v>-19527535210</v>
      </c>
      <c r="F26" s="19">
        <v>-19538159396</v>
      </c>
      <c r="G26" s="19">
        <v>-1920843867</v>
      </c>
      <c r="H26" s="19">
        <v>-1114472804</v>
      </c>
      <c r="I26" s="19">
        <v>-859971651</v>
      </c>
      <c r="J26" s="19">
        <v>-3895288322</v>
      </c>
      <c r="K26" s="19">
        <v>-1127114060</v>
      </c>
      <c r="L26" s="19">
        <v>-860989659</v>
      </c>
      <c r="M26" s="19">
        <v>-1493934992</v>
      </c>
      <c r="N26" s="19">
        <v>-3482038711</v>
      </c>
      <c r="O26" s="19"/>
      <c r="P26" s="19"/>
      <c r="Q26" s="19"/>
      <c r="R26" s="19"/>
      <c r="S26" s="19"/>
      <c r="T26" s="19"/>
      <c r="U26" s="19"/>
      <c r="V26" s="19"/>
      <c r="W26" s="19">
        <v>-7377327033</v>
      </c>
      <c r="X26" s="19">
        <v>-7376041145</v>
      </c>
      <c r="Y26" s="19">
        <v>-1285888</v>
      </c>
      <c r="Z26" s="20">
        <v>0.02</v>
      </c>
      <c r="AA26" s="21">
        <v>-19538159396</v>
      </c>
    </row>
    <row r="27" spans="1:27" ht="13.5">
      <c r="A27" s="23" t="s">
        <v>51</v>
      </c>
      <c r="B27" s="24"/>
      <c r="C27" s="25">
        <f aca="true" t="shared" si="1" ref="C27:Y27">SUM(C21:C26)</f>
        <v>-8585586563</v>
      </c>
      <c r="D27" s="25">
        <f>SUM(D21:D26)</f>
        <v>0</v>
      </c>
      <c r="E27" s="26">
        <f t="shared" si="1"/>
        <v>-20392884791</v>
      </c>
      <c r="F27" s="27">
        <f t="shared" si="1"/>
        <v>-20393909028</v>
      </c>
      <c r="G27" s="27">
        <f t="shared" si="1"/>
        <v>217554747</v>
      </c>
      <c r="H27" s="27">
        <f t="shared" si="1"/>
        <v>2764065096</v>
      </c>
      <c r="I27" s="27">
        <f t="shared" si="1"/>
        <v>-1016613238</v>
      </c>
      <c r="J27" s="27">
        <f t="shared" si="1"/>
        <v>1965006605</v>
      </c>
      <c r="K27" s="27">
        <f t="shared" si="1"/>
        <v>-1027003242</v>
      </c>
      <c r="L27" s="27">
        <f t="shared" si="1"/>
        <v>-846832150</v>
      </c>
      <c r="M27" s="27">
        <f t="shared" si="1"/>
        <v>-1582182419</v>
      </c>
      <c r="N27" s="27">
        <f t="shared" si="1"/>
        <v>-3456017811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-1491011206</v>
      </c>
      <c r="X27" s="27">
        <f t="shared" si="1"/>
        <v>-7815359224</v>
      </c>
      <c r="Y27" s="27">
        <f t="shared" si="1"/>
        <v>6324348018</v>
      </c>
      <c r="Z27" s="28">
        <f>+IF(X27&lt;&gt;0,+(Y27/X27)*100,0)</f>
        <v>-80.92203872828662</v>
      </c>
      <c r="AA27" s="29">
        <f>SUM(AA21:AA26)</f>
        <v>-20393909028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160000000</v>
      </c>
      <c r="H31" s="19">
        <v>190000000</v>
      </c>
      <c r="I31" s="19">
        <v>2330000000</v>
      </c>
      <c r="J31" s="19">
        <v>2680000000</v>
      </c>
      <c r="K31" s="19">
        <v>-200000000</v>
      </c>
      <c r="L31" s="19">
        <v>-60000000</v>
      </c>
      <c r="M31" s="19">
        <v>-20000000</v>
      </c>
      <c r="N31" s="19">
        <v>-280000000</v>
      </c>
      <c r="O31" s="19"/>
      <c r="P31" s="19"/>
      <c r="Q31" s="19"/>
      <c r="R31" s="19"/>
      <c r="S31" s="19"/>
      <c r="T31" s="19"/>
      <c r="U31" s="19"/>
      <c r="V31" s="19"/>
      <c r="W31" s="19">
        <v>2400000000</v>
      </c>
      <c r="X31" s="19"/>
      <c r="Y31" s="19">
        <v>2400000000</v>
      </c>
      <c r="Z31" s="20"/>
      <c r="AA31" s="21"/>
    </row>
    <row r="32" spans="1:27" ht="13.5">
      <c r="A32" s="22" t="s">
        <v>54</v>
      </c>
      <c r="B32" s="16"/>
      <c r="C32" s="17">
        <v>1236198168</v>
      </c>
      <c r="D32" s="17"/>
      <c r="E32" s="18">
        <v>5433027206</v>
      </c>
      <c r="F32" s="19">
        <v>5417727206</v>
      </c>
      <c r="G32" s="19">
        <v>-17399</v>
      </c>
      <c r="H32" s="19"/>
      <c r="I32" s="19"/>
      <c r="J32" s="19">
        <v>-17399</v>
      </c>
      <c r="K32" s="19"/>
      <c r="L32" s="19">
        <v>2506000000</v>
      </c>
      <c r="M32" s="19"/>
      <c r="N32" s="19">
        <v>2506000000</v>
      </c>
      <c r="O32" s="19"/>
      <c r="P32" s="19"/>
      <c r="Q32" s="19"/>
      <c r="R32" s="19"/>
      <c r="S32" s="19"/>
      <c r="T32" s="19"/>
      <c r="U32" s="19"/>
      <c r="V32" s="19"/>
      <c r="W32" s="19">
        <v>2505982601</v>
      </c>
      <c r="X32" s="19">
        <v>473557000</v>
      </c>
      <c r="Y32" s="19">
        <v>2032425601</v>
      </c>
      <c r="Z32" s="20">
        <v>429.18</v>
      </c>
      <c r="AA32" s="21">
        <v>5417727206</v>
      </c>
    </row>
    <row r="33" spans="1:27" ht="13.5">
      <c r="A33" s="22" t="s">
        <v>55</v>
      </c>
      <c r="B33" s="16"/>
      <c r="C33" s="17">
        <v>62051734</v>
      </c>
      <c r="D33" s="17"/>
      <c r="E33" s="18">
        <v>25208168</v>
      </c>
      <c r="F33" s="19">
        <v>25208168</v>
      </c>
      <c r="G33" s="19">
        <v>13853088</v>
      </c>
      <c r="H33" s="36">
        <v>-28413996</v>
      </c>
      <c r="I33" s="36">
        <v>11465659</v>
      </c>
      <c r="J33" s="36">
        <v>-3095249</v>
      </c>
      <c r="K33" s="19">
        <v>10940409</v>
      </c>
      <c r="L33" s="19">
        <v>7122763</v>
      </c>
      <c r="M33" s="19">
        <v>6527031</v>
      </c>
      <c r="N33" s="19">
        <v>24590203</v>
      </c>
      <c r="O33" s="36"/>
      <c r="P33" s="36"/>
      <c r="Q33" s="36"/>
      <c r="R33" s="19"/>
      <c r="S33" s="19"/>
      <c r="T33" s="19"/>
      <c r="U33" s="19"/>
      <c r="V33" s="36"/>
      <c r="W33" s="36">
        <v>21494954</v>
      </c>
      <c r="X33" s="36">
        <v>11768556</v>
      </c>
      <c r="Y33" s="19">
        <v>9726398</v>
      </c>
      <c r="Z33" s="20">
        <v>82.65</v>
      </c>
      <c r="AA33" s="21">
        <v>25208168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-906631774</v>
      </c>
      <c r="D35" s="17"/>
      <c r="E35" s="18">
        <v>-1778157512</v>
      </c>
      <c r="F35" s="19">
        <v>-1763182517</v>
      </c>
      <c r="G35" s="19">
        <v>-11418662</v>
      </c>
      <c r="H35" s="19">
        <v>-232651266</v>
      </c>
      <c r="I35" s="19">
        <v>-106166734</v>
      </c>
      <c r="J35" s="19">
        <v>-350236662</v>
      </c>
      <c r="K35" s="19">
        <v>-35362789</v>
      </c>
      <c r="L35" s="19">
        <v>-51276812</v>
      </c>
      <c r="M35" s="19">
        <v>-381423693</v>
      </c>
      <c r="N35" s="19">
        <v>-468063294</v>
      </c>
      <c r="O35" s="19"/>
      <c r="P35" s="19"/>
      <c r="Q35" s="19"/>
      <c r="R35" s="19"/>
      <c r="S35" s="19"/>
      <c r="T35" s="19"/>
      <c r="U35" s="19"/>
      <c r="V35" s="19"/>
      <c r="W35" s="19">
        <v>-818299956</v>
      </c>
      <c r="X35" s="19">
        <v>-820542997</v>
      </c>
      <c r="Y35" s="19">
        <v>2243041</v>
      </c>
      <c r="Z35" s="20">
        <v>-0.27</v>
      </c>
      <c r="AA35" s="21">
        <v>-1763182517</v>
      </c>
    </row>
    <row r="36" spans="1:27" ht="13.5">
      <c r="A36" s="23" t="s">
        <v>57</v>
      </c>
      <c r="B36" s="24"/>
      <c r="C36" s="25">
        <f aca="true" t="shared" si="2" ref="C36:Y36">SUM(C31:C35)</f>
        <v>391618128</v>
      </c>
      <c r="D36" s="25">
        <f>SUM(D31:D35)</f>
        <v>0</v>
      </c>
      <c r="E36" s="26">
        <f t="shared" si="2"/>
        <v>3680077862</v>
      </c>
      <c r="F36" s="27">
        <f t="shared" si="2"/>
        <v>3679752857</v>
      </c>
      <c r="G36" s="27">
        <f t="shared" si="2"/>
        <v>162417027</v>
      </c>
      <c r="H36" s="27">
        <f t="shared" si="2"/>
        <v>-71065262</v>
      </c>
      <c r="I36" s="27">
        <f t="shared" si="2"/>
        <v>2235298925</v>
      </c>
      <c r="J36" s="27">
        <f t="shared" si="2"/>
        <v>2326650690</v>
      </c>
      <c r="K36" s="27">
        <f t="shared" si="2"/>
        <v>-224422380</v>
      </c>
      <c r="L36" s="27">
        <f t="shared" si="2"/>
        <v>2401845951</v>
      </c>
      <c r="M36" s="27">
        <f t="shared" si="2"/>
        <v>-394896662</v>
      </c>
      <c r="N36" s="27">
        <f t="shared" si="2"/>
        <v>1782526909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4109177599</v>
      </c>
      <c r="X36" s="27">
        <f t="shared" si="2"/>
        <v>-335217441</v>
      </c>
      <c r="Y36" s="27">
        <f t="shared" si="2"/>
        <v>4444395040</v>
      </c>
      <c r="Z36" s="28">
        <f>+IF(X36&lt;&gt;0,+(Y36/X36)*100,0)</f>
        <v>-1325.8245235515653</v>
      </c>
      <c r="AA36" s="29">
        <f>SUM(AA31:AA35)</f>
        <v>3679752857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708235980</v>
      </c>
      <c r="D38" s="31">
        <f>+D17+D27+D36</f>
        <v>0</v>
      </c>
      <c r="E38" s="32">
        <f t="shared" si="3"/>
        <v>2338334299</v>
      </c>
      <c r="F38" s="33">
        <f t="shared" si="3"/>
        <v>2335549529</v>
      </c>
      <c r="G38" s="33">
        <f t="shared" si="3"/>
        <v>-2882683550</v>
      </c>
      <c r="H38" s="33">
        <f t="shared" si="3"/>
        <v>1992136113</v>
      </c>
      <c r="I38" s="33">
        <f t="shared" si="3"/>
        <v>-708321619</v>
      </c>
      <c r="J38" s="33">
        <f t="shared" si="3"/>
        <v>-1598869056</v>
      </c>
      <c r="K38" s="33">
        <f t="shared" si="3"/>
        <v>-1070091315</v>
      </c>
      <c r="L38" s="33">
        <f t="shared" si="3"/>
        <v>5055532898</v>
      </c>
      <c r="M38" s="33">
        <f t="shared" si="3"/>
        <v>-646767313</v>
      </c>
      <c r="N38" s="33">
        <f t="shared" si="3"/>
        <v>3338674270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1739805214</v>
      </c>
      <c r="X38" s="33">
        <f t="shared" si="3"/>
        <v>2980335565</v>
      </c>
      <c r="Y38" s="33">
        <f t="shared" si="3"/>
        <v>-1240530351</v>
      </c>
      <c r="Z38" s="34">
        <f>+IF(X38&lt;&gt;0,+(Y38/X38)*100,0)</f>
        <v>-41.62384818569918</v>
      </c>
      <c r="AA38" s="35">
        <f>+AA17+AA27+AA36</f>
        <v>2335549529</v>
      </c>
    </row>
    <row r="39" spans="1:27" ht="13.5">
      <c r="A39" s="22" t="s">
        <v>59</v>
      </c>
      <c r="B39" s="16"/>
      <c r="C39" s="31">
        <v>8807828901</v>
      </c>
      <c r="D39" s="31"/>
      <c r="E39" s="32">
        <v>13799227459</v>
      </c>
      <c r="F39" s="33">
        <v>13799227459</v>
      </c>
      <c r="G39" s="33">
        <v>15851840740</v>
      </c>
      <c r="H39" s="33">
        <v>12969157190</v>
      </c>
      <c r="I39" s="33">
        <v>14961293303</v>
      </c>
      <c r="J39" s="33">
        <v>15851840740</v>
      </c>
      <c r="K39" s="33">
        <v>14252971684</v>
      </c>
      <c r="L39" s="33">
        <v>13182880369</v>
      </c>
      <c r="M39" s="33">
        <v>18238413267</v>
      </c>
      <c r="N39" s="33">
        <v>14252971684</v>
      </c>
      <c r="O39" s="33"/>
      <c r="P39" s="33"/>
      <c r="Q39" s="33"/>
      <c r="R39" s="33"/>
      <c r="S39" s="33"/>
      <c r="T39" s="33"/>
      <c r="U39" s="33"/>
      <c r="V39" s="33"/>
      <c r="W39" s="33">
        <v>15851840740</v>
      </c>
      <c r="X39" s="33">
        <v>13799227459</v>
      </c>
      <c r="Y39" s="33">
        <v>2052613281</v>
      </c>
      <c r="Z39" s="34">
        <v>14.87</v>
      </c>
      <c r="AA39" s="35">
        <v>13799227459</v>
      </c>
    </row>
    <row r="40" spans="1:27" ht="13.5">
      <c r="A40" s="41" t="s">
        <v>60</v>
      </c>
      <c r="B40" s="42"/>
      <c r="C40" s="43">
        <v>9516064881</v>
      </c>
      <c r="D40" s="43"/>
      <c r="E40" s="44">
        <v>16137561757</v>
      </c>
      <c r="F40" s="45">
        <v>16134776990</v>
      </c>
      <c r="G40" s="45">
        <v>12969157190</v>
      </c>
      <c r="H40" s="45">
        <v>14961293303</v>
      </c>
      <c r="I40" s="45">
        <v>14252971684</v>
      </c>
      <c r="J40" s="45">
        <v>14252971684</v>
      </c>
      <c r="K40" s="45">
        <v>13182880369</v>
      </c>
      <c r="L40" s="45">
        <v>18238413267</v>
      </c>
      <c r="M40" s="45">
        <v>17591645954</v>
      </c>
      <c r="N40" s="45">
        <v>17591645954</v>
      </c>
      <c r="O40" s="45"/>
      <c r="P40" s="45"/>
      <c r="Q40" s="45"/>
      <c r="R40" s="45"/>
      <c r="S40" s="45"/>
      <c r="T40" s="45"/>
      <c r="U40" s="45"/>
      <c r="V40" s="45"/>
      <c r="W40" s="45">
        <v>17591645954</v>
      </c>
      <c r="X40" s="45">
        <v>16779563026</v>
      </c>
      <c r="Y40" s="45">
        <v>812082928</v>
      </c>
      <c r="Z40" s="46">
        <v>4.84</v>
      </c>
      <c r="AA40" s="47">
        <v>16134776990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148077565</v>
      </c>
      <c r="D6" s="17"/>
      <c r="E6" s="18">
        <v>147941844</v>
      </c>
      <c r="F6" s="19">
        <v>147941844</v>
      </c>
      <c r="G6" s="19">
        <v>7186495</v>
      </c>
      <c r="H6" s="19">
        <v>9636484</v>
      </c>
      <c r="I6" s="19">
        <v>9289387</v>
      </c>
      <c r="J6" s="19">
        <v>26112366</v>
      </c>
      <c r="K6" s="19">
        <v>20227723</v>
      </c>
      <c r="L6" s="19">
        <v>20363159</v>
      </c>
      <c r="M6" s="19">
        <v>8417740</v>
      </c>
      <c r="N6" s="19">
        <v>49008622</v>
      </c>
      <c r="O6" s="19"/>
      <c r="P6" s="19"/>
      <c r="Q6" s="19"/>
      <c r="R6" s="19"/>
      <c r="S6" s="19"/>
      <c r="T6" s="19"/>
      <c r="U6" s="19"/>
      <c r="V6" s="19"/>
      <c r="W6" s="19">
        <v>75120988</v>
      </c>
      <c r="X6" s="19">
        <v>73970922</v>
      </c>
      <c r="Y6" s="19">
        <v>1150066</v>
      </c>
      <c r="Z6" s="20">
        <v>1.55</v>
      </c>
      <c r="AA6" s="21">
        <v>147941844</v>
      </c>
    </row>
    <row r="7" spans="1:27" ht="13.5">
      <c r="A7" s="22" t="s">
        <v>34</v>
      </c>
      <c r="B7" s="16"/>
      <c r="C7" s="17">
        <v>424396717</v>
      </c>
      <c r="D7" s="17"/>
      <c r="E7" s="18">
        <v>458489476</v>
      </c>
      <c r="F7" s="19">
        <v>458489476</v>
      </c>
      <c r="G7" s="19">
        <v>36414578</v>
      </c>
      <c r="H7" s="19">
        <v>44711075</v>
      </c>
      <c r="I7" s="19">
        <v>39003841</v>
      </c>
      <c r="J7" s="19">
        <v>120129494</v>
      </c>
      <c r="K7" s="19">
        <v>36101312</v>
      </c>
      <c r="L7" s="19">
        <v>41680880</v>
      </c>
      <c r="M7" s="19">
        <v>41673230</v>
      </c>
      <c r="N7" s="19">
        <v>119455422</v>
      </c>
      <c r="O7" s="19"/>
      <c r="P7" s="19"/>
      <c r="Q7" s="19"/>
      <c r="R7" s="19"/>
      <c r="S7" s="19"/>
      <c r="T7" s="19"/>
      <c r="U7" s="19"/>
      <c r="V7" s="19"/>
      <c r="W7" s="19">
        <v>239584916</v>
      </c>
      <c r="X7" s="19">
        <v>229244238</v>
      </c>
      <c r="Y7" s="19">
        <v>10340678</v>
      </c>
      <c r="Z7" s="20">
        <v>4.51</v>
      </c>
      <c r="AA7" s="21">
        <v>458489476</v>
      </c>
    </row>
    <row r="8" spans="1:27" ht="13.5">
      <c r="A8" s="22" t="s">
        <v>35</v>
      </c>
      <c r="B8" s="16"/>
      <c r="C8" s="17">
        <v>26313866</v>
      </c>
      <c r="D8" s="17"/>
      <c r="E8" s="18">
        <v>66195276</v>
      </c>
      <c r="F8" s="19">
        <v>66195276</v>
      </c>
      <c r="G8" s="19">
        <v>3798446</v>
      </c>
      <c r="H8" s="19">
        <v>3956844</v>
      </c>
      <c r="I8" s="19">
        <v>3906422</v>
      </c>
      <c r="J8" s="19">
        <v>11661712</v>
      </c>
      <c r="K8" s="19">
        <v>4792344</v>
      </c>
      <c r="L8" s="19">
        <v>4588440</v>
      </c>
      <c r="M8" s="19">
        <v>3605707</v>
      </c>
      <c r="N8" s="19">
        <v>12986491</v>
      </c>
      <c r="O8" s="19"/>
      <c r="P8" s="19"/>
      <c r="Q8" s="19"/>
      <c r="R8" s="19"/>
      <c r="S8" s="19"/>
      <c r="T8" s="19"/>
      <c r="U8" s="19"/>
      <c r="V8" s="19"/>
      <c r="W8" s="19">
        <v>24648203</v>
      </c>
      <c r="X8" s="19">
        <v>33097638</v>
      </c>
      <c r="Y8" s="19">
        <v>-8449435</v>
      </c>
      <c r="Z8" s="20">
        <v>-25.53</v>
      </c>
      <c r="AA8" s="21">
        <v>66195276</v>
      </c>
    </row>
    <row r="9" spans="1:27" ht="13.5">
      <c r="A9" s="22" t="s">
        <v>36</v>
      </c>
      <c r="B9" s="16"/>
      <c r="C9" s="17">
        <v>198657169</v>
      </c>
      <c r="D9" s="17"/>
      <c r="E9" s="18">
        <v>206523000</v>
      </c>
      <c r="F9" s="19">
        <v>206523000</v>
      </c>
      <c r="G9" s="19">
        <v>67897000</v>
      </c>
      <c r="H9" s="19">
        <v>11547000</v>
      </c>
      <c r="I9" s="19">
        <v>356000</v>
      </c>
      <c r="J9" s="19">
        <v>79800000</v>
      </c>
      <c r="K9" s="19">
        <v>759430</v>
      </c>
      <c r="L9" s="19">
        <v>3000000</v>
      </c>
      <c r="M9" s="19">
        <v>52981000</v>
      </c>
      <c r="N9" s="19">
        <v>56740430</v>
      </c>
      <c r="O9" s="19"/>
      <c r="P9" s="19"/>
      <c r="Q9" s="19"/>
      <c r="R9" s="19"/>
      <c r="S9" s="19"/>
      <c r="T9" s="19"/>
      <c r="U9" s="19"/>
      <c r="V9" s="19"/>
      <c r="W9" s="19">
        <v>136540430</v>
      </c>
      <c r="X9" s="19">
        <v>130511498</v>
      </c>
      <c r="Y9" s="19">
        <v>6028932</v>
      </c>
      <c r="Z9" s="20">
        <v>4.62</v>
      </c>
      <c r="AA9" s="21">
        <v>206523000</v>
      </c>
    </row>
    <row r="10" spans="1:27" ht="13.5">
      <c r="A10" s="22" t="s">
        <v>37</v>
      </c>
      <c r="B10" s="16"/>
      <c r="C10" s="17">
        <v>144369397</v>
      </c>
      <c r="D10" s="17"/>
      <c r="E10" s="18">
        <v>98282000</v>
      </c>
      <c r="F10" s="19">
        <v>98282000</v>
      </c>
      <c r="G10" s="19">
        <v>20178000</v>
      </c>
      <c r="H10" s="19">
        <v>3000000</v>
      </c>
      <c r="I10" s="19">
        <v>2000000</v>
      </c>
      <c r="J10" s="19">
        <v>25178000</v>
      </c>
      <c r="K10" s="19">
        <v>15000000</v>
      </c>
      <c r="L10" s="19">
        <v>4000000</v>
      </c>
      <c r="M10" s="19">
        <v>17969000</v>
      </c>
      <c r="N10" s="19">
        <v>36969000</v>
      </c>
      <c r="O10" s="19"/>
      <c r="P10" s="19"/>
      <c r="Q10" s="19"/>
      <c r="R10" s="19"/>
      <c r="S10" s="19"/>
      <c r="T10" s="19"/>
      <c r="U10" s="19"/>
      <c r="V10" s="19"/>
      <c r="W10" s="19">
        <v>62147000</v>
      </c>
      <c r="X10" s="19">
        <v>60188000</v>
      </c>
      <c r="Y10" s="19">
        <v>1959000</v>
      </c>
      <c r="Z10" s="20">
        <v>3.25</v>
      </c>
      <c r="AA10" s="21">
        <v>98282000</v>
      </c>
    </row>
    <row r="11" spans="1:27" ht="13.5">
      <c r="A11" s="22" t="s">
        <v>38</v>
      </c>
      <c r="B11" s="16"/>
      <c r="C11" s="17">
        <v>11069678</v>
      </c>
      <c r="D11" s="17"/>
      <c r="E11" s="18">
        <v>21924084</v>
      </c>
      <c r="F11" s="19">
        <v>21924084</v>
      </c>
      <c r="G11" s="19">
        <v>465951</v>
      </c>
      <c r="H11" s="19">
        <v>764695</v>
      </c>
      <c r="I11" s="19">
        <v>807446</v>
      </c>
      <c r="J11" s="19">
        <v>2038092</v>
      </c>
      <c r="K11" s="19">
        <v>2154643</v>
      </c>
      <c r="L11" s="19">
        <v>3311026</v>
      </c>
      <c r="M11" s="19">
        <v>1382773</v>
      </c>
      <c r="N11" s="19">
        <v>6848442</v>
      </c>
      <c r="O11" s="19"/>
      <c r="P11" s="19"/>
      <c r="Q11" s="19"/>
      <c r="R11" s="19"/>
      <c r="S11" s="19"/>
      <c r="T11" s="19"/>
      <c r="U11" s="19"/>
      <c r="V11" s="19"/>
      <c r="W11" s="19">
        <v>8886534</v>
      </c>
      <c r="X11" s="19">
        <v>10962042</v>
      </c>
      <c r="Y11" s="19">
        <v>-2075508</v>
      </c>
      <c r="Z11" s="20">
        <v>-18.93</v>
      </c>
      <c r="AA11" s="21">
        <v>21924084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-816623385</v>
      </c>
      <c r="D14" s="17"/>
      <c r="E14" s="18">
        <v>-998381816</v>
      </c>
      <c r="F14" s="19">
        <v>-998381816</v>
      </c>
      <c r="G14" s="19">
        <v>-31934010</v>
      </c>
      <c r="H14" s="19">
        <v>-87063550</v>
      </c>
      <c r="I14" s="19">
        <v>-81660552</v>
      </c>
      <c r="J14" s="19">
        <v>-200658112</v>
      </c>
      <c r="K14" s="19">
        <v>-67038573</v>
      </c>
      <c r="L14" s="19">
        <v>-61101522</v>
      </c>
      <c r="M14" s="19">
        <v>-62441896</v>
      </c>
      <c r="N14" s="19">
        <v>-190581991</v>
      </c>
      <c r="O14" s="19"/>
      <c r="P14" s="19"/>
      <c r="Q14" s="19"/>
      <c r="R14" s="19"/>
      <c r="S14" s="19"/>
      <c r="T14" s="19"/>
      <c r="U14" s="19"/>
      <c r="V14" s="19"/>
      <c r="W14" s="19">
        <v>-391240103</v>
      </c>
      <c r="X14" s="19">
        <v>-499203795</v>
      </c>
      <c r="Y14" s="19">
        <v>107963692</v>
      </c>
      <c r="Z14" s="20">
        <v>-21.63</v>
      </c>
      <c r="AA14" s="21">
        <v>-998381816</v>
      </c>
    </row>
    <row r="15" spans="1:27" ht="13.5">
      <c r="A15" s="22" t="s">
        <v>42</v>
      </c>
      <c r="B15" s="16"/>
      <c r="C15" s="17">
        <v>-9969414</v>
      </c>
      <c r="D15" s="17"/>
      <c r="E15" s="18">
        <v>-12400000</v>
      </c>
      <c r="F15" s="19">
        <v>-12400000</v>
      </c>
      <c r="G15" s="19"/>
      <c r="H15" s="19"/>
      <c r="I15" s="19">
        <v>-1964800</v>
      </c>
      <c r="J15" s="19">
        <v>-1964800</v>
      </c>
      <c r="K15" s="19"/>
      <c r="L15" s="19"/>
      <c r="M15" s="19">
        <v>-781401</v>
      </c>
      <c r="N15" s="19">
        <v>-781401</v>
      </c>
      <c r="O15" s="19"/>
      <c r="P15" s="19"/>
      <c r="Q15" s="19"/>
      <c r="R15" s="19"/>
      <c r="S15" s="19"/>
      <c r="T15" s="19"/>
      <c r="U15" s="19"/>
      <c r="V15" s="19"/>
      <c r="W15" s="19">
        <v>-2746201</v>
      </c>
      <c r="X15" s="19">
        <v>-6199998</v>
      </c>
      <c r="Y15" s="19">
        <v>3453797</v>
      </c>
      <c r="Z15" s="20">
        <v>-55.71</v>
      </c>
      <c r="AA15" s="21">
        <v>-12400000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-1950646</v>
      </c>
      <c r="H16" s="19"/>
      <c r="I16" s="19"/>
      <c r="J16" s="19">
        <v>-1950646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-1950646</v>
      </c>
      <c r="X16" s="19"/>
      <c r="Y16" s="19">
        <v>-1950646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126291593</v>
      </c>
      <c r="D17" s="25">
        <f>SUM(D6:D16)</f>
        <v>0</v>
      </c>
      <c r="E17" s="26">
        <f t="shared" si="0"/>
        <v>-11426136</v>
      </c>
      <c r="F17" s="27">
        <f t="shared" si="0"/>
        <v>-11426136</v>
      </c>
      <c r="G17" s="27">
        <f t="shared" si="0"/>
        <v>102055814</v>
      </c>
      <c r="H17" s="27">
        <f t="shared" si="0"/>
        <v>-13447452</v>
      </c>
      <c r="I17" s="27">
        <f t="shared" si="0"/>
        <v>-28262256</v>
      </c>
      <c r="J17" s="27">
        <f t="shared" si="0"/>
        <v>60346106</v>
      </c>
      <c r="K17" s="27">
        <f t="shared" si="0"/>
        <v>11996879</v>
      </c>
      <c r="L17" s="27">
        <f t="shared" si="0"/>
        <v>15841983</v>
      </c>
      <c r="M17" s="27">
        <f t="shared" si="0"/>
        <v>62806153</v>
      </c>
      <c r="N17" s="27">
        <f t="shared" si="0"/>
        <v>90645015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150991121</v>
      </c>
      <c r="X17" s="27">
        <f t="shared" si="0"/>
        <v>32570545</v>
      </c>
      <c r="Y17" s="27">
        <f t="shared" si="0"/>
        <v>118420576</v>
      </c>
      <c r="Z17" s="28">
        <f>+IF(X17&lt;&gt;0,+(Y17/X17)*100,0)</f>
        <v>363.58180681348745</v>
      </c>
      <c r="AA17" s="29">
        <f>SUM(AA6:AA16)</f>
        <v>-11426136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7100485</v>
      </c>
      <c r="D21" s="17"/>
      <c r="E21" s="18">
        <v>830280</v>
      </c>
      <c r="F21" s="19">
        <v>830280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415140</v>
      </c>
      <c r="Y21" s="36">
        <v>-415140</v>
      </c>
      <c r="Z21" s="37">
        <v>-100</v>
      </c>
      <c r="AA21" s="38">
        <v>830280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-149202263</v>
      </c>
      <c r="D26" s="17"/>
      <c r="E26" s="18">
        <v>-151892000</v>
      </c>
      <c r="F26" s="19">
        <v>-151892000</v>
      </c>
      <c r="G26" s="19">
        <v>-1790793</v>
      </c>
      <c r="H26" s="19">
        <v>-4080415</v>
      </c>
      <c r="I26" s="19">
        <v>-11670031</v>
      </c>
      <c r="J26" s="19">
        <v>-17541239</v>
      </c>
      <c r="K26" s="19">
        <v>-846492</v>
      </c>
      <c r="L26" s="19">
        <v>-9413217</v>
      </c>
      <c r="M26" s="19">
        <v>-11536522</v>
      </c>
      <c r="N26" s="19">
        <v>-21796231</v>
      </c>
      <c r="O26" s="19"/>
      <c r="P26" s="19"/>
      <c r="Q26" s="19"/>
      <c r="R26" s="19"/>
      <c r="S26" s="19"/>
      <c r="T26" s="19"/>
      <c r="U26" s="19"/>
      <c r="V26" s="19"/>
      <c r="W26" s="19">
        <v>-39337470</v>
      </c>
      <c r="X26" s="19">
        <v>-75945998</v>
      </c>
      <c r="Y26" s="19">
        <v>36608528</v>
      </c>
      <c r="Z26" s="20">
        <v>-48.2</v>
      </c>
      <c r="AA26" s="21">
        <v>-151892000</v>
      </c>
    </row>
    <row r="27" spans="1:27" ht="13.5">
      <c r="A27" s="23" t="s">
        <v>51</v>
      </c>
      <c r="B27" s="24"/>
      <c r="C27" s="25">
        <f aca="true" t="shared" si="1" ref="C27:Y27">SUM(C21:C26)</f>
        <v>-142101778</v>
      </c>
      <c r="D27" s="25">
        <f>SUM(D21:D26)</f>
        <v>0</v>
      </c>
      <c r="E27" s="26">
        <f t="shared" si="1"/>
        <v>-151061720</v>
      </c>
      <c r="F27" s="27">
        <f t="shared" si="1"/>
        <v>-151061720</v>
      </c>
      <c r="G27" s="27">
        <f t="shared" si="1"/>
        <v>-1790793</v>
      </c>
      <c r="H27" s="27">
        <f t="shared" si="1"/>
        <v>-4080415</v>
      </c>
      <c r="I27" s="27">
        <f t="shared" si="1"/>
        <v>-11670031</v>
      </c>
      <c r="J27" s="27">
        <f t="shared" si="1"/>
        <v>-17541239</v>
      </c>
      <c r="K27" s="27">
        <f t="shared" si="1"/>
        <v>-846492</v>
      </c>
      <c r="L27" s="27">
        <f t="shared" si="1"/>
        <v>-9413217</v>
      </c>
      <c r="M27" s="27">
        <f t="shared" si="1"/>
        <v>-11536522</v>
      </c>
      <c r="N27" s="27">
        <f t="shared" si="1"/>
        <v>-21796231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-39337470</v>
      </c>
      <c r="X27" s="27">
        <f t="shared" si="1"/>
        <v>-75530858</v>
      </c>
      <c r="Y27" s="27">
        <f t="shared" si="1"/>
        <v>36193388</v>
      </c>
      <c r="Z27" s="28">
        <f>+IF(X27&lt;&gt;0,+(Y27/X27)*100,0)</f>
        <v>-47.91867715841385</v>
      </c>
      <c r="AA27" s="29">
        <f>SUM(AA21:AA26)</f>
        <v>-151061720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30300000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3339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-15651943</v>
      </c>
      <c r="D35" s="17"/>
      <c r="E35" s="18">
        <v>-8503000</v>
      </c>
      <c r="F35" s="19">
        <v>-8503000</v>
      </c>
      <c r="G35" s="19"/>
      <c r="H35" s="19"/>
      <c r="I35" s="19">
        <v>-1863310</v>
      </c>
      <c r="J35" s="19">
        <v>-1863310</v>
      </c>
      <c r="K35" s="19"/>
      <c r="L35" s="19"/>
      <c r="M35" s="19">
        <v>-1295020</v>
      </c>
      <c r="N35" s="19">
        <v>-1295020</v>
      </c>
      <c r="O35" s="19"/>
      <c r="P35" s="19"/>
      <c r="Q35" s="19"/>
      <c r="R35" s="19"/>
      <c r="S35" s="19"/>
      <c r="T35" s="19"/>
      <c r="U35" s="19"/>
      <c r="V35" s="19"/>
      <c r="W35" s="19">
        <v>-3158330</v>
      </c>
      <c r="X35" s="19">
        <v>-4250000</v>
      </c>
      <c r="Y35" s="19">
        <v>1091670</v>
      </c>
      <c r="Z35" s="20">
        <v>-25.69</v>
      </c>
      <c r="AA35" s="21">
        <v>-8503000</v>
      </c>
    </row>
    <row r="36" spans="1:27" ht="13.5">
      <c r="A36" s="23" t="s">
        <v>57</v>
      </c>
      <c r="B36" s="24"/>
      <c r="C36" s="25">
        <f aca="true" t="shared" si="2" ref="C36:Y36">SUM(C31:C35)</f>
        <v>14651396</v>
      </c>
      <c r="D36" s="25">
        <f>SUM(D31:D35)</f>
        <v>0</v>
      </c>
      <c r="E36" s="26">
        <f t="shared" si="2"/>
        <v>-8503000</v>
      </c>
      <c r="F36" s="27">
        <f t="shared" si="2"/>
        <v>-8503000</v>
      </c>
      <c r="G36" s="27">
        <f t="shared" si="2"/>
        <v>0</v>
      </c>
      <c r="H36" s="27">
        <f t="shared" si="2"/>
        <v>0</v>
      </c>
      <c r="I36" s="27">
        <f t="shared" si="2"/>
        <v>-1863310</v>
      </c>
      <c r="J36" s="27">
        <f t="shared" si="2"/>
        <v>-1863310</v>
      </c>
      <c r="K36" s="27">
        <f t="shared" si="2"/>
        <v>0</v>
      </c>
      <c r="L36" s="27">
        <f t="shared" si="2"/>
        <v>0</v>
      </c>
      <c r="M36" s="27">
        <f t="shared" si="2"/>
        <v>-1295020</v>
      </c>
      <c r="N36" s="27">
        <f t="shared" si="2"/>
        <v>-1295020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-3158330</v>
      </c>
      <c r="X36" s="27">
        <f t="shared" si="2"/>
        <v>-4250000</v>
      </c>
      <c r="Y36" s="27">
        <f t="shared" si="2"/>
        <v>1091670</v>
      </c>
      <c r="Z36" s="28">
        <f>+IF(X36&lt;&gt;0,+(Y36/X36)*100,0)</f>
        <v>-25.686352941176473</v>
      </c>
      <c r="AA36" s="29">
        <f>SUM(AA31:AA35)</f>
        <v>-8503000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-1158789</v>
      </c>
      <c r="D38" s="31">
        <f>+D17+D27+D36</f>
        <v>0</v>
      </c>
      <c r="E38" s="32">
        <f t="shared" si="3"/>
        <v>-170990856</v>
      </c>
      <c r="F38" s="33">
        <f t="shared" si="3"/>
        <v>-170990856</v>
      </c>
      <c r="G38" s="33">
        <f t="shared" si="3"/>
        <v>100265021</v>
      </c>
      <c r="H38" s="33">
        <f t="shared" si="3"/>
        <v>-17527867</v>
      </c>
      <c r="I38" s="33">
        <f t="shared" si="3"/>
        <v>-41795597</v>
      </c>
      <c r="J38" s="33">
        <f t="shared" si="3"/>
        <v>40941557</v>
      </c>
      <c r="K38" s="33">
        <f t="shared" si="3"/>
        <v>11150387</v>
      </c>
      <c r="L38" s="33">
        <f t="shared" si="3"/>
        <v>6428766</v>
      </c>
      <c r="M38" s="33">
        <f t="shared" si="3"/>
        <v>49974611</v>
      </c>
      <c r="N38" s="33">
        <f t="shared" si="3"/>
        <v>67553764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108495321</v>
      </c>
      <c r="X38" s="33">
        <f t="shared" si="3"/>
        <v>-47210313</v>
      </c>
      <c r="Y38" s="33">
        <f t="shared" si="3"/>
        <v>155705634</v>
      </c>
      <c r="Z38" s="34">
        <f>+IF(X38&lt;&gt;0,+(Y38/X38)*100,0)</f>
        <v>-329.81275510713095</v>
      </c>
      <c r="AA38" s="35">
        <f>+AA17+AA27+AA36</f>
        <v>-170990856</v>
      </c>
    </row>
    <row r="39" spans="1:27" ht="13.5">
      <c r="A39" s="22" t="s">
        <v>59</v>
      </c>
      <c r="B39" s="16"/>
      <c r="C39" s="31">
        <v>85947955</v>
      </c>
      <c r="D39" s="31"/>
      <c r="E39" s="32">
        <v>-69786630</v>
      </c>
      <c r="F39" s="33">
        <v>-69786630</v>
      </c>
      <c r="G39" s="33">
        <v>-130668175</v>
      </c>
      <c r="H39" s="33">
        <v>-30403154</v>
      </c>
      <c r="I39" s="33">
        <v>-47931021</v>
      </c>
      <c r="J39" s="33">
        <v>-130668175</v>
      </c>
      <c r="K39" s="33">
        <v>-89726618</v>
      </c>
      <c r="L39" s="33">
        <v>-78576231</v>
      </c>
      <c r="M39" s="33">
        <v>-72147465</v>
      </c>
      <c r="N39" s="33">
        <v>-89726618</v>
      </c>
      <c r="O39" s="33"/>
      <c r="P39" s="33"/>
      <c r="Q39" s="33"/>
      <c r="R39" s="33"/>
      <c r="S39" s="33"/>
      <c r="T39" s="33"/>
      <c r="U39" s="33"/>
      <c r="V39" s="33"/>
      <c r="W39" s="33">
        <v>-130668175</v>
      </c>
      <c r="X39" s="33">
        <v>-69786630</v>
      </c>
      <c r="Y39" s="33">
        <v>-60881545</v>
      </c>
      <c r="Z39" s="34">
        <v>87.24</v>
      </c>
      <c r="AA39" s="35">
        <v>-69786630</v>
      </c>
    </row>
    <row r="40" spans="1:27" ht="13.5">
      <c r="A40" s="41" t="s">
        <v>60</v>
      </c>
      <c r="B40" s="42"/>
      <c r="C40" s="43">
        <v>84789166</v>
      </c>
      <c r="D40" s="43"/>
      <c r="E40" s="44">
        <v>-240777486</v>
      </c>
      <c r="F40" s="45">
        <v>-240777486</v>
      </c>
      <c r="G40" s="45">
        <v>-30403154</v>
      </c>
      <c r="H40" s="45">
        <v>-47931021</v>
      </c>
      <c r="I40" s="45">
        <v>-89726618</v>
      </c>
      <c r="J40" s="45">
        <v>-89726618</v>
      </c>
      <c r="K40" s="45">
        <v>-78576231</v>
      </c>
      <c r="L40" s="45">
        <v>-72147465</v>
      </c>
      <c r="M40" s="45">
        <v>-22172854</v>
      </c>
      <c r="N40" s="45">
        <v>-22172854</v>
      </c>
      <c r="O40" s="45"/>
      <c r="P40" s="45"/>
      <c r="Q40" s="45"/>
      <c r="R40" s="45"/>
      <c r="S40" s="45"/>
      <c r="T40" s="45"/>
      <c r="U40" s="45"/>
      <c r="V40" s="45"/>
      <c r="W40" s="45">
        <v>-22172854</v>
      </c>
      <c r="X40" s="45">
        <v>-116996943</v>
      </c>
      <c r="Y40" s="45">
        <v>94824089</v>
      </c>
      <c r="Z40" s="46">
        <v>-81.05</v>
      </c>
      <c r="AA40" s="47">
        <v>-240777486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189015664</v>
      </c>
      <c r="F6" s="19">
        <v>189015664</v>
      </c>
      <c r="G6" s="19"/>
      <c r="H6" s="19">
        <v>12400535</v>
      </c>
      <c r="I6" s="19">
        <v>23044991</v>
      </c>
      <c r="J6" s="19">
        <v>35445526</v>
      </c>
      <c r="K6" s="19">
        <v>25378023</v>
      </c>
      <c r="L6" s="19">
        <v>11917434</v>
      </c>
      <c r="M6" s="19">
        <v>11295003</v>
      </c>
      <c r="N6" s="19">
        <v>48590460</v>
      </c>
      <c r="O6" s="19"/>
      <c r="P6" s="19"/>
      <c r="Q6" s="19"/>
      <c r="R6" s="19"/>
      <c r="S6" s="19"/>
      <c r="T6" s="19"/>
      <c r="U6" s="19"/>
      <c r="V6" s="19"/>
      <c r="W6" s="19">
        <v>84035986</v>
      </c>
      <c r="X6" s="19">
        <v>94051749</v>
      </c>
      <c r="Y6" s="19">
        <v>-10015763</v>
      </c>
      <c r="Z6" s="20">
        <v>-10.65</v>
      </c>
      <c r="AA6" s="21">
        <v>189015664</v>
      </c>
    </row>
    <row r="7" spans="1:27" ht="13.5">
      <c r="A7" s="22" t="s">
        <v>34</v>
      </c>
      <c r="B7" s="16"/>
      <c r="C7" s="17"/>
      <c r="D7" s="17"/>
      <c r="E7" s="18">
        <v>920138791</v>
      </c>
      <c r="F7" s="19">
        <v>920138791</v>
      </c>
      <c r="G7" s="19"/>
      <c r="H7" s="19">
        <v>41900323</v>
      </c>
      <c r="I7" s="19">
        <v>54555589</v>
      </c>
      <c r="J7" s="19">
        <v>96455912</v>
      </c>
      <c r="K7" s="19">
        <v>58273997</v>
      </c>
      <c r="L7" s="19">
        <v>59861714</v>
      </c>
      <c r="M7" s="19">
        <v>49096184</v>
      </c>
      <c r="N7" s="19">
        <v>167231895</v>
      </c>
      <c r="O7" s="19"/>
      <c r="P7" s="19"/>
      <c r="Q7" s="19"/>
      <c r="R7" s="19"/>
      <c r="S7" s="19"/>
      <c r="T7" s="19"/>
      <c r="U7" s="19"/>
      <c r="V7" s="19"/>
      <c r="W7" s="19">
        <v>263687807</v>
      </c>
      <c r="X7" s="19">
        <v>472795577</v>
      </c>
      <c r="Y7" s="19">
        <v>-209107770</v>
      </c>
      <c r="Z7" s="20">
        <v>-44.23</v>
      </c>
      <c r="AA7" s="21">
        <v>920138791</v>
      </c>
    </row>
    <row r="8" spans="1:27" ht="13.5">
      <c r="A8" s="22" t="s">
        <v>35</v>
      </c>
      <c r="B8" s="16"/>
      <c r="C8" s="17"/>
      <c r="D8" s="17"/>
      <c r="E8" s="18">
        <v>51236206</v>
      </c>
      <c r="F8" s="19">
        <v>51236206</v>
      </c>
      <c r="G8" s="19"/>
      <c r="H8" s="19">
        <v>20188170</v>
      </c>
      <c r="I8" s="19">
        <v>6898750</v>
      </c>
      <c r="J8" s="19">
        <v>27086920</v>
      </c>
      <c r="K8" s="19">
        <v>16169866</v>
      </c>
      <c r="L8" s="19">
        <v>3733857</v>
      </c>
      <c r="M8" s="19">
        <v>31808588</v>
      </c>
      <c r="N8" s="19">
        <v>51712311</v>
      </c>
      <c r="O8" s="19"/>
      <c r="P8" s="19"/>
      <c r="Q8" s="19"/>
      <c r="R8" s="19"/>
      <c r="S8" s="19"/>
      <c r="T8" s="19"/>
      <c r="U8" s="19"/>
      <c r="V8" s="19"/>
      <c r="W8" s="19">
        <v>78799231</v>
      </c>
      <c r="X8" s="19">
        <v>25004652</v>
      </c>
      <c r="Y8" s="19">
        <v>53794579</v>
      </c>
      <c r="Z8" s="20">
        <v>215.14</v>
      </c>
      <c r="AA8" s="21">
        <v>51236206</v>
      </c>
    </row>
    <row r="9" spans="1:27" ht="13.5">
      <c r="A9" s="22" t="s">
        <v>36</v>
      </c>
      <c r="B9" s="16"/>
      <c r="C9" s="17"/>
      <c r="D9" s="17"/>
      <c r="E9" s="18">
        <v>260649382</v>
      </c>
      <c r="F9" s="19">
        <v>260649382</v>
      </c>
      <c r="G9" s="19"/>
      <c r="H9" s="19">
        <v>64675000</v>
      </c>
      <c r="I9" s="19">
        <v>1600000</v>
      </c>
      <c r="J9" s="19">
        <v>66275000</v>
      </c>
      <c r="K9" s="19">
        <v>2000000</v>
      </c>
      <c r="L9" s="19"/>
      <c r="M9" s="19"/>
      <c r="N9" s="19">
        <v>2000000</v>
      </c>
      <c r="O9" s="19"/>
      <c r="P9" s="19"/>
      <c r="Q9" s="19"/>
      <c r="R9" s="19"/>
      <c r="S9" s="19"/>
      <c r="T9" s="19"/>
      <c r="U9" s="19"/>
      <c r="V9" s="19"/>
      <c r="W9" s="19">
        <v>68275000</v>
      </c>
      <c r="X9" s="19">
        <v>165217950</v>
      </c>
      <c r="Y9" s="19">
        <v>-96942950</v>
      </c>
      <c r="Z9" s="20">
        <v>-58.68</v>
      </c>
      <c r="AA9" s="21">
        <v>260649382</v>
      </c>
    </row>
    <row r="10" spans="1:27" ht="13.5">
      <c r="A10" s="22" t="s">
        <v>37</v>
      </c>
      <c r="B10" s="16"/>
      <c r="C10" s="17"/>
      <c r="D10" s="17"/>
      <c r="E10" s="18">
        <v>223782668</v>
      </c>
      <c r="F10" s="19">
        <v>223782668</v>
      </c>
      <c r="G10" s="19"/>
      <c r="H10" s="19"/>
      <c r="I10" s="19">
        <v>30982000</v>
      </c>
      <c r="J10" s="19">
        <v>30982000</v>
      </c>
      <c r="K10" s="19">
        <v>3000000</v>
      </c>
      <c r="L10" s="19">
        <v>3000000</v>
      </c>
      <c r="M10" s="19">
        <v>46500000</v>
      </c>
      <c r="N10" s="19">
        <v>52500000</v>
      </c>
      <c r="O10" s="19"/>
      <c r="P10" s="19"/>
      <c r="Q10" s="19"/>
      <c r="R10" s="19"/>
      <c r="S10" s="19"/>
      <c r="T10" s="19"/>
      <c r="U10" s="19"/>
      <c r="V10" s="19"/>
      <c r="W10" s="19">
        <v>83482000</v>
      </c>
      <c r="X10" s="19">
        <v>52355803</v>
      </c>
      <c r="Y10" s="19">
        <v>31126197</v>
      </c>
      <c r="Z10" s="20">
        <v>59.45</v>
      </c>
      <c r="AA10" s="21">
        <v>223782668</v>
      </c>
    </row>
    <row r="11" spans="1:27" ht="13.5">
      <c r="A11" s="22" t="s">
        <v>38</v>
      </c>
      <c r="B11" s="16"/>
      <c r="C11" s="17"/>
      <c r="D11" s="17"/>
      <c r="E11" s="18">
        <v>20052480</v>
      </c>
      <c r="F11" s="19">
        <v>20052480</v>
      </c>
      <c r="G11" s="19"/>
      <c r="H11" s="19">
        <v>1723550</v>
      </c>
      <c r="I11" s="19">
        <v>2078359</v>
      </c>
      <c r="J11" s="19">
        <v>3801909</v>
      </c>
      <c r="K11" s="19">
        <v>1578379</v>
      </c>
      <c r="L11" s="19">
        <v>2230290</v>
      </c>
      <c r="M11" s="19">
        <v>2281523</v>
      </c>
      <c r="N11" s="19">
        <v>6090192</v>
      </c>
      <c r="O11" s="19"/>
      <c r="P11" s="19"/>
      <c r="Q11" s="19"/>
      <c r="R11" s="19"/>
      <c r="S11" s="19"/>
      <c r="T11" s="19"/>
      <c r="U11" s="19"/>
      <c r="V11" s="19"/>
      <c r="W11" s="19">
        <v>9892101</v>
      </c>
      <c r="X11" s="19">
        <v>10026240</v>
      </c>
      <c r="Y11" s="19">
        <v>-134139</v>
      </c>
      <c r="Z11" s="20">
        <v>-1.34</v>
      </c>
      <c r="AA11" s="21">
        <v>20052480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-1399344033</v>
      </c>
      <c r="F14" s="19">
        <v>-1399344033</v>
      </c>
      <c r="G14" s="19"/>
      <c r="H14" s="19">
        <v>-76057940</v>
      </c>
      <c r="I14" s="19">
        <v>-105677471</v>
      </c>
      <c r="J14" s="19">
        <v>-181735411</v>
      </c>
      <c r="K14" s="19">
        <v>-105187346</v>
      </c>
      <c r="L14" s="19">
        <v>-64034313</v>
      </c>
      <c r="M14" s="19">
        <v>-57632892</v>
      </c>
      <c r="N14" s="19">
        <v>-226854551</v>
      </c>
      <c r="O14" s="19"/>
      <c r="P14" s="19"/>
      <c r="Q14" s="19"/>
      <c r="R14" s="19"/>
      <c r="S14" s="19"/>
      <c r="T14" s="19"/>
      <c r="U14" s="19"/>
      <c r="V14" s="19"/>
      <c r="W14" s="19">
        <v>-408589962</v>
      </c>
      <c r="X14" s="19">
        <v>-693273626</v>
      </c>
      <c r="Y14" s="19">
        <v>284683664</v>
      </c>
      <c r="Z14" s="20">
        <v>-41.06</v>
      </c>
      <c r="AA14" s="21">
        <v>-1399344033</v>
      </c>
    </row>
    <row r="15" spans="1:27" ht="13.5">
      <c r="A15" s="22" t="s">
        <v>42</v>
      </c>
      <c r="B15" s="16"/>
      <c r="C15" s="17"/>
      <c r="D15" s="17"/>
      <c r="E15" s="18">
        <v>-4941804</v>
      </c>
      <c r="F15" s="19">
        <v>-4941804</v>
      </c>
      <c r="G15" s="19"/>
      <c r="H15" s="19">
        <v>-1349241</v>
      </c>
      <c r="I15" s="19">
        <v>-4193075</v>
      </c>
      <c r="J15" s="19">
        <v>-5542316</v>
      </c>
      <c r="K15" s="19">
        <v>-3077542</v>
      </c>
      <c r="L15" s="19">
        <v>-1836019</v>
      </c>
      <c r="M15" s="19">
        <v>-1662475</v>
      </c>
      <c r="N15" s="19">
        <v>-6576036</v>
      </c>
      <c r="O15" s="19"/>
      <c r="P15" s="19"/>
      <c r="Q15" s="19"/>
      <c r="R15" s="19"/>
      <c r="S15" s="19"/>
      <c r="T15" s="19"/>
      <c r="U15" s="19"/>
      <c r="V15" s="19"/>
      <c r="W15" s="19">
        <v>-12118352</v>
      </c>
      <c r="X15" s="19">
        <v>-2470902</v>
      </c>
      <c r="Y15" s="19">
        <v>-9647450</v>
      </c>
      <c r="Z15" s="20">
        <v>390.44</v>
      </c>
      <c r="AA15" s="21">
        <v>-4941804</v>
      </c>
    </row>
    <row r="16" spans="1:27" ht="13.5">
      <c r="A16" s="22" t="s">
        <v>43</v>
      </c>
      <c r="B16" s="16"/>
      <c r="C16" s="17"/>
      <c r="D16" s="17"/>
      <c r="E16" s="18">
        <v>-420000</v>
      </c>
      <c r="F16" s="19">
        <v>-420000</v>
      </c>
      <c r="G16" s="19"/>
      <c r="H16" s="19">
        <v>-757390</v>
      </c>
      <c r="I16" s="19">
        <v>-2257208</v>
      </c>
      <c r="J16" s="19">
        <v>-3014598</v>
      </c>
      <c r="K16" s="19"/>
      <c r="L16" s="19">
        <v>-3630364</v>
      </c>
      <c r="M16" s="19"/>
      <c r="N16" s="19">
        <v>-3630364</v>
      </c>
      <c r="O16" s="19"/>
      <c r="P16" s="19"/>
      <c r="Q16" s="19"/>
      <c r="R16" s="19"/>
      <c r="S16" s="19"/>
      <c r="T16" s="19"/>
      <c r="U16" s="19"/>
      <c r="V16" s="19"/>
      <c r="W16" s="19">
        <v>-6644962</v>
      </c>
      <c r="X16" s="19"/>
      <c r="Y16" s="19">
        <v>-6644962</v>
      </c>
      <c r="Z16" s="20"/>
      <c r="AA16" s="21">
        <v>-420000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260169354</v>
      </c>
      <c r="F17" s="27">
        <f t="shared" si="0"/>
        <v>260169354</v>
      </c>
      <c r="G17" s="27">
        <f t="shared" si="0"/>
        <v>0</v>
      </c>
      <c r="H17" s="27">
        <f t="shared" si="0"/>
        <v>62723007</v>
      </c>
      <c r="I17" s="27">
        <f t="shared" si="0"/>
        <v>7031935</v>
      </c>
      <c r="J17" s="27">
        <f t="shared" si="0"/>
        <v>69754942</v>
      </c>
      <c r="K17" s="27">
        <f t="shared" si="0"/>
        <v>-1864623</v>
      </c>
      <c r="L17" s="27">
        <f t="shared" si="0"/>
        <v>11242599</v>
      </c>
      <c r="M17" s="27">
        <f t="shared" si="0"/>
        <v>81685931</v>
      </c>
      <c r="N17" s="27">
        <f t="shared" si="0"/>
        <v>91063907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160818849</v>
      </c>
      <c r="X17" s="27">
        <f t="shared" si="0"/>
        <v>123707443</v>
      </c>
      <c r="Y17" s="27">
        <f t="shared" si="0"/>
        <v>37111406</v>
      </c>
      <c r="Z17" s="28">
        <f>+IF(X17&lt;&gt;0,+(Y17/X17)*100,0)</f>
        <v>29.999331568109444</v>
      </c>
      <c r="AA17" s="29">
        <f>SUM(AA6:AA16)</f>
        <v>260169354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>
        <v>-16116830</v>
      </c>
      <c r="I22" s="19">
        <v>-18584780</v>
      </c>
      <c r="J22" s="19">
        <v>-34701610</v>
      </c>
      <c r="K22" s="19">
        <v>-1932463</v>
      </c>
      <c r="L22" s="19">
        <v>-18824494</v>
      </c>
      <c r="M22" s="36">
        <v>-39317404</v>
      </c>
      <c r="N22" s="19">
        <v>-60074361</v>
      </c>
      <c r="O22" s="19"/>
      <c r="P22" s="19"/>
      <c r="Q22" s="19"/>
      <c r="R22" s="19"/>
      <c r="S22" s="19"/>
      <c r="T22" s="36"/>
      <c r="U22" s="19"/>
      <c r="V22" s="19"/>
      <c r="W22" s="19">
        <v>-94775971</v>
      </c>
      <c r="X22" s="19"/>
      <c r="Y22" s="19">
        <v>-94775971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-240782668</v>
      </c>
      <c r="F26" s="19">
        <v>-240782668</v>
      </c>
      <c r="G26" s="19"/>
      <c r="H26" s="19"/>
      <c r="I26" s="19">
        <v>-4109314</v>
      </c>
      <c r="J26" s="19">
        <v>-4109314</v>
      </c>
      <c r="K26" s="19">
        <v>-1095275</v>
      </c>
      <c r="L26" s="19">
        <v>-5107974</v>
      </c>
      <c r="M26" s="19">
        <v>-1811542</v>
      </c>
      <c r="N26" s="19">
        <v>-8014791</v>
      </c>
      <c r="O26" s="19"/>
      <c r="P26" s="19"/>
      <c r="Q26" s="19"/>
      <c r="R26" s="19"/>
      <c r="S26" s="19"/>
      <c r="T26" s="19"/>
      <c r="U26" s="19"/>
      <c r="V26" s="19"/>
      <c r="W26" s="19">
        <v>-12124105</v>
      </c>
      <c r="X26" s="19">
        <v>-52355803</v>
      </c>
      <c r="Y26" s="19">
        <v>40231698</v>
      </c>
      <c r="Z26" s="20">
        <v>-76.84</v>
      </c>
      <c r="AA26" s="21">
        <v>-240782668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-240782668</v>
      </c>
      <c r="F27" s="27">
        <f t="shared" si="1"/>
        <v>-240782668</v>
      </c>
      <c r="G27" s="27">
        <f t="shared" si="1"/>
        <v>0</v>
      </c>
      <c r="H27" s="27">
        <f t="shared" si="1"/>
        <v>-16116830</v>
      </c>
      <c r="I27" s="27">
        <f t="shared" si="1"/>
        <v>-22694094</v>
      </c>
      <c r="J27" s="27">
        <f t="shared" si="1"/>
        <v>-38810924</v>
      </c>
      <c r="K27" s="27">
        <f t="shared" si="1"/>
        <v>-3027738</v>
      </c>
      <c r="L27" s="27">
        <f t="shared" si="1"/>
        <v>-23932468</v>
      </c>
      <c r="M27" s="27">
        <f t="shared" si="1"/>
        <v>-41128946</v>
      </c>
      <c r="N27" s="27">
        <f t="shared" si="1"/>
        <v>-68089152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-106900076</v>
      </c>
      <c r="X27" s="27">
        <f t="shared" si="1"/>
        <v>-52355803</v>
      </c>
      <c r="Y27" s="27">
        <f t="shared" si="1"/>
        <v>-54544273</v>
      </c>
      <c r="Z27" s="28">
        <f>+IF(X27&lt;&gt;0,+(Y27/X27)*100,0)</f>
        <v>104.1799951000656</v>
      </c>
      <c r="AA27" s="29">
        <f>SUM(AA21:AA26)</f>
        <v>-240782668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>
        <v>3552495</v>
      </c>
      <c r="I33" s="36">
        <v>498569</v>
      </c>
      <c r="J33" s="36">
        <v>4051064</v>
      </c>
      <c r="K33" s="19">
        <v>284084</v>
      </c>
      <c r="L33" s="19">
        <v>655903</v>
      </c>
      <c r="M33" s="19">
        <v>167034</v>
      </c>
      <c r="N33" s="19">
        <v>1107021</v>
      </c>
      <c r="O33" s="36"/>
      <c r="P33" s="36"/>
      <c r="Q33" s="36"/>
      <c r="R33" s="19"/>
      <c r="S33" s="19"/>
      <c r="T33" s="19"/>
      <c r="U33" s="19"/>
      <c r="V33" s="36"/>
      <c r="W33" s="36">
        <v>5158085</v>
      </c>
      <c r="X33" s="36"/>
      <c r="Y33" s="19">
        <v>5158085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-23237003</v>
      </c>
      <c r="F35" s="19">
        <v>-23237003</v>
      </c>
      <c r="G35" s="19"/>
      <c r="H35" s="19"/>
      <c r="I35" s="19">
        <v>-873471</v>
      </c>
      <c r="J35" s="19">
        <v>-873471</v>
      </c>
      <c r="K35" s="19">
        <v>-827737</v>
      </c>
      <c r="L35" s="19">
        <v>-827737</v>
      </c>
      <c r="M35" s="19">
        <v>-848229</v>
      </c>
      <c r="N35" s="19">
        <v>-2503703</v>
      </c>
      <c r="O35" s="19"/>
      <c r="P35" s="19"/>
      <c r="Q35" s="19"/>
      <c r="R35" s="19"/>
      <c r="S35" s="19"/>
      <c r="T35" s="19"/>
      <c r="U35" s="19"/>
      <c r="V35" s="19"/>
      <c r="W35" s="19">
        <v>-3377174</v>
      </c>
      <c r="X35" s="19">
        <v>-4804501</v>
      </c>
      <c r="Y35" s="19">
        <v>1427327</v>
      </c>
      <c r="Z35" s="20">
        <v>-29.71</v>
      </c>
      <c r="AA35" s="21">
        <v>-23237003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-23237003</v>
      </c>
      <c r="F36" s="27">
        <f t="shared" si="2"/>
        <v>-23237003</v>
      </c>
      <c r="G36" s="27">
        <f t="shared" si="2"/>
        <v>0</v>
      </c>
      <c r="H36" s="27">
        <f t="shared" si="2"/>
        <v>3552495</v>
      </c>
      <c r="I36" s="27">
        <f t="shared" si="2"/>
        <v>-374902</v>
      </c>
      <c r="J36" s="27">
        <f t="shared" si="2"/>
        <v>3177593</v>
      </c>
      <c r="K36" s="27">
        <f t="shared" si="2"/>
        <v>-543653</v>
      </c>
      <c r="L36" s="27">
        <f t="shared" si="2"/>
        <v>-171834</v>
      </c>
      <c r="M36" s="27">
        <f t="shared" si="2"/>
        <v>-681195</v>
      </c>
      <c r="N36" s="27">
        <f t="shared" si="2"/>
        <v>-1396682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1780911</v>
      </c>
      <c r="X36" s="27">
        <f t="shared" si="2"/>
        <v>-4804501</v>
      </c>
      <c r="Y36" s="27">
        <f t="shared" si="2"/>
        <v>6585412</v>
      </c>
      <c r="Z36" s="28">
        <f>+IF(X36&lt;&gt;0,+(Y36/X36)*100,0)</f>
        <v>-137.06755394576876</v>
      </c>
      <c r="AA36" s="29">
        <f>SUM(AA31:AA35)</f>
        <v>-23237003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-3850317</v>
      </c>
      <c r="F38" s="33">
        <f t="shared" si="3"/>
        <v>-3850317</v>
      </c>
      <c r="G38" s="33">
        <f t="shared" si="3"/>
        <v>0</v>
      </c>
      <c r="H38" s="33">
        <f t="shared" si="3"/>
        <v>50158672</v>
      </c>
      <c r="I38" s="33">
        <f t="shared" si="3"/>
        <v>-16037061</v>
      </c>
      <c r="J38" s="33">
        <f t="shared" si="3"/>
        <v>34121611</v>
      </c>
      <c r="K38" s="33">
        <f t="shared" si="3"/>
        <v>-5436014</v>
      </c>
      <c r="L38" s="33">
        <f t="shared" si="3"/>
        <v>-12861703</v>
      </c>
      <c r="M38" s="33">
        <f t="shared" si="3"/>
        <v>39875790</v>
      </c>
      <c r="N38" s="33">
        <f t="shared" si="3"/>
        <v>21578073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55699684</v>
      </c>
      <c r="X38" s="33">
        <f t="shared" si="3"/>
        <v>66547139</v>
      </c>
      <c r="Y38" s="33">
        <f t="shared" si="3"/>
        <v>-10847455</v>
      </c>
      <c r="Z38" s="34">
        <f>+IF(X38&lt;&gt;0,+(Y38/X38)*100,0)</f>
        <v>-16.30040774555312</v>
      </c>
      <c r="AA38" s="35">
        <f>+AA17+AA27+AA36</f>
        <v>-3850317</v>
      </c>
    </row>
    <row r="39" spans="1:27" ht="13.5">
      <c r="A39" s="22" t="s">
        <v>59</v>
      </c>
      <c r="B39" s="16"/>
      <c r="C39" s="31"/>
      <c r="D39" s="31"/>
      <c r="E39" s="32">
        <v>17338458</v>
      </c>
      <c r="F39" s="33">
        <v>17338458</v>
      </c>
      <c r="G39" s="33"/>
      <c r="H39" s="33"/>
      <c r="I39" s="33">
        <v>50158672</v>
      </c>
      <c r="J39" s="33"/>
      <c r="K39" s="33">
        <v>34121611</v>
      </c>
      <c r="L39" s="33">
        <v>28685597</v>
      </c>
      <c r="M39" s="33">
        <v>15823894</v>
      </c>
      <c r="N39" s="33">
        <v>34121611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17338458</v>
      </c>
      <c r="Y39" s="33">
        <v>-17338458</v>
      </c>
      <c r="Z39" s="34">
        <v>-100</v>
      </c>
      <c r="AA39" s="35">
        <v>17338458</v>
      </c>
    </row>
    <row r="40" spans="1:27" ht="13.5">
      <c r="A40" s="41" t="s">
        <v>60</v>
      </c>
      <c r="B40" s="42"/>
      <c r="C40" s="43"/>
      <c r="D40" s="43"/>
      <c r="E40" s="44">
        <v>13488140</v>
      </c>
      <c r="F40" s="45">
        <v>13488140</v>
      </c>
      <c r="G40" s="45"/>
      <c r="H40" s="45">
        <v>50158672</v>
      </c>
      <c r="I40" s="45">
        <v>34121611</v>
      </c>
      <c r="J40" s="45">
        <v>34121611</v>
      </c>
      <c r="K40" s="45">
        <v>28685597</v>
      </c>
      <c r="L40" s="45">
        <v>15823894</v>
      </c>
      <c r="M40" s="45">
        <v>55699684</v>
      </c>
      <c r="N40" s="45">
        <v>55699684</v>
      </c>
      <c r="O40" s="45"/>
      <c r="P40" s="45"/>
      <c r="Q40" s="45"/>
      <c r="R40" s="45"/>
      <c r="S40" s="45"/>
      <c r="T40" s="45"/>
      <c r="U40" s="45"/>
      <c r="V40" s="45"/>
      <c r="W40" s="45">
        <v>55699684</v>
      </c>
      <c r="X40" s="45">
        <v>83885596</v>
      </c>
      <c r="Y40" s="45">
        <v>-28185912</v>
      </c>
      <c r="Z40" s="46">
        <v>-33.6</v>
      </c>
      <c r="AA40" s="47">
        <v>13488140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831035</v>
      </c>
      <c r="D7" s="17"/>
      <c r="E7" s="18">
        <v>30656000</v>
      </c>
      <c r="F7" s="19">
        <v>30656000</v>
      </c>
      <c r="G7" s="19">
        <v>112227</v>
      </c>
      <c r="H7" s="19">
        <v>145010</v>
      </c>
      <c r="I7" s="19">
        <v>15852</v>
      </c>
      <c r="J7" s="19">
        <v>273089</v>
      </c>
      <c r="K7" s="19">
        <v>32295</v>
      </c>
      <c r="L7" s="19">
        <v>285668</v>
      </c>
      <c r="M7" s="19">
        <v>43374</v>
      </c>
      <c r="N7" s="19">
        <v>361337</v>
      </c>
      <c r="O7" s="19"/>
      <c r="P7" s="19"/>
      <c r="Q7" s="19"/>
      <c r="R7" s="19"/>
      <c r="S7" s="19"/>
      <c r="T7" s="19"/>
      <c r="U7" s="19"/>
      <c r="V7" s="19"/>
      <c r="W7" s="19">
        <v>634426</v>
      </c>
      <c r="X7" s="19">
        <v>12975000</v>
      </c>
      <c r="Y7" s="19">
        <v>-12340574</v>
      </c>
      <c r="Z7" s="20">
        <v>-95.11</v>
      </c>
      <c r="AA7" s="21">
        <v>30656000</v>
      </c>
    </row>
    <row r="8" spans="1:27" ht="13.5">
      <c r="A8" s="22" t="s">
        <v>35</v>
      </c>
      <c r="B8" s="16"/>
      <c r="C8" s="17">
        <v>33866506</v>
      </c>
      <c r="D8" s="17"/>
      <c r="E8" s="18">
        <v>59382000</v>
      </c>
      <c r="F8" s="19">
        <v>59382000</v>
      </c>
      <c r="G8" s="19">
        <v>5914459</v>
      </c>
      <c r="H8" s="19">
        <v>271329</v>
      </c>
      <c r="I8" s="19">
        <v>235235</v>
      </c>
      <c r="J8" s="19">
        <v>6421023</v>
      </c>
      <c r="K8" s="19">
        <v>123511</v>
      </c>
      <c r="L8" s="19">
        <v>128658</v>
      </c>
      <c r="M8" s="19">
        <v>853163</v>
      </c>
      <c r="N8" s="19">
        <v>1105332</v>
      </c>
      <c r="O8" s="19"/>
      <c r="P8" s="19"/>
      <c r="Q8" s="19"/>
      <c r="R8" s="19"/>
      <c r="S8" s="19"/>
      <c r="T8" s="19"/>
      <c r="U8" s="19"/>
      <c r="V8" s="19"/>
      <c r="W8" s="19">
        <v>7526355</v>
      </c>
      <c r="X8" s="19">
        <v>17249890</v>
      </c>
      <c r="Y8" s="19">
        <v>-9723535</v>
      </c>
      <c r="Z8" s="20">
        <v>-56.37</v>
      </c>
      <c r="AA8" s="21">
        <v>59382000</v>
      </c>
    </row>
    <row r="9" spans="1:27" ht="13.5">
      <c r="A9" s="22" t="s">
        <v>36</v>
      </c>
      <c r="B9" s="16"/>
      <c r="C9" s="17">
        <v>217035701</v>
      </c>
      <c r="D9" s="17"/>
      <c r="E9" s="18">
        <v>203891000</v>
      </c>
      <c r="F9" s="19">
        <v>203891000</v>
      </c>
      <c r="G9" s="19">
        <v>81497000</v>
      </c>
      <c r="H9" s="19">
        <v>1250000</v>
      </c>
      <c r="I9" s="19">
        <v>4793000</v>
      </c>
      <c r="J9" s="19">
        <v>87540000</v>
      </c>
      <c r="K9" s="19">
        <v>300000</v>
      </c>
      <c r="L9" s="19">
        <v>2799065</v>
      </c>
      <c r="M9" s="19">
        <v>63544000</v>
      </c>
      <c r="N9" s="19">
        <v>66643065</v>
      </c>
      <c r="O9" s="19"/>
      <c r="P9" s="19"/>
      <c r="Q9" s="19"/>
      <c r="R9" s="19"/>
      <c r="S9" s="19"/>
      <c r="T9" s="19"/>
      <c r="U9" s="19"/>
      <c r="V9" s="19"/>
      <c r="W9" s="19">
        <v>154183065</v>
      </c>
      <c r="X9" s="19">
        <v>143500000</v>
      </c>
      <c r="Y9" s="19">
        <v>10683065</v>
      </c>
      <c r="Z9" s="20">
        <v>7.44</v>
      </c>
      <c r="AA9" s="21">
        <v>203891000</v>
      </c>
    </row>
    <row r="10" spans="1:27" ht="13.5">
      <c r="A10" s="22" t="s">
        <v>37</v>
      </c>
      <c r="B10" s="16"/>
      <c r="C10" s="17">
        <v>36770565</v>
      </c>
      <c r="D10" s="17"/>
      <c r="E10" s="18">
        <v>12484000</v>
      </c>
      <c r="F10" s="19">
        <v>12484000</v>
      </c>
      <c r="G10" s="19"/>
      <c r="H10" s="19">
        <v>5000000</v>
      </c>
      <c r="I10" s="19">
        <v>1284000</v>
      </c>
      <c r="J10" s="19">
        <v>6284000</v>
      </c>
      <c r="K10" s="19"/>
      <c r="L10" s="19">
        <v>5000000</v>
      </c>
      <c r="M10" s="19">
        <v>1200000</v>
      </c>
      <c r="N10" s="19">
        <v>6200000</v>
      </c>
      <c r="O10" s="19"/>
      <c r="P10" s="19"/>
      <c r="Q10" s="19"/>
      <c r="R10" s="19"/>
      <c r="S10" s="19"/>
      <c r="T10" s="19"/>
      <c r="U10" s="19"/>
      <c r="V10" s="19"/>
      <c r="W10" s="19">
        <v>12484000</v>
      </c>
      <c r="X10" s="19">
        <v>12484000</v>
      </c>
      <c r="Y10" s="19"/>
      <c r="Z10" s="20"/>
      <c r="AA10" s="21">
        <v>12484000</v>
      </c>
    </row>
    <row r="11" spans="1:27" ht="13.5">
      <c r="A11" s="22" t="s">
        <v>38</v>
      </c>
      <c r="B11" s="16"/>
      <c r="C11" s="17">
        <v>2956264</v>
      </c>
      <c r="D11" s="17"/>
      <c r="E11" s="18">
        <v>3139143</v>
      </c>
      <c r="F11" s="19">
        <v>3139143</v>
      </c>
      <c r="G11" s="19">
        <v>9457</v>
      </c>
      <c r="H11" s="19">
        <v>258708</v>
      </c>
      <c r="I11" s="19">
        <v>142468</v>
      </c>
      <c r="J11" s="19">
        <v>410633</v>
      </c>
      <c r="K11" s="19">
        <v>74061</v>
      </c>
      <c r="L11" s="19">
        <v>845078</v>
      </c>
      <c r="M11" s="19"/>
      <c r="N11" s="19">
        <v>919139</v>
      </c>
      <c r="O11" s="19"/>
      <c r="P11" s="19"/>
      <c r="Q11" s="19"/>
      <c r="R11" s="19"/>
      <c r="S11" s="19"/>
      <c r="T11" s="19"/>
      <c r="U11" s="19"/>
      <c r="V11" s="19"/>
      <c r="W11" s="19">
        <v>1329772</v>
      </c>
      <c r="X11" s="19">
        <v>1319502</v>
      </c>
      <c r="Y11" s="19">
        <v>10270</v>
      </c>
      <c r="Z11" s="20">
        <v>0.78</v>
      </c>
      <c r="AA11" s="21">
        <v>3139143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-312633612</v>
      </c>
      <c r="D14" s="17"/>
      <c r="E14" s="18">
        <v>-278303621</v>
      </c>
      <c r="F14" s="19">
        <v>-278303621</v>
      </c>
      <c r="G14" s="19">
        <v>-36220451</v>
      </c>
      <c r="H14" s="19">
        <v>-25393169</v>
      </c>
      <c r="I14" s="19">
        <v>-19686077</v>
      </c>
      <c r="J14" s="19">
        <v>-81299697</v>
      </c>
      <c r="K14" s="19">
        <v>-26938395</v>
      </c>
      <c r="L14" s="19">
        <v>-20941747</v>
      </c>
      <c r="M14" s="19">
        <v>-22449973</v>
      </c>
      <c r="N14" s="19">
        <v>-70330115</v>
      </c>
      <c r="O14" s="19"/>
      <c r="P14" s="19"/>
      <c r="Q14" s="19"/>
      <c r="R14" s="19"/>
      <c r="S14" s="19"/>
      <c r="T14" s="19"/>
      <c r="U14" s="19"/>
      <c r="V14" s="19"/>
      <c r="W14" s="19">
        <v>-151629812</v>
      </c>
      <c r="X14" s="19">
        <v>-131768923</v>
      </c>
      <c r="Y14" s="19">
        <v>-19860889</v>
      </c>
      <c r="Z14" s="20">
        <v>15.07</v>
      </c>
      <c r="AA14" s="21">
        <v>-278303621</v>
      </c>
    </row>
    <row r="15" spans="1:27" ht="13.5">
      <c r="A15" s="22" t="s">
        <v>42</v>
      </c>
      <c r="B15" s="16"/>
      <c r="C15" s="17"/>
      <c r="D15" s="17"/>
      <c r="E15" s="18">
        <v>-1200000</v>
      </c>
      <c r="F15" s="19">
        <v>-1200000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-600000</v>
      </c>
      <c r="Y15" s="19">
        <v>600000</v>
      </c>
      <c r="Z15" s="20">
        <v>-100</v>
      </c>
      <c r="AA15" s="21">
        <v>-1200000</v>
      </c>
    </row>
    <row r="16" spans="1:27" ht="13.5">
      <c r="A16" s="22" t="s">
        <v>43</v>
      </c>
      <c r="B16" s="16"/>
      <c r="C16" s="17"/>
      <c r="D16" s="17"/>
      <c r="E16" s="18">
        <v>-4392200</v>
      </c>
      <c r="F16" s="19">
        <v>-4392200</v>
      </c>
      <c r="G16" s="19">
        <v>-2000000</v>
      </c>
      <c r="H16" s="19"/>
      <c r="I16" s="19"/>
      <c r="J16" s="19">
        <v>-2000000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-2000000</v>
      </c>
      <c r="X16" s="19">
        <v>-2196000</v>
      </c>
      <c r="Y16" s="19">
        <v>196000</v>
      </c>
      <c r="Z16" s="20">
        <v>-8.93</v>
      </c>
      <c r="AA16" s="21">
        <v>-4392200</v>
      </c>
    </row>
    <row r="17" spans="1:27" ht="13.5">
      <c r="A17" s="23" t="s">
        <v>44</v>
      </c>
      <c r="B17" s="24"/>
      <c r="C17" s="25">
        <f aca="true" t="shared" si="0" ref="C17:Y17">SUM(C6:C16)</f>
        <v>-21173541</v>
      </c>
      <c r="D17" s="25">
        <f>SUM(D6:D16)</f>
        <v>0</v>
      </c>
      <c r="E17" s="26">
        <f t="shared" si="0"/>
        <v>25656322</v>
      </c>
      <c r="F17" s="27">
        <f t="shared" si="0"/>
        <v>25656322</v>
      </c>
      <c r="G17" s="27">
        <f t="shared" si="0"/>
        <v>49312692</v>
      </c>
      <c r="H17" s="27">
        <f t="shared" si="0"/>
        <v>-18468122</v>
      </c>
      <c r="I17" s="27">
        <f t="shared" si="0"/>
        <v>-13215522</v>
      </c>
      <c r="J17" s="27">
        <f t="shared" si="0"/>
        <v>17629048</v>
      </c>
      <c r="K17" s="27">
        <f t="shared" si="0"/>
        <v>-26408528</v>
      </c>
      <c r="L17" s="27">
        <f t="shared" si="0"/>
        <v>-11883278</v>
      </c>
      <c r="M17" s="27">
        <f t="shared" si="0"/>
        <v>43190564</v>
      </c>
      <c r="N17" s="27">
        <f t="shared" si="0"/>
        <v>4898758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22527806</v>
      </c>
      <c r="X17" s="27">
        <f t="shared" si="0"/>
        <v>52963469</v>
      </c>
      <c r="Y17" s="27">
        <f t="shared" si="0"/>
        <v>-30435663</v>
      </c>
      <c r="Z17" s="28">
        <f>+IF(X17&lt;&gt;0,+(Y17/X17)*100,0)</f>
        <v>-57.46538807720468</v>
      </c>
      <c r="AA17" s="29">
        <f>SUM(AA6:AA16)</f>
        <v>25656322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-534723</v>
      </c>
      <c r="D26" s="17"/>
      <c r="E26" s="18">
        <v>-10000000</v>
      </c>
      <c r="F26" s="19">
        <v>-10000000</v>
      </c>
      <c r="G26" s="19"/>
      <c r="H26" s="19"/>
      <c r="I26" s="19">
        <v>-4328992</v>
      </c>
      <c r="J26" s="19">
        <v>-4328992</v>
      </c>
      <c r="K26" s="19"/>
      <c r="L26" s="19">
        <v>-1255853</v>
      </c>
      <c r="M26" s="19">
        <v>-3147289</v>
      </c>
      <c r="N26" s="19">
        <v>-4403142</v>
      </c>
      <c r="O26" s="19"/>
      <c r="P26" s="19"/>
      <c r="Q26" s="19"/>
      <c r="R26" s="19"/>
      <c r="S26" s="19"/>
      <c r="T26" s="19"/>
      <c r="U26" s="19"/>
      <c r="V26" s="19"/>
      <c r="W26" s="19">
        <v>-8732134</v>
      </c>
      <c r="X26" s="19">
        <v>-3330000</v>
      </c>
      <c r="Y26" s="19">
        <v>-5402134</v>
      </c>
      <c r="Z26" s="20">
        <v>162.23</v>
      </c>
      <c r="AA26" s="21">
        <v>-10000000</v>
      </c>
    </row>
    <row r="27" spans="1:27" ht="13.5">
      <c r="A27" s="23" t="s">
        <v>51</v>
      </c>
      <c r="B27" s="24"/>
      <c r="C27" s="25">
        <f aca="true" t="shared" si="1" ref="C27:Y27">SUM(C21:C26)</f>
        <v>-534723</v>
      </c>
      <c r="D27" s="25">
        <f>SUM(D21:D26)</f>
        <v>0</v>
      </c>
      <c r="E27" s="26">
        <f t="shared" si="1"/>
        <v>-10000000</v>
      </c>
      <c r="F27" s="27">
        <f t="shared" si="1"/>
        <v>-10000000</v>
      </c>
      <c r="G27" s="27">
        <f t="shared" si="1"/>
        <v>0</v>
      </c>
      <c r="H27" s="27">
        <f t="shared" si="1"/>
        <v>0</v>
      </c>
      <c r="I27" s="27">
        <f t="shared" si="1"/>
        <v>-4328992</v>
      </c>
      <c r="J27" s="27">
        <f t="shared" si="1"/>
        <v>-4328992</v>
      </c>
      <c r="K27" s="27">
        <f t="shared" si="1"/>
        <v>0</v>
      </c>
      <c r="L27" s="27">
        <f t="shared" si="1"/>
        <v>-1255853</v>
      </c>
      <c r="M27" s="27">
        <f t="shared" si="1"/>
        <v>-3147289</v>
      </c>
      <c r="N27" s="27">
        <f t="shared" si="1"/>
        <v>-4403142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-8732134</v>
      </c>
      <c r="X27" s="27">
        <f t="shared" si="1"/>
        <v>-3330000</v>
      </c>
      <c r="Y27" s="27">
        <f t="shared" si="1"/>
        <v>-5402134</v>
      </c>
      <c r="Z27" s="28">
        <f>+IF(X27&lt;&gt;0,+(Y27/X27)*100,0)</f>
        <v>162.22624624624623</v>
      </c>
      <c r="AA27" s="29">
        <f>SUM(AA21:AA26)</f>
        <v>-10000000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-21708264</v>
      </c>
      <c r="D38" s="31">
        <f>+D17+D27+D36</f>
        <v>0</v>
      </c>
      <c r="E38" s="32">
        <f t="shared" si="3"/>
        <v>15656322</v>
      </c>
      <c r="F38" s="33">
        <f t="shared" si="3"/>
        <v>15656322</v>
      </c>
      <c r="G38" s="33">
        <f t="shared" si="3"/>
        <v>49312692</v>
      </c>
      <c r="H38" s="33">
        <f t="shared" si="3"/>
        <v>-18468122</v>
      </c>
      <c r="I38" s="33">
        <f t="shared" si="3"/>
        <v>-17544514</v>
      </c>
      <c r="J38" s="33">
        <f t="shared" si="3"/>
        <v>13300056</v>
      </c>
      <c r="K38" s="33">
        <f t="shared" si="3"/>
        <v>-26408528</v>
      </c>
      <c r="L38" s="33">
        <f t="shared" si="3"/>
        <v>-13139131</v>
      </c>
      <c r="M38" s="33">
        <f t="shared" si="3"/>
        <v>40043275</v>
      </c>
      <c r="N38" s="33">
        <f t="shared" si="3"/>
        <v>495616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13795672</v>
      </c>
      <c r="X38" s="33">
        <f t="shared" si="3"/>
        <v>49633469</v>
      </c>
      <c r="Y38" s="33">
        <f t="shared" si="3"/>
        <v>-35837797</v>
      </c>
      <c r="Z38" s="34">
        <f>+IF(X38&lt;&gt;0,+(Y38/X38)*100,0)</f>
        <v>-72.20490068908946</v>
      </c>
      <c r="AA38" s="35">
        <f>+AA17+AA27+AA36</f>
        <v>15656322</v>
      </c>
    </row>
    <row r="39" spans="1:27" ht="13.5">
      <c r="A39" s="22" t="s">
        <v>59</v>
      </c>
      <c r="B39" s="16"/>
      <c r="C39" s="31">
        <v>35611989</v>
      </c>
      <c r="D39" s="31"/>
      <c r="E39" s="32">
        <v>25411884</v>
      </c>
      <c r="F39" s="33">
        <v>25411884</v>
      </c>
      <c r="G39" s="33">
        <v>13481440</v>
      </c>
      <c r="H39" s="33">
        <v>62794132</v>
      </c>
      <c r="I39" s="33">
        <v>44326010</v>
      </c>
      <c r="J39" s="33">
        <v>13481440</v>
      </c>
      <c r="K39" s="33">
        <v>26781496</v>
      </c>
      <c r="L39" s="33">
        <v>372968</v>
      </c>
      <c r="M39" s="33">
        <v>-12766163</v>
      </c>
      <c r="N39" s="33">
        <v>26781496</v>
      </c>
      <c r="O39" s="33"/>
      <c r="P39" s="33"/>
      <c r="Q39" s="33"/>
      <c r="R39" s="33"/>
      <c r="S39" s="33"/>
      <c r="T39" s="33"/>
      <c r="U39" s="33"/>
      <c r="V39" s="33"/>
      <c r="W39" s="33">
        <v>13481440</v>
      </c>
      <c r="X39" s="33">
        <v>25411884</v>
      </c>
      <c r="Y39" s="33">
        <v>-11930444</v>
      </c>
      <c r="Z39" s="34">
        <v>-46.95</v>
      </c>
      <c r="AA39" s="35">
        <v>25411884</v>
      </c>
    </row>
    <row r="40" spans="1:27" ht="13.5">
      <c r="A40" s="41" t="s">
        <v>60</v>
      </c>
      <c r="B40" s="42"/>
      <c r="C40" s="43">
        <v>13903725</v>
      </c>
      <c r="D40" s="43"/>
      <c r="E40" s="44">
        <v>41068206</v>
      </c>
      <c r="F40" s="45">
        <v>41068206</v>
      </c>
      <c r="G40" s="45">
        <v>62794132</v>
      </c>
      <c r="H40" s="45">
        <v>44326010</v>
      </c>
      <c r="I40" s="45">
        <v>26781496</v>
      </c>
      <c r="J40" s="45">
        <v>26781496</v>
      </c>
      <c r="K40" s="45">
        <v>372968</v>
      </c>
      <c r="L40" s="45">
        <v>-12766163</v>
      </c>
      <c r="M40" s="45">
        <v>27277112</v>
      </c>
      <c r="N40" s="45">
        <v>27277112</v>
      </c>
      <c r="O40" s="45"/>
      <c r="P40" s="45"/>
      <c r="Q40" s="45"/>
      <c r="R40" s="45"/>
      <c r="S40" s="45"/>
      <c r="T40" s="45"/>
      <c r="U40" s="45"/>
      <c r="V40" s="45"/>
      <c r="W40" s="45">
        <v>27277112</v>
      </c>
      <c r="X40" s="45">
        <v>75045353</v>
      </c>
      <c r="Y40" s="45">
        <v>-47768241</v>
      </c>
      <c r="Z40" s="46">
        <v>-63.65</v>
      </c>
      <c r="AA40" s="47">
        <v>41068206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3894773406</v>
      </c>
      <c r="D6" s="17"/>
      <c r="E6" s="18">
        <v>4459589687</v>
      </c>
      <c r="F6" s="19">
        <v>4459589687</v>
      </c>
      <c r="G6" s="19">
        <v>345591913</v>
      </c>
      <c r="H6" s="19">
        <v>352394438</v>
      </c>
      <c r="I6" s="19">
        <v>319048309</v>
      </c>
      <c r="J6" s="19">
        <v>1017034660</v>
      </c>
      <c r="K6" s="19">
        <v>399104218</v>
      </c>
      <c r="L6" s="19">
        <v>373038490</v>
      </c>
      <c r="M6" s="19">
        <v>361316313</v>
      </c>
      <c r="N6" s="19">
        <v>1133459021</v>
      </c>
      <c r="O6" s="19"/>
      <c r="P6" s="19"/>
      <c r="Q6" s="19"/>
      <c r="R6" s="19"/>
      <c r="S6" s="19"/>
      <c r="T6" s="19"/>
      <c r="U6" s="19"/>
      <c r="V6" s="19"/>
      <c r="W6" s="19">
        <v>2150493681</v>
      </c>
      <c r="X6" s="19">
        <v>2235469703</v>
      </c>
      <c r="Y6" s="19">
        <v>-84976022</v>
      </c>
      <c r="Z6" s="20">
        <v>-3.8</v>
      </c>
      <c r="AA6" s="21">
        <v>4459589687</v>
      </c>
    </row>
    <row r="7" spans="1:27" ht="13.5">
      <c r="A7" s="22" t="s">
        <v>34</v>
      </c>
      <c r="B7" s="16"/>
      <c r="C7" s="17">
        <v>15395996699</v>
      </c>
      <c r="D7" s="17"/>
      <c r="E7" s="18">
        <v>19529590408</v>
      </c>
      <c r="F7" s="19">
        <v>19529590408</v>
      </c>
      <c r="G7" s="19">
        <v>1455950746</v>
      </c>
      <c r="H7" s="19">
        <v>2754836769</v>
      </c>
      <c r="I7" s="19">
        <v>1623721257</v>
      </c>
      <c r="J7" s="19">
        <v>5834508772</v>
      </c>
      <c r="K7" s="19">
        <v>2355299734</v>
      </c>
      <c r="L7" s="19">
        <v>1585320397</v>
      </c>
      <c r="M7" s="19">
        <v>1425609688</v>
      </c>
      <c r="N7" s="19">
        <v>5366229819</v>
      </c>
      <c r="O7" s="19"/>
      <c r="P7" s="19"/>
      <c r="Q7" s="19"/>
      <c r="R7" s="19"/>
      <c r="S7" s="19"/>
      <c r="T7" s="19"/>
      <c r="U7" s="19"/>
      <c r="V7" s="19"/>
      <c r="W7" s="19">
        <v>11200738591</v>
      </c>
      <c r="X7" s="19">
        <v>10832389530</v>
      </c>
      <c r="Y7" s="19">
        <v>368349061</v>
      </c>
      <c r="Z7" s="20">
        <v>3.4</v>
      </c>
      <c r="AA7" s="21">
        <v>19529590408</v>
      </c>
    </row>
    <row r="8" spans="1:27" ht="13.5">
      <c r="A8" s="22" t="s">
        <v>35</v>
      </c>
      <c r="B8" s="16"/>
      <c r="C8" s="17">
        <v>634582906</v>
      </c>
      <c r="D8" s="17"/>
      <c r="E8" s="18">
        <v>2425384078</v>
      </c>
      <c r="F8" s="19">
        <v>2425384078</v>
      </c>
      <c r="G8" s="19">
        <v>-2410081880</v>
      </c>
      <c r="H8" s="19">
        <v>2028338669</v>
      </c>
      <c r="I8" s="19">
        <v>-595877641</v>
      </c>
      <c r="J8" s="19">
        <v>-977620852</v>
      </c>
      <c r="K8" s="19">
        <v>-253242553</v>
      </c>
      <c r="L8" s="19">
        <v>1787962927</v>
      </c>
      <c r="M8" s="19">
        <v>1481511092</v>
      </c>
      <c r="N8" s="19">
        <v>3016231466</v>
      </c>
      <c r="O8" s="19"/>
      <c r="P8" s="19"/>
      <c r="Q8" s="19"/>
      <c r="R8" s="19"/>
      <c r="S8" s="19"/>
      <c r="T8" s="19"/>
      <c r="U8" s="19"/>
      <c r="V8" s="19"/>
      <c r="W8" s="19">
        <v>2038610614</v>
      </c>
      <c r="X8" s="19">
        <v>984360321</v>
      </c>
      <c r="Y8" s="19">
        <v>1054250293</v>
      </c>
      <c r="Z8" s="20">
        <v>107.1</v>
      </c>
      <c r="AA8" s="21">
        <v>2425384078</v>
      </c>
    </row>
    <row r="9" spans="1:27" ht="13.5">
      <c r="A9" s="22" t="s">
        <v>36</v>
      </c>
      <c r="B9" s="16"/>
      <c r="C9" s="17">
        <v>4345582898</v>
      </c>
      <c r="D9" s="17"/>
      <c r="E9" s="18">
        <v>3502418090</v>
      </c>
      <c r="F9" s="19">
        <v>3502418090</v>
      </c>
      <c r="G9" s="19">
        <v>1559563708</v>
      </c>
      <c r="H9" s="19">
        <v>-601575349</v>
      </c>
      <c r="I9" s="19">
        <v>-196346003</v>
      </c>
      <c r="J9" s="19">
        <v>761642356</v>
      </c>
      <c r="K9" s="19">
        <v>165781056</v>
      </c>
      <c r="L9" s="19">
        <v>475621706</v>
      </c>
      <c r="M9" s="19">
        <v>317136206</v>
      </c>
      <c r="N9" s="19">
        <v>958538968</v>
      </c>
      <c r="O9" s="19"/>
      <c r="P9" s="19"/>
      <c r="Q9" s="19"/>
      <c r="R9" s="19"/>
      <c r="S9" s="19"/>
      <c r="T9" s="19"/>
      <c r="U9" s="19"/>
      <c r="V9" s="19"/>
      <c r="W9" s="19">
        <v>1720181324</v>
      </c>
      <c r="X9" s="19">
        <v>1849952210</v>
      </c>
      <c r="Y9" s="19">
        <v>-129770886</v>
      </c>
      <c r="Z9" s="20">
        <v>-7.01</v>
      </c>
      <c r="AA9" s="21">
        <v>3502418090</v>
      </c>
    </row>
    <row r="10" spans="1:27" ht="13.5">
      <c r="A10" s="22" t="s">
        <v>37</v>
      </c>
      <c r="B10" s="16"/>
      <c r="C10" s="17">
        <v>2146787623</v>
      </c>
      <c r="D10" s="17"/>
      <c r="E10" s="18">
        <v>1876755252</v>
      </c>
      <c r="F10" s="19">
        <v>1876755252</v>
      </c>
      <c r="G10" s="19">
        <v>28653727</v>
      </c>
      <c r="H10" s="19">
        <v>-14206331</v>
      </c>
      <c r="I10" s="19">
        <v>212226872</v>
      </c>
      <c r="J10" s="19">
        <v>226674268</v>
      </c>
      <c r="K10" s="19">
        <v>60914994</v>
      </c>
      <c r="L10" s="19">
        <v>128725067</v>
      </c>
      <c r="M10" s="19">
        <v>177752316</v>
      </c>
      <c r="N10" s="19">
        <v>367392377</v>
      </c>
      <c r="O10" s="19"/>
      <c r="P10" s="19"/>
      <c r="Q10" s="19"/>
      <c r="R10" s="19"/>
      <c r="S10" s="19"/>
      <c r="T10" s="19"/>
      <c r="U10" s="19"/>
      <c r="V10" s="19"/>
      <c r="W10" s="19">
        <v>594066645</v>
      </c>
      <c r="X10" s="19">
        <v>1193769233</v>
      </c>
      <c r="Y10" s="19">
        <v>-599702588</v>
      </c>
      <c r="Z10" s="20">
        <v>-50.24</v>
      </c>
      <c r="AA10" s="21">
        <v>1876755252</v>
      </c>
    </row>
    <row r="11" spans="1:27" ht="13.5">
      <c r="A11" s="22" t="s">
        <v>38</v>
      </c>
      <c r="B11" s="16"/>
      <c r="C11" s="17">
        <v>1091655364</v>
      </c>
      <c r="D11" s="17"/>
      <c r="E11" s="18">
        <v>666643395</v>
      </c>
      <c r="F11" s="19">
        <v>666643395</v>
      </c>
      <c r="G11" s="19">
        <v>103872163</v>
      </c>
      <c r="H11" s="19">
        <v>104826529</v>
      </c>
      <c r="I11" s="19">
        <v>29966187</v>
      </c>
      <c r="J11" s="19">
        <v>238664879</v>
      </c>
      <c r="K11" s="19">
        <v>72261487</v>
      </c>
      <c r="L11" s="19">
        <v>63417454</v>
      </c>
      <c r="M11" s="19">
        <v>65047388</v>
      </c>
      <c r="N11" s="19">
        <v>200726329</v>
      </c>
      <c r="O11" s="19"/>
      <c r="P11" s="19"/>
      <c r="Q11" s="19"/>
      <c r="R11" s="19"/>
      <c r="S11" s="19"/>
      <c r="T11" s="19"/>
      <c r="U11" s="19"/>
      <c r="V11" s="19"/>
      <c r="W11" s="19">
        <v>439391208</v>
      </c>
      <c r="X11" s="19">
        <v>257447206</v>
      </c>
      <c r="Y11" s="19">
        <v>181944002</v>
      </c>
      <c r="Z11" s="20">
        <v>70.67</v>
      </c>
      <c r="AA11" s="21">
        <v>666643395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-20234080217</v>
      </c>
      <c r="D14" s="17"/>
      <c r="E14" s="18">
        <v>-25154308249</v>
      </c>
      <c r="F14" s="19">
        <v>-25154308249</v>
      </c>
      <c r="G14" s="19">
        <v>-3387941018</v>
      </c>
      <c r="H14" s="19">
        <v>-5513511428</v>
      </c>
      <c r="I14" s="19">
        <v>-1824044599</v>
      </c>
      <c r="J14" s="19">
        <v>-10725497045</v>
      </c>
      <c r="K14" s="19">
        <v>-2022878678</v>
      </c>
      <c r="L14" s="19">
        <v>-1734652835</v>
      </c>
      <c r="M14" s="19">
        <v>-4293457740</v>
      </c>
      <c r="N14" s="19">
        <v>-8050989253</v>
      </c>
      <c r="O14" s="19"/>
      <c r="P14" s="19"/>
      <c r="Q14" s="19"/>
      <c r="R14" s="19"/>
      <c r="S14" s="19"/>
      <c r="T14" s="19"/>
      <c r="U14" s="19"/>
      <c r="V14" s="19"/>
      <c r="W14" s="19">
        <v>-18776486298</v>
      </c>
      <c r="X14" s="19">
        <v>-12276425510</v>
      </c>
      <c r="Y14" s="19">
        <v>-6500060788</v>
      </c>
      <c r="Z14" s="20">
        <v>52.95</v>
      </c>
      <c r="AA14" s="21">
        <v>-25154308249</v>
      </c>
    </row>
    <row r="15" spans="1:27" ht="13.5">
      <c r="A15" s="22" t="s">
        <v>42</v>
      </c>
      <c r="B15" s="16"/>
      <c r="C15" s="17">
        <v>-848639400</v>
      </c>
      <c r="D15" s="17"/>
      <c r="E15" s="18">
        <v>-662382802</v>
      </c>
      <c r="F15" s="19">
        <v>-662382802</v>
      </c>
      <c r="G15" s="19">
        <v>-43032000</v>
      </c>
      <c r="H15" s="19">
        <v>-18493996</v>
      </c>
      <c r="I15" s="19">
        <v>-52152979</v>
      </c>
      <c r="J15" s="19">
        <v>-113678975</v>
      </c>
      <c r="K15" s="19">
        <v>-85622305</v>
      </c>
      <c r="L15" s="19">
        <v>-29296000</v>
      </c>
      <c r="M15" s="19">
        <v>-55274446</v>
      </c>
      <c r="N15" s="19">
        <v>-170192751</v>
      </c>
      <c r="O15" s="19"/>
      <c r="P15" s="19"/>
      <c r="Q15" s="19"/>
      <c r="R15" s="19"/>
      <c r="S15" s="19"/>
      <c r="T15" s="19"/>
      <c r="U15" s="19"/>
      <c r="V15" s="19"/>
      <c r="W15" s="19">
        <v>-283871726</v>
      </c>
      <c r="X15" s="19">
        <v>-288395612</v>
      </c>
      <c r="Y15" s="19">
        <v>4523886</v>
      </c>
      <c r="Z15" s="20">
        <v>-1.57</v>
      </c>
      <c r="AA15" s="21">
        <v>-662382802</v>
      </c>
    </row>
    <row r="16" spans="1:27" ht="13.5">
      <c r="A16" s="22" t="s">
        <v>43</v>
      </c>
      <c r="B16" s="16"/>
      <c r="C16" s="17">
        <v>-1512843810</v>
      </c>
      <c r="D16" s="17"/>
      <c r="E16" s="18">
        <v>-1941317891</v>
      </c>
      <c r="F16" s="19">
        <v>-1941317891</v>
      </c>
      <c r="G16" s="19">
        <v>-29930783</v>
      </c>
      <c r="H16" s="19">
        <v>-242219690</v>
      </c>
      <c r="I16" s="19">
        <v>-237078414</v>
      </c>
      <c r="J16" s="19">
        <v>-509228887</v>
      </c>
      <c r="K16" s="19">
        <v>-230880143</v>
      </c>
      <c r="L16" s="19">
        <v>-219592701</v>
      </c>
      <c r="M16" s="19">
        <v>-234661102</v>
      </c>
      <c r="N16" s="19">
        <v>-685133946</v>
      </c>
      <c r="O16" s="19"/>
      <c r="P16" s="19"/>
      <c r="Q16" s="19"/>
      <c r="R16" s="19"/>
      <c r="S16" s="19"/>
      <c r="T16" s="19"/>
      <c r="U16" s="19"/>
      <c r="V16" s="19"/>
      <c r="W16" s="19">
        <v>-1194362833</v>
      </c>
      <c r="X16" s="19">
        <v>-799005791</v>
      </c>
      <c r="Y16" s="19">
        <v>-395357042</v>
      </c>
      <c r="Z16" s="20">
        <v>49.48</v>
      </c>
      <c r="AA16" s="21">
        <v>-1941317891</v>
      </c>
    </row>
    <row r="17" spans="1:27" ht="13.5">
      <c r="A17" s="23" t="s">
        <v>44</v>
      </c>
      <c r="B17" s="24"/>
      <c r="C17" s="25">
        <f aca="true" t="shared" si="0" ref="C17:Y17">SUM(C6:C16)</f>
        <v>4913815469</v>
      </c>
      <c r="D17" s="25">
        <f>SUM(D6:D16)</f>
        <v>0</v>
      </c>
      <c r="E17" s="26">
        <f t="shared" si="0"/>
        <v>4702371968</v>
      </c>
      <c r="F17" s="27">
        <f t="shared" si="0"/>
        <v>4702371968</v>
      </c>
      <c r="G17" s="27">
        <f t="shared" si="0"/>
        <v>-2377353424</v>
      </c>
      <c r="H17" s="27">
        <f t="shared" si="0"/>
        <v>-1149610389</v>
      </c>
      <c r="I17" s="27">
        <f t="shared" si="0"/>
        <v>-720537011</v>
      </c>
      <c r="J17" s="27">
        <f t="shared" si="0"/>
        <v>-4247500824</v>
      </c>
      <c r="K17" s="27">
        <f t="shared" si="0"/>
        <v>460737810</v>
      </c>
      <c r="L17" s="27">
        <f t="shared" si="0"/>
        <v>2430544505</v>
      </c>
      <c r="M17" s="27">
        <f t="shared" si="0"/>
        <v>-755020285</v>
      </c>
      <c r="N17" s="27">
        <f t="shared" si="0"/>
        <v>2136262030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-2111238794</v>
      </c>
      <c r="X17" s="27">
        <f t="shared" si="0"/>
        <v>3989561290</v>
      </c>
      <c r="Y17" s="27">
        <f t="shared" si="0"/>
        <v>-6100800084</v>
      </c>
      <c r="Z17" s="28">
        <f>+IF(X17&lt;&gt;0,+(Y17/X17)*100,0)</f>
        <v>-152.91907156037198</v>
      </c>
      <c r="AA17" s="29">
        <f>SUM(AA6:AA16)</f>
        <v>4702371968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>
        <v>-1996323</v>
      </c>
      <c r="I22" s="19"/>
      <c r="J22" s="19">
        <v>-1996323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-1996323</v>
      </c>
      <c r="X22" s="19"/>
      <c r="Y22" s="19">
        <v>-1996323</v>
      </c>
      <c r="Z22" s="20"/>
      <c r="AA22" s="21"/>
    </row>
    <row r="23" spans="1:27" ht="13.5">
      <c r="A23" s="22" t="s">
        <v>48</v>
      </c>
      <c r="B23" s="16"/>
      <c r="C23" s="40">
        <v>4088570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287437404</v>
      </c>
      <c r="F24" s="19">
        <v>287437404</v>
      </c>
      <c r="G24" s="19">
        <v>8926991</v>
      </c>
      <c r="H24" s="19">
        <v>4083633867</v>
      </c>
      <c r="I24" s="19">
        <v>8724842</v>
      </c>
      <c r="J24" s="19">
        <v>4101285700</v>
      </c>
      <c r="K24" s="19">
        <v>-34155158</v>
      </c>
      <c r="L24" s="19">
        <v>6044843</v>
      </c>
      <c r="M24" s="19">
        <v>-34288537</v>
      </c>
      <c r="N24" s="19">
        <v>-62398852</v>
      </c>
      <c r="O24" s="19"/>
      <c r="P24" s="19"/>
      <c r="Q24" s="19"/>
      <c r="R24" s="19"/>
      <c r="S24" s="19"/>
      <c r="T24" s="19"/>
      <c r="U24" s="19"/>
      <c r="V24" s="19"/>
      <c r="W24" s="19">
        <v>4038886848</v>
      </c>
      <c r="X24" s="19">
        <v>143718702</v>
      </c>
      <c r="Y24" s="19">
        <v>3895168146</v>
      </c>
      <c r="Z24" s="20">
        <v>2710.27</v>
      </c>
      <c r="AA24" s="21">
        <v>287437404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-4339142916</v>
      </c>
      <c r="D26" s="17"/>
      <c r="E26" s="18">
        <v>-4805540820</v>
      </c>
      <c r="F26" s="19">
        <v>-4805540820</v>
      </c>
      <c r="G26" s="19">
        <v>-110611094</v>
      </c>
      <c r="H26" s="19">
        <v>-7225481</v>
      </c>
      <c r="I26" s="19">
        <v>-250970136</v>
      </c>
      <c r="J26" s="19">
        <v>-368806711</v>
      </c>
      <c r="K26" s="19">
        <v>-205617223</v>
      </c>
      <c r="L26" s="19">
        <v>-262250813</v>
      </c>
      <c r="M26" s="19">
        <v>-365218518</v>
      </c>
      <c r="N26" s="19">
        <v>-833086554</v>
      </c>
      <c r="O26" s="19"/>
      <c r="P26" s="19"/>
      <c r="Q26" s="19"/>
      <c r="R26" s="19"/>
      <c r="S26" s="19"/>
      <c r="T26" s="19"/>
      <c r="U26" s="19"/>
      <c r="V26" s="19"/>
      <c r="W26" s="19">
        <v>-1201893265</v>
      </c>
      <c r="X26" s="19">
        <v>-1461301793</v>
      </c>
      <c r="Y26" s="19">
        <v>259408528</v>
      </c>
      <c r="Z26" s="20">
        <v>-17.75</v>
      </c>
      <c r="AA26" s="21">
        <v>-4805540820</v>
      </c>
    </row>
    <row r="27" spans="1:27" ht="13.5">
      <c r="A27" s="23" t="s">
        <v>51</v>
      </c>
      <c r="B27" s="24"/>
      <c r="C27" s="25">
        <f aca="true" t="shared" si="1" ref="C27:Y27">SUM(C21:C26)</f>
        <v>-4335054346</v>
      </c>
      <c r="D27" s="25">
        <f>SUM(D21:D26)</f>
        <v>0</v>
      </c>
      <c r="E27" s="26">
        <f t="shared" si="1"/>
        <v>-4518103416</v>
      </c>
      <c r="F27" s="27">
        <f t="shared" si="1"/>
        <v>-4518103416</v>
      </c>
      <c r="G27" s="27">
        <f t="shared" si="1"/>
        <v>-101684103</v>
      </c>
      <c r="H27" s="27">
        <f t="shared" si="1"/>
        <v>4074412063</v>
      </c>
      <c r="I27" s="27">
        <f t="shared" si="1"/>
        <v>-242245294</v>
      </c>
      <c r="J27" s="27">
        <f t="shared" si="1"/>
        <v>3730482666</v>
      </c>
      <c r="K27" s="27">
        <f t="shared" si="1"/>
        <v>-239772381</v>
      </c>
      <c r="L27" s="27">
        <f t="shared" si="1"/>
        <v>-256205970</v>
      </c>
      <c r="M27" s="27">
        <f t="shared" si="1"/>
        <v>-399507055</v>
      </c>
      <c r="N27" s="27">
        <f t="shared" si="1"/>
        <v>-895485406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2834997260</v>
      </c>
      <c r="X27" s="27">
        <f t="shared" si="1"/>
        <v>-1317583091</v>
      </c>
      <c r="Y27" s="27">
        <f t="shared" si="1"/>
        <v>4152580351</v>
      </c>
      <c r="Z27" s="28">
        <f>+IF(X27&lt;&gt;0,+(Y27/X27)*100,0)</f>
        <v>-315.166487742973</v>
      </c>
      <c r="AA27" s="29">
        <f>SUM(AA21:AA26)</f>
        <v>-4518103416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1790950140</v>
      </c>
      <c r="F32" s="19">
        <v>1790950140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1790950140</v>
      </c>
    </row>
    <row r="33" spans="1:27" ht="13.5">
      <c r="A33" s="22" t="s">
        <v>55</v>
      </c>
      <c r="B33" s="16"/>
      <c r="C33" s="17">
        <v>37148585</v>
      </c>
      <c r="D33" s="17"/>
      <c r="E33" s="18">
        <v>17842470</v>
      </c>
      <c r="F33" s="19">
        <v>17842470</v>
      </c>
      <c r="G33" s="19">
        <v>11629141</v>
      </c>
      <c r="H33" s="36">
        <v>-33630570</v>
      </c>
      <c r="I33" s="36">
        <v>9102166</v>
      </c>
      <c r="J33" s="36">
        <v>-12899263</v>
      </c>
      <c r="K33" s="19">
        <v>5275469</v>
      </c>
      <c r="L33" s="19">
        <v>3921891</v>
      </c>
      <c r="M33" s="19">
        <v>4725198</v>
      </c>
      <c r="N33" s="19">
        <v>13922558</v>
      </c>
      <c r="O33" s="36"/>
      <c r="P33" s="36"/>
      <c r="Q33" s="36"/>
      <c r="R33" s="19"/>
      <c r="S33" s="19"/>
      <c r="T33" s="19"/>
      <c r="U33" s="19"/>
      <c r="V33" s="36"/>
      <c r="W33" s="36">
        <v>1023295</v>
      </c>
      <c r="X33" s="36">
        <v>8095710</v>
      </c>
      <c r="Y33" s="19">
        <v>-7072415</v>
      </c>
      <c r="Z33" s="20">
        <v>-87.36</v>
      </c>
      <c r="AA33" s="21">
        <v>17842470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-344699586</v>
      </c>
      <c r="D35" s="17"/>
      <c r="E35" s="18">
        <v>-381507419</v>
      </c>
      <c r="F35" s="19">
        <v>-381507419</v>
      </c>
      <c r="G35" s="19"/>
      <c r="H35" s="19">
        <v>-229250649</v>
      </c>
      <c r="I35" s="19">
        <v>-5027398</v>
      </c>
      <c r="J35" s="19">
        <v>-234278047</v>
      </c>
      <c r="K35" s="19">
        <v>-31339885</v>
      </c>
      <c r="L35" s="19">
        <v>-26666667</v>
      </c>
      <c r="M35" s="19">
        <v>-104648433</v>
      </c>
      <c r="N35" s="19">
        <v>-162654985</v>
      </c>
      <c r="O35" s="19"/>
      <c r="P35" s="19"/>
      <c r="Q35" s="19"/>
      <c r="R35" s="19"/>
      <c r="S35" s="19"/>
      <c r="T35" s="19"/>
      <c r="U35" s="19"/>
      <c r="V35" s="19"/>
      <c r="W35" s="19">
        <v>-396933032</v>
      </c>
      <c r="X35" s="19">
        <v>-131636963</v>
      </c>
      <c r="Y35" s="19">
        <v>-265296069</v>
      </c>
      <c r="Z35" s="20">
        <v>201.54</v>
      </c>
      <c r="AA35" s="21">
        <v>-381507419</v>
      </c>
    </row>
    <row r="36" spans="1:27" ht="13.5">
      <c r="A36" s="23" t="s">
        <v>57</v>
      </c>
      <c r="B36" s="24"/>
      <c r="C36" s="25">
        <f aca="true" t="shared" si="2" ref="C36:Y36">SUM(C31:C35)</f>
        <v>-307551001</v>
      </c>
      <c r="D36" s="25">
        <f>SUM(D31:D35)</f>
        <v>0</v>
      </c>
      <c r="E36" s="26">
        <f t="shared" si="2"/>
        <v>1427285191</v>
      </c>
      <c r="F36" s="27">
        <f t="shared" si="2"/>
        <v>1427285191</v>
      </c>
      <c r="G36" s="27">
        <f t="shared" si="2"/>
        <v>11629141</v>
      </c>
      <c r="H36" s="27">
        <f t="shared" si="2"/>
        <v>-262881219</v>
      </c>
      <c r="I36" s="27">
        <f t="shared" si="2"/>
        <v>4074768</v>
      </c>
      <c r="J36" s="27">
        <f t="shared" si="2"/>
        <v>-247177310</v>
      </c>
      <c r="K36" s="27">
        <f t="shared" si="2"/>
        <v>-26064416</v>
      </c>
      <c r="L36" s="27">
        <f t="shared" si="2"/>
        <v>-22744776</v>
      </c>
      <c r="M36" s="27">
        <f t="shared" si="2"/>
        <v>-99923235</v>
      </c>
      <c r="N36" s="27">
        <f t="shared" si="2"/>
        <v>-148732427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-395909737</v>
      </c>
      <c r="X36" s="27">
        <f t="shared" si="2"/>
        <v>-123541253</v>
      </c>
      <c r="Y36" s="27">
        <f t="shared" si="2"/>
        <v>-272368484</v>
      </c>
      <c r="Z36" s="28">
        <f>+IF(X36&lt;&gt;0,+(Y36/X36)*100,0)</f>
        <v>220.46763925892833</v>
      </c>
      <c r="AA36" s="29">
        <f>SUM(AA31:AA35)</f>
        <v>1427285191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271210122</v>
      </c>
      <c r="D38" s="31">
        <f>+D17+D27+D36</f>
        <v>0</v>
      </c>
      <c r="E38" s="32">
        <f t="shared" si="3"/>
        <v>1611553743</v>
      </c>
      <c r="F38" s="33">
        <f t="shared" si="3"/>
        <v>1611553743</v>
      </c>
      <c r="G38" s="33">
        <f t="shared" si="3"/>
        <v>-2467408386</v>
      </c>
      <c r="H38" s="33">
        <f t="shared" si="3"/>
        <v>2661920455</v>
      </c>
      <c r="I38" s="33">
        <f t="shared" si="3"/>
        <v>-958707537</v>
      </c>
      <c r="J38" s="33">
        <f t="shared" si="3"/>
        <v>-764195468</v>
      </c>
      <c r="K38" s="33">
        <f t="shared" si="3"/>
        <v>194901013</v>
      </c>
      <c r="L38" s="33">
        <f t="shared" si="3"/>
        <v>2151593759</v>
      </c>
      <c r="M38" s="33">
        <f t="shared" si="3"/>
        <v>-1254450575</v>
      </c>
      <c r="N38" s="33">
        <f t="shared" si="3"/>
        <v>1092044197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327848729</v>
      </c>
      <c r="X38" s="33">
        <f t="shared" si="3"/>
        <v>2548436946</v>
      </c>
      <c r="Y38" s="33">
        <f t="shared" si="3"/>
        <v>-2220588217</v>
      </c>
      <c r="Z38" s="34">
        <f>+IF(X38&lt;&gt;0,+(Y38/X38)*100,0)</f>
        <v>-87.13530152219037</v>
      </c>
      <c r="AA38" s="35">
        <f>+AA17+AA27+AA36</f>
        <v>1611553743</v>
      </c>
    </row>
    <row r="39" spans="1:27" ht="13.5">
      <c r="A39" s="22" t="s">
        <v>59</v>
      </c>
      <c r="B39" s="16"/>
      <c r="C39" s="31">
        <v>7701376113</v>
      </c>
      <c r="D39" s="31"/>
      <c r="E39" s="32">
        <v>7701376113</v>
      </c>
      <c r="F39" s="33">
        <v>7701376113</v>
      </c>
      <c r="G39" s="33">
        <v>7701376113</v>
      </c>
      <c r="H39" s="33">
        <v>5233967727</v>
      </c>
      <c r="I39" s="33">
        <v>7895888182</v>
      </c>
      <c r="J39" s="33">
        <v>7701376113</v>
      </c>
      <c r="K39" s="33">
        <v>6937180645</v>
      </c>
      <c r="L39" s="33">
        <v>7132081658</v>
      </c>
      <c r="M39" s="33">
        <v>9283675417</v>
      </c>
      <c r="N39" s="33">
        <v>6937180645</v>
      </c>
      <c r="O39" s="33"/>
      <c r="P39" s="33"/>
      <c r="Q39" s="33"/>
      <c r="R39" s="33"/>
      <c r="S39" s="33"/>
      <c r="T39" s="33"/>
      <c r="U39" s="33"/>
      <c r="V39" s="33"/>
      <c r="W39" s="33">
        <v>7701376113</v>
      </c>
      <c r="X39" s="33">
        <v>7701376113</v>
      </c>
      <c r="Y39" s="33"/>
      <c r="Z39" s="34"/>
      <c r="AA39" s="35">
        <v>7701376113</v>
      </c>
    </row>
    <row r="40" spans="1:27" ht="13.5">
      <c r="A40" s="41" t="s">
        <v>60</v>
      </c>
      <c r="B40" s="42"/>
      <c r="C40" s="43">
        <v>7972586235</v>
      </c>
      <c r="D40" s="43"/>
      <c r="E40" s="44">
        <v>9312929856</v>
      </c>
      <c r="F40" s="45">
        <v>9312929856</v>
      </c>
      <c r="G40" s="45">
        <v>5233967727</v>
      </c>
      <c r="H40" s="45">
        <v>7895888182</v>
      </c>
      <c r="I40" s="45">
        <v>6937180645</v>
      </c>
      <c r="J40" s="45">
        <v>6937180645</v>
      </c>
      <c r="K40" s="45">
        <v>7132081658</v>
      </c>
      <c r="L40" s="45">
        <v>9283675417</v>
      </c>
      <c r="M40" s="45">
        <v>8029224842</v>
      </c>
      <c r="N40" s="45">
        <v>8029224842</v>
      </c>
      <c r="O40" s="45"/>
      <c r="P40" s="45"/>
      <c r="Q40" s="45"/>
      <c r="R40" s="45"/>
      <c r="S40" s="45"/>
      <c r="T40" s="45"/>
      <c r="U40" s="45"/>
      <c r="V40" s="45"/>
      <c r="W40" s="45">
        <v>8029224842</v>
      </c>
      <c r="X40" s="45">
        <v>10249813059</v>
      </c>
      <c r="Y40" s="45">
        <v>-2220588217</v>
      </c>
      <c r="Z40" s="46">
        <v>-21.66</v>
      </c>
      <c r="AA40" s="47">
        <v>9312929856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7851647004</v>
      </c>
      <c r="F6" s="19">
        <v>7851647004</v>
      </c>
      <c r="G6" s="19">
        <v>648846489</v>
      </c>
      <c r="H6" s="19">
        <v>481861571</v>
      </c>
      <c r="I6" s="19">
        <v>555261912</v>
      </c>
      <c r="J6" s="19">
        <v>1685969972</v>
      </c>
      <c r="K6" s="19">
        <v>595246167</v>
      </c>
      <c r="L6" s="19">
        <v>720300000</v>
      </c>
      <c r="M6" s="19">
        <v>560773758</v>
      </c>
      <c r="N6" s="19">
        <v>1876319925</v>
      </c>
      <c r="O6" s="19"/>
      <c r="P6" s="19"/>
      <c r="Q6" s="19"/>
      <c r="R6" s="19"/>
      <c r="S6" s="19"/>
      <c r="T6" s="19"/>
      <c r="U6" s="19"/>
      <c r="V6" s="19"/>
      <c r="W6" s="19">
        <v>3562289897</v>
      </c>
      <c r="X6" s="19">
        <v>3925823502</v>
      </c>
      <c r="Y6" s="19">
        <v>-363533605</v>
      </c>
      <c r="Z6" s="20">
        <v>-9.26</v>
      </c>
      <c r="AA6" s="21">
        <v>7851647004</v>
      </c>
    </row>
    <row r="7" spans="1:27" ht="13.5">
      <c r="A7" s="22" t="s">
        <v>34</v>
      </c>
      <c r="B7" s="16"/>
      <c r="C7" s="17"/>
      <c r="D7" s="17"/>
      <c r="E7" s="18">
        <v>23905817997</v>
      </c>
      <c r="F7" s="19">
        <v>23905817997</v>
      </c>
      <c r="G7" s="19">
        <v>1785895858</v>
      </c>
      <c r="H7" s="19">
        <v>2496883665</v>
      </c>
      <c r="I7" s="19">
        <v>2334996659</v>
      </c>
      <c r="J7" s="19">
        <v>6617776182</v>
      </c>
      <c r="K7" s="19">
        <v>2084193822</v>
      </c>
      <c r="L7" s="19">
        <v>1905280752</v>
      </c>
      <c r="M7" s="19">
        <v>1942346864</v>
      </c>
      <c r="N7" s="19">
        <v>5931821438</v>
      </c>
      <c r="O7" s="19"/>
      <c r="P7" s="19"/>
      <c r="Q7" s="19"/>
      <c r="R7" s="19"/>
      <c r="S7" s="19"/>
      <c r="T7" s="19"/>
      <c r="U7" s="19"/>
      <c r="V7" s="19"/>
      <c r="W7" s="19">
        <v>12549597620</v>
      </c>
      <c r="X7" s="19">
        <v>12650481545</v>
      </c>
      <c r="Y7" s="19">
        <v>-100883925</v>
      </c>
      <c r="Z7" s="20">
        <v>-0.8</v>
      </c>
      <c r="AA7" s="21">
        <v>23905817997</v>
      </c>
    </row>
    <row r="8" spans="1:27" ht="13.5">
      <c r="A8" s="22" t="s">
        <v>35</v>
      </c>
      <c r="B8" s="16"/>
      <c r="C8" s="17"/>
      <c r="D8" s="17"/>
      <c r="E8" s="18">
        <v>3747024286</v>
      </c>
      <c r="F8" s="19">
        <v>3747024286</v>
      </c>
      <c r="G8" s="19">
        <v>610454382</v>
      </c>
      <c r="H8" s="19">
        <v>446379410</v>
      </c>
      <c r="I8" s="19">
        <v>491964576</v>
      </c>
      <c r="J8" s="19">
        <v>1548798368</v>
      </c>
      <c r="K8" s="19">
        <v>484135844</v>
      </c>
      <c r="L8" s="19">
        <v>620902060</v>
      </c>
      <c r="M8" s="19">
        <v>404050566</v>
      </c>
      <c r="N8" s="19">
        <v>1509088470</v>
      </c>
      <c r="O8" s="19"/>
      <c r="P8" s="19"/>
      <c r="Q8" s="19"/>
      <c r="R8" s="19"/>
      <c r="S8" s="19"/>
      <c r="T8" s="19"/>
      <c r="U8" s="19"/>
      <c r="V8" s="19"/>
      <c r="W8" s="19">
        <v>3057886838</v>
      </c>
      <c r="X8" s="19">
        <v>1789368141</v>
      </c>
      <c r="Y8" s="19">
        <v>1268518697</v>
      </c>
      <c r="Z8" s="20">
        <v>70.89</v>
      </c>
      <c r="AA8" s="21">
        <v>3747024286</v>
      </c>
    </row>
    <row r="9" spans="1:27" ht="13.5">
      <c r="A9" s="22" t="s">
        <v>36</v>
      </c>
      <c r="B9" s="16"/>
      <c r="C9" s="17"/>
      <c r="D9" s="17"/>
      <c r="E9" s="18">
        <v>6725515004</v>
      </c>
      <c r="F9" s="19">
        <v>6725515004</v>
      </c>
      <c r="G9" s="19">
        <v>1553487099</v>
      </c>
      <c r="H9" s="19">
        <v>914212269</v>
      </c>
      <c r="I9" s="19">
        <v>12186000</v>
      </c>
      <c r="J9" s="19">
        <v>2479885368</v>
      </c>
      <c r="K9" s="19"/>
      <c r="L9" s="19"/>
      <c r="M9" s="19">
        <v>1925970000</v>
      </c>
      <c r="N9" s="19">
        <v>1925970000</v>
      </c>
      <c r="O9" s="19"/>
      <c r="P9" s="19"/>
      <c r="Q9" s="19"/>
      <c r="R9" s="19"/>
      <c r="S9" s="19"/>
      <c r="T9" s="19"/>
      <c r="U9" s="19"/>
      <c r="V9" s="19"/>
      <c r="W9" s="19">
        <v>4405855368</v>
      </c>
      <c r="X9" s="19">
        <v>3260405002</v>
      </c>
      <c r="Y9" s="19">
        <v>1145450366</v>
      </c>
      <c r="Z9" s="20">
        <v>35.13</v>
      </c>
      <c r="AA9" s="21">
        <v>6725515004</v>
      </c>
    </row>
    <row r="10" spans="1:27" ht="13.5">
      <c r="A10" s="22" t="s">
        <v>37</v>
      </c>
      <c r="B10" s="16"/>
      <c r="C10" s="17"/>
      <c r="D10" s="17"/>
      <c r="E10" s="18">
        <v>2756793072</v>
      </c>
      <c r="F10" s="19">
        <v>2756793072</v>
      </c>
      <c r="G10" s="19">
        <v>666797000</v>
      </c>
      <c r="H10" s="19">
        <v>66273000</v>
      </c>
      <c r="I10" s="19">
        <v>2194000</v>
      </c>
      <c r="J10" s="19">
        <v>735264000</v>
      </c>
      <c r="K10" s="19">
        <v>256877000</v>
      </c>
      <c r="L10" s="19">
        <v>746364000</v>
      </c>
      <c r="M10" s="19">
        <v>3000000</v>
      </c>
      <c r="N10" s="19">
        <v>1006241000</v>
      </c>
      <c r="O10" s="19"/>
      <c r="P10" s="19"/>
      <c r="Q10" s="19"/>
      <c r="R10" s="19"/>
      <c r="S10" s="19"/>
      <c r="T10" s="19"/>
      <c r="U10" s="19"/>
      <c r="V10" s="19"/>
      <c r="W10" s="19">
        <v>1741505000</v>
      </c>
      <c r="X10" s="19">
        <v>1378396536</v>
      </c>
      <c r="Y10" s="19">
        <v>363108464</v>
      </c>
      <c r="Z10" s="20">
        <v>26.34</v>
      </c>
      <c r="AA10" s="21">
        <v>2756793072</v>
      </c>
    </row>
    <row r="11" spans="1:27" ht="13.5">
      <c r="A11" s="22" t="s">
        <v>38</v>
      </c>
      <c r="B11" s="16"/>
      <c r="C11" s="17"/>
      <c r="D11" s="17"/>
      <c r="E11" s="18">
        <v>450206494</v>
      </c>
      <c r="F11" s="19">
        <v>450206494</v>
      </c>
      <c r="G11" s="19">
        <v>26357892</v>
      </c>
      <c r="H11" s="19">
        <v>16551846</v>
      </c>
      <c r="I11" s="19">
        <v>19399285</v>
      </c>
      <c r="J11" s="19">
        <v>62309023</v>
      </c>
      <c r="K11" s="19">
        <v>11200601</v>
      </c>
      <c r="L11" s="19">
        <v>24966506</v>
      </c>
      <c r="M11" s="19">
        <v>19795592</v>
      </c>
      <c r="N11" s="19">
        <v>55962699</v>
      </c>
      <c r="O11" s="19"/>
      <c r="P11" s="19"/>
      <c r="Q11" s="19"/>
      <c r="R11" s="19"/>
      <c r="S11" s="19"/>
      <c r="T11" s="19"/>
      <c r="U11" s="19"/>
      <c r="V11" s="19"/>
      <c r="W11" s="19">
        <v>118271722</v>
      </c>
      <c r="X11" s="19">
        <v>226670662</v>
      </c>
      <c r="Y11" s="19">
        <v>-108398940</v>
      </c>
      <c r="Z11" s="20">
        <v>-47.82</v>
      </c>
      <c r="AA11" s="21">
        <v>450206494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-35522057988</v>
      </c>
      <c r="F14" s="19">
        <v>-35522057988</v>
      </c>
      <c r="G14" s="19">
        <v>-4761932142</v>
      </c>
      <c r="H14" s="19">
        <v>-4129325953</v>
      </c>
      <c r="I14" s="19">
        <v>-4188903042</v>
      </c>
      <c r="J14" s="19">
        <v>-13080161137</v>
      </c>
      <c r="K14" s="19">
        <v>-3798060006</v>
      </c>
      <c r="L14" s="19">
        <v>-3414388490</v>
      </c>
      <c r="M14" s="19">
        <v>-2969232709</v>
      </c>
      <c r="N14" s="19">
        <v>-10181681205</v>
      </c>
      <c r="O14" s="19"/>
      <c r="P14" s="19"/>
      <c r="Q14" s="19"/>
      <c r="R14" s="19"/>
      <c r="S14" s="19"/>
      <c r="T14" s="19"/>
      <c r="U14" s="19"/>
      <c r="V14" s="19"/>
      <c r="W14" s="19">
        <v>-23261842342</v>
      </c>
      <c r="X14" s="19">
        <v>-18454933456</v>
      </c>
      <c r="Y14" s="19">
        <v>-4806908886</v>
      </c>
      <c r="Z14" s="20">
        <v>26.05</v>
      </c>
      <c r="AA14" s="21">
        <v>-35522057988</v>
      </c>
    </row>
    <row r="15" spans="1:27" ht="13.5">
      <c r="A15" s="22" t="s">
        <v>42</v>
      </c>
      <c r="B15" s="16"/>
      <c r="C15" s="17"/>
      <c r="D15" s="17"/>
      <c r="E15" s="18">
        <v>-2321693004</v>
      </c>
      <c r="F15" s="19">
        <v>-2321693004</v>
      </c>
      <c r="G15" s="19">
        <v>-201400800</v>
      </c>
      <c r="H15" s="19">
        <v>-9916667</v>
      </c>
      <c r="I15" s="19">
        <v>-116623925</v>
      </c>
      <c r="J15" s="19">
        <v>-327941392</v>
      </c>
      <c r="K15" s="19">
        <v>-155944863</v>
      </c>
      <c r="L15" s="19">
        <v>-90023597</v>
      </c>
      <c r="M15" s="19">
        <v>-640296247</v>
      </c>
      <c r="N15" s="19">
        <v>-886264707</v>
      </c>
      <c r="O15" s="19"/>
      <c r="P15" s="19"/>
      <c r="Q15" s="19"/>
      <c r="R15" s="19"/>
      <c r="S15" s="19"/>
      <c r="T15" s="19"/>
      <c r="U15" s="19"/>
      <c r="V15" s="19"/>
      <c r="W15" s="19">
        <v>-1214206099</v>
      </c>
      <c r="X15" s="19">
        <v>-1160846502</v>
      </c>
      <c r="Y15" s="19">
        <v>-53359597</v>
      </c>
      <c r="Z15" s="20">
        <v>4.6</v>
      </c>
      <c r="AA15" s="21">
        <v>-2321693004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>
        <v>-71179211</v>
      </c>
      <c r="I16" s="19">
        <v>-85303499</v>
      </c>
      <c r="J16" s="19">
        <v>-156482710</v>
      </c>
      <c r="K16" s="19">
        <v>-55215171</v>
      </c>
      <c r="L16" s="19">
        <v>-60181494</v>
      </c>
      <c r="M16" s="19">
        <v>-34364005</v>
      </c>
      <c r="N16" s="19">
        <v>-149760670</v>
      </c>
      <c r="O16" s="19"/>
      <c r="P16" s="19"/>
      <c r="Q16" s="19"/>
      <c r="R16" s="19"/>
      <c r="S16" s="19"/>
      <c r="T16" s="19"/>
      <c r="U16" s="19"/>
      <c r="V16" s="19"/>
      <c r="W16" s="19">
        <v>-306243380</v>
      </c>
      <c r="X16" s="19"/>
      <c r="Y16" s="19">
        <v>-306243380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7593252865</v>
      </c>
      <c r="F17" s="27">
        <f t="shared" si="0"/>
        <v>7593252865</v>
      </c>
      <c r="G17" s="27">
        <f t="shared" si="0"/>
        <v>328505778</v>
      </c>
      <c r="H17" s="27">
        <f t="shared" si="0"/>
        <v>211739930</v>
      </c>
      <c r="I17" s="27">
        <f t="shared" si="0"/>
        <v>-974828034</v>
      </c>
      <c r="J17" s="27">
        <f t="shared" si="0"/>
        <v>-434582326</v>
      </c>
      <c r="K17" s="27">
        <f t="shared" si="0"/>
        <v>-577566606</v>
      </c>
      <c r="L17" s="27">
        <f t="shared" si="0"/>
        <v>453219737</v>
      </c>
      <c r="M17" s="27">
        <f t="shared" si="0"/>
        <v>1212043819</v>
      </c>
      <c r="N17" s="27">
        <f t="shared" si="0"/>
        <v>1087696950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653114624</v>
      </c>
      <c r="X17" s="27">
        <f t="shared" si="0"/>
        <v>3615365430</v>
      </c>
      <c r="Y17" s="27">
        <f t="shared" si="0"/>
        <v>-2962250806</v>
      </c>
      <c r="Z17" s="28">
        <f>+IF(X17&lt;&gt;0,+(Y17/X17)*100,0)</f>
        <v>-81.93503155779194</v>
      </c>
      <c r="AA17" s="29">
        <f>SUM(AA6:AA16)</f>
        <v>7593252865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24975000</v>
      </c>
      <c r="F21" s="19">
        <v>24975000</v>
      </c>
      <c r="G21" s="36">
        <v>512029294</v>
      </c>
      <c r="H21" s="36">
        <v>98727770</v>
      </c>
      <c r="I21" s="36">
        <v>-2506240</v>
      </c>
      <c r="J21" s="19">
        <v>608250824</v>
      </c>
      <c r="K21" s="36">
        <v>65363726</v>
      </c>
      <c r="L21" s="36">
        <v>250967336</v>
      </c>
      <c r="M21" s="19">
        <v>75698314</v>
      </c>
      <c r="N21" s="36">
        <v>392029376</v>
      </c>
      <c r="O21" s="36"/>
      <c r="P21" s="36"/>
      <c r="Q21" s="19"/>
      <c r="R21" s="36"/>
      <c r="S21" s="36"/>
      <c r="T21" s="19"/>
      <c r="U21" s="36"/>
      <c r="V21" s="36"/>
      <c r="W21" s="36">
        <v>1000280200</v>
      </c>
      <c r="X21" s="19">
        <v>12487500</v>
      </c>
      <c r="Y21" s="36">
        <v>987792700</v>
      </c>
      <c r="Z21" s="37">
        <v>7910.25</v>
      </c>
      <c r="AA21" s="38">
        <v>24975000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-46284912</v>
      </c>
      <c r="F23" s="19">
        <v>-46284912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-23142456</v>
      </c>
      <c r="Y23" s="36">
        <v>23142456</v>
      </c>
      <c r="Z23" s="37">
        <v>-100</v>
      </c>
      <c r="AA23" s="38">
        <v>-46284912</v>
      </c>
    </row>
    <row r="24" spans="1:27" ht="13.5">
      <c r="A24" s="22" t="s">
        <v>49</v>
      </c>
      <c r="B24" s="16"/>
      <c r="C24" s="17"/>
      <c r="D24" s="17"/>
      <c r="E24" s="18">
        <v>-610602960</v>
      </c>
      <c r="F24" s="19">
        <v>-610602960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-305301480</v>
      </c>
      <c r="Y24" s="19">
        <v>305301480</v>
      </c>
      <c r="Z24" s="20">
        <v>-100</v>
      </c>
      <c r="AA24" s="21">
        <v>-610602960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-9066399999</v>
      </c>
      <c r="F26" s="19">
        <v>-9066399999</v>
      </c>
      <c r="G26" s="19">
        <v>-1670044314</v>
      </c>
      <c r="H26" s="19">
        <v>-931165312</v>
      </c>
      <c r="I26" s="19">
        <v>-390799064</v>
      </c>
      <c r="J26" s="19">
        <v>-2992008690</v>
      </c>
      <c r="K26" s="19">
        <v>-500491144</v>
      </c>
      <c r="L26" s="19">
        <v>-263814610</v>
      </c>
      <c r="M26" s="19">
        <v>-797763064</v>
      </c>
      <c r="N26" s="19">
        <v>-1562068818</v>
      </c>
      <c r="O26" s="19"/>
      <c r="P26" s="19"/>
      <c r="Q26" s="19"/>
      <c r="R26" s="19"/>
      <c r="S26" s="19"/>
      <c r="T26" s="19"/>
      <c r="U26" s="19"/>
      <c r="V26" s="19"/>
      <c r="W26" s="19">
        <v>-4554077508</v>
      </c>
      <c r="X26" s="19">
        <v>-3124125486</v>
      </c>
      <c r="Y26" s="19">
        <v>-1429952022</v>
      </c>
      <c r="Z26" s="20">
        <v>45.77</v>
      </c>
      <c r="AA26" s="21">
        <v>-9066399999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-9698312871</v>
      </c>
      <c r="F27" s="27">
        <f t="shared" si="1"/>
        <v>-9698312871</v>
      </c>
      <c r="G27" s="27">
        <f t="shared" si="1"/>
        <v>-1158015020</v>
      </c>
      <c r="H27" s="27">
        <f t="shared" si="1"/>
        <v>-832437542</v>
      </c>
      <c r="I27" s="27">
        <f t="shared" si="1"/>
        <v>-393305304</v>
      </c>
      <c r="J27" s="27">
        <f t="shared" si="1"/>
        <v>-2383757866</v>
      </c>
      <c r="K27" s="27">
        <f t="shared" si="1"/>
        <v>-435127418</v>
      </c>
      <c r="L27" s="27">
        <f t="shared" si="1"/>
        <v>-12847274</v>
      </c>
      <c r="M27" s="27">
        <f t="shared" si="1"/>
        <v>-722064750</v>
      </c>
      <c r="N27" s="27">
        <f t="shared" si="1"/>
        <v>-1170039442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-3553797308</v>
      </c>
      <c r="X27" s="27">
        <f t="shared" si="1"/>
        <v>-3440081922</v>
      </c>
      <c r="Y27" s="27">
        <f t="shared" si="1"/>
        <v>-113715386</v>
      </c>
      <c r="Z27" s="28">
        <f>+IF(X27&lt;&gt;0,+(Y27/X27)*100,0)</f>
        <v>3.3056011042285873</v>
      </c>
      <c r="AA27" s="29">
        <f>SUM(AA21:AA26)</f>
        <v>-9698312871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>
        <v>1725000000</v>
      </c>
      <c r="J31" s="19">
        <v>1725000000</v>
      </c>
      <c r="K31" s="19">
        <v>-225000000</v>
      </c>
      <c r="L31" s="19"/>
      <c r="M31" s="19"/>
      <c r="N31" s="19">
        <v>-225000000</v>
      </c>
      <c r="O31" s="19"/>
      <c r="P31" s="19"/>
      <c r="Q31" s="19"/>
      <c r="R31" s="19"/>
      <c r="S31" s="19"/>
      <c r="T31" s="19"/>
      <c r="U31" s="19"/>
      <c r="V31" s="19"/>
      <c r="W31" s="19">
        <v>1500000000</v>
      </c>
      <c r="X31" s="19"/>
      <c r="Y31" s="19">
        <v>1500000000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2626777066</v>
      </c>
      <c r="F32" s="19">
        <v>2626777066</v>
      </c>
      <c r="G32" s="19"/>
      <c r="H32" s="19"/>
      <c r="I32" s="19"/>
      <c r="J32" s="19"/>
      <c r="K32" s="19"/>
      <c r="L32" s="19">
        <v>2506000000</v>
      </c>
      <c r="M32" s="19"/>
      <c r="N32" s="19">
        <v>2506000000</v>
      </c>
      <c r="O32" s="19"/>
      <c r="P32" s="19"/>
      <c r="Q32" s="19"/>
      <c r="R32" s="19"/>
      <c r="S32" s="19"/>
      <c r="T32" s="19"/>
      <c r="U32" s="19"/>
      <c r="V32" s="19"/>
      <c r="W32" s="19">
        <v>2506000000</v>
      </c>
      <c r="X32" s="19"/>
      <c r="Y32" s="19">
        <v>2506000000</v>
      </c>
      <c r="Z32" s="20"/>
      <c r="AA32" s="21">
        <v>2626777066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-584417004</v>
      </c>
      <c r="F35" s="19">
        <v>-584417004</v>
      </c>
      <c r="G35" s="19">
        <v>-9070000</v>
      </c>
      <c r="H35" s="19"/>
      <c r="I35" s="19">
        <v>-9070000</v>
      </c>
      <c r="J35" s="19">
        <v>-18140000</v>
      </c>
      <c r="K35" s="19"/>
      <c r="L35" s="19">
        <v>-20524792</v>
      </c>
      <c r="M35" s="19">
        <v>-137577459</v>
      </c>
      <c r="N35" s="19">
        <v>-158102251</v>
      </c>
      <c r="O35" s="19"/>
      <c r="P35" s="19"/>
      <c r="Q35" s="19"/>
      <c r="R35" s="19"/>
      <c r="S35" s="19"/>
      <c r="T35" s="19"/>
      <c r="U35" s="19"/>
      <c r="V35" s="19"/>
      <c r="W35" s="19">
        <v>-176242251</v>
      </c>
      <c r="X35" s="19">
        <v>-292208502</v>
      </c>
      <c r="Y35" s="19">
        <v>115966251</v>
      </c>
      <c r="Z35" s="20">
        <v>-39.69</v>
      </c>
      <c r="AA35" s="21">
        <v>-584417004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2042360062</v>
      </c>
      <c r="F36" s="27">
        <f t="shared" si="2"/>
        <v>2042360062</v>
      </c>
      <c r="G36" s="27">
        <f t="shared" si="2"/>
        <v>-9070000</v>
      </c>
      <c r="H36" s="27">
        <f t="shared" si="2"/>
        <v>0</v>
      </c>
      <c r="I36" s="27">
        <f t="shared" si="2"/>
        <v>1715930000</v>
      </c>
      <c r="J36" s="27">
        <f t="shared" si="2"/>
        <v>1706860000</v>
      </c>
      <c r="K36" s="27">
        <f t="shared" si="2"/>
        <v>-225000000</v>
      </c>
      <c r="L36" s="27">
        <f t="shared" si="2"/>
        <v>2485475208</v>
      </c>
      <c r="M36" s="27">
        <f t="shared" si="2"/>
        <v>-137577459</v>
      </c>
      <c r="N36" s="27">
        <f t="shared" si="2"/>
        <v>2122897749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3829757749</v>
      </c>
      <c r="X36" s="27">
        <f t="shared" si="2"/>
        <v>-292208502</v>
      </c>
      <c r="Y36" s="27">
        <f t="shared" si="2"/>
        <v>4121966251</v>
      </c>
      <c r="Z36" s="28">
        <f>+IF(X36&lt;&gt;0,+(Y36/X36)*100,0)</f>
        <v>-1410.6250238399975</v>
      </c>
      <c r="AA36" s="29">
        <f>SUM(AA31:AA35)</f>
        <v>2042360062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-62699944</v>
      </c>
      <c r="F38" s="33">
        <f t="shared" si="3"/>
        <v>-62699944</v>
      </c>
      <c r="G38" s="33">
        <f t="shared" si="3"/>
        <v>-838579242</v>
      </c>
      <c r="H38" s="33">
        <f t="shared" si="3"/>
        <v>-620697612</v>
      </c>
      <c r="I38" s="33">
        <f t="shared" si="3"/>
        <v>347796662</v>
      </c>
      <c r="J38" s="33">
        <f t="shared" si="3"/>
        <v>-1111480192</v>
      </c>
      <c r="K38" s="33">
        <f t="shared" si="3"/>
        <v>-1237694024</v>
      </c>
      <c r="L38" s="33">
        <f t="shared" si="3"/>
        <v>2925847671</v>
      </c>
      <c r="M38" s="33">
        <f t="shared" si="3"/>
        <v>352401610</v>
      </c>
      <c r="N38" s="33">
        <f t="shared" si="3"/>
        <v>2040555257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929075065</v>
      </c>
      <c r="X38" s="33">
        <f t="shared" si="3"/>
        <v>-116924994</v>
      </c>
      <c r="Y38" s="33">
        <f t="shared" si="3"/>
        <v>1046000059</v>
      </c>
      <c r="Z38" s="34">
        <f>+IF(X38&lt;&gt;0,+(Y38/X38)*100,0)</f>
        <v>-894.5906458631077</v>
      </c>
      <c r="AA38" s="35">
        <f>+AA17+AA27+AA36</f>
        <v>-62699944</v>
      </c>
    </row>
    <row r="39" spans="1:27" ht="13.5">
      <c r="A39" s="22" t="s">
        <v>59</v>
      </c>
      <c r="B39" s="16"/>
      <c r="C39" s="31"/>
      <c r="D39" s="31"/>
      <c r="E39" s="32">
        <v>3752745272</v>
      </c>
      <c r="F39" s="33">
        <v>3752745272</v>
      </c>
      <c r="G39" s="33">
        <v>6890020510</v>
      </c>
      <c r="H39" s="33">
        <v>6051441268</v>
      </c>
      <c r="I39" s="33">
        <v>5430743656</v>
      </c>
      <c r="J39" s="33">
        <v>6890020510</v>
      </c>
      <c r="K39" s="33">
        <v>5778540318</v>
      </c>
      <c r="L39" s="33">
        <v>4540846294</v>
      </c>
      <c r="M39" s="33">
        <v>7466693965</v>
      </c>
      <c r="N39" s="33">
        <v>5778540318</v>
      </c>
      <c r="O39" s="33"/>
      <c r="P39" s="33"/>
      <c r="Q39" s="33"/>
      <c r="R39" s="33"/>
      <c r="S39" s="33"/>
      <c r="T39" s="33"/>
      <c r="U39" s="33"/>
      <c r="V39" s="33"/>
      <c r="W39" s="33">
        <v>6890020510</v>
      </c>
      <c r="X39" s="33">
        <v>3752745272</v>
      </c>
      <c r="Y39" s="33">
        <v>3137275238</v>
      </c>
      <c r="Z39" s="34">
        <v>83.6</v>
      </c>
      <c r="AA39" s="35">
        <v>3752745272</v>
      </c>
    </row>
    <row r="40" spans="1:27" ht="13.5">
      <c r="A40" s="41" t="s">
        <v>60</v>
      </c>
      <c r="B40" s="42"/>
      <c r="C40" s="43"/>
      <c r="D40" s="43"/>
      <c r="E40" s="44">
        <v>3690045328</v>
      </c>
      <c r="F40" s="45">
        <v>3690045328</v>
      </c>
      <c r="G40" s="45">
        <v>6051441268</v>
      </c>
      <c r="H40" s="45">
        <v>5430743656</v>
      </c>
      <c r="I40" s="45">
        <v>5778540318</v>
      </c>
      <c r="J40" s="45">
        <v>5778540318</v>
      </c>
      <c r="K40" s="45">
        <v>4540846294</v>
      </c>
      <c r="L40" s="45">
        <v>7466693965</v>
      </c>
      <c r="M40" s="45">
        <v>7819095575</v>
      </c>
      <c r="N40" s="45">
        <v>7819095575</v>
      </c>
      <c r="O40" s="45"/>
      <c r="P40" s="45"/>
      <c r="Q40" s="45"/>
      <c r="R40" s="45"/>
      <c r="S40" s="45"/>
      <c r="T40" s="45"/>
      <c r="U40" s="45"/>
      <c r="V40" s="45"/>
      <c r="W40" s="45">
        <v>7819095575</v>
      </c>
      <c r="X40" s="45">
        <v>3635820278</v>
      </c>
      <c r="Y40" s="45">
        <v>4183275297</v>
      </c>
      <c r="Z40" s="46">
        <v>115.06</v>
      </c>
      <c r="AA40" s="47">
        <v>3690045328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5360554242</v>
      </c>
      <c r="D6" s="17"/>
      <c r="E6" s="18">
        <v>5533559323</v>
      </c>
      <c r="F6" s="19">
        <v>5533559323</v>
      </c>
      <c r="G6" s="19">
        <v>482769742</v>
      </c>
      <c r="H6" s="19">
        <v>483009972</v>
      </c>
      <c r="I6" s="19">
        <v>510180310</v>
      </c>
      <c r="J6" s="19">
        <v>1475960024</v>
      </c>
      <c r="K6" s="19">
        <v>445599734</v>
      </c>
      <c r="L6" s="19">
        <v>546146477</v>
      </c>
      <c r="M6" s="19">
        <v>413776622</v>
      </c>
      <c r="N6" s="19">
        <v>1405522833</v>
      </c>
      <c r="O6" s="19"/>
      <c r="P6" s="19"/>
      <c r="Q6" s="19"/>
      <c r="R6" s="19"/>
      <c r="S6" s="19"/>
      <c r="T6" s="19"/>
      <c r="U6" s="19"/>
      <c r="V6" s="19"/>
      <c r="W6" s="19">
        <v>2881482857</v>
      </c>
      <c r="X6" s="19">
        <v>2710609934</v>
      </c>
      <c r="Y6" s="19">
        <v>170872923</v>
      </c>
      <c r="Z6" s="20">
        <v>6.3</v>
      </c>
      <c r="AA6" s="21">
        <v>5533559323</v>
      </c>
    </row>
    <row r="7" spans="1:27" ht="13.5">
      <c r="A7" s="22" t="s">
        <v>34</v>
      </c>
      <c r="B7" s="16"/>
      <c r="C7" s="17">
        <v>14601284542</v>
      </c>
      <c r="D7" s="17"/>
      <c r="E7" s="18">
        <v>17011228982</v>
      </c>
      <c r="F7" s="19">
        <v>17011228982</v>
      </c>
      <c r="G7" s="19">
        <v>2157187067</v>
      </c>
      <c r="H7" s="19">
        <v>1511596354</v>
      </c>
      <c r="I7" s="19">
        <v>1411131599</v>
      </c>
      <c r="J7" s="19">
        <v>5079915020</v>
      </c>
      <c r="K7" s="19">
        <v>1189107714</v>
      </c>
      <c r="L7" s="19">
        <v>1318695569</v>
      </c>
      <c r="M7" s="19">
        <v>1331855317</v>
      </c>
      <c r="N7" s="19">
        <v>3839658600</v>
      </c>
      <c r="O7" s="19"/>
      <c r="P7" s="19"/>
      <c r="Q7" s="19"/>
      <c r="R7" s="19"/>
      <c r="S7" s="19"/>
      <c r="T7" s="19"/>
      <c r="U7" s="19"/>
      <c r="V7" s="19"/>
      <c r="W7" s="19">
        <v>8919573620</v>
      </c>
      <c r="X7" s="19">
        <v>8602257237</v>
      </c>
      <c r="Y7" s="19">
        <v>317316383</v>
      </c>
      <c r="Z7" s="20">
        <v>3.69</v>
      </c>
      <c r="AA7" s="21">
        <v>17011228982</v>
      </c>
    </row>
    <row r="8" spans="1:27" ht="13.5">
      <c r="A8" s="22" t="s">
        <v>35</v>
      </c>
      <c r="B8" s="16"/>
      <c r="C8" s="17">
        <v>1094669831</v>
      </c>
      <c r="D8" s="17"/>
      <c r="E8" s="18">
        <v>2187493226</v>
      </c>
      <c r="F8" s="19">
        <v>2187493226</v>
      </c>
      <c r="G8" s="19">
        <v>59444673</v>
      </c>
      <c r="H8" s="19">
        <v>74741447</v>
      </c>
      <c r="I8" s="19">
        <v>137574794</v>
      </c>
      <c r="J8" s="19">
        <v>271760914</v>
      </c>
      <c r="K8" s="19">
        <v>82137637</v>
      </c>
      <c r="L8" s="19">
        <v>122378418</v>
      </c>
      <c r="M8" s="19">
        <v>154250285</v>
      </c>
      <c r="N8" s="19">
        <v>358766340</v>
      </c>
      <c r="O8" s="19"/>
      <c r="P8" s="19"/>
      <c r="Q8" s="19"/>
      <c r="R8" s="19"/>
      <c r="S8" s="19"/>
      <c r="T8" s="19"/>
      <c r="U8" s="19"/>
      <c r="V8" s="19"/>
      <c r="W8" s="19">
        <v>630527254</v>
      </c>
      <c r="X8" s="19">
        <v>1090847454</v>
      </c>
      <c r="Y8" s="19">
        <v>-460320200</v>
      </c>
      <c r="Z8" s="20">
        <v>-42.2</v>
      </c>
      <c r="AA8" s="21">
        <v>2187493226</v>
      </c>
    </row>
    <row r="9" spans="1:27" ht="13.5">
      <c r="A9" s="22" t="s">
        <v>36</v>
      </c>
      <c r="B9" s="16"/>
      <c r="C9" s="17">
        <v>3516826178</v>
      </c>
      <c r="D9" s="17"/>
      <c r="E9" s="18">
        <v>4240323308</v>
      </c>
      <c r="F9" s="19">
        <v>4240323308</v>
      </c>
      <c r="G9" s="19">
        <v>1177984470</v>
      </c>
      <c r="H9" s="19">
        <v>595189560</v>
      </c>
      <c r="I9" s="19">
        <v>7589400</v>
      </c>
      <c r="J9" s="19">
        <v>1780763430</v>
      </c>
      <c r="K9" s="19">
        <v>5059600</v>
      </c>
      <c r="L9" s="19">
        <v>62793000</v>
      </c>
      <c r="M9" s="19">
        <v>1085854900</v>
      </c>
      <c r="N9" s="19">
        <v>1153707500</v>
      </c>
      <c r="O9" s="19"/>
      <c r="P9" s="19"/>
      <c r="Q9" s="19"/>
      <c r="R9" s="19"/>
      <c r="S9" s="19"/>
      <c r="T9" s="19"/>
      <c r="U9" s="19"/>
      <c r="V9" s="19"/>
      <c r="W9" s="19">
        <v>2934470930</v>
      </c>
      <c r="X9" s="19">
        <v>2743010205</v>
      </c>
      <c r="Y9" s="19">
        <v>191460725</v>
      </c>
      <c r="Z9" s="20">
        <v>6.98</v>
      </c>
      <c r="AA9" s="21">
        <v>4240323308</v>
      </c>
    </row>
    <row r="10" spans="1:27" ht="13.5">
      <c r="A10" s="22" t="s">
        <v>37</v>
      </c>
      <c r="B10" s="16"/>
      <c r="C10" s="17">
        <v>2452489025</v>
      </c>
      <c r="D10" s="17"/>
      <c r="E10" s="18">
        <v>2370208687</v>
      </c>
      <c r="F10" s="19">
        <v>2370208687</v>
      </c>
      <c r="G10" s="19">
        <v>309050783</v>
      </c>
      <c r="H10" s="19">
        <v>16565000</v>
      </c>
      <c r="I10" s="19">
        <v>5358000</v>
      </c>
      <c r="J10" s="19">
        <v>330973783</v>
      </c>
      <c r="K10" s="19">
        <v>243222000</v>
      </c>
      <c r="L10" s="19">
        <v>469222000</v>
      </c>
      <c r="M10" s="19">
        <v>11775272</v>
      </c>
      <c r="N10" s="19">
        <v>724219272</v>
      </c>
      <c r="O10" s="19"/>
      <c r="P10" s="19"/>
      <c r="Q10" s="19"/>
      <c r="R10" s="19"/>
      <c r="S10" s="19"/>
      <c r="T10" s="19"/>
      <c r="U10" s="19"/>
      <c r="V10" s="19"/>
      <c r="W10" s="19">
        <v>1055193055</v>
      </c>
      <c r="X10" s="19">
        <v>1185104352</v>
      </c>
      <c r="Y10" s="19">
        <v>-129911297</v>
      </c>
      <c r="Z10" s="20">
        <v>-10.96</v>
      </c>
      <c r="AA10" s="21">
        <v>2370208687</v>
      </c>
    </row>
    <row r="11" spans="1:27" ht="13.5">
      <c r="A11" s="22" t="s">
        <v>38</v>
      </c>
      <c r="B11" s="16"/>
      <c r="C11" s="17">
        <v>463280797</v>
      </c>
      <c r="D11" s="17"/>
      <c r="E11" s="18">
        <v>246630509</v>
      </c>
      <c r="F11" s="19">
        <v>246630509</v>
      </c>
      <c r="G11" s="19">
        <v>43486582</v>
      </c>
      <c r="H11" s="19">
        <v>53991596</v>
      </c>
      <c r="I11" s="19">
        <v>54030599</v>
      </c>
      <c r="J11" s="19">
        <v>151508777</v>
      </c>
      <c r="K11" s="19">
        <v>48250946</v>
      </c>
      <c r="L11" s="19">
        <v>58741873</v>
      </c>
      <c r="M11" s="19">
        <v>59471358</v>
      </c>
      <c r="N11" s="19">
        <v>166464177</v>
      </c>
      <c r="O11" s="19"/>
      <c r="P11" s="19"/>
      <c r="Q11" s="19"/>
      <c r="R11" s="19"/>
      <c r="S11" s="19"/>
      <c r="T11" s="19"/>
      <c r="U11" s="19"/>
      <c r="V11" s="19"/>
      <c r="W11" s="19">
        <v>317972954</v>
      </c>
      <c r="X11" s="19">
        <v>123314389</v>
      </c>
      <c r="Y11" s="19">
        <v>194658565</v>
      </c>
      <c r="Z11" s="20">
        <v>157.86</v>
      </c>
      <c r="AA11" s="21">
        <v>246630509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-23175168213</v>
      </c>
      <c r="D14" s="17"/>
      <c r="E14" s="18">
        <v>-24550778913</v>
      </c>
      <c r="F14" s="19">
        <v>-24550778913</v>
      </c>
      <c r="G14" s="19">
        <v>-5830372567</v>
      </c>
      <c r="H14" s="19">
        <v>-2162290093</v>
      </c>
      <c r="I14" s="19">
        <v>-2180515162</v>
      </c>
      <c r="J14" s="19">
        <v>-10173177822</v>
      </c>
      <c r="K14" s="19">
        <v>-1661191468</v>
      </c>
      <c r="L14" s="19">
        <v>-2039651836</v>
      </c>
      <c r="M14" s="19">
        <v>-2136744779</v>
      </c>
      <c r="N14" s="19">
        <v>-5837588083</v>
      </c>
      <c r="O14" s="19"/>
      <c r="P14" s="19"/>
      <c r="Q14" s="19"/>
      <c r="R14" s="19"/>
      <c r="S14" s="19"/>
      <c r="T14" s="19"/>
      <c r="U14" s="19"/>
      <c r="V14" s="19"/>
      <c r="W14" s="19">
        <v>-16010765905</v>
      </c>
      <c r="X14" s="19">
        <v>-12871383476</v>
      </c>
      <c r="Y14" s="19">
        <v>-3139382429</v>
      </c>
      <c r="Z14" s="20">
        <v>24.39</v>
      </c>
      <c r="AA14" s="21">
        <v>-24550778913</v>
      </c>
    </row>
    <row r="15" spans="1:27" ht="13.5">
      <c r="A15" s="22" t="s">
        <v>42</v>
      </c>
      <c r="B15" s="16"/>
      <c r="C15" s="17">
        <v>-1137968467</v>
      </c>
      <c r="D15" s="17"/>
      <c r="E15" s="18">
        <v>-1057998985</v>
      </c>
      <c r="F15" s="19">
        <v>-1057998985</v>
      </c>
      <c r="G15" s="19">
        <v>-627710</v>
      </c>
      <c r="H15" s="19">
        <v>-12312378</v>
      </c>
      <c r="I15" s="19">
        <v>-111145828</v>
      </c>
      <c r="J15" s="19">
        <v>-124085916</v>
      </c>
      <c r="K15" s="19">
        <v>-69492621</v>
      </c>
      <c r="L15" s="19">
        <v>-12613083</v>
      </c>
      <c r="M15" s="19">
        <v>-347482082</v>
      </c>
      <c r="N15" s="19">
        <v>-429587786</v>
      </c>
      <c r="O15" s="19"/>
      <c r="P15" s="19"/>
      <c r="Q15" s="19"/>
      <c r="R15" s="19"/>
      <c r="S15" s="19"/>
      <c r="T15" s="19"/>
      <c r="U15" s="19"/>
      <c r="V15" s="19"/>
      <c r="W15" s="19">
        <v>-553673702</v>
      </c>
      <c r="X15" s="19">
        <v>-518329184</v>
      </c>
      <c r="Y15" s="19">
        <v>-35344518</v>
      </c>
      <c r="Z15" s="20">
        <v>6.82</v>
      </c>
      <c r="AA15" s="21">
        <v>-1057998985</v>
      </c>
    </row>
    <row r="16" spans="1:27" ht="13.5">
      <c r="A16" s="22" t="s">
        <v>43</v>
      </c>
      <c r="B16" s="16"/>
      <c r="C16" s="17"/>
      <c r="D16" s="17"/>
      <c r="E16" s="18">
        <v>-288054588</v>
      </c>
      <c r="F16" s="19">
        <v>-288054588</v>
      </c>
      <c r="G16" s="19">
        <v>-22598883</v>
      </c>
      <c r="H16" s="19">
        <v>-279599341</v>
      </c>
      <c r="I16" s="19">
        <v>-13245884</v>
      </c>
      <c r="J16" s="19">
        <v>-315444108</v>
      </c>
      <c r="K16" s="19">
        <v>-4986038</v>
      </c>
      <c r="L16" s="19">
        <v>-35647790</v>
      </c>
      <c r="M16" s="19">
        <v>-2541895</v>
      </c>
      <c r="N16" s="19">
        <v>-43175723</v>
      </c>
      <c r="O16" s="19"/>
      <c r="P16" s="19"/>
      <c r="Q16" s="19"/>
      <c r="R16" s="19"/>
      <c r="S16" s="19"/>
      <c r="T16" s="19"/>
      <c r="U16" s="19"/>
      <c r="V16" s="19"/>
      <c r="W16" s="19">
        <v>-358619831</v>
      </c>
      <c r="X16" s="19">
        <v>-144027286</v>
      </c>
      <c r="Y16" s="19">
        <v>-214592545</v>
      </c>
      <c r="Z16" s="20">
        <v>148.99</v>
      </c>
      <c r="AA16" s="21">
        <v>-288054588</v>
      </c>
    </row>
    <row r="17" spans="1:27" ht="13.5">
      <c r="A17" s="23" t="s">
        <v>44</v>
      </c>
      <c r="B17" s="24"/>
      <c r="C17" s="25">
        <f aca="true" t="shared" si="0" ref="C17:Y17">SUM(C6:C16)</f>
        <v>3175967935</v>
      </c>
      <c r="D17" s="25">
        <f>SUM(D6:D16)</f>
        <v>0</v>
      </c>
      <c r="E17" s="26">
        <f t="shared" si="0"/>
        <v>5692611549</v>
      </c>
      <c r="F17" s="27">
        <f t="shared" si="0"/>
        <v>5692611549</v>
      </c>
      <c r="G17" s="27">
        <f t="shared" si="0"/>
        <v>-1623675843</v>
      </c>
      <c r="H17" s="27">
        <f t="shared" si="0"/>
        <v>280892117</v>
      </c>
      <c r="I17" s="27">
        <f t="shared" si="0"/>
        <v>-179042172</v>
      </c>
      <c r="J17" s="27">
        <f t="shared" si="0"/>
        <v>-1521825898</v>
      </c>
      <c r="K17" s="27">
        <f t="shared" si="0"/>
        <v>277707504</v>
      </c>
      <c r="L17" s="27">
        <f t="shared" si="0"/>
        <v>490064628</v>
      </c>
      <c r="M17" s="27">
        <f t="shared" si="0"/>
        <v>570214998</v>
      </c>
      <c r="N17" s="27">
        <f t="shared" si="0"/>
        <v>1337987130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-183838768</v>
      </c>
      <c r="X17" s="27">
        <f t="shared" si="0"/>
        <v>2921403625</v>
      </c>
      <c r="Y17" s="27">
        <f t="shared" si="0"/>
        <v>-3105242393</v>
      </c>
      <c r="Z17" s="28">
        <f>+IF(X17&lt;&gt;0,+(Y17/X17)*100,0)</f>
        <v>-106.29282329996424</v>
      </c>
      <c r="AA17" s="29">
        <f>SUM(AA6:AA16)</f>
        <v>5692611549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592462061</v>
      </c>
      <c r="D21" s="17"/>
      <c r="E21" s="18"/>
      <c r="F21" s="19"/>
      <c r="G21" s="36">
        <v>8234450</v>
      </c>
      <c r="H21" s="36">
        <v>9327459</v>
      </c>
      <c r="I21" s="36">
        <v>11529079</v>
      </c>
      <c r="J21" s="19">
        <v>29090988</v>
      </c>
      <c r="K21" s="36">
        <v>11689167</v>
      </c>
      <c r="L21" s="36">
        <v>51610387</v>
      </c>
      <c r="M21" s="19">
        <v>-3942769</v>
      </c>
      <c r="N21" s="36">
        <v>59356785</v>
      </c>
      <c r="O21" s="36"/>
      <c r="P21" s="36"/>
      <c r="Q21" s="19"/>
      <c r="R21" s="36"/>
      <c r="S21" s="36"/>
      <c r="T21" s="19"/>
      <c r="U21" s="36"/>
      <c r="V21" s="36"/>
      <c r="W21" s="36">
        <v>88447773</v>
      </c>
      <c r="X21" s="19"/>
      <c r="Y21" s="36">
        <v>88447773</v>
      </c>
      <c r="Z21" s="37"/>
      <c r="AA21" s="38"/>
    </row>
    <row r="22" spans="1:27" ht="13.5">
      <c r="A22" s="22" t="s">
        <v>47</v>
      </c>
      <c r="B22" s="16"/>
      <c r="C22" s="17">
        <v>-66503418</v>
      </c>
      <c r="D22" s="17"/>
      <c r="E22" s="39">
        <v>-241572240</v>
      </c>
      <c r="F22" s="36">
        <v>-241572240</v>
      </c>
      <c r="G22" s="19">
        <v>942263285</v>
      </c>
      <c r="H22" s="19">
        <v>-281663101</v>
      </c>
      <c r="I22" s="19">
        <v>-145660545</v>
      </c>
      <c r="J22" s="19">
        <v>514939639</v>
      </c>
      <c r="K22" s="19">
        <v>42052995</v>
      </c>
      <c r="L22" s="19">
        <v>-115177610</v>
      </c>
      <c r="M22" s="36">
        <v>1081402</v>
      </c>
      <c r="N22" s="19">
        <v>-72043213</v>
      </c>
      <c r="O22" s="19"/>
      <c r="P22" s="19"/>
      <c r="Q22" s="19"/>
      <c r="R22" s="19"/>
      <c r="S22" s="19"/>
      <c r="T22" s="36"/>
      <c r="U22" s="19"/>
      <c r="V22" s="19"/>
      <c r="W22" s="19">
        <v>442896426</v>
      </c>
      <c r="X22" s="19">
        <v>-120786120</v>
      </c>
      <c r="Y22" s="19">
        <v>563682546</v>
      </c>
      <c r="Z22" s="20">
        <v>-466.68</v>
      </c>
      <c r="AA22" s="21">
        <v>-241572240</v>
      </c>
    </row>
    <row r="23" spans="1:27" ht="13.5">
      <c r="A23" s="22" t="s">
        <v>48</v>
      </c>
      <c r="B23" s="16"/>
      <c r="C23" s="40">
        <v>140433054</v>
      </c>
      <c r="D23" s="40"/>
      <c r="E23" s="18">
        <v>2758711</v>
      </c>
      <c r="F23" s="19">
        <v>2758711</v>
      </c>
      <c r="G23" s="36">
        <v>664900239</v>
      </c>
      <c r="H23" s="36">
        <v>-12632552</v>
      </c>
      <c r="I23" s="36">
        <v>-28632960</v>
      </c>
      <c r="J23" s="19">
        <v>623634727</v>
      </c>
      <c r="K23" s="36">
        <v>12739568</v>
      </c>
      <c r="L23" s="36">
        <v>-160864643</v>
      </c>
      <c r="M23" s="19">
        <v>-97550784</v>
      </c>
      <c r="N23" s="36">
        <v>-245675859</v>
      </c>
      <c r="O23" s="36"/>
      <c r="P23" s="36"/>
      <c r="Q23" s="19"/>
      <c r="R23" s="36"/>
      <c r="S23" s="36"/>
      <c r="T23" s="19"/>
      <c r="U23" s="36"/>
      <c r="V23" s="36"/>
      <c r="W23" s="36">
        <v>377958868</v>
      </c>
      <c r="X23" s="19">
        <v>1379358</v>
      </c>
      <c r="Y23" s="36">
        <v>376579510</v>
      </c>
      <c r="Z23" s="37">
        <v>27301.07</v>
      </c>
      <c r="AA23" s="38">
        <v>2758711</v>
      </c>
    </row>
    <row r="24" spans="1:27" ht="13.5">
      <c r="A24" s="22" t="s">
        <v>49</v>
      </c>
      <c r="B24" s="16"/>
      <c r="C24" s="17">
        <v>5096572</v>
      </c>
      <c r="D24" s="17"/>
      <c r="E24" s="18">
        <v>-302990864</v>
      </c>
      <c r="F24" s="19">
        <v>-302990864</v>
      </c>
      <c r="G24" s="19">
        <v>165520</v>
      </c>
      <c r="H24" s="19">
        <v>-771951</v>
      </c>
      <c r="I24" s="19">
        <v>32065</v>
      </c>
      <c r="J24" s="19">
        <v>-574366</v>
      </c>
      <c r="K24" s="19">
        <v>1040530</v>
      </c>
      <c r="L24" s="19">
        <v>15363</v>
      </c>
      <c r="M24" s="19">
        <v>10071151</v>
      </c>
      <c r="N24" s="19">
        <v>11127044</v>
      </c>
      <c r="O24" s="19"/>
      <c r="P24" s="19"/>
      <c r="Q24" s="19"/>
      <c r="R24" s="19"/>
      <c r="S24" s="19"/>
      <c r="T24" s="19"/>
      <c r="U24" s="19"/>
      <c r="V24" s="19"/>
      <c r="W24" s="19">
        <v>10552678</v>
      </c>
      <c r="X24" s="19">
        <v>-151495434</v>
      </c>
      <c r="Y24" s="19">
        <v>162048112</v>
      </c>
      <c r="Z24" s="20">
        <v>-106.97</v>
      </c>
      <c r="AA24" s="21">
        <v>-302990864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-3968594186</v>
      </c>
      <c r="D26" s="17"/>
      <c r="E26" s="18">
        <v>-4339234426</v>
      </c>
      <c r="F26" s="19">
        <v>-4339234426</v>
      </c>
      <c r="G26" s="19">
        <v>-124340</v>
      </c>
      <c r="H26" s="19">
        <v>-128494433</v>
      </c>
      <c r="I26" s="19">
        <v>-152136025</v>
      </c>
      <c r="J26" s="19">
        <v>-280754798</v>
      </c>
      <c r="K26" s="19">
        <v>-352182162</v>
      </c>
      <c r="L26" s="19">
        <v>-286123056</v>
      </c>
      <c r="M26" s="19">
        <v>-249294131</v>
      </c>
      <c r="N26" s="19">
        <v>-887599349</v>
      </c>
      <c r="O26" s="19"/>
      <c r="P26" s="19"/>
      <c r="Q26" s="19"/>
      <c r="R26" s="19"/>
      <c r="S26" s="19"/>
      <c r="T26" s="19"/>
      <c r="U26" s="19"/>
      <c r="V26" s="19"/>
      <c r="W26" s="19">
        <v>-1168354147</v>
      </c>
      <c r="X26" s="19">
        <v>-2172358230</v>
      </c>
      <c r="Y26" s="19">
        <v>1004004083</v>
      </c>
      <c r="Z26" s="20">
        <v>-46.22</v>
      </c>
      <c r="AA26" s="21">
        <v>-4339234426</v>
      </c>
    </row>
    <row r="27" spans="1:27" ht="13.5">
      <c r="A27" s="23" t="s">
        <v>51</v>
      </c>
      <c r="B27" s="24"/>
      <c r="C27" s="25">
        <f aca="true" t="shared" si="1" ref="C27:Y27">SUM(C21:C26)</f>
        <v>-3297105917</v>
      </c>
      <c r="D27" s="25">
        <f>SUM(D21:D26)</f>
        <v>0</v>
      </c>
      <c r="E27" s="26">
        <f t="shared" si="1"/>
        <v>-4881038819</v>
      </c>
      <c r="F27" s="27">
        <f t="shared" si="1"/>
        <v>-4881038819</v>
      </c>
      <c r="G27" s="27">
        <f t="shared" si="1"/>
        <v>1615439154</v>
      </c>
      <c r="H27" s="27">
        <f t="shared" si="1"/>
        <v>-414234578</v>
      </c>
      <c r="I27" s="27">
        <f t="shared" si="1"/>
        <v>-314868386</v>
      </c>
      <c r="J27" s="27">
        <f t="shared" si="1"/>
        <v>886336190</v>
      </c>
      <c r="K27" s="27">
        <f t="shared" si="1"/>
        <v>-284659902</v>
      </c>
      <c r="L27" s="27">
        <f t="shared" si="1"/>
        <v>-510539559</v>
      </c>
      <c r="M27" s="27">
        <f t="shared" si="1"/>
        <v>-339635131</v>
      </c>
      <c r="N27" s="27">
        <f t="shared" si="1"/>
        <v>-1134834592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-248498402</v>
      </c>
      <c r="X27" s="27">
        <f t="shared" si="1"/>
        <v>-2443260426</v>
      </c>
      <c r="Y27" s="27">
        <f t="shared" si="1"/>
        <v>2194762024</v>
      </c>
      <c r="Z27" s="28">
        <f>+IF(X27&lt;&gt;0,+(Y27/X27)*100,0)</f>
        <v>-89.82922985386249</v>
      </c>
      <c r="AA27" s="29">
        <f>SUM(AA21:AA26)</f>
        <v>-4881038819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160000000</v>
      </c>
      <c r="H31" s="19">
        <v>190000000</v>
      </c>
      <c r="I31" s="19">
        <v>605000000</v>
      </c>
      <c r="J31" s="19">
        <v>955000000</v>
      </c>
      <c r="K31" s="19">
        <v>25000000</v>
      </c>
      <c r="L31" s="19">
        <v>-60000000</v>
      </c>
      <c r="M31" s="19">
        <v>-20000000</v>
      </c>
      <c r="N31" s="19">
        <v>-55000000</v>
      </c>
      <c r="O31" s="19"/>
      <c r="P31" s="19"/>
      <c r="Q31" s="19"/>
      <c r="R31" s="19"/>
      <c r="S31" s="19"/>
      <c r="T31" s="19"/>
      <c r="U31" s="19"/>
      <c r="V31" s="19"/>
      <c r="W31" s="19">
        <v>900000000</v>
      </c>
      <c r="X31" s="19"/>
      <c r="Y31" s="19">
        <v>900000000</v>
      </c>
      <c r="Z31" s="20"/>
      <c r="AA31" s="21"/>
    </row>
    <row r="32" spans="1:27" ht="13.5">
      <c r="A32" s="22" t="s">
        <v>54</v>
      </c>
      <c r="B32" s="16"/>
      <c r="C32" s="17">
        <v>1200000000</v>
      </c>
      <c r="D32" s="17"/>
      <c r="E32" s="18">
        <v>1000000000</v>
      </c>
      <c r="F32" s="19">
        <v>1000000000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473557000</v>
      </c>
      <c r="Y32" s="19">
        <v>-473557000</v>
      </c>
      <c r="Z32" s="20">
        <v>-100</v>
      </c>
      <c r="AA32" s="21">
        <v>1000000000</v>
      </c>
    </row>
    <row r="33" spans="1:27" ht="13.5">
      <c r="A33" s="22" t="s">
        <v>55</v>
      </c>
      <c r="B33" s="16"/>
      <c r="C33" s="17">
        <v>24899810</v>
      </c>
      <c r="D33" s="17"/>
      <c r="E33" s="18">
        <v>7365698</v>
      </c>
      <c r="F33" s="19">
        <v>7365698</v>
      </c>
      <c r="G33" s="19">
        <v>2226779</v>
      </c>
      <c r="H33" s="36">
        <v>1642617</v>
      </c>
      <c r="I33" s="36">
        <v>1840277</v>
      </c>
      <c r="J33" s="36">
        <v>5709673</v>
      </c>
      <c r="K33" s="19">
        <v>5402004</v>
      </c>
      <c r="L33" s="19">
        <v>2195982</v>
      </c>
      <c r="M33" s="19">
        <v>1512685</v>
      </c>
      <c r="N33" s="19">
        <v>9110671</v>
      </c>
      <c r="O33" s="36"/>
      <c r="P33" s="36"/>
      <c r="Q33" s="36"/>
      <c r="R33" s="19"/>
      <c r="S33" s="19"/>
      <c r="T33" s="19"/>
      <c r="U33" s="19"/>
      <c r="V33" s="36"/>
      <c r="W33" s="36">
        <v>14820344</v>
      </c>
      <c r="X33" s="36">
        <v>3672846</v>
      </c>
      <c r="Y33" s="19">
        <v>11147498</v>
      </c>
      <c r="Z33" s="20">
        <v>303.51</v>
      </c>
      <c r="AA33" s="21">
        <v>7365698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-518231162</v>
      </c>
      <c r="D35" s="17"/>
      <c r="E35" s="18">
        <v>-702082801</v>
      </c>
      <c r="F35" s="19">
        <v>-702082801</v>
      </c>
      <c r="G35" s="19">
        <v>-18932</v>
      </c>
      <c r="H35" s="19">
        <v>-18996</v>
      </c>
      <c r="I35" s="19">
        <v>-85494694</v>
      </c>
      <c r="J35" s="19">
        <v>-85532622</v>
      </c>
      <c r="K35" s="19"/>
      <c r="L35" s="19"/>
      <c r="M35" s="19">
        <v>-126149776</v>
      </c>
      <c r="N35" s="19">
        <v>-126149776</v>
      </c>
      <c r="O35" s="19"/>
      <c r="P35" s="19"/>
      <c r="Q35" s="19"/>
      <c r="R35" s="19"/>
      <c r="S35" s="19"/>
      <c r="T35" s="19"/>
      <c r="U35" s="19"/>
      <c r="V35" s="19"/>
      <c r="W35" s="19">
        <v>-211682398</v>
      </c>
      <c r="X35" s="19">
        <v>-351041400</v>
      </c>
      <c r="Y35" s="19">
        <v>139359002</v>
      </c>
      <c r="Z35" s="20">
        <v>-39.7</v>
      </c>
      <c r="AA35" s="21">
        <v>-702082801</v>
      </c>
    </row>
    <row r="36" spans="1:27" ht="13.5">
      <c r="A36" s="23" t="s">
        <v>57</v>
      </c>
      <c r="B36" s="24"/>
      <c r="C36" s="25">
        <f aca="true" t="shared" si="2" ref="C36:Y36">SUM(C31:C35)</f>
        <v>706668648</v>
      </c>
      <c r="D36" s="25">
        <f>SUM(D31:D35)</f>
        <v>0</v>
      </c>
      <c r="E36" s="26">
        <f t="shared" si="2"/>
        <v>305282897</v>
      </c>
      <c r="F36" s="27">
        <f t="shared" si="2"/>
        <v>305282897</v>
      </c>
      <c r="G36" s="27">
        <f t="shared" si="2"/>
        <v>162207847</v>
      </c>
      <c r="H36" s="27">
        <f t="shared" si="2"/>
        <v>191623621</v>
      </c>
      <c r="I36" s="27">
        <f t="shared" si="2"/>
        <v>521345583</v>
      </c>
      <c r="J36" s="27">
        <f t="shared" si="2"/>
        <v>875177051</v>
      </c>
      <c r="K36" s="27">
        <f t="shared" si="2"/>
        <v>30402004</v>
      </c>
      <c r="L36" s="27">
        <f t="shared" si="2"/>
        <v>-57804018</v>
      </c>
      <c r="M36" s="27">
        <f t="shared" si="2"/>
        <v>-144637091</v>
      </c>
      <c r="N36" s="27">
        <f t="shared" si="2"/>
        <v>-172039105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703137946</v>
      </c>
      <c r="X36" s="27">
        <f t="shared" si="2"/>
        <v>126188446</v>
      </c>
      <c r="Y36" s="27">
        <f t="shared" si="2"/>
        <v>576949500</v>
      </c>
      <c r="Z36" s="28">
        <f>+IF(X36&lt;&gt;0,+(Y36/X36)*100,0)</f>
        <v>457.2126199255992</v>
      </c>
      <c r="AA36" s="29">
        <f>SUM(AA31:AA35)</f>
        <v>305282897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585530666</v>
      </c>
      <c r="D38" s="31">
        <f>+D17+D27+D36</f>
        <v>0</v>
      </c>
      <c r="E38" s="32">
        <f t="shared" si="3"/>
        <v>1116855627</v>
      </c>
      <c r="F38" s="33">
        <f t="shared" si="3"/>
        <v>1116855627</v>
      </c>
      <c r="G38" s="33">
        <f t="shared" si="3"/>
        <v>153971158</v>
      </c>
      <c r="H38" s="33">
        <f t="shared" si="3"/>
        <v>58281160</v>
      </c>
      <c r="I38" s="33">
        <f t="shared" si="3"/>
        <v>27435025</v>
      </c>
      <c r="J38" s="33">
        <f t="shared" si="3"/>
        <v>239687343</v>
      </c>
      <c r="K38" s="33">
        <f t="shared" si="3"/>
        <v>23449606</v>
      </c>
      <c r="L38" s="33">
        <f t="shared" si="3"/>
        <v>-78278949</v>
      </c>
      <c r="M38" s="33">
        <f t="shared" si="3"/>
        <v>85942776</v>
      </c>
      <c r="N38" s="33">
        <f t="shared" si="3"/>
        <v>31113433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270800776</v>
      </c>
      <c r="X38" s="33">
        <f t="shared" si="3"/>
        <v>604331645</v>
      </c>
      <c r="Y38" s="33">
        <f t="shared" si="3"/>
        <v>-333530869</v>
      </c>
      <c r="Z38" s="34">
        <f>+IF(X38&lt;&gt;0,+(Y38/X38)*100,0)</f>
        <v>-55.19003874106245</v>
      </c>
      <c r="AA38" s="35">
        <f>+AA17+AA27+AA36</f>
        <v>1116855627</v>
      </c>
    </row>
    <row r="39" spans="1:27" ht="13.5">
      <c r="A39" s="22" t="s">
        <v>59</v>
      </c>
      <c r="B39" s="16"/>
      <c r="C39" s="31">
        <v>600518420</v>
      </c>
      <c r="D39" s="31"/>
      <c r="E39" s="32">
        <v>2012796013</v>
      </c>
      <c r="F39" s="33">
        <v>2012796013</v>
      </c>
      <c r="G39" s="33">
        <v>1186049086</v>
      </c>
      <c r="H39" s="33">
        <v>1340020244</v>
      </c>
      <c r="I39" s="33">
        <v>1398301404</v>
      </c>
      <c r="J39" s="33">
        <v>1186049086</v>
      </c>
      <c r="K39" s="33">
        <v>1425736429</v>
      </c>
      <c r="L39" s="33">
        <v>1449186035</v>
      </c>
      <c r="M39" s="33">
        <v>1370907086</v>
      </c>
      <c r="N39" s="33">
        <v>1425736429</v>
      </c>
      <c r="O39" s="33"/>
      <c r="P39" s="33"/>
      <c r="Q39" s="33"/>
      <c r="R39" s="33"/>
      <c r="S39" s="33"/>
      <c r="T39" s="33"/>
      <c r="U39" s="33"/>
      <c r="V39" s="33"/>
      <c r="W39" s="33">
        <v>1186049086</v>
      </c>
      <c r="X39" s="33">
        <v>2012796013</v>
      </c>
      <c r="Y39" s="33">
        <v>-826746927</v>
      </c>
      <c r="Z39" s="34">
        <v>-41.07</v>
      </c>
      <c r="AA39" s="35">
        <v>2012796013</v>
      </c>
    </row>
    <row r="40" spans="1:27" ht="13.5">
      <c r="A40" s="41" t="s">
        <v>60</v>
      </c>
      <c r="B40" s="42"/>
      <c r="C40" s="43">
        <v>1186049086</v>
      </c>
      <c r="D40" s="43"/>
      <c r="E40" s="44">
        <v>3129651640</v>
      </c>
      <c r="F40" s="45">
        <v>3129651640</v>
      </c>
      <c r="G40" s="45">
        <v>1340020244</v>
      </c>
      <c r="H40" s="45">
        <v>1398301404</v>
      </c>
      <c r="I40" s="45">
        <v>1425736429</v>
      </c>
      <c r="J40" s="45">
        <v>1425736429</v>
      </c>
      <c r="K40" s="45">
        <v>1449186035</v>
      </c>
      <c r="L40" s="45">
        <v>1370907086</v>
      </c>
      <c r="M40" s="45">
        <v>1456849862</v>
      </c>
      <c r="N40" s="45">
        <v>1456849862</v>
      </c>
      <c r="O40" s="45"/>
      <c r="P40" s="45"/>
      <c r="Q40" s="45"/>
      <c r="R40" s="45"/>
      <c r="S40" s="45"/>
      <c r="T40" s="45"/>
      <c r="U40" s="45"/>
      <c r="V40" s="45"/>
      <c r="W40" s="45">
        <v>1456849862</v>
      </c>
      <c r="X40" s="45">
        <v>2617127658</v>
      </c>
      <c r="Y40" s="45">
        <v>-1160277796</v>
      </c>
      <c r="Z40" s="46">
        <v>-44.33</v>
      </c>
      <c r="AA40" s="47">
        <v>3129651640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598394248</v>
      </c>
      <c r="D6" s="17"/>
      <c r="E6" s="18">
        <v>622320100</v>
      </c>
      <c r="F6" s="19">
        <v>622320100</v>
      </c>
      <c r="G6" s="19">
        <v>37269485</v>
      </c>
      <c r="H6" s="19">
        <v>45529797</v>
      </c>
      <c r="I6" s="19">
        <v>39271538</v>
      </c>
      <c r="J6" s="19">
        <v>122070820</v>
      </c>
      <c r="K6" s="19">
        <v>41020897</v>
      </c>
      <c r="L6" s="19">
        <v>58930887</v>
      </c>
      <c r="M6" s="19">
        <v>35820545</v>
      </c>
      <c r="N6" s="19">
        <v>135772329</v>
      </c>
      <c r="O6" s="19"/>
      <c r="P6" s="19"/>
      <c r="Q6" s="19"/>
      <c r="R6" s="19"/>
      <c r="S6" s="19"/>
      <c r="T6" s="19"/>
      <c r="U6" s="19"/>
      <c r="V6" s="19"/>
      <c r="W6" s="19">
        <v>257843149</v>
      </c>
      <c r="X6" s="19">
        <v>310660208</v>
      </c>
      <c r="Y6" s="19">
        <v>-52817059</v>
      </c>
      <c r="Z6" s="20">
        <v>-17</v>
      </c>
      <c r="AA6" s="21">
        <v>622320100</v>
      </c>
    </row>
    <row r="7" spans="1:27" ht="13.5">
      <c r="A7" s="22" t="s">
        <v>34</v>
      </c>
      <c r="B7" s="16"/>
      <c r="C7" s="17">
        <v>3395470884</v>
      </c>
      <c r="D7" s="17"/>
      <c r="E7" s="18">
        <v>3509001491</v>
      </c>
      <c r="F7" s="19">
        <v>3509001491</v>
      </c>
      <c r="G7" s="19">
        <v>155583445</v>
      </c>
      <c r="H7" s="19">
        <v>201817221</v>
      </c>
      <c r="I7" s="19">
        <v>179620899</v>
      </c>
      <c r="J7" s="19">
        <v>537021565</v>
      </c>
      <c r="K7" s="19">
        <v>169710663</v>
      </c>
      <c r="L7" s="19">
        <v>172763572</v>
      </c>
      <c r="M7" s="19">
        <v>139412894</v>
      </c>
      <c r="N7" s="19">
        <v>481887129</v>
      </c>
      <c r="O7" s="19"/>
      <c r="P7" s="19"/>
      <c r="Q7" s="19"/>
      <c r="R7" s="19"/>
      <c r="S7" s="19"/>
      <c r="T7" s="19"/>
      <c r="U7" s="19"/>
      <c r="V7" s="19"/>
      <c r="W7" s="19">
        <v>1018908694</v>
      </c>
      <c r="X7" s="19">
        <v>1857685211</v>
      </c>
      <c r="Y7" s="19">
        <v>-838776517</v>
      </c>
      <c r="Z7" s="20">
        <v>-45.15</v>
      </c>
      <c r="AA7" s="21">
        <v>3509001491</v>
      </c>
    </row>
    <row r="8" spans="1:27" ht="13.5">
      <c r="A8" s="22" t="s">
        <v>35</v>
      </c>
      <c r="B8" s="16"/>
      <c r="C8" s="17">
        <v>51136013</v>
      </c>
      <c r="D8" s="17"/>
      <c r="E8" s="18">
        <v>207508238</v>
      </c>
      <c r="F8" s="19">
        <v>207508238</v>
      </c>
      <c r="G8" s="19">
        <v>102218653</v>
      </c>
      <c r="H8" s="19">
        <v>104730016</v>
      </c>
      <c r="I8" s="19">
        <v>100152431</v>
      </c>
      <c r="J8" s="19">
        <v>307101100</v>
      </c>
      <c r="K8" s="19">
        <v>88950837</v>
      </c>
      <c r="L8" s="19">
        <v>90399520</v>
      </c>
      <c r="M8" s="19">
        <v>76977678</v>
      </c>
      <c r="N8" s="19">
        <v>256328035</v>
      </c>
      <c r="O8" s="19"/>
      <c r="P8" s="19"/>
      <c r="Q8" s="19"/>
      <c r="R8" s="19"/>
      <c r="S8" s="19"/>
      <c r="T8" s="19"/>
      <c r="U8" s="19"/>
      <c r="V8" s="19"/>
      <c r="W8" s="19">
        <v>563429135</v>
      </c>
      <c r="X8" s="19">
        <v>15759263</v>
      </c>
      <c r="Y8" s="19">
        <v>547669872</v>
      </c>
      <c r="Z8" s="20">
        <v>3475.23</v>
      </c>
      <c r="AA8" s="21">
        <v>207508238</v>
      </c>
    </row>
    <row r="9" spans="1:27" ht="13.5">
      <c r="A9" s="22" t="s">
        <v>36</v>
      </c>
      <c r="B9" s="16"/>
      <c r="C9" s="17">
        <v>862268037</v>
      </c>
      <c r="D9" s="17"/>
      <c r="E9" s="18">
        <v>682074079</v>
      </c>
      <c r="F9" s="19">
        <v>682074079</v>
      </c>
      <c r="G9" s="19">
        <v>253575000</v>
      </c>
      <c r="H9" s="19"/>
      <c r="I9" s="19"/>
      <c r="J9" s="19">
        <v>253575000</v>
      </c>
      <c r="K9" s="19"/>
      <c r="L9" s="19"/>
      <c r="M9" s="19">
        <v>202861000</v>
      </c>
      <c r="N9" s="19">
        <v>202861000</v>
      </c>
      <c r="O9" s="19"/>
      <c r="P9" s="19"/>
      <c r="Q9" s="19"/>
      <c r="R9" s="19"/>
      <c r="S9" s="19"/>
      <c r="T9" s="19"/>
      <c r="U9" s="19"/>
      <c r="V9" s="19"/>
      <c r="W9" s="19">
        <v>456436000</v>
      </c>
      <c r="X9" s="19">
        <v>596946076</v>
      </c>
      <c r="Y9" s="19">
        <v>-140510076</v>
      </c>
      <c r="Z9" s="20">
        <v>-23.54</v>
      </c>
      <c r="AA9" s="21">
        <v>682074079</v>
      </c>
    </row>
    <row r="10" spans="1:27" ht="13.5">
      <c r="A10" s="22" t="s">
        <v>37</v>
      </c>
      <c r="B10" s="16"/>
      <c r="C10" s="17"/>
      <c r="D10" s="17"/>
      <c r="E10" s="18">
        <v>187768980</v>
      </c>
      <c r="F10" s="19">
        <v>187768980</v>
      </c>
      <c r="G10" s="19">
        <v>86213000</v>
      </c>
      <c r="H10" s="19">
        <v>20553000</v>
      </c>
      <c r="I10" s="19"/>
      <c r="J10" s="19">
        <v>106766000</v>
      </c>
      <c r="K10" s="19">
        <v>485000</v>
      </c>
      <c r="L10" s="19"/>
      <c r="M10" s="19">
        <v>77537000</v>
      </c>
      <c r="N10" s="19">
        <v>78022000</v>
      </c>
      <c r="O10" s="19"/>
      <c r="P10" s="19"/>
      <c r="Q10" s="19"/>
      <c r="R10" s="19"/>
      <c r="S10" s="19"/>
      <c r="T10" s="19"/>
      <c r="U10" s="19"/>
      <c r="V10" s="19"/>
      <c r="W10" s="19">
        <v>184788000</v>
      </c>
      <c r="X10" s="19">
        <v>93884490</v>
      </c>
      <c r="Y10" s="19">
        <v>90903510</v>
      </c>
      <c r="Z10" s="20">
        <v>96.82</v>
      </c>
      <c r="AA10" s="21">
        <v>187768980</v>
      </c>
    </row>
    <row r="11" spans="1:27" ht="13.5">
      <c r="A11" s="22" t="s">
        <v>38</v>
      </c>
      <c r="B11" s="16"/>
      <c r="C11" s="17">
        <v>46714693</v>
      </c>
      <c r="D11" s="17"/>
      <c r="E11" s="18">
        <v>47815278</v>
      </c>
      <c r="F11" s="19">
        <v>47815278</v>
      </c>
      <c r="G11" s="19">
        <v>3419126</v>
      </c>
      <c r="H11" s="19">
        <v>7358648</v>
      </c>
      <c r="I11" s="19">
        <v>3465695</v>
      </c>
      <c r="J11" s="19">
        <v>14243469</v>
      </c>
      <c r="K11" s="19">
        <v>4048132</v>
      </c>
      <c r="L11" s="19">
        <v>3948025</v>
      </c>
      <c r="M11" s="19">
        <v>6922270</v>
      </c>
      <c r="N11" s="19">
        <v>14918427</v>
      </c>
      <c r="O11" s="19"/>
      <c r="P11" s="19"/>
      <c r="Q11" s="19"/>
      <c r="R11" s="19"/>
      <c r="S11" s="19"/>
      <c r="T11" s="19"/>
      <c r="U11" s="19"/>
      <c r="V11" s="19"/>
      <c r="W11" s="19">
        <v>29161896</v>
      </c>
      <c r="X11" s="19">
        <v>23155947</v>
      </c>
      <c r="Y11" s="19">
        <v>6005949</v>
      </c>
      <c r="Z11" s="20">
        <v>25.94</v>
      </c>
      <c r="AA11" s="21">
        <v>47815278</v>
      </c>
    </row>
    <row r="12" spans="1:27" ht="13.5">
      <c r="A12" s="22" t="s">
        <v>39</v>
      </c>
      <c r="B12" s="16"/>
      <c r="C12" s="17">
        <v>3025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-4742698277</v>
      </c>
      <c r="D14" s="17"/>
      <c r="E14" s="18">
        <v>-4899039001</v>
      </c>
      <c r="F14" s="19">
        <v>-4899039001</v>
      </c>
      <c r="G14" s="19">
        <v>-631442987</v>
      </c>
      <c r="H14" s="19">
        <v>-449630996</v>
      </c>
      <c r="I14" s="19">
        <v>-316603811</v>
      </c>
      <c r="J14" s="19">
        <v>-1397677794</v>
      </c>
      <c r="K14" s="19">
        <v>-280703156</v>
      </c>
      <c r="L14" s="19">
        <v>-310198022</v>
      </c>
      <c r="M14" s="19">
        <v>-461231844</v>
      </c>
      <c r="N14" s="19">
        <v>-1052133022</v>
      </c>
      <c r="O14" s="19"/>
      <c r="P14" s="19"/>
      <c r="Q14" s="19"/>
      <c r="R14" s="19"/>
      <c r="S14" s="19"/>
      <c r="T14" s="19"/>
      <c r="U14" s="19"/>
      <c r="V14" s="19"/>
      <c r="W14" s="19">
        <v>-2449810816</v>
      </c>
      <c r="X14" s="19">
        <v>-2671184760</v>
      </c>
      <c r="Y14" s="19">
        <v>221373944</v>
      </c>
      <c r="Z14" s="20">
        <v>-8.29</v>
      </c>
      <c r="AA14" s="21">
        <v>-4899039001</v>
      </c>
    </row>
    <row r="15" spans="1:27" ht="13.5">
      <c r="A15" s="22" t="s">
        <v>42</v>
      </c>
      <c r="B15" s="16"/>
      <c r="C15" s="17">
        <v>-23148731</v>
      </c>
      <c r="D15" s="17"/>
      <c r="E15" s="18">
        <v>-10331590</v>
      </c>
      <c r="F15" s="19">
        <v>-10331590</v>
      </c>
      <c r="G15" s="19">
        <v>-5459</v>
      </c>
      <c r="H15" s="19">
        <v>-1904341</v>
      </c>
      <c r="I15" s="19">
        <v>-96304</v>
      </c>
      <c r="J15" s="19">
        <v>-2006104</v>
      </c>
      <c r="K15" s="19">
        <v>-61077</v>
      </c>
      <c r="L15" s="19">
        <v>-640515</v>
      </c>
      <c r="M15" s="19">
        <v>-2372145</v>
      </c>
      <c r="N15" s="19">
        <v>-3073737</v>
      </c>
      <c r="O15" s="19"/>
      <c r="P15" s="19"/>
      <c r="Q15" s="19"/>
      <c r="R15" s="19"/>
      <c r="S15" s="19"/>
      <c r="T15" s="19"/>
      <c r="U15" s="19"/>
      <c r="V15" s="19"/>
      <c r="W15" s="19">
        <v>-5079841</v>
      </c>
      <c r="X15" s="19">
        <v>-2687591</v>
      </c>
      <c r="Y15" s="19">
        <v>-2392250</v>
      </c>
      <c r="Z15" s="20">
        <v>89.01</v>
      </c>
      <c r="AA15" s="21">
        <v>-10331590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188139892</v>
      </c>
      <c r="D17" s="25">
        <f>SUM(D6:D16)</f>
        <v>0</v>
      </c>
      <c r="E17" s="26">
        <f t="shared" si="0"/>
        <v>347117575</v>
      </c>
      <c r="F17" s="27">
        <f t="shared" si="0"/>
        <v>347117575</v>
      </c>
      <c r="G17" s="27">
        <f t="shared" si="0"/>
        <v>6830263</v>
      </c>
      <c r="H17" s="27">
        <f t="shared" si="0"/>
        <v>-71546655</v>
      </c>
      <c r="I17" s="27">
        <f t="shared" si="0"/>
        <v>5810448</v>
      </c>
      <c r="J17" s="27">
        <f t="shared" si="0"/>
        <v>-58905944</v>
      </c>
      <c r="K17" s="27">
        <f t="shared" si="0"/>
        <v>23451296</v>
      </c>
      <c r="L17" s="27">
        <f t="shared" si="0"/>
        <v>15203467</v>
      </c>
      <c r="M17" s="27">
        <f t="shared" si="0"/>
        <v>75927398</v>
      </c>
      <c r="N17" s="27">
        <f t="shared" si="0"/>
        <v>114582161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55676217</v>
      </c>
      <c r="X17" s="27">
        <f t="shared" si="0"/>
        <v>224218844</v>
      </c>
      <c r="Y17" s="27">
        <f t="shared" si="0"/>
        <v>-168542627</v>
      </c>
      <c r="Z17" s="28">
        <f>+IF(X17&lt;&gt;0,+(Y17/X17)*100,0)</f>
        <v>-75.16880561564219</v>
      </c>
      <c r="AA17" s="29">
        <f>SUM(AA6:AA16)</f>
        <v>347117575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9482913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1849274</v>
      </c>
      <c r="H24" s="19"/>
      <c r="I24" s="19">
        <v>18303260</v>
      </c>
      <c r="J24" s="19">
        <v>20152534</v>
      </c>
      <c r="K24" s="19"/>
      <c r="L24" s="19">
        <v>265402</v>
      </c>
      <c r="M24" s="19"/>
      <c r="N24" s="19">
        <v>265402</v>
      </c>
      <c r="O24" s="19"/>
      <c r="P24" s="19"/>
      <c r="Q24" s="19"/>
      <c r="R24" s="19"/>
      <c r="S24" s="19"/>
      <c r="T24" s="19"/>
      <c r="U24" s="19"/>
      <c r="V24" s="19"/>
      <c r="W24" s="19">
        <v>20417936</v>
      </c>
      <c r="X24" s="19"/>
      <c r="Y24" s="19">
        <v>20417936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-240880077</v>
      </c>
      <c r="D26" s="17"/>
      <c r="E26" s="18">
        <v>-328917372</v>
      </c>
      <c r="F26" s="19">
        <v>-328917372</v>
      </c>
      <c r="G26" s="19">
        <v>-39665450</v>
      </c>
      <c r="H26" s="19"/>
      <c r="I26" s="19">
        <v>-18241825</v>
      </c>
      <c r="J26" s="19">
        <v>-57907275</v>
      </c>
      <c r="K26" s="19">
        <v>-46312104</v>
      </c>
      <c r="L26" s="19">
        <v>-14418853</v>
      </c>
      <c r="M26" s="19">
        <v>-18600142</v>
      </c>
      <c r="N26" s="19">
        <v>-79331099</v>
      </c>
      <c r="O26" s="19"/>
      <c r="P26" s="19"/>
      <c r="Q26" s="19"/>
      <c r="R26" s="19"/>
      <c r="S26" s="19"/>
      <c r="T26" s="19"/>
      <c r="U26" s="19"/>
      <c r="V26" s="19"/>
      <c r="W26" s="19">
        <v>-137238374</v>
      </c>
      <c r="X26" s="19">
        <v>-164458686</v>
      </c>
      <c r="Y26" s="19">
        <v>27220312</v>
      </c>
      <c r="Z26" s="20">
        <v>-16.55</v>
      </c>
      <c r="AA26" s="21">
        <v>-328917372</v>
      </c>
    </row>
    <row r="27" spans="1:27" ht="13.5">
      <c r="A27" s="23" t="s">
        <v>51</v>
      </c>
      <c r="B27" s="24"/>
      <c r="C27" s="25">
        <f aca="true" t="shared" si="1" ref="C27:Y27">SUM(C21:C26)</f>
        <v>-231397164</v>
      </c>
      <c r="D27" s="25">
        <f>SUM(D21:D26)</f>
        <v>0</v>
      </c>
      <c r="E27" s="26">
        <f t="shared" si="1"/>
        <v>-328917372</v>
      </c>
      <c r="F27" s="27">
        <f t="shared" si="1"/>
        <v>-328917372</v>
      </c>
      <c r="G27" s="27">
        <f t="shared" si="1"/>
        <v>-37816176</v>
      </c>
      <c r="H27" s="27">
        <f t="shared" si="1"/>
        <v>0</v>
      </c>
      <c r="I27" s="27">
        <f t="shared" si="1"/>
        <v>61435</v>
      </c>
      <c r="J27" s="27">
        <f t="shared" si="1"/>
        <v>-37754741</v>
      </c>
      <c r="K27" s="27">
        <f t="shared" si="1"/>
        <v>-46312104</v>
      </c>
      <c r="L27" s="27">
        <f t="shared" si="1"/>
        <v>-14153451</v>
      </c>
      <c r="M27" s="27">
        <f t="shared" si="1"/>
        <v>-18600142</v>
      </c>
      <c r="N27" s="27">
        <f t="shared" si="1"/>
        <v>-79065697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-116820438</v>
      </c>
      <c r="X27" s="27">
        <f t="shared" si="1"/>
        <v>-164458686</v>
      </c>
      <c r="Y27" s="27">
        <f t="shared" si="1"/>
        <v>47638248</v>
      </c>
      <c r="Z27" s="28">
        <f>+IF(X27&lt;&gt;0,+(Y27/X27)*100,0)</f>
        <v>-28.966696231538663</v>
      </c>
      <c r="AA27" s="29">
        <f>SUM(AA21:AA26)</f>
        <v>-328917372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-4268305</v>
      </c>
      <c r="D35" s="17"/>
      <c r="E35" s="18">
        <v>-16799856</v>
      </c>
      <c r="F35" s="19">
        <v>-16799856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-8399928</v>
      </c>
      <c r="Y35" s="19">
        <v>8399928</v>
      </c>
      <c r="Z35" s="20">
        <v>-100</v>
      </c>
      <c r="AA35" s="21">
        <v>-16799856</v>
      </c>
    </row>
    <row r="36" spans="1:27" ht="13.5">
      <c r="A36" s="23" t="s">
        <v>57</v>
      </c>
      <c r="B36" s="24"/>
      <c r="C36" s="25">
        <f aca="true" t="shared" si="2" ref="C36:Y36">SUM(C31:C35)</f>
        <v>-4268305</v>
      </c>
      <c r="D36" s="25">
        <f>SUM(D31:D35)</f>
        <v>0</v>
      </c>
      <c r="E36" s="26">
        <f t="shared" si="2"/>
        <v>-16799856</v>
      </c>
      <c r="F36" s="27">
        <f t="shared" si="2"/>
        <v>-16799856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-8399928</v>
      </c>
      <c r="Y36" s="27">
        <f t="shared" si="2"/>
        <v>8399928</v>
      </c>
      <c r="Z36" s="28">
        <f>+IF(X36&lt;&gt;0,+(Y36/X36)*100,0)</f>
        <v>-100</v>
      </c>
      <c r="AA36" s="29">
        <f>SUM(AA31:AA35)</f>
        <v>-16799856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-47525577</v>
      </c>
      <c r="D38" s="31">
        <f>+D17+D27+D36</f>
        <v>0</v>
      </c>
      <c r="E38" s="32">
        <f t="shared" si="3"/>
        <v>1400347</v>
      </c>
      <c r="F38" s="33">
        <f t="shared" si="3"/>
        <v>1400347</v>
      </c>
      <c r="G38" s="33">
        <f t="shared" si="3"/>
        <v>-30985913</v>
      </c>
      <c r="H38" s="33">
        <f t="shared" si="3"/>
        <v>-71546655</v>
      </c>
      <c r="I38" s="33">
        <f t="shared" si="3"/>
        <v>5871883</v>
      </c>
      <c r="J38" s="33">
        <f t="shared" si="3"/>
        <v>-96660685</v>
      </c>
      <c r="K38" s="33">
        <f t="shared" si="3"/>
        <v>-22860808</v>
      </c>
      <c r="L38" s="33">
        <f t="shared" si="3"/>
        <v>1050016</v>
      </c>
      <c r="M38" s="33">
        <f t="shared" si="3"/>
        <v>57327256</v>
      </c>
      <c r="N38" s="33">
        <f t="shared" si="3"/>
        <v>35516464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-61144221</v>
      </c>
      <c r="X38" s="33">
        <f t="shared" si="3"/>
        <v>51360230</v>
      </c>
      <c r="Y38" s="33">
        <f t="shared" si="3"/>
        <v>-112504451</v>
      </c>
      <c r="Z38" s="34">
        <f>+IF(X38&lt;&gt;0,+(Y38/X38)*100,0)</f>
        <v>-219.0497414049742</v>
      </c>
      <c r="AA38" s="35">
        <f>+AA17+AA27+AA36</f>
        <v>1400347</v>
      </c>
    </row>
    <row r="39" spans="1:27" ht="13.5">
      <c r="A39" s="22" t="s">
        <v>59</v>
      </c>
      <c r="B39" s="16"/>
      <c r="C39" s="31">
        <v>123981682</v>
      </c>
      <c r="D39" s="31"/>
      <c r="E39" s="32">
        <v>123981683</v>
      </c>
      <c r="F39" s="33">
        <v>123981683</v>
      </c>
      <c r="G39" s="33">
        <v>400385</v>
      </c>
      <c r="H39" s="33">
        <v>-30585528</v>
      </c>
      <c r="I39" s="33">
        <v>-102132183</v>
      </c>
      <c r="J39" s="33">
        <v>400385</v>
      </c>
      <c r="K39" s="33">
        <v>-96260300</v>
      </c>
      <c r="L39" s="33">
        <v>-119121108</v>
      </c>
      <c r="M39" s="33">
        <v>-118071092</v>
      </c>
      <c r="N39" s="33">
        <v>-96260300</v>
      </c>
      <c r="O39" s="33"/>
      <c r="P39" s="33"/>
      <c r="Q39" s="33"/>
      <c r="R39" s="33"/>
      <c r="S39" s="33"/>
      <c r="T39" s="33"/>
      <c r="U39" s="33"/>
      <c r="V39" s="33"/>
      <c r="W39" s="33">
        <v>400385</v>
      </c>
      <c r="X39" s="33">
        <v>123981683</v>
      </c>
      <c r="Y39" s="33">
        <v>-123581298</v>
      </c>
      <c r="Z39" s="34">
        <v>-99.68</v>
      </c>
      <c r="AA39" s="35">
        <v>123981683</v>
      </c>
    </row>
    <row r="40" spans="1:27" ht="13.5">
      <c r="A40" s="41" t="s">
        <v>60</v>
      </c>
      <c r="B40" s="42"/>
      <c r="C40" s="43">
        <v>76456105</v>
      </c>
      <c r="D40" s="43"/>
      <c r="E40" s="44">
        <v>125382032</v>
      </c>
      <c r="F40" s="45">
        <v>125382032</v>
      </c>
      <c r="G40" s="45">
        <v>-30585528</v>
      </c>
      <c r="H40" s="45">
        <v>-102132183</v>
      </c>
      <c r="I40" s="45">
        <v>-96260300</v>
      </c>
      <c r="J40" s="45">
        <v>-96260300</v>
      </c>
      <c r="K40" s="45">
        <v>-119121108</v>
      </c>
      <c r="L40" s="45">
        <v>-118071092</v>
      </c>
      <c r="M40" s="45">
        <v>-60743836</v>
      </c>
      <c r="N40" s="45">
        <v>-60743836</v>
      </c>
      <c r="O40" s="45"/>
      <c r="P40" s="45"/>
      <c r="Q40" s="45"/>
      <c r="R40" s="45"/>
      <c r="S40" s="45"/>
      <c r="T40" s="45"/>
      <c r="U40" s="45"/>
      <c r="V40" s="45"/>
      <c r="W40" s="45">
        <v>-60743836</v>
      </c>
      <c r="X40" s="45">
        <v>175341915</v>
      </c>
      <c r="Y40" s="45">
        <v>-236085751</v>
      </c>
      <c r="Z40" s="46">
        <v>-134.64</v>
      </c>
      <c r="AA40" s="47">
        <v>125382032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146376223</v>
      </c>
      <c r="D6" s="17"/>
      <c r="E6" s="18">
        <v>154255331</v>
      </c>
      <c r="F6" s="19">
        <v>162308161</v>
      </c>
      <c r="G6" s="19">
        <v>13711729</v>
      </c>
      <c r="H6" s="19">
        <v>13660642</v>
      </c>
      <c r="I6" s="19">
        <v>12503168</v>
      </c>
      <c r="J6" s="19">
        <v>39875539</v>
      </c>
      <c r="K6" s="19">
        <v>13715710</v>
      </c>
      <c r="L6" s="19">
        <v>13777271</v>
      </c>
      <c r="M6" s="19">
        <v>13812971</v>
      </c>
      <c r="N6" s="19">
        <v>41305952</v>
      </c>
      <c r="O6" s="19"/>
      <c r="P6" s="19"/>
      <c r="Q6" s="19"/>
      <c r="R6" s="19"/>
      <c r="S6" s="19"/>
      <c r="T6" s="19"/>
      <c r="U6" s="19"/>
      <c r="V6" s="19"/>
      <c r="W6" s="19">
        <v>81181491</v>
      </c>
      <c r="X6" s="19">
        <v>81181489</v>
      </c>
      <c r="Y6" s="19">
        <v>2</v>
      </c>
      <c r="Z6" s="20"/>
      <c r="AA6" s="21">
        <v>162308161</v>
      </c>
    </row>
    <row r="7" spans="1:27" ht="13.5">
      <c r="A7" s="22" t="s">
        <v>34</v>
      </c>
      <c r="B7" s="16"/>
      <c r="C7" s="17">
        <v>393634313</v>
      </c>
      <c r="D7" s="17"/>
      <c r="E7" s="18">
        <v>468908252</v>
      </c>
      <c r="F7" s="19">
        <v>468099041</v>
      </c>
      <c r="G7" s="19">
        <v>93395452</v>
      </c>
      <c r="H7" s="19">
        <v>33529528</v>
      </c>
      <c r="I7" s="19">
        <v>42862694</v>
      </c>
      <c r="J7" s="19">
        <v>169787674</v>
      </c>
      <c r="K7" s="19">
        <v>35079086</v>
      </c>
      <c r="L7" s="19">
        <v>26134340</v>
      </c>
      <c r="M7" s="19">
        <v>32950711</v>
      </c>
      <c r="N7" s="19">
        <v>94164137</v>
      </c>
      <c r="O7" s="19"/>
      <c r="P7" s="19"/>
      <c r="Q7" s="19"/>
      <c r="R7" s="19"/>
      <c r="S7" s="19"/>
      <c r="T7" s="19"/>
      <c r="U7" s="19"/>
      <c r="V7" s="19"/>
      <c r="W7" s="19">
        <v>263951811</v>
      </c>
      <c r="X7" s="19">
        <v>274483657</v>
      </c>
      <c r="Y7" s="19">
        <v>-10531846</v>
      </c>
      <c r="Z7" s="20">
        <v>-3.84</v>
      </c>
      <c r="AA7" s="21">
        <v>468099041</v>
      </c>
    </row>
    <row r="8" spans="1:27" ht="13.5">
      <c r="A8" s="22" t="s">
        <v>35</v>
      </c>
      <c r="B8" s="16"/>
      <c r="C8" s="17">
        <v>90214570</v>
      </c>
      <c r="D8" s="17"/>
      <c r="E8" s="18">
        <v>99758505</v>
      </c>
      <c r="F8" s="19">
        <v>86261280</v>
      </c>
      <c r="G8" s="19">
        <v>1397141</v>
      </c>
      <c r="H8" s="19">
        <v>19713102</v>
      </c>
      <c r="I8" s="19">
        <v>8996576</v>
      </c>
      <c r="J8" s="19">
        <v>30106819</v>
      </c>
      <c r="K8" s="19">
        <v>15283399</v>
      </c>
      <c r="L8" s="19">
        <v>13418461</v>
      </c>
      <c r="M8" s="19">
        <v>5653707</v>
      </c>
      <c r="N8" s="19">
        <v>34355567</v>
      </c>
      <c r="O8" s="19"/>
      <c r="P8" s="19"/>
      <c r="Q8" s="19"/>
      <c r="R8" s="19"/>
      <c r="S8" s="19"/>
      <c r="T8" s="19"/>
      <c r="U8" s="19"/>
      <c r="V8" s="19"/>
      <c r="W8" s="19">
        <v>64462386</v>
      </c>
      <c r="X8" s="19">
        <v>24663447</v>
      </c>
      <c r="Y8" s="19">
        <v>39798939</v>
      </c>
      <c r="Z8" s="20">
        <v>161.37</v>
      </c>
      <c r="AA8" s="21">
        <v>86261280</v>
      </c>
    </row>
    <row r="9" spans="1:27" ht="13.5">
      <c r="A9" s="22" t="s">
        <v>36</v>
      </c>
      <c r="B9" s="16"/>
      <c r="C9" s="17">
        <v>84176846</v>
      </c>
      <c r="D9" s="17"/>
      <c r="E9" s="18">
        <v>96252948</v>
      </c>
      <c r="F9" s="19">
        <v>95446947</v>
      </c>
      <c r="G9" s="19">
        <v>37731999</v>
      </c>
      <c r="H9" s="19">
        <v>1795000</v>
      </c>
      <c r="I9" s="19">
        <v>153557</v>
      </c>
      <c r="J9" s="19">
        <v>39680556</v>
      </c>
      <c r="K9" s="19">
        <v>839663</v>
      </c>
      <c r="L9" s="19">
        <v>577693</v>
      </c>
      <c r="M9" s="19">
        <v>25469001</v>
      </c>
      <c r="N9" s="19">
        <v>26886357</v>
      </c>
      <c r="O9" s="19"/>
      <c r="P9" s="19"/>
      <c r="Q9" s="19"/>
      <c r="R9" s="19"/>
      <c r="S9" s="19"/>
      <c r="T9" s="19"/>
      <c r="U9" s="19"/>
      <c r="V9" s="19"/>
      <c r="W9" s="19">
        <v>66566913</v>
      </c>
      <c r="X9" s="19">
        <v>66566913</v>
      </c>
      <c r="Y9" s="19"/>
      <c r="Z9" s="20"/>
      <c r="AA9" s="21">
        <v>95446947</v>
      </c>
    </row>
    <row r="10" spans="1:27" ht="13.5">
      <c r="A10" s="22" t="s">
        <v>37</v>
      </c>
      <c r="B10" s="16"/>
      <c r="C10" s="17">
        <v>38703861</v>
      </c>
      <c r="D10" s="17"/>
      <c r="E10" s="18">
        <v>40369001</v>
      </c>
      <c r="F10" s="19">
        <v>41674999</v>
      </c>
      <c r="G10" s="19">
        <v>13225002</v>
      </c>
      <c r="H10" s="19">
        <v>-13225002</v>
      </c>
      <c r="I10" s="19">
        <v>3424144</v>
      </c>
      <c r="J10" s="19">
        <v>3424144</v>
      </c>
      <c r="K10" s="19">
        <v>2116929</v>
      </c>
      <c r="L10" s="19">
        <v>5206696</v>
      </c>
      <c r="M10" s="19"/>
      <c r="N10" s="19">
        <v>7323625</v>
      </c>
      <c r="O10" s="19"/>
      <c r="P10" s="19"/>
      <c r="Q10" s="19"/>
      <c r="R10" s="19"/>
      <c r="S10" s="19"/>
      <c r="T10" s="19"/>
      <c r="U10" s="19"/>
      <c r="V10" s="19"/>
      <c r="W10" s="19">
        <v>10747769</v>
      </c>
      <c r="X10" s="19">
        <v>10747771</v>
      </c>
      <c r="Y10" s="19">
        <v>-2</v>
      </c>
      <c r="Z10" s="20"/>
      <c r="AA10" s="21">
        <v>41674999</v>
      </c>
    </row>
    <row r="11" spans="1:27" ht="13.5">
      <c r="A11" s="22" t="s">
        <v>38</v>
      </c>
      <c r="B11" s="16"/>
      <c r="C11" s="17">
        <v>18864819</v>
      </c>
      <c r="D11" s="17"/>
      <c r="E11" s="18">
        <v>12200000</v>
      </c>
      <c r="F11" s="19">
        <v>12200004</v>
      </c>
      <c r="G11" s="19">
        <v>192548</v>
      </c>
      <c r="H11" s="19">
        <v>1317936</v>
      </c>
      <c r="I11" s="19">
        <v>1148472</v>
      </c>
      <c r="J11" s="19">
        <v>2658956</v>
      </c>
      <c r="K11" s="19">
        <v>1225552</v>
      </c>
      <c r="L11" s="19">
        <v>1062520</v>
      </c>
      <c r="M11" s="19">
        <v>1107320</v>
      </c>
      <c r="N11" s="19">
        <v>3395392</v>
      </c>
      <c r="O11" s="19"/>
      <c r="P11" s="19"/>
      <c r="Q11" s="19"/>
      <c r="R11" s="19"/>
      <c r="S11" s="19"/>
      <c r="T11" s="19"/>
      <c r="U11" s="19"/>
      <c r="V11" s="19"/>
      <c r="W11" s="19">
        <v>6054348</v>
      </c>
      <c r="X11" s="19">
        <v>6054348</v>
      </c>
      <c r="Y11" s="19"/>
      <c r="Z11" s="20"/>
      <c r="AA11" s="21">
        <v>12200004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-636840409</v>
      </c>
      <c r="D14" s="17"/>
      <c r="E14" s="18">
        <v>-768638300</v>
      </c>
      <c r="F14" s="19">
        <v>-763956246</v>
      </c>
      <c r="G14" s="19">
        <v>-75940957</v>
      </c>
      <c r="H14" s="19">
        <v>-52769027</v>
      </c>
      <c r="I14" s="19">
        <v>-71490085</v>
      </c>
      <c r="J14" s="19">
        <v>-200200069</v>
      </c>
      <c r="K14" s="19">
        <v>-56349586</v>
      </c>
      <c r="L14" s="19">
        <v>-59363366</v>
      </c>
      <c r="M14" s="19">
        <v>-44866851</v>
      </c>
      <c r="N14" s="19">
        <v>-160579803</v>
      </c>
      <c r="O14" s="19"/>
      <c r="P14" s="19"/>
      <c r="Q14" s="19"/>
      <c r="R14" s="19"/>
      <c r="S14" s="19"/>
      <c r="T14" s="19"/>
      <c r="U14" s="19"/>
      <c r="V14" s="19"/>
      <c r="W14" s="19">
        <v>-360779872</v>
      </c>
      <c r="X14" s="19">
        <v>-378314434</v>
      </c>
      <c r="Y14" s="19">
        <v>17534562</v>
      </c>
      <c r="Z14" s="20">
        <v>-4.63</v>
      </c>
      <c r="AA14" s="21">
        <v>-763956246</v>
      </c>
    </row>
    <row r="15" spans="1:27" ht="13.5">
      <c r="A15" s="22" t="s">
        <v>42</v>
      </c>
      <c r="B15" s="16"/>
      <c r="C15" s="17">
        <v>-18887516</v>
      </c>
      <c r="D15" s="17"/>
      <c r="E15" s="18">
        <v>-17920844</v>
      </c>
      <c r="F15" s="19">
        <v>-17920842</v>
      </c>
      <c r="G15" s="19">
        <v>-167904</v>
      </c>
      <c r="H15" s="19"/>
      <c r="I15" s="19">
        <v>-336230</v>
      </c>
      <c r="J15" s="19">
        <v>-504134</v>
      </c>
      <c r="K15" s="19">
        <v>-157664</v>
      </c>
      <c r="L15" s="19">
        <v>-159379</v>
      </c>
      <c r="M15" s="19">
        <v>-7488743</v>
      </c>
      <c r="N15" s="19">
        <v>-7805786</v>
      </c>
      <c r="O15" s="19"/>
      <c r="P15" s="19"/>
      <c r="Q15" s="19"/>
      <c r="R15" s="19"/>
      <c r="S15" s="19"/>
      <c r="T15" s="19"/>
      <c r="U15" s="19"/>
      <c r="V15" s="19"/>
      <c r="W15" s="19">
        <v>-8309920</v>
      </c>
      <c r="X15" s="19">
        <v>-42911838</v>
      </c>
      <c r="Y15" s="19">
        <v>34601918</v>
      </c>
      <c r="Z15" s="20">
        <v>-80.63</v>
      </c>
      <c r="AA15" s="21">
        <v>-17920842</v>
      </c>
    </row>
    <row r="16" spans="1:27" ht="13.5">
      <c r="A16" s="22" t="s">
        <v>43</v>
      </c>
      <c r="B16" s="16"/>
      <c r="C16" s="17">
        <v>-220620</v>
      </c>
      <c r="D16" s="17"/>
      <c r="E16" s="18"/>
      <c r="F16" s="19">
        <v>-363979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-305832</v>
      </c>
      <c r="Y16" s="19">
        <v>305832</v>
      </c>
      <c r="Z16" s="20">
        <v>-100</v>
      </c>
      <c r="AA16" s="21">
        <v>-363979</v>
      </c>
    </row>
    <row r="17" spans="1:27" ht="13.5">
      <c r="A17" s="23" t="s">
        <v>44</v>
      </c>
      <c r="B17" s="24"/>
      <c r="C17" s="25">
        <f aca="true" t="shared" si="0" ref="C17:Y17">SUM(C6:C16)</f>
        <v>116022087</v>
      </c>
      <c r="D17" s="25">
        <f>SUM(D6:D16)</f>
        <v>0</v>
      </c>
      <c r="E17" s="26">
        <f t="shared" si="0"/>
        <v>85184893</v>
      </c>
      <c r="F17" s="27">
        <f t="shared" si="0"/>
        <v>83749365</v>
      </c>
      <c r="G17" s="27">
        <f t="shared" si="0"/>
        <v>83545010</v>
      </c>
      <c r="H17" s="27">
        <f t="shared" si="0"/>
        <v>4022179</v>
      </c>
      <c r="I17" s="27">
        <f t="shared" si="0"/>
        <v>-2737704</v>
      </c>
      <c r="J17" s="27">
        <f t="shared" si="0"/>
        <v>84829485</v>
      </c>
      <c r="K17" s="27">
        <f t="shared" si="0"/>
        <v>11753089</v>
      </c>
      <c r="L17" s="27">
        <f t="shared" si="0"/>
        <v>654236</v>
      </c>
      <c r="M17" s="27">
        <f t="shared" si="0"/>
        <v>26638116</v>
      </c>
      <c r="N17" s="27">
        <f t="shared" si="0"/>
        <v>39045441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123874926</v>
      </c>
      <c r="X17" s="27">
        <f t="shared" si="0"/>
        <v>42165521</v>
      </c>
      <c r="Y17" s="27">
        <f t="shared" si="0"/>
        <v>81709405</v>
      </c>
      <c r="Z17" s="28">
        <f>+IF(X17&lt;&gt;0,+(Y17/X17)*100,0)</f>
        <v>193.7825101224292</v>
      </c>
      <c r="AA17" s="29">
        <f>SUM(AA6:AA16)</f>
        <v>83749365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1099224</v>
      </c>
      <c r="D21" s="17"/>
      <c r="E21" s="18">
        <v>100000</v>
      </c>
      <c r="F21" s="19">
        <v>9699949</v>
      </c>
      <c r="G21" s="36"/>
      <c r="H21" s="36"/>
      <c r="I21" s="36">
        <v>143953</v>
      </c>
      <c r="J21" s="19">
        <v>143953</v>
      </c>
      <c r="K21" s="36">
        <v>3262758</v>
      </c>
      <c r="L21" s="36">
        <v>118021</v>
      </c>
      <c r="M21" s="19">
        <v>1200</v>
      </c>
      <c r="N21" s="36">
        <v>3381979</v>
      </c>
      <c r="O21" s="36"/>
      <c r="P21" s="36"/>
      <c r="Q21" s="19"/>
      <c r="R21" s="36"/>
      <c r="S21" s="36"/>
      <c r="T21" s="19"/>
      <c r="U21" s="36"/>
      <c r="V21" s="36"/>
      <c r="W21" s="36">
        <v>3525932</v>
      </c>
      <c r="X21" s="19">
        <v>3406711</v>
      </c>
      <c r="Y21" s="36">
        <v>119221</v>
      </c>
      <c r="Z21" s="37">
        <v>3.5</v>
      </c>
      <c r="AA21" s="38">
        <v>9699949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-81174594</v>
      </c>
      <c r="D26" s="17"/>
      <c r="E26" s="18">
        <v>-81968732</v>
      </c>
      <c r="F26" s="19">
        <v>-92592918</v>
      </c>
      <c r="G26" s="19">
        <v>-3239196</v>
      </c>
      <c r="H26" s="19">
        <v>-1814704</v>
      </c>
      <c r="I26" s="19">
        <v>-4784320</v>
      </c>
      <c r="J26" s="19">
        <v>-9838220</v>
      </c>
      <c r="K26" s="19">
        <v>-3423075</v>
      </c>
      <c r="L26" s="19">
        <v>-7613214</v>
      </c>
      <c r="M26" s="19">
        <v>-4924497</v>
      </c>
      <c r="N26" s="19">
        <v>-15960786</v>
      </c>
      <c r="O26" s="19"/>
      <c r="P26" s="19"/>
      <c r="Q26" s="19"/>
      <c r="R26" s="19"/>
      <c r="S26" s="19"/>
      <c r="T26" s="19"/>
      <c r="U26" s="19"/>
      <c r="V26" s="19"/>
      <c r="W26" s="19">
        <v>-25799006</v>
      </c>
      <c r="X26" s="19">
        <v>-25799005</v>
      </c>
      <c r="Y26" s="19">
        <v>-1</v>
      </c>
      <c r="Z26" s="20"/>
      <c r="AA26" s="21">
        <v>-92592918</v>
      </c>
    </row>
    <row r="27" spans="1:27" ht="13.5">
      <c r="A27" s="23" t="s">
        <v>51</v>
      </c>
      <c r="B27" s="24"/>
      <c r="C27" s="25">
        <f aca="true" t="shared" si="1" ref="C27:Y27">SUM(C21:C26)</f>
        <v>-80075370</v>
      </c>
      <c r="D27" s="25">
        <f>SUM(D21:D26)</f>
        <v>0</v>
      </c>
      <c r="E27" s="26">
        <f t="shared" si="1"/>
        <v>-81868732</v>
      </c>
      <c r="F27" s="27">
        <f t="shared" si="1"/>
        <v>-82892969</v>
      </c>
      <c r="G27" s="27">
        <f t="shared" si="1"/>
        <v>-3239196</v>
      </c>
      <c r="H27" s="27">
        <f t="shared" si="1"/>
        <v>-1814704</v>
      </c>
      <c r="I27" s="27">
        <f t="shared" si="1"/>
        <v>-4640367</v>
      </c>
      <c r="J27" s="27">
        <f t="shared" si="1"/>
        <v>-9694267</v>
      </c>
      <c r="K27" s="27">
        <f t="shared" si="1"/>
        <v>-160317</v>
      </c>
      <c r="L27" s="27">
        <f t="shared" si="1"/>
        <v>-7495193</v>
      </c>
      <c r="M27" s="27">
        <f t="shared" si="1"/>
        <v>-4923297</v>
      </c>
      <c r="N27" s="27">
        <f t="shared" si="1"/>
        <v>-12578807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-22273074</v>
      </c>
      <c r="X27" s="27">
        <f t="shared" si="1"/>
        <v>-22392294</v>
      </c>
      <c r="Y27" s="27">
        <f t="shared" si="1"/>
        <v>119220</v>
      </c>
      <c r="Z27" s="28">
        <f>+IF(X27&lt;&gt;0,+(Y27/X27)*100,0)</f>
        <v>-0.5324153032288697</v>
      </c>
      <c r="AA27" s="29">
        <f>SUM(AA21:AA26)</f>
        <v>-82892969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5898168</v>
      </c>
      <c r="D32" s="17"/>
      <c r="E32" s="18">
        <v>15300000</v>
      </c>
      <c r="F32" s="19"/>
      <c r="G32" s="19">
        <v>-17399</v>
      </c>
      <c r="H32" s="19"/>
      <c r="I32" s="19"/>
      <c r="J32" s="19">
        <v>-17399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-17399</v>
      </c>
      <c r="X32" s="19"/>
      <c r="Y32" s="19">
        <v>-17399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34084</v>
      </c>
      <c r="H33" s="36"/>
      <c r="I33" s="36"/>
      <c r="J33" s="36">
        <v>34084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34084</v>
      </c>
      <c r="X33" s="36"/>
      <c r="Y33" s="19">
        <v>34084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-17365589</v>
      </c>
      <c r="D35" s="17"/>
      <c r="E35" s="18">
        <v>-24440020</v>
      </c>
      <c r="F35" s="19">
        <v>-9465025</v>
      </c>
      <c r="G35" s="19">
        <v>-256974</v>
      </c>
      <c r="H35" s="19"/>
      <c r="I35" s="19">
        <v>-1040459</v>
      </c>
      <c r="J35" s="19">
        <v>-1297433</v>
      </c>
      <c r="K35" s="19">
        <v>-438509</v>
      </c>
      <c r="L35" s="19">
        <v>-436794</v>
      </c>
      <c r="M35" s="19">
        <v>-8516849</v>
      </c>
      <c r="N35" s="19">
        <v>-9392152</v>
      </c>
      <c r="O35" s="19"/>
      <c r="P35" s="19"/>
      <c r="Q35" s="19"/>
      <c r="R35" s="19"/>
      <c r="S35" s="19"/>
      <c r="T35" s="19"/>
      <c r="U35" s="19"/>
      <c r="V35" s="19"/>
      <c r="W35" s="19">
        <v>-10689585</v>
      </c>
      <c r="X35" s="19">
        <v>-10689585</v>
      </c>
      <c r="Y35" s="19"/>
      <c r="Z35" s="20"/>
      <c r="AA35" s="21">
        <v>-9465025</v>
      </c>
    </row>
    <row r="36" spans="1:27" ht="13.5">
      <c r="A36" s="23" t="s">
        <v>57</v>
      </c>
      <c r="B36" s="24"/>
      <c r="C36" s="25">
        <f aca="true" t="shared" si="2" ref="C36:Y36">SUM(C31:C35)</f>
        <v>-11467421</v>
      </c>
      <c r="D36" s="25">
        <f>SUM(D31:D35)</f>
        <v>0</v>
      </c>
      <c r="E36" s="26">
        <f t="shared" si="2"/>
        <v>-9140020</v>
      </c>
      <c r="F36" s="27">
        <f t="shared" si="2"/>
        <v>-9465025</v>
      </c>
      <c r="G36" s="27">
        <f t="shared" si="2"/>
        <v>-240289</v>
      </c>
      <c r="H36" s="27">
        <f t="shared" si="2"/>
        <v>0</v>
      </c>
      <c r="I36" s="27">
        <f t="shared" si="2"/>
        <v>-1040459</v>
      </c>
      <c r="J36" s="27">
        <f t="shared" si="2"/>
        <v>-1280748</v>
      </c>
      <c r="K36" s="27">
        <f t="shared" si="2"/>
        <v>-438509</v>
      </c>
      <c r="L36" s="27">
        <f t="shared" si="2"/>
        <v>-436794</v>
      </c>
      <c r="M36" s="27">
        <f t="shared" si="2"/>
        <v>-8516849</v>
      </c>
      <c r="N36" s="27">
        <f t="shared" si="2"/>
        <v>-9392152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-10672900</v>
      </c>
      <c r="X36" s="27">
        <f t="shared" si="2"/>
        <v>-10689585</v>
      </c>
      <c r="Y36" s="27">
        <f t="shared" si="2"/>
        <v>16685</v>
      </c>
      <c r="Z36" s="28">
        <f>+IF(X36&lt;&gt;0,+(Y36/X36)*100,0)</f>
        <v>-0.15608650850337033</v>
      </c>
      <c r="AA36" s="29">
        <f>SUM(AA31:AA35)</f>
        <v>-9465025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24479296</v>
      </c>
      <c r="D38" s="31">
        <f>+D17+D27+D36</f>
        <v>0</v>
      </c>
      <c r="E38" s="32">
        <f t="shared" si="3"/>
        <v>-5823859</v>
      </c>
      <c r="F38" s="33">
        <f t="shared" si="3"/>
        <v>-8608629</v>
      </c>
      <c r="G38" s="33">
        <f t="shared" si="3"/>
        <v>80065525</v>
      </c>
      <c r="H38" s="33">
        <f t="shared" si="3"/>
        <v>2207475</v>
      </c>
      <c r="I38" s="33">
        <f t="shared" si="3"/>
        <v>-8418530</v>
      </c>
      <c r="J38" s="33">
        <f t="shared" si="3"/>
        <v>73854470</v>
      </c>
      <c r="K38" s="33">
        <f t="shared" si="3"/>
        <v>11154263</v>
      </c>
      <c r="L38" s="33">
        <f t="shared" si="3"/>
        <v>-7277751</v>
      </c>
      <c r="M38" s="33">
        <f t="shared" si="3"/>
        <v>13197970</v>
      </c>
      <c r="N38" s="33">
        <f t="shared" si="3"/>
        <v>17074482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90928952</v>
      </c>
      <c r="X38" s="33">
        <f t="shared" si="3"/>
        <v>9083642</v>
      </c>
      <c r="Y38" s="33">
        <f t="shared" si="3"/>
        <v>81845310</v>
      </c>
      <c r="Z38" s="34">
        <f>+IF(X38&lt;&gt;0,+(Y38/X38)*100,0)</f>
        <v>901.0186663014681</v>
      </c>
      <c r="AA38" s="35">
        <f>+AA17+AA27+AA36</f>
        <v>-8608629</v>
      </c>
    </row>
    <row r="39" spans="1:27" ht="13.5">
      <c r="A39" s="22" t="s">
        <v>59</v>
      </c>
      <c r="B39" s="16"/>
      <c r="C39" s="31">
        <v>75520206</v>
      </c>
      <c r="D39" s="31"/>
      <c r="E39" s="32">
        <v>50541810</v>
      </c>
      <c r="F39" s="33">
        <v>50541810</v>
      </c>
      <c r="G39" s="33">
        <v>99999502</v>
      </c>
      <c r="H39" s="33">
        <v>180065027</v>
      </c>
      <c r="I39" s="33">
        <v>182272502</v>
      </c>
      <c r="J39" s="33">
        <v>99999502</v>
      </c>
      <c r="K39" s="33">
        <v>173853972</v>
      </c>
      <c r="L39" s="33">
        <v>185008235</v>
      </c>
      <c r="M39" s="33">
        <v>177730484</v>
      </c>
      <c r="N39" s="33">
        <v>173853972</v>
      </c>
      <c r="O39" s="33"/>
      <c r="P39" s="33"/>
      <c r="Q39" s="33"/>
      <c r="R39" s="33"/>
      <c r="S39" s="33"/>
      <c r="T39" s="33"/>
      <c r="U39" s="33"/>
      <c r="V39" s="33"/>
      <c r="W39" s="33">
        <v>99999502</v>
      </c>
      <c r="X39" s="33">
        <v>50541810</v>
      </c>
      <c r="Y39" s="33">
        <v>49457692</v>
      </c>
      <c r="Z39" s="34">
        <v>97.86</v>
      </c>
      <c r="AA39" s="35">
        <v>50541810</v>
      </c>
    </row>
    <row r="40" spans="1:27" ht="13.5">
      <c r="A40" s="41" t="s">
        <v>60</v>
      </c>
      <c r="B40" s="42"/>
      <c r="C40" s="43">
        <v>99999502</v>
      </c>
      <c r="D40" s="43"/>
      <c r="E40" s="44">
        <v>44717949</v>
      </c>
      <c r="F40" s="45">
        <v>41933182</v>
      </c>
      <c r="G40" s="45">
        <v>180065027</v>
      </c>
      <c r="H40" s="45">
        <v>182272502</v>
      </c>
      <c r="I40" s="45">
        <v>173853972</v>
      </c>
      <c r="J40" s="45">
        <v>173853972</v>
      </c>
      <c r="K40" s="45">
        <v>185008235</v>
      </c>
      <c r="L40" s="45">
        <v>177730484</v>
      </c>
      <c r="M40" s="45">
        <v>190928454</v>
      </c>
      <c r="N40" s="45">
        <v>190928454</v>
      </c>
      <c r="O40" s="45"/>
      <c r="P40" s="45"/>
      <c r="Q40" s="45"/>
      <c r="R40" s="45"/>
      <c r="S40" s="45"/>
      <c r="T40" s="45"/>
      <c r="U40" s="45"/>
      <c r="V40" s="45"/>
      <c r="W40" s="45">
        <v>190928454</v>
      </c>
      <c r="X40" s="45">
        <v>59625453</v>
      </c>
      <c r="Y40" s="45">
        <v>131303001</v>
      </c>
      <c r="Z40" s="46">
        <v>220.21</v>
      </c>
      <c r="AA40" s="47">
        <v>41933182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81720714</v>
      </c>
      <c r="D6" s="17"/>
      <c r="E6" s="18">
        <v>77633580</v>
      </c>
      <c r="F6" s="19">
        <v>77633580</v>
      </c>
      <c r="G6" s="19">
        <v>5525790</v>
      </c>
      <c r="H6" s="19">
        <v>5612569</v>
      </c>
      <c r="I6" s="19">
        <v>5940550</v>
      </c>
      <c r="J6" s="19">
        <v>17078909</v>
      </c>
      <c r="K6" s="19">
        <v>7188479</v>
      </c>
      <c r="L6" s="19">
        <v>6257418</v>
      </c>
      <c r="M6" s="19">
        <v>5224961</v>
      </c>
      <c r="N6" s="19">
        <v>18670858</v>
      </c>
      <c r="O6" s="19"/>
      <c r="P6" s="19"/>
      <c r="Q6" s="19"/>
      <c r="R6" s="19"/>
      <c r="S6" s="19"/>
      <c r="T6" s="19"/>
      <c r="U6" s="19"/>
      <c r="V6" s="19"/>
      <c r="W6" s="19">
        <v>35749767</v>
      </c>
      <c r="X6" s="19">
        <v>38816790</v>
      </c>
      <c r="Y6" s="19">
        <v>-3067023</v>
      </c>
      <c r="Z6" s="20">
        <v>-7.9</v>
      </c>
      <c r="AA6" s="21">
        <v>77633580</v>
      </c>
    </row>
    <row r="7" spans="1:27" ht="13.5">
      <c r="A7" s="22" t="s">
        <v>34</v>
      </c>
      <c r="B7" s="16"/>
      <c r="C7" s="17">
        <v>303035975</v>
      </c>
      <c r="D7" s="17"/>
      <c r="E7" s="18">
        <v>362784936</v>
      </c>
      <c r="F7" s="19">
        <v>362784936</v>
      </c>
      <c r="G7" s="19">
        <v>22697757</v>
      </c>
      <c r="H7" s="19">
        <v>28637842</v>
      </c>
      <c r="I7" s="19">
        <v>30795434</v>
      </c>
      <c r="J7" s="19">
        <v>82131033</v>
      </c>
      <c r="K7" s="19">
        <v>32749311</v>
      </c>
      <c r="L7" s="19">
        <v>30650712</v>
      </c>
      <c r="M7" s="19">
        <v>21595554</v>
      </c>
      <c r="N7" s="19">
        <v>84995577</v>
      </c>
      <c r="O7" s="19"/>
      <c r="P7" s="19"/>
      <c r="Q7" s="19"/>
      <c r="R7" s="19"/>
      <c r="S7" s="19"/>
      <c r="T7" s="19"/>
      <c r="U7" s="19"/>
      <c r="V7" s="19"/>
      <c r="W7" s="19">
        <v>167126610</v>
      </c>
      <c r="X7" s="19">
        <v>181392468</v>
      </c>
      <c r="Y7" s="19">
        <v>-14265858</v>
      </c>
      <c r="Z7" s="20">
        <v>-7.86</v>
      </c>
      <c r="AA7" s="21">
        <v>362784936</v>
      </c>
    </row>
    <row r="8" spans="1:27" ht="13.5">
      <c r="A8" s="22" t="s">
        <v>35</v>
      </c>
      <c r="B8" s="16"/>
      <c r="C8" s="17">
        <v>18847104</v>
      </c>
      <c r="D8" s="17"/>
      <c r="E8" s="18">
        <v>14250660</v>
      </c>
      <c r="F8" s="19">
        <v>14250660</v>
      </c>
      <c r="G8" s="19">
        <v>3309731</v>
      </c>
      <c r="H8" s="19">
        <v>4606436</v>
      </c>
      <c r="I8" s="19">
        <v>7325222</v>
      </c>
      <c r="J8" s="19">
        <v>15241389</v>
      </c>
      <c r="K8" s="19">
        <v>8425791</v>
      </c>
      <c r="L8" s="19">
        <v>3382388</v>
      </c>
      <c r="M8" s="19">
        <v>2924966</v>
      </c>
      <c r="N8" s="19">
        <v>14733145</v>
      </c>
      <c r="O8" s="19"/>
      <c r="P8" s="19"/>
      <c r="Q8" s="19"/>
      <c r="R8" s="19"/>
      <c r="S8" s="19"/>
      <c r="T8" s="19"/>
      <c r="U8" s="19"/>
      <c r="V8" s="19"/>
      <c r="W8" s="19">
        <v>29974534</v>
      </c>
      <c r="X8" s="19">
        <v>7125330</v>
      </c>
      <c r="Y8" s="19">
        <v>22849204</v>
      </c>
      <c r="Z8" s="20">
        <v>320.68</v>
      </c>
      <c r="AA8" s="21">
        <v>14250660</v>
      </c>
    </row>
    <row r="9" spans="1:27" ht="13.5">
      <c r="A9" s="22" t="s">
        <v>36</v>
      </c>
      <c r="B9" s="16"/>
      <c r="C9" s="17">
        <v>92442547</v>
      </c>
      <c r="D9" s="17"/>
      <c r="E9" s="18">
        <v>103605540</v>
      </c>
      <c r="F9" s="19">
        <v>103605540</v>
      </c>
      <c r="G9" s="19">
        <v>39660020</v>
      </c>
      <c r="H9" s="19">
        <v>1369418</v>
      </c>
      <c r="I9" s="19">
        <v>1475000</v>
      </c>
      <c r="J9" s="19">
        <v>42504438</v>
      </c>
      <c r="K9" s="19">
        <v>329949</v>
      </c>
      <c r="L9" s="19"/>
      <c r="M9" s="19">
        <v>31293500</v>
      </c>
      <c r="N9" s="19">
        <v>31623449</v>
      </c>
      <c r="O9" s="19"/>
      <c r="P9" s="19"/>
      <c r="Q9" s="19"/>
      <c r="R9" s="19"/>
      <c r="S9" s="19"/>
      <c r="T9" s="19"/>
      <c r="U9" s="19"/>
      <c r="V9" s="19"/>
      <c r="W9" s="19">
        <v>74127887</v>
      </c>
      <c r="X9" s="19">
        <v>51802770</v>
      </c>
      <c r="Y9" s="19">
        <v>22325117</v>
      </c>
      <c r="Z9" s="20">
        <v>43.1</v>
      </c>
      <c r="AA9" s="21">
        <v>103605540</v>
      </c>
    </row>
    <row r="10" spans="1:27" ht="13.5">
      <c r="A10" s="22" t="s">
        <v>37</v>
      </c>
      <c r="B10" s="16"/>
      <c r="C10" s="17">
        <v>35037569</v>
      </c>
      <c r="D10" s="17"/>
      <c r="E10" s="18">
        <v>40374000</v>
      </c>
      <c r="F10" s="19">
        <v>40374000</v>
      </c>
      <c r="G10" s="19">
        <v>20464000</v>
      </c>
      <c r="H10" s="19">
        <v>2250000</v>
      </c>
      <c r="I10" s="19"/>
      <c r="J10" s="19">
        <v>22714000</v>
      </c>
      <c r="K10" s="19">
        <v>1750000</v>
      </c>
      <c r="L10" s="19">
        <v>3000000</v>
      </c>
      <c r="M10" s="19"/>
      <c r="N10" s="19">
        <v>4750000</v>
      </c>
      <c r="O10" s="19"/>
      <c r="P10" s="19"/>
      <c r="Q10" s="19"/>
      <c r="R10" s="19"/>
      <c r="S10" s="19"/>
      <c r="T10" s="19"/>
      <c r="U10" s="19"/>
      <c r="V10" s="19"/>
      <c r="W10" s="19">
        <v>27464000</v>
      </c>
      <c r="X10" s="19">
        <v>20187000</v>
      </c>
      <c r="Y10" s="19">
        <v>7277000</v>
      </c>
      <c r="Z10" s="20">
        <v>36.05</v>
      </c>
      <c r="AA10" s="21">
        <v>40374000</v>
      </c>
    </row>
    <row r="11" spans="1:27" ht="13.5">
      <c r="A11" s="22" t="s">
        <v>38</v>
      </c>
      <c r="B11" s="16"/>
      <c r="C11" s="17">
        <v>11771535</v>
      </c>
      <c r="D11" s="17"/>
      <c r="E11" s="18">
        <v>11274924</v>
      </c>
      <c r="F11" s="19">
        <v>11274924</v>
      </c>
      <c r="G11" s="19">
        <v>130601</v>
      </c>
      <c r="H11" s="19">
        <v>117941</v>
      </c>
      <c r="I11" s="19">
        <v>204110</v>
      </c>
      <c r="J11" s="19">
        <v>452652</v>
      </c>
      <c r="K11" s="19">
        <v>192596</v>
      </c>
      <c r="L11" s="19">
        <v>200390</v>
      </c>
      <c r="M11" s="19">
        <v>131773</v>
      </c>
      <c r="N11" s="19">
        <v>524759</v>
      </c>
      <c r="O11" s="19"/>
      <c r="P11" s="19"/>
      <c r="Q11" s="19"/>
      <c r="R11" s="19"/>
      <c r="S11" s="19"/>
      <c r="T11" s="19"/>
      <c r="U11" s="19"/>
      <c r="V11" s="19"/>
      <c r="W11" s="19">
        <v>977411</v>
      </c>
      <c r="X11" s="19">
        <v>5637462</v>
      </c>
      <c r="Y11" s="19">
        <v>-4660051</v>
      </c>
      <c r="Z11" s="20">
        <v>-82.66</v>
      </c>
      <c r="AA11" s="21">
        <v>11274924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-497890306</v>
      </c>
      <c r="D14" s="17"/>
      <c r="E14" s="18">
        <v>-547016472</v>
      </c>
      <c r="F14" s="19">
        <v>-547016472</v>
      </c>
      <c r="G14" s="19">
        <v>-74128799</v>
      </c>
      <c r="H14" s="19">
        <v>-37291342</v>
      </c>
      <c r="I14" s="19">
        <v>-47426692</v>
      </c>
      <c r="J14" s="19">
        <v>-158846833</v>
      </c>
      <c r="K14" s="19">
        <v>-50530692</v>
      </c>
      <c r="L14" s="19">
        <v>-43692268</v>
      </c>
      <c r="M14" s="19">
        <v>-44325408</v>
      </c>
      <c r="N14" s="19">
        <v>-138548368</v>
      </c>
      <c r="O14" s="19"/>
      <c r="P14" s="19"/>
      <c r="Q14" s="19"/>
      <c r="R14" s="19"/>
      <c r="S14" s="19"/>
      <c r="T14" s="19"/>
      <c r="U14" s="19"/>
      <c r="V14" s="19"/>
      <c r="W14" s="19">
        <v>-297395201</v>
      </c>
      <c r="X14" s="19">
        <v>-273508236</v>
      </c>
      <c r="Y14" s="19">
        <v>-23886965</v>
      </c>
      <c r="Z14" s="20">
        <v>8.73</v>
      </c>
      <c r="AA14" s="21">
        <v>-547016472</v>
      </c>
    </row>
    <row r="15" spans="1:27" ht="13.5">
      <c r="A15" s="22" t="s">
        <v>42</v>
      </c>
      <c r="B15" s="16"/>
      <c r="C15" s="17">
        <v>-14457584</v>
      </c>
      <c r="D15" s="17"/>
      <c r="E15" s="18">
        <v>-5572817</v>
      </c>
      <c r="F15" s="19">
        <v>-5572817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-2827755</v>
      </c>
      <c r="Y15" s="19">
        <v>2827755</v>
      </c>
      <c r="Z15" s="20">
        <v>-100</v>
      </c>
      <c r="AA15" s="21">
        <v>-5572817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30507554</v>
      </c>
      <c r="D17" s="25">
        <f>SUM(D6:D16)</f>
        <v>0</v>
      </c>
      <c r="E17" s="26">
        <f t="shared" si="0"/>
        <v>57334351</v>
      </c>
      <c r="F17" s="27">
        <f t="shared" si="0"/>
        <v>57334351</v>
      </c>
      <c r="G17" s="27">
        <f t="shared" si="0"/>
        <v>17659100</v>
      </c>
      <c r="H17" s="27">
        <f t="shared" si="0"/>
        <v>5302864</v>
      </c>
      <c r="I17" s="27">
        <f t="shared" si="0"/>
        <v>-1686376</v>
      </c>
      <c r="J17" s="27">
        <f t="shared" si="0"/>
        <v>21275588</v>
      </c>
      <c r="K17" s="27">
        <f t="shared" si="0"/>
        <v>105434</v>
      </c>
      <c r="L17" s="27">
        <f t="shared" si="0"/>
        <v>-201360</v>
      </c>
      <c r="M17" s="27">
        <f t="shared" si="0"/>
        <v>16845346</v>
      </c>
      <c r="N17" s="27">
        <f t="shared" si="0"/>
        <v>16749420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38025008</v>
      </c>
      <c r="X17" s="27">
        <f t="shared" si="0"/>
        <v>28625829</v>
      </c>
      <c r="Y17" s="27">
        <f t="shared" si="0"/>
        <v>9399179</v>
      </c>
      <c r="Z17" s="28">
        <f>+IF(X17&lt;&gt;0,+(Y17/X17)*100,0)</f>
        <v>32.83460891211221</v>
      </c>
      <c r="AA17" s="29">
        <f>SUM(AA6:AA16)</f>
        <v>57334351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822868</v>
      </c>
      <c r="D21" s="17"/>
      <c r="E21" s="18"/>
      <c r="F21" s="19"/>
      <c r="G21" s="36">
        <v>29561</v>
      </c>
      <c r="H21" s="36">
        <v>29561</v>
      </c>
      <c r="I21" s="36"/>
      <c r="J21" s="19">
        <v>59122</v>
      </c>
      <c r="K21" s="36">
        <v>44342</v>
      </c>
      <c r="L21" s="36">
        <v>14781</v>
      </c>
      <c r="M21" s="19"/>
      <c r="N21" s="36">
        <v>59123</v>
      </c>
      <c r="O21" s="36"/>
      <c r="P21" s="36"/>
      <c r="Q21" s="19"/>
      <c r="R21" s="36"/>
      <c r="S21" s="36"/>
      <c r="T21" s="19"/>
      <c r="U21" s="36"/>
      <c r="V21" s="36"/>
      <c r="W21" s="36">
        <v>118245</v>
      </c>
      <c r="X21" s="19"/>
      <c r="Y21" s="36">
        <v>118245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-32253772</v>
      </c>
      <c r="D26" s="17"/>
      <c r="E26" s="18">
        <v>-57011004</v>
      </c>
      <c r="F26" s="19">
        <v>-57011004</v>
      </c>
      <c r="G26" s="19">
        <v>-3797667</v>
      </c>
      <c r="H26" s="19">
        <v>-1969687</v>
      </c>
      <c r="I26" s="19">
        <v>-957531</v>
      </c>
      <c r="J26" s="19">
        <v>-6724885</v>
      </c>
      <c r="K26" s="19">
        <v>-1406114</v>
      </c>
      <c r="L26" s="19">
        <v>-613904</v>
      </c>
      <c r="M26" s="19">
        <v>-4215126</v>
      </c>
      <c r="N26" s="19">
        <v>-6235144</v>
      </c>
      <c r="O26" s="19"/>
      <c r="P26" s="19"/>
      <c r="Q26" s="19"/>
      <c r="R26" s="19"/>
      <c r="S26" s="19"/>
      <c r="T26" s="19"/>
      <c r="U26" s="19"/>
      <c r="V26" s="19"/>
      <c r="W26" s="19">
        <v>-12960029</v>
      </c>
      <c r="X26" s="19">
        <v>-28505502</v>
      </c>
      <c r="Y26" s="19">
        <v>15545473</v>
      </c>
      <c r="Z26" s="20">
        <v>-54.53</v>
      </c>
      <c r="AA26" s="21">
        <v>-57011004</v>
      </c>
    </row>
    <row r="27" spans="1:27" ht="13.5">
      <c r="A27" s="23" t="s">
        <v>51</v>
      </c>
      <c r="B27" s="24"/>
      <c r="C27" s="25">
        <f aca="true" t="shared" si="1" ref="C27:Y27">SUM(C21:C26)</f>
        <v>-31430904</v>
      </c>
      <c r="D27" s="25">
        <f>SUM(D21:D26)</f>
        <v>0</v>
      </c>
      <c r="E27" s="26">
        <f t="shared" si="1"/>
        <v>-57011004</v>
      </c>
      <c r="F27" s="27">
        <f t="shared" si="1"/>
        <v>-57011004</v>
      </c>
      <c r="G27" s="27">
        <f t="shared" si="1"/>
        <v>-3768106</v>
      </c>
      <c r="H27" s="27">
        <f t="shared" si="1"/>
        <v>-1940126</v>
      </c>
      <c r="I27" s="27">
        <f t="shared" si="1"/>
        <v>-957531</v>
      </c>
      <c r="J27" s="27">
        <f t="shared" si="1"/>
        <v>-6665763</v>
      </c>
      <c r="K27" s="27">
        <f t="shared" si="1"/>
        <v>-1361772</v>
      </c>
      <c r="L27" s="27">
        <f t="shared" si="1"/>
        <v>-599123</v>
      </c>
      <c r="M27" s="27">
        <f t="shared" si="1"/>
        <v>-4215126</v>
      </c>
      <c r="N27" s="27">
        <f t="shared" si="1"/>
        <v>-6176021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-12841784</v>
      </c>
      <c r="X27" s="27">
        <f t="shared" si="1"/>
        <v>-28505502</v>
      </c>
      <c r="Y27" s="27">
        <f t="shared" si="1"/>
        <v>15663718</v>
      </c>
      <c r="Z27" s="28">
        <f>+IF(X27&lt;&gt;0,+(Y27/X27)*100,0)</f>
        <v>-54.94980583046739</v>
      </c>
      <c r="AA27" s="29">
        <f>SUM(AA21:AA26)</f>
        <v>-57011004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-36916</v>
      </c>
      <c r="H33" s="36">
        <v>21462</v>
      </c>
      <c r="I33" s="36">
        <v>24647</v>
      </c>
      <c r="J33" s="36">
        <v>9193</v>
      </c>
      <c r="K33" s="19">
        <v>-21148</v>
      </c>
      <c r="L33" s="19">
        <v>348987</v>
      </c>
      <c r="M33" s="19">
        <v>122114</v>
      </c>
      <c r="N33" s="19">
        <v>449953</v>
      </c>
      <c r="O33" s="36"/>
      <c r="P33" s="36"/>
      <c r="Q33" s="36"/>
      <c r="R33" s="19"/>
      <c r="S33" s="19"/>
      <c r="T33" s="19"/>
      <c r="U33" s="19"/>
      <c r="V33" s="36"/>
      <c r="W33" s="36">
        <v>459146</v>
      </c>
      <c r="X33" s="36"/>
      <c r="Y33" s="19">
        <v>459146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-3063231</v>
      </c>
      <c r="D35" s="17"/>
      <c r="E35" s="18">
        <v>-3356577</v>
      </c>
      <c r="F35" s="19">
        <v>-3356577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-1625944</v>
      </c>
      <c r="Y35" s="19">
        <v>1625944</v>
      </c>
      <c r="Z35" s="20">
        <v>-100</v>
      </c>
      <c r="AA35" s="21">
        <v>-3356577</v>
      </c>
    </row>
    <row r="36" spans="1:27" ht="13.5">
      <c r="A36" s="23" t="s">
        <v>57</v>
      </c>
      <c r="B36" s="24"/>
      <c r="C36" s="25">
        <f aca="true" t="shared" si="2" ref="C36:Y36">SUM(C31:C35)</f>
        <v>-3063231</v>
      </c>
      <c r="D36" s="25">
        <f>SUM(D31:D35)</f>
        <v>0</v>
      </c>
      <c r="E36" s="26">
        <f t="shared" si="2"/>
        <v>-3356577</v>
      </c>
      <c r="F36" s="27">
        <f t="shared" si="2"/>
        <v>-3356577</v>
      </c>
      <c r="G36" s="27">
        <f t="shared" si="2"/>
        <v>-36916</v>
      </c>
      <c r="H36" s="27">
        <f t="shared" si="2"/>
        <v>21462</v>
      </c>
      <c r="I36" s="27">
        <f t="shared" si="2"/>
        <v>24647</v>
      </c>
      <c r="J36" s="27">
        <f t="shared" si="2"/>
        <v>9193</v>
      </c>
      <c r="K36" s="27">
        <f t="shared" si="2"/>
        <v>-21148</v>
      </c>
      <c r="L36" s="27">
        <f t="shared" si="2"/>
        <v>348987</v>
      </c>
      <c r="M36" s="27">
        <f t="shared" si="2"/>
        <v>122114</v>
      </c>
      <c r="N36" s="27">
        <f t="shared" si="2"/>
        <v>449953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459146</v>
      </c>
      <c r="X36" s="27">
        <f t="shared" si="2"/>
        <v>-1625944</v>
      </c>
      <c r="Y36" s="27">
        <f t="shared" si="2"/>
        <v>2085090</v>
      </c>
      <c r="Z36" s="28">
        <f>+IF(X36&lt;&gt;0,+(Y36/X36)*100,0)</f>
        <v>-128.23873392933584</v>
      </c>
      <c r="AA36" s="29">
        <f>SUM(AA31:AA35)</f>
        <v>-3356577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-3986581</v>
      </c>
      <c r="D38" s="31">
        <f>+D17+D27+D36</f>
        <v>0</v>
      </c>
      <c r="E38" s="32">
        <f t="shared" si="3"/>
        <v>-3033230</v>
      </c>
      <c r="F38" s="33">
        <f t="shared" si="3"/>
        <v>-3033230</v>
      </c>
      <c r="G38" s="33">
        <f t="shared" si="3"/>
        <v>13854078</v>
      </c>
      <c r="H38" s="33">
        <f t="shared" si="3"/>
        <v>3384200</v>
      </c>
      <c r="I38" s="33">
        <f t="shared" si="3"/>
        <v>-2619260</v>
      </c>
      <c r="J38" s="33">
        <f t="shared" si="3"/>
        <v>14619018</v>
      </c>
      <c r="K38" s="33">
        <f t="shared" si="3"/>
        <v>-1277486</v>
      </c>
      <c r="L38" s="33">
        <f t="shared" si="3"/>
        <v>-451496</v>
      </c>
      <c r="M38" s="33">
        <f t="shared" si="3"/>
        <v>12752334</v>
      </c>
      <c r="N38" s="33">
        <f t="shared" si="3"/>
        <v>11023352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25642370</v>
      </c>
      <c r="X38" s="33">
        <f t="shared" si="3"/>
        <v>-1505617</v>
      </c>
      <c r="Y38" s="33">
        <f t="shared" si="3"/>
        <v>27147987</v>
      </c>
      <c r="Z38" s="34">
        <f>+IF(X38&lt;&gt;0,+(Y38/X38)*100,0)</f>
        <v>-1803.1137400813086</v>
      </c>
      <c r="AA38" s="35">
        <f>+AA17+AA27+AA36</f>
        <v>-3033230</v>
      </c>
    </row>
    <row r="39" spans="1:27" ht="13.5">
      <c r="A39" s="22" t="s">
        <v>59</v>
      </c>
      <c r="B39" s="16"/>
      <c r="C39" s="31">
        <v>18976001</v>
      </c>
      <c r="D39" s="31"/>
      <c r="E39" s="32">
        <v>8207253</v>
      </c>
      <c r="F39" s="33">
        <v>8207253</v>
      </c>
      <c r="G39" s="33">
        <v>14987526</v>
      </c>
      <c r="H39" s="33">
        <v>28841604</v>
      </c>
      <c r="I39" s="33">
        <v>32225804</v>
      </c>
      <c r="J39" s="33">
        <v>14987526</v>
      </c>
      <c r="K39" s="33">
        <v>29606544</v>
      </c>
      <c r="L39" s="33">
        <v>28329058</v>
      </c>
      <c r="M39" s="33">
        <v>27877562</v>
      </c>
      <c r="N39" s="33">
        <v>29606544</v>
      </c>
      <c r="O39" s="33"/>
      <c r="P39" s="33"/>
      <c r="Q39" s="33"/>
      <c r="R39" s="33"/>
      <c r="S39" s="33"/>
      <c r="T39" s="33"/>
      <c r="U39" s="33"/>
      <c r="V39" s="33"/>
      <c r="W39" s="33">
        <v>14987526</v>
      </c>
      <c r="X39" s="33">
        <v>8207253</v>
      </c>
      <c r="Y39" s="33">
        <v>6780273</v>
      </c>
      <c r="Z39" s="34">
        <v>82.61</v>
      </c>
      <c r="AA39" s="35">
        <v>8207253</v>
      </c>
    </row>
    <row r="40" spans="1:27" ht="13.5">
      <c r="A40" s="41" t="s">
        <v>60</v>
      </c>
      <c r="B40" s="42"/>
      <c r="C40" s="43">
        <v>14989420</v>
      </c>
      <c r="D40" s="43"/>
      <c r="E40" s="44">
        <v>5174024</v>
      </c>
      <c r="F40" s="45">
        <v>5174024</v>
      </c>
      <c r="G40" s="45">
        <v>28841604</v>
      </c>
      <c r="H40" s="45">
        <v>32225804</v>
      </c>
      <c r="I40" s="45">
        <v>29606544</v>
      </c>
      <c r="J40" s="45">
        <v>29606544</v>
      </c>
      <c r="K40" s="45">
        <v>28329058</v>
      </c>
      <c r="L40" s="45">
        <v>27877562</v>
      </c>
      <c r="M40" s="45">
        <v>40629896</v>
      </c>
      <c r="N40" s="45">
        <v>40629896</v>
      </c>
      <c r="O40" s="45"/>
      <c r="P40" s="45"/>
      <c r="Q40" s="45"/>
      <c r="R40" s="45"/>
      <c r="S40" s="45"/>
      <c r="T40" s="45"/>
      <c r="U40" s="45"/>
      <c r="V40" s="45"/>
      <c r="W40" s="45">
        <v>40629896</v>
      </c>
      <c r="X40" s="45">
        <v>6701637</v>
      </c>
      <c r="Y40" s="45">
        <v>33928259</v>
      </c>
      <c r="Z40" s="46">
        <v>506.27</v>
      </c>
      <c r="AA40" s="47">
        <v>5174024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96361641</v>
      </c>
      <c r="F8" s="19">
        <v>96361641</v>
      </c>
      <c r="G8" s="19">
        <v>1646579</v>
      </c>
      <c r="H8" s="19">
        <v>6973877</v>
      </c>
      <c r="I8" s="19">
        <v>6470284</v>
      </c>
      <c r="J8" s="19">
        <v>15090740</v>
      </c>
      <c r="K8" s="19">
        <v>1108235</v>
      </c>
      <c r="L8" s="19">
        <v>1594640</v>
      </c>
      <c r="M8" s="19">
        <v>16943174</v>
      </c>
      <c r="N8" s="19">
        <v>19646049</v>
      </c>
      <c r="O8" s="19"/>
      <c r="P8" s="19"/>
      <c r="Q8" s="19"/>
      <c r="R8" s="19"/>
      <c r="S8" s="19"/>
      <c r="T8" s="19"/>
      <c r="U8" s="19"/>
      <c r="V8" s="19"/>
      <c r="W8" s="19">
        <v>34736789</v>
      </c>
      <c r="X8" s="19">
        <v>48110724</v>
      </c>
      <c r="Y8" s="19">
        <v>-13373935</v>
      </c>
      <c r="Z8" s="20">
        <v>-27.8</v>
      </c>
      <c r="AA8" s="21">
        <v>96361641</v>
      </c>
    </row>
    <row r="9" spans="1:27" ht="13.5">
      <c r="A9" s="22" t="s">
        <v>36</v>
      </c>
      <c r="B9" s="16"/>
      <c r="C9" s="17"/>
      <c r="D9" s="17"/>
      <c r="E9" s="18">
        <v>262898000</v>
      </c>
      <c r="F9" s="19">
        <v>262898000</v>
      </c>
      <c r="G9" s="19">
        <v>104634048</v>
      </c>
      <c r="H9" s="19">
        <v>79457</v>
      </c>
      <c r="I9" s="19">
        <v>79263</v>
      </c>
      <c r="J9" s="19">
        <v>104792768</v>
      </c>
      <c r="K9" s="19">
        <v>79858</v>
      </c>
      <c r="L9" s="19">
        <v>83707219</v>
      </c>
      <c r="M9" s="19">
        <v>79430</v>
      </c>
      <c r="N9" s="19">
        <v>83866507</v>
      </c>
      <c r="O9" s="19"/>
      <c r="P9" s="19"/>
      <c r="Q9" s="19"/>
      <c r="R9" s="19"/>
      <c r="S9" s="19"/>
      <c r="T9" s="19"/>
      <c r="U9" s="19"/>
      <c r="V9" s="19"/>
      <c r="W9" s="19">
        <v>188659275</v>
      </c>
      <c r="X9" s="19">
        <v>196756340</v>
      </c>
      <c r="Y9" s="19">
        <v>-8097065</v>
      </c>
      <c r="Z9" s="20">
        <v>-4.12</v>
      </c>
      <c r="AA9" s="21">
        <v>262898000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/>
      <c r="D11" s="17"/>
      <c r="E11" s="18">
        <v>2040000</v>
      </c>
      <c r="F11" s="19">
        <v>2040000</v>
      </c>
      <c r="G11" s="19">
        <v>210222</v>
      </c>
      <c r="H11" s="19">
        <v>252225</v>
      </c>
      <c r="I11" s="19">
        <v>273941</v>
      </c>
      <c r="J11" s="19">
        <v>736388</v>
      </c>
      <c r="K11" s="19">
        <v>164688</v>
      </c>
      <c r="L11" s="19">
        <v>144</v>
      </c>
      <c r="M11" s="19">
        <v>59440</v>
      </c>
      <c r="N11" s="19">
        <v>224272</v>
      </c>
      <c r="O11" s="19"/>
      <c r="P11" s="19"/>
      <c r="Q11" s="19"/>
      <c r="R11" s="19"/>
      <c r="S11" s="19"/>
      <c r="T11" s="19"/>
      <c r="U11" s="19"/>
      <c r="V11" s="19"/>
      <c r="W11" s="19">
        <v>960660</v>
      </c>
      <c r="X11" s="19">
        <v>1020000</v>
      </c>
      <c r="Y11" s="19">
        <v>-59340</v>
      </c>
      <c r="Z11" s="20">
        <v>-5.82</v>
      </c>
      <c r="AA11" s="21">
        <v>2040000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-336052659</v>
      </c>
      <c r="F14" s="19">
        <v>-336052659</v>
      </c>
      <c r="G14" s="19">
        <v>-57076078</v>
      </c>
      <c r="H14" s="19">
        <v>-29953834</v>
      </c>
      <c r="I14" s="19">
        <v>-26146180</v>
      </c>
      <c r="J14" s="19">
        <v>-113176092</v>
      </c>
      <c r="K14" s="19">
        <v>-6903022</v>
      </c>
      <c r="L14" s="19">
        <v>-10297704</v>
      </c>
      <c r="M14" s="19">
        <v>-78254563</v>
      </c>
      <c r="N14" s="19">
        <v>-95455289</v>
      </c>
      <c r="O14" s="19"/>
      <c r="P14" s="19"/>
      <c r="Q14" s="19"/>
      <c r="R14" s="19"/>
      <c r="S14" s="19"/>
      <c r="T14" s="19"/>
      <c r="U14" s="19"/>
      <c r="V14" s="19"/>
      <c r="W14" s="19">
        <v>-208631381</v>
      </c>
      <c r="X14" s="19">
        <v>-168006330</v>
      </c>
      <c r="Y14" s="19">
        <v>-40625051</v>
      </c>
      <c r="Z14" s="20">
        <v>24.18</v>
      </c>
      <c r="AA14" s="21">
        <v>-336052659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25246982</v>
      </c>
      <c r="F17" s="27">
        <f t="shared" si="0"/>
        <v>25246982</v>
      </c>
      <c r="G17" s="27">
        <f t="shared" si="0"/>
        <v>49414771</v>
      </c>
      <c r="H17" s="27">
        <f t="shared" si="0"/>
        <v>-22648275</v>
      </c>
      <c r="I17" s="27">
        <f t="shared" si="0"/>
        <v>-19322692</v>
      </c>
      <c r="J17" s="27">
        <f t="shared" si="0"/>
        <v>7443804</v>
      </c>
      <c r="K17" s="27">
        <f t="shared" si="0"/>
        <v>-5550241</v>
      </c>
      <c r="L17" s="27">
        <f t="shared" si="0"/>
        <v>75004299</v>
      </c>
      <c r="M17" s="27">
        <f t="shared" si="0"/>
        <v>-61172519</v>
      </c>
      <c r="N17" s="27">
        <f t="shared" si="0"/>
        <v>8281539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15725343</v>
      </c>
      <c r="X17" s="27">
        <f t="shared" si="0"/>
        <v>77880734</v>
      </c>
      <c r="Y17" s="27">
        <f t="shared" si="0"/>
        <v>-62155391</v>
      </c>
      <c r="Z17" s="28">
        <f>+IF(X17&lt;&gt;0,+(Y17/X17)*100,0)</f>
        <v>-79.80842990000582</v>
      </c>
      <c r="AA17" s="29">
        <f>SUM(AA6:AA16)</f>
        <v>25246982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>
        <v>9739</v>
      </c>
      <c r="J21" s="19">
        <v>9739</v>
      </c>
      <c r="K21" s="36">
        <v>5353</v>
      </c>
      <c r="L21" s="36">
        <v>-11877</v>
      </c>
      <c r="M21" s="19"/>
      <c r="N21" s="36">
        <v>-6524</v>
      </c>
      <c r="O21" s="36"/>
      <c r="P21" s="36"/>
      <c r="Q21" s="19"/>
      <c r="R21" s="36"/>
      <c r="S21" s="36"/>
      <c r="T21" s="19"/>
      <c r="U21" s="36"/>
      <c r="V21" s="36"/>
      <c r="W21" s="36">
        <v>3215</v>
      </c>
      <c r="X21" s="19"/>
      <c r="Y21" s="36">
        <v>3215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-20819592</v>
      </c>
      <c r="F26" s="19">
        <v>-20819592</v>
      </c>
      <c r="G26" s="19">
        <v>-772004</v>
      </c>
      <c r="H26" s="19">
        <v>-111675</v>
      </c>
      <c r="I26" s="19">
        <v>-443711</v>
      </c>
      <c r="J26" s="19">
        <v>-1327390</v>
      </c>
      <c r="K26" s="19">
        <v>-490448</v>
      </c>
      <c r="L26" s="19">
        <v>-448356</v>
      </c>
      <c r="M26" s="19">
        <v>-109137</v>
      </c>
      <c r="N26" s="19">
        <v>-1047941</v>
      </c>
      <c r="O26" s="19"/>
      <c r="P26" s="19"/>
      <c r="Q26" s="19"/>
      <c r="R26" s="19"/>
      <c r="S26" s="19"/>
      <c r="T26" s="19"/>
      <c r="U26" s="19"/>
      <c r="V26" s="19"/>
      <c r="W26" s="19">
        <v>-2375331</v>
      </c>
      <c r="X26" s="19">
        <v>-10409796</v>
      </c>
      <c r="Y26" s="19">
        <v>8034465</v>
      </c>
      <c r="Z26" s="20">
        <v>-77.18</v>
      </c>
      <c r="AA26" s="21">
        <v>-20819592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-20819592</v>
      </c>
      <c r="F27" s="27">
        <f t="shared" si="1"/>
        <v>-20819592</v>
      </c>
      <c r="G27" s="27">
        <f t="shared" si="1"/>
        <v>-772004</v>
      </c>
      <c r="H27" s="27">
        <f t="shared" si="1"/>
        <v>-111675</v>
      </c>
      <c r="I27" s="27">
        <f t="shared" si="1"/>
        <v>-433972</v>
      </c>
      <c r="J27" s="27">
        <f t="shared" si="1"/>
        <v>-1317651</v>
      </c>
      <c r="K27" s="27">
        <f t="shared" si="1"/>
        <v>-485095</v>
      </c>
      <c r="L27" s="27">
        <f t="shared" si="1"/>
        <v>-460233</v>
      </c>
      <c r="M27" s="27">
        <f t="shared" si="1"/>
        <v>-109137</v>
      </c>
      <c r="N27" s="27">
        <f t="shared" si="1"/>
        <v>-1054465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-2372116</v>
      </c>
      <c r="X27" s="27">
        <f t="shared" si="1"/>
        <v>-10409796</v>
      </c>
      <c r="Y27" s="27">
        <f t="shared" si="1"/>
        <v>8037680</v>
      </c>
      <c r="Z27" s="28">
        <f>+IF(X27&lt;&gt;0,+(Y27/X27)*100,0)</f>
        <v>-77.21265623264856</v>
      </c>
      <c r="AA27" s="29">
        <f>SUM(AA21:AA26)</f>
        <v>-20819592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4427390</v>
      </c>
      <c r="F38" s="33">
        <f t="shared" si="3"/>
        <v>4427390</v>
      </c>
      <c r="G38" s="33">
        <f t="shared" si="3"/>
        <v>48642767</v>
      </c>
      <c r="H38" s="33">
        <f t="shared" si="3"/>
        <v>-22759950</v>
      </c>
      <c r="I38" s="33">
        <f t="shared" si="3"/>
        <v>-19756664</v>
      </c>
      <c r="J38" s="33">
        <f t="shared" si="3"/>
        <v>6126153</v>
      </c>
      <c r="K38" s="33">
        <f t="shared" si="3"/>
        <v>-6035336</v>
      </c>
      <c r="L38" s="33">
        <f t="shared" si="3"/>
        <v>74544066</v>
      </c>
      <c r="M38" s="33">
        <f t="shared" si="3"/>
        <v>-61281656</v>
      </c>
      <c r="N38" s="33">
        <f t="shared" si="3"/>
        <v>7227074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13353227</v>
      </c>
      <c r="X38" s="33">
        <f t="shared" si="3"/>
        <v>67470938</v>
      </c>
      <c r="Y38" s="33">
        <f t="shared" si="3"/>
        <v>-54117711</v>
      </c>
      <c r="Z38" s="34">
        <f>+IF(X38&lt;&gt;0,+(Y38/X38)*100,0)</f>
        <v>-80.20892046883948</v>
      </c>
      <c r="AA38" s="35">
        <f>+AA17+AA27+AA36</f>
        <v>4427390</v>
      </c>
    </row>
    <row r="39" spans="1:27" ht="13.5">
      <c r="A39" s="22" t="s">
        <v>59</v>
      </c>
      <c r="B39" s="16"/>
      <c r="C39" s="31"/>
      <c r="D39" s="31"/>
      <c r="E39" s="32">
        <v>10833676</v>
      </c>
      <c r="F39" s="33">
        <v>10833676</v>
      </c>
      <c r="G39" s="33">
        <v>8902708</v>
      </c>
      <c r="H39" s="33">
        <v>57545475</v>
      </c>
      <c r="I39" s="33">
        <v>34785525</v>
      </c>
      <c r="J39" s="33">
        <v>8902708</v>
      </c>
      <c r="K39" s="33">
        <v>15028861</v>
      </c>
      <c r="L39" s="33">
        <v>8993525</v>
      </c>
      <c r="M39" s="33">
        <v>83537591</v>
      </c>
      <c r="N39" s="33">
        <v>15028861</v>
      </c>
      <c r="O39" s="33"/>
      <c r="P39" s="33"/>
      <c r="Q39" s="33"/>
      <c r="R39" s="33"/>
      <c r="S39" s="33"/>
      <c r="T39" s="33"/>
      <c r="U39" s="33"/>
      <c r="V39" s="33"/>
      <c r="W39" s="33">
        <v>8902708</v>
      </c>
      <c r="X39" s="33">
        <v>10833676</v>
      </c>
      <c r="Y39" s="33">
        <v>-1930968</v>
      </c>
      <c r="Z39" s="34">
        <v>-17.82</v>
      </c>
      <c r="AA39" s="35">
        <v>10833676</v>
      </c>
    </row>
    <row r="40" spans="1:27" ht="13.5">
      <c r="A40" s="41" t="s">
        <v>60</v>
      </c>
      <c r="B40" s="42"/>
      <c r="C40" s="43"/>
      <c r="D40" s="43"/>
      <c r="E40" s="44">
        <v>15261066</v>
      </c>
      <c r="F40" s="45">
        <v>15261066</v>
      </c>
      <c r="G40" s="45">
        <v>57545475</v>
      </c>
      <c r="H40" s="45">
        <v>34785525</v>
      </c>
      <c r="I40" s="45">
        <v>15028861</v>
      </c>
      <c r="J40" s="45">
        <v>15028861</v>
      </c>
      <c r="K40" s="45">
        <v>8993525</v>
      </c>
      <c r="L40" s="45">
        <v>83537591</v>
      </c>
      <c r="M40" s="45">
        <v>22255935</v>
      </c>
      <c r="N40" s="45">
        <v>22255935</v>
      </c>
      <c r="O40" s="45"/>
      <c r="P40" s="45"/>
      <c r="Q40" s="45"/>
      <c r="R40" s="45"/>
      <c r="S40" s="45"/>
      <c r="T40" s="45"/>
      <c r="U40" s="45"/>
      <c r="V40" s="45"/>
      <c r="W40" s="45">
        <v>22255935</v>
      </c>
      <c r="X40" s="45">
        <v>78304614</v>
      </c>
      <c r="Y40" s="45">
        <v>-56048679</v>
      </c>
      <c r="Z40" s="46">
        <v>-71.58</v>
      </c>
      <c r="AA40" s="47">
        <v>15261066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74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459709379</v>
      </c>
      <c r="D6" s="17"/>
      <c r="E6" s="18">
        <v>459749758</v>
      </c>
      <c r="F6" s="19">
        <v>459749758</v>
      </c>
      <c r="G6" s="19">
        <v>37197403</v>
      </c>
      <c r="H6" s="19">
        <v>44235664</v>
      </c>
      <c r="I6" s="19">
        <v>40902349</v>
      </c>
      <c r="J6" s="19">
        <v>122335416</v>
      </c>
      <c r="K6" s="19">
        <v>42840259</v>
      </c>
      <c r="L6" s="19">
        <v>35038353</v>
      </c>
      <c r="M6" s="19">
        <v>44692840</v>
      </c>
      <c r="N6" s="19">
        <v>122571452</v>
      </c>
      <c r="O6" s="19"/>
      <c r="P6" s="19"/>
      <c r="Q6" s="19"/>
      <c r="R6" s="19"/>
      <c r="S6" s="19"/>
      <c r="T6" s="19"/>
      <c r="U6" s="19"/>
      <c r="V6" s="19"/>
      <c r="W6" s="19">
        <v>244906868</v>
      </c>
      <c r="X6" s="19">
        <v>210317601</v>
      </c>
      <c r="Y6" s="19">
        <v>34589267</v>
      </c>
      <c r="Z6" s="20">
        <v>16.45</v>
      </c>
      <c r="AA6" s="21">
        <v>459749758</v>
      </c>
    </row>
    <row r="7" spans="1:27" ht="13.5">
      <c r="A7" s="22" t="s">
        <v>34</v>
      </c>
      <c r="B7" s="16"/>
      <c r="C7" s="17">
        <v>955109869</v>
      </c>
      <c r="D7" s="17"/>
      <c r="E7" s="18">
        <v>1430843123</v>
      </c>
      <c r="F7" s="19">
        <v>1430843123</v>
      </c>
      <c r="G7" s="19">
        <v>98841419</v>
      </c>
      <c r="H7" s="19">
        <v>125494809</v>
      </c>
      <c r="I7" s="19">
        <v>116867395</v>
      </c>
      <c r="J7" s="19">
        <v>341203623</v>
      </c>
      <c r="K7" s="19">
        <v>116758222</v>
      </c>
      <c r="L7" s="19">
        <v>118548962</v>
      </c>
      <c r="M7" s="19">
        <v>101760353</v>
      </c>
      <c r="N7" s="19">
        <v>337067537</v>
      </c>
      <c r="O7" s="19"/>
      <c r="P7" s="19"/>
      <c r="Q7" s="19"/>
      <c r="R7" s="19"/>
      <c r="S7" s="19"/>
      <c r="T7" s="19"/>
      <c r="U7" s="19"/>
      <c r="V7" s="19"/>
      <c r="W7" s="19">
        <v>678271160</v>
      </c>
      <c r="X7" s="19">
        <v>638124390</v>
      </c>
      <c r="Y7" s="19">
        <v>40146770</v>
      </c>
      <c r="Z7" s="20">
        <v>6.29</v>
      </c>
      <c r="AA7" s="21">
        <v>1430843123</v>
      </c>
    </row>
    <row r="8" spans="1:27" ht="13.5">
      <c r="A8" s="22" t="s">
        <v>35</v>
      </c>
      <c r="B8" s="16"/>
      <c r="C8" s="17">
        <v>103171197</v>
      </c>
      <c r="D8" s="17"/>
      <c r="E8" s="18">
        <v>137491672</v>
      </c>
      <c r="F8" s="19">
        <v>137491672</v>
      </c>
      <c r="G8" s="19">
        <v>42100789</v>
      </c>
      <c r="H8" s="19">
        <v>28181527</v>
      </c>
      <c r="I8" s="19">
        <v>25912455</v>
      </c>
      <c r="J8" s="19">
        <v>96194771</v>
      </c>
      <c r="K8" s="19">
        <v>17969601</v>
      </c>
      <c r="L8" s="19">
        <v>25733143</v>
      </c>
      <c r="M8" s="19">
        <v>34740285</v>
      </c>
      <c r="N8" s="19">
        <v>78443029</v>
      </c>
      <c r="O8" s="19"/>
      <c r="P8" s="19"/>
      <c r="Q8" s="19"/>
      <c r="R8" s="19"/>
      <c r="S8" s="19"/>
      <c r="T8" s="19"/>
      <c r="U8" s="19"/>
      <c r="V8" s="19"/>
      <c r="W8" s="19">
        <v>174637800</v>
      </c>
      <c r="X8" s="19">
        <v>51531028</v>
      </c>
      <c r="Y8" s="19">
        <v>123106772</v>
      </c>
      <c r="Z8" s="20">
        <v>238.9</v>
      </c>
      <c r="AA8" s="21">
        <v>137491672</v>
      </c>
    </row>
    <row r="9" spans="1:27" ht="13.5">
      <c r="A9" s="22" t="s">
        <v>36</v>
      </c>
      <c r="B9" s="16"/>
      <c r="C9" s="17">
        <v>281026497</v>
      </c>
      <c r="D9" s="17"/>
      <c r="E9" s="18">
        <v>298443999</v>
      </c>
      <c r="F9" s="19">
        <v>298443999</v>
      </c>
      <c r="G9" s="19">
        <v>131240000</v>
      </c>
      <c r="H9" s="19">
        <v>1475000</v>
      </c>
      <c r="I9" s="19">
        <v>273000</v>
      </c>
      <c r="J9" s="19">
        <v>132988000</v>
      </c>
      <c r="K9" s="19"/>
      <c r="L9" s="19"/>
      <c r="M9" s="19">
        <v>91379000</v>
      </c>
      <c r="N9" s="19">
        <v>91379000</v>
      </c>
      <c r="O9" s="19"/>
      <c r="P9" s="19"/>
      <c r="Q9" s="19"/>
      <c r="R9" s="19"/>
      <c r="S9" s="19"/>
      <c r="T9" s="19"/>
      <c r="U9" s="19"/>
      <c r="V9" s="19"/>
      <c r="W9" s="19">
        <v>224367000</v>
      </c>
      <c r="X9" s="19">
        <v>223833287</v>
      </c>
      <c r="Y9" s="19">
        <v>533713</v>
      </c>
      <c r="Z9" s="20">
        <v>0.24</v>
      </c>
      <c r="AA9" s="21">
        <v>298443999</v>
      </c>
    </row>
    <row r="10" spans="1:27" ht="13.5">
      <c r="A10" s="22" t="s">
        <v>37</v>
      </c>
      <c r="B10" s="16"/>
      <c r="C10" s="17">
        <v>156486132</v>
      </c>
      <c r="D10" s="17"/>
      <c r="E10" s="18">
        <v>255952000</v>
      </c>
      <c r="F10" s="19">
        <v>255952000</v>
      </c>
      <c r="G10" s="19">
        <v>41239000</v>
      </c>
      <c r="H10" s="19"/>
      <c r="I10" s="19">
        <v>10000000</v>
      </c>
      <c r="J10" s="19">
        <v>51239000</v>
      </c>
      <c r="K10" s="19">
        <v>700000</v>
      </c>
      <c r="L10" s="19">
        <v>5200000</v>
      </c>
      <c r="M10" s="19">
        <v>31270000</v>
      </c>
      <c r="N10" s="19">
        <v>37170000</v>
      </c>
      <c r="O10" s="19"/>
      <c r="P10" s="19"/>
      <c r="Q10" s="19"/>
      <c r="R10" s="19"/>
      <c r="S10" s="19"/>
      <c r="T10" s="19"/>
      <c r="U10" s="19"/>
      <c r="V10" s="19"/>
      <c r="W10" s="19">
        <v>88409000</v>
      </c>
      <c r="X10" s="19">
        <v>79554327</v>
      </c>
      <c r="Y10" s="19">
        <v>8854673</v>
      </c>
      <c r="Z10" s="20">
        <v>11.13</v>
      </c>
      <c r="AA10" s="21">
        <v>255952000</v>
      </c>
    </row>
    <row r="11" spans="1:27" ht="13.5">
      <c r="A11" s="22" t="s">
        <v>38</v>
      </c>
      <c r="B11" s="16"/>
      <c r="C11" s="17">
        <v>20397453</v>
      </c>
      <c r="D11" s="17"/>
      <c r="E11" s="18">
        <v>43546775</v>
      </c>
      <c r="F11" s="19">
        <v>43546775</v>
      </c>
      <c r="G11" s="19">
        <v>2012743</v>
      </c>
      <c r="H11" s="19">
        <v>2448191</v>
      </c>
      <c r="I11" s="19">
        <v>2471278</v>
      </c>
      <c r="J11" s="19">
        <v>6932212</v>
      </c>
      <c r="K11" s="19">
        <v>2415081</v>
      </c>
      <c r="L11" s="19">
        <v>3090376</v>
      </c>
      <c r="M11" s="19">
        <v>1767707</v>
      </c>
      <c r="N11" s="19">
        <v>7273164</v>
      </c>
      <c r="O11" s="19"/>
      <c r="P11" s="19"/>
      <c r="Q11" s="19"/>
      <c r="R11" s="19"/>
      <c r="S11" s="19"/>
      <c r="T11" s="19"/>
      <c r="U11" s="19"/>
      <c r="V11" s="19"/>
      <c r="W11" s="19">
        <v>14205376</v>
      </c>
      <c r="X11" s="19">
        <v>9626531</v>
      </c>
      <c r="Y11" s="19">
        <v>4578845</v>
      </c>
      <c r="Z11" s="20">
        <v>47.56</v>
      </c>
      <c r="AA11" s="21">
        <v>43546775</v>
      </c>
    </row>
    <row r="12" spans="1:27" ht="13.5">
      <c r="A12" s="22" t="s">
        <v>39</v>
      </c>
      <c r="B12" s="16"/>
      <c r="C12" s="17">
        <v>20325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-1504203701</v>
      </c>
      <c r="D14" s="17"/>
      <c r="E14" s="18">
        <v>-2221240297</v>
      </c>
      <c r="F14" s="19">
        <v>-2221240297</v>
      </c>
      <c r="G14" s="19">
        <v>-248126302</v>
      </c>
      <c r="H14" s="19">
        <v>-187548641</v>
      </c>
      <c r="I14" s="19">
        <v>-186882320</v>
      </c>
      <c r="J14" s="19">
        <v>-622557263</v>
      </c>
      <c r="K14" s="19">
        <v>-170144019</v>
      </c>
      <c r="L14" s="19">
        <v>-163492748</v>
      </c>
      <c r="M14" s="19">
        <v>-245378305</v>
      </c>
      <c r="N14" s="19">
        <v>-579015072</v>
      </c>
      <c r="O14" s="19"/>
      <c r="P14" s="19"/>
      <c r="Q14" s="19"/>
      <c r="R14" s="19"/>
      <c r="S14" s="19"/>
      <c r="T14" s="19"/>
      <c r="U14" s="19"/>
      <c r="V14" s="19"/>
      <c r="W14" s="19">
        <v>-1201572335</v>
      </c>
      <c r="X14" s="19">
        <v>-1139643093</v>
      </c>
      <c r="Y14" s="19">
        <v>-61929242</v>
      </c>
      <c r="Z14" s="20">
        <v>5.43</v>
      </c>
      <c r="AA14" s="21">
        <v>-2221240297</v>
      </c>
    </row>
    <row r="15" spans="1:27" ht="13.5">
      <c r="A15" s="22" t="s">
        <v>42</v>
      </c>
      <c r="B15" s="16"/>
      <c r="C15" s="17">
        <v>-39232014</v>
      </c>
      <c r="D15" s="17"/>
      <c r="E15" s="18">
        <v>-52094313</v>
      </c>
      <c r="F15" s="19">
        <v>-52094313</v>
      </c>
      <c r="G15" s="19">
        <v>-2894424</v>
      </c>
      <c r="H15" s="19">
        <v>-4036892</v>
      </c>
      <c r="I15" s="19">
        <v>-9667788</v>
      </c>
      <c r="J15" s="19">
        <v>-16599104</v>
      </c>
      <c r="K15" s="19">
        <v>-3408426</v>
      </c>
      <c r="L15" s="19">
        <v>-3276035</v>
      </c>
      <c r="M15" s="19">
        <v>-2994633</v>
      </c>
      <c r="N15" s="19">
        <v>-9679094</v>
      </c>
      <c r="O15" s="19"/>
      <c r="P15" s="19"/>
      <c r="Q15" s="19"/>
      <c r="R15" s="19"/>
      <c r="S15" s="19"/>
      <c r="T15" s="19"/>
      <c r="U15" s="19"/>
      <c r="V15" s="19"/>
      <c r="W15" s="19">
        <v>-26278198</v>
      </c>
      <c r="X15" s="19">
        <v>-28761726</v>
      </c>
      <c r="Y15" s="19">
        <v>2483528</v>
      </c>
      <c r="Z15" s="20">
        <v>-8.63</v>
      </c>
      <c r="AA15" s="21">
        <v>-52094313</v>
      </c>
    </row>
    <row r="16" spans="1:27" ht="13.5">
      <c r="A16" s="22" t="s">
        <v>43</v>
      </c>
      <c r="B16" s="16"/>
      <c r="C16" s="17">
        <v>-59851711</v>
      </c>
      <c r="D16" s="17"/>
      <c r="E16" s="18">
        <v>-79071212</v>
      </c>
      <c r="F16" s="19">
        <v>-79071212</v>
      </c>
      <c r="G16" s="19">
        <v>-560113</v>
      </c>
      <c r="H16" s="19">
        <v>-72583</v>
      </c>
      <c r="I16" s="19">
        <v>-94291</v>
      </c>
      <c r="J16" s="19">
        <v>-726987</v>
      </c>
      <c r="K16" s="19">
        <v>-158425</v>
      </c>
      <c r="L16" s="19">
        <v>-13770</v>
      </c>
      <c r="M16" s="19">
        <v>-85000</v>
      </c>
      <c r="N16" s="19">
        <v>-257195</v>
      </c>
      <c r="O16" s="19"/>
      <c r="P16" s="19"/>
      <c r="Q16" s="19"/>
      <c r="R16" s="19"/>
      <c r="S16" s="19"/>
      <c r="T16" s="19"/>
      <c r="U16" s="19"/>
      <c r="V16" s="19"/>
      <c r="W16" s="19">
        <v>-984182</v>
      </c>
      <c r="X16" s="19">
        <v>-22132845</v>
      </c>
      <c r="Y16" s="19">
        <v>21148663</v>
      </c>
      <c r="Z16" s="20">
        <v>-95.55</v>
      </c>
      <c r="AA16" s="21">
        <v>-79071212</v>
      </c>
    </row>
    <row r="17" spans="1:27" ht="13.5">
      <c r="A17" s="23" t="s">
        <v>44</v>
      </c>
      <c r="B17" s="24"/>
      <c r="C17" s="25">
        <f aca="true" t="shared" si="0" ref="C17:Y17">SUM(C6:C16)</f>
        <v>372633426</v>
      </c>
      <c r="D17" s="25">
        <f>SUM(D6:D16)</f>
        <v>0</v>
      </c>
      <c r="E17" s="26">
        <f t="shared" si="0"/>
        <v>273621505</v>
      </c>
      <c r="F17" s="27">
        <f t="shared" si="0"/>
        <v>273621505</v>
      </c>
      <c r="G17" s="27">
        <f t="shared" si="0"/>
        <v>101050515</v>
      </c>
      <c r="H17" s="27">
        <f t="shared" si="0"/>
        <v>10177075</v>
      </c>
      <c r="I17" s="27">
        <f t="shared" si="0"/>
        <v>-217922</v>
      </c>
      <c r="J17" s="27">
        <f t="shared" si="0"/>
        <v>111009668</v>
      </c>
      <c r="K17" s="27">
        <f t="shared" si="0"/>
        <v>6972293</v>
      </c>
      <c r="L17" s="27">
        <f t="shared" si="0"/>
        <v>20828281</v>
      </c>
      <c r="M17" s="27">
        <f t="shared" si="0"/>
        <v>57152247</v>
      </c>
      <c r="N17" s="27">
        <f t="shared" si="0"/>
        <v>84952821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195962489</v>
      </c>
      <c r="X17" s="27">
        <f t="shared" si="0"/>
        <v>22449500</v>
      </c>
      <c r="Y17" s="27">
        <f t="shared" si="0"/>
        <v>173512989</v>
      </c>
      <c r="Z17" s="28">
        <f>+IF(X17&lt;&gt;0,+(Y17/X17)*100,0)</f>
        <v>772.9035791443016</v>
      </c>
      <c r="AA17" s="29">
        <f>SUM(AA6:AA16)</f>
        <v>273621505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20000000</v>
      </c>
      <c r="F21" s="19">
        <v>20000000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20000000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-467886361</v>
      </c>
      <c r="D26" s="17"/>
      <c r="E26" s="18">
        <v>-424968597</v>
      </c>
      <c r="F26" s="19">
        <v>-424968597</v>
      </c>
      <c r="G26" s="19">
        <v>-90799009</v>
      </c>
      <c r="H26" s="19">
        <v>-39611097</v>
      </c>
      <c r="I26" s="19">
        <v>-21530702</v>
      </c>
      <c r="J26" s="19">
        <v>-151940808</v>
      </c>
      <c r="K26" s="19">
        <v>-15250023</v>
      </c>
      <c r="L26" s="19">
        <v>-9929809</v>
      </c>
      <c r="M26" s="19">
        <v>-37315024</v>
      </c>
      <c r="N26" s="19">
        <v>-62494856</v>
      </c>
      <c r="O26" s="19"/>
      <c r="P26" s="19"/>
      <c r="Q26" s="19"/>
      <c r="R26" s="19"/>
      <c r="S26" s="19"/>
      <c r="T26" s="19"/>
      <c r="U26" s="19"/>
      <c r="V26" s="19"/>
      <c r="W26" s="19">
        <v>-214435664</v>
      </c>
      <c r="X26" s="19">
        <v>-257450846</v>
      </c>
      <c r="Y26" s="19">
        <v>43015182</v>
      </c>
      <c r="Z26" s="20">
        <v>-16.71</v>
      </c>
      <c r="AA26" s="21">
        <v>-424968597</v>
      </c>
    </row>
    <row r="27" spans="1:27" ht="13.5">
      <c r="A27" s="23" t="s">
        <v>51</v>
      </c>
      <c r="B27" s="24"/>
      <c r="C27" s="25">
        <f aca="true" t="shared" si="1" ref="C27:Y27">SUM(C21:C26)</f>
        <v>-467886361</v>
      </c>
      <c r="D27" s="25">
        <f>SUM(D21:D26)</f>
        <v>0</v>
      </c>
      <c r="E27" s="26">
        <f t="shared" si="1"/>
        <v>-404968597</v>
      </c>
      <c r="F27" s="27">
        <f t="shared" si="1"/>
        <v>-404968597</v>
      </c>
      <c r="G27" s="27">
        <f t="shared" si="1"/>
        <v>-90799009</v>
      </c>
      <c r="H27" s="27">
        <f t="shared" si="1"/>
        <v>-39611097</v>
      </c>
      <c r="I27" s="27">
        <f t="shared" si="1"/>
        <v>-21530702</v>
      </c>
      <c r="J27" s="27">
        <f t="shared" si="1"/>
        <v>-151940808</v>
      </c>
      <c r="K27" s="27">
        <f t="shared" si="1"/>
        <v>-15250023</v>
      </c>
      <c r="L27" s="27">
        <f t="shared" si="1"/>
        <v>-9929809</v>
      </c>
      <c r="M27" s="27">
        <f t="shared" si="1"/>
        <v>-37315024</v>
      </c>
      <c r="N27" s="27">
        <f t="shared" si="1"/>
        <v>-62494856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-214435664</v>
      </c>
      <c r="X27" s="27">
        <f t="shared" si="1"/>
        <v>-257450846</v>
      </c>
      <c r="Y27" s="27">
        <f t="shared" si="1"/>
        <v>43015182</v>
      </c>
      <c r="Z27" s="28">
        <f>+IF(X27&lt;&gt;0,+(Y27/X27)*100,0)</f>
        <v>-16.708114449155858</v>
      </c>
      <c r="AA27" s="29">
        <f>SUM(AA21:AA26)</f>
        <v>-404968597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-3351958</v>
      </c>
      <c r="D35" s="17"/>
      <c r="E35" s="18">
        <v>-33813832</v>
      </c>
      <c r="F35" s="19">
        <v>-33813832</v>
      </c>
      <c r="G35" s="19">
        <v>-2072756</v>
      </c>
      <c r="H35" s="19">
        <v>-3381621</v>
      </c>
      <c r="I35" s="19">
        <v>-2797402</v>
      </c>
      <c r="J35" s="19">
        <v>-8251779</v>
      </c>
      <c r="K35" s="19">
        <v>-2756658</v>
      </c>
      <c r="L35" s="19">
        <v>-2820822</v>
      </c>
      <c r="M35" s="19">
        <v>-2387927</v>
      </c>
      <c r="N35" s="19">
        <v>-7965407</v>
      </c>
      <c r="O35" s="19"/>
      <c r="P35" s="19"/>
      <c r="Q35" s="19"/>
      <c r="R35" s="19"/>
      <c r="S35" s="19"/>
      <c r="T35" s="19"/>
      <c r="U35" s="19"/>
      <c r="V35" s="19"/>
      <c r="W35" s="19">
        <v>-16217186</v>
      </c>
      <c r="X35" s="19">
        <v>-15886174</v>
      </c>
      <c r="Y35" s="19">
        <v>-331012</v>
      </c>
      <c r="Z35" s="20">
        <v>2.08</v>
      </c>
      <c r="AA35" s="21">
        <v>-33813832</v>
      </c>
    </row>
    <row r="36" spans="1:27" ht="13.5">
      <c r="A36" s="23" t="s">
        <v>57</v>
      </c>
      <c r="B36" s="24"/>
      <c r="C36" s="25">
        <f aca="true" t="shared" si="2" ref="C36:Y36">SUM(C31:C35)</f>
        <v>-3351958</v>
      </c>
      <c r="D36" s="25">
        <f>SUM(D31:D35)</f>
        <v>0</v>
      </c>
      <c r="E36" s="26">
        <f t="shared" si="2"/>
        <v>-33813832</v>
      </c>
      <c r="F36" s="27">
        <f t="shared" si="2"/>
        <v>-33813832</v>
      </c>
      <c r="G36" s="27">
        <f t="shared" si="2"/>
        <v>-2072756</v>
      </c>
      <c r="H36" s="27">
        <f t="shared" si="2"/>
        <v>-3381621</v>
      </c>
      <c r="I36" s="27">
        <f t="shared" si="2"/>
        <v>-2797402</v>
      </c>
      <c r="J36" s="27">
        <f t="shared" si="2"/>
        <v>-8251779</v>
      </c>
      <c r="K36" s="27">
        <f t="shared" si="2"/>
        <v>-2756658</v>
      </c>
      <c r="L36" s="27">
        <f t="shared" si="2"/>
        <v>-2820822</v>
      </c>
      <c r="M36" s="27">
        <f t="shared" si="2"/>
        <v>-2387927</v>
      </c>
      <c r="N36" s="27">
        <f t="shared" si="2"/>
        <v>-7965407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-16217186</v>
      </c>
      <c r="X36" s="27">
        <f t="shared" si="2"/>
        <v>-15886174</v>
      </c>
      <c r="Y36" s="27">
        <f t="shared" si="2"/>
        <v>-331012</v>
      </c>
      <c r="Z36" s="28">
        <f>+IF(X36&lt;&gt;0,+(Y36/X36)*100,0)</f>
        <v>2.0836483347091628</v>
      </c>
      <c r="AA36" s="29">
        <f>SUM(AA31:AA35)</f>
        <v>-33813832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-98604893</v>
      </c>
      <c r="D38" s="31">
        <f>+D17+D27+D36</f>
        <v>0</v>
      </c>
      <c r="E38" s="32">
        <f t="shared" si="3"/>
        <v>-165160924</v>
      </c>
      <c r="F38" s="33">
        <f t="shared" si="3"/>
        <v>-165160924</v>
      </c>
      <c r="G38" s="33">
        <f t="shared" si="3"/>
        <v>8178750</v>
      </c>
      <c r="H38" s="33">
        <f t="shared" si="3"/>
        <v>-32815643</v>
      </c>
      <c r="I38" s="33">
        <f t="shared" si="3"/>
        <v>-24546026</v>
      </c>
      <c r="J38" s="33">
        <f t="shared" si="3"/>
        <v>-49182919</v>
      </c>
      <c r="K38" s="33">
        <f t="shared" si="3"/>
        <v>-11034388</v>
      </c>
      <c r="L38" s="33">
        <f t="shared" si="3"/>
        <v>8077650</v>
      </c>
      <c r="M38" s="33">
        <f t="shared" si="3"/>
        <v>17449296</v>
      </c>
      <c r="N38" s="33">
        <f t="shared" si="3"/>
        <v>14492558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-34690361</v>
      </c>
      <c r="X38" s="33">
        <f t="shared" si="3"/>
        <v>-250887520</v>
      </c>
      <c r="Y38" s="33">
        <f t="shared" si="3"/>
        <v>216197159</v>
      </c>
      <c r="Z38" s="34">
        <f>+IF(X38&lt;&gt;0,+(Y38/X38)*100,0)</f>
        <v>-86.17294275936882</v>
      </c>
      <c r="AA38" s="35">
        <f>+AA17+AA27+AA36</f>
        <v>-165160924</v>
      </c>
    </row>
    <row r="39" spans="1:27" ht="13.5">
      <c r="A39" s="22" t="s">
        <v>59</v>
      </c>
      <c r="B39" s="16"/>
      <c r="C39" s="31">
        <v>165896535</v>
      </c>
      <c r="D39" s="31"/>
      <c r="E39" s="32">
        <v>165781927</v>
      </c>
      <c r="F39" s="33">
        <v>165781927</v>
      </c>
      <c r="G39" s="33">
        <v>67291645</v>
      </c>
      <c r="H39" s="33">
        <v>75470395</v>
      </c>
      <c r="I39" s="33">
        <v>42654752</v>
      </c>
      <c r="J39" s="33">
        <v>67291645</v>
      </c>
      <c r="K39" s="33">
        <v>18108726</v>
      </c>
      <c r="L39" s="33">
        <v>7074338</v>
      </c>
      <c r="M39" s="33">
        <v>15151988</v>
      </c>
      <c r="N39" s="33">
        <v>18108726</v>
      </c>
      <c r="O39" s="33"/>
      <c r="P39" s="33"/>
      <c r="Q39" s="33"/>
      <c r="R39" s="33"/>
      <c r="S39" s="33"/>
      <c r="T39" s="33"/>
      <c r="U39" s="33"/>
      <c r="V39" s="33"/>
      <c r="W39" s="33">
        <v>67291645</v>
      </c>
      <c r="X39" s="33">
        <v>165781927</v>
      </c>
      <c r="Y39" s="33">
        <v>-98490282</v>
      </c>
      <c r="Z39" s="34">
        <v>-59.41</v>
      </c>
      <c r="AA39" s="35">
        <v>165781927</v>
      </c>
    </row>
    <row r="40" spans="1:27" ht="13.5">
      <c r="A40" s="41" t="s">
        <v>60</v>
      </c>
      <c r="B40" s="42"/>
      <c r="C40" s="43">
        <v>67291642</v>
      </c>
      <c r="D40" s="43"/>
      <c r="E40" s="44">
        <v>621002</v>
      </c>
      <c r="F40" s="45">
        <v>621002</v>
      </c>
      <c r="G40" s="45">
        <v>75470395</v>
      </c>
      <c r="H40" s="45">
        <v>42654752</v>
      </c>
      <c r="I40" s="45">
        <v>18108726</v>
      </c>
      <c r="J40" s="45">
        <v>18108726</v>
      </c>
      <c r="K40" s="45">
        <v>7074338</v>
      </c>
      <c r="L40" s="45">
        <v>15151988</v>
      </c>
      <c r="M40" s="45">
        <v>32601284</v>
      </c>
      <c r="N40" s="45">
        <v>32601284</v>
      </c>
      <c r="O40" s="45"/>
      <c r="P40" s="45"/>
      <c r="Q40" s="45"/>
      <c r="R40" s="45"/>
      <c r="S40" s="45"/>
      <c r="T40" s="45"/>
      <c r="U40" s="45"/>
      <c r="V40" s="45"/>
      <c r="W40" s="45">
        <v>32601284</v>
      </c>
      <c r="X40" s="45">
        <v>-85105594</v>
      </c>
      <c r="Y40" s="45">
        <v>117706878</v>
      </c>
      <c r="Z40" s="46">
        <v>-138.31</v>
      </c>
      <c r="AA40" s="47">
        <v>621002</v>
      </c>
    </row>
    <row r="41" spans="1:27" ht="13.5">
      <c r="A41" s="48" t="s">
        <v>72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2017-01-31T14:40:24Z</dcterms:created>
  <dcterms:modified xsi:type="dcterms:W3CDTF">2017-01-31T14:41:20Z</dcterms:modified>
  <cp:category/>
  <cp:version/>
  <cp:contentType/>
  <cp:contentStatus/>
</cp:coreProperties>
</file>