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'DC21'!$A$1:$AA$43</definedName>
    <definedName name="_xlnm.Print_Area" localSheetId="14">'DC22'!$A$1:$AA$43</definedName>
    <definedName name="_xlnm.Print_Area" localSheetId="18">'DC23'!$A$1:$AA$43</definedName>
    <definedName name="_xlnm.Print_Area" localSheetId="23">'DC24'!$A$1:$AA$43</definedName>
    <definedName name="_xlnm.Print_Area" localSheetId="27">'DC25'!$A$1:$AA$43</definedName>
    <definedName name="_xlnm.Print_Area" localSheetId="33">'DC26'!$A$1:$AA$43</definedName>
    <definedName name="_xlnm.Print_Area" localSheetId="38">'DC27'!$A$1:$AA$43</definedName>
    <definedName name="_xlnm.Print_Area" localSheetId="44">'DC28'!$A$1:$AA$43</definedName>
    <definedName name="_xlnm.Print_Area" localSheetId="49">'DC29'!$A$1:$AA$43</definedName>
    <definedName name="_xlnm.Print_Area" localSheetId="54">'DC43'!$A$1:$AA$43</definedName>
    <definedName name="_xlnm.Print_Area" localSheetId="1">'ETH'!$A$1:$AA$43</definedName>
    <definedName name="_xlnm.Print_Area" localSheetId="2">'KZN212'!$A$1:$AA$43</definedName>
    <definedName name="_xlnm.Print_Area" localSheetId="3">'KZN213'!$A$1:$AA$43</definedName>
    <definedName name="_xlnm.Print_Area" localSheetId="4">'KZN214'!$A$1:$AA$43</definedName>
    <definedName name="_xlnm.Print_Area" localSheetId="5">'KZN216'!$A$1:$AA$43</definedName>
    <definedName name="_xlnm.Print_Area" localSheetId="7">'KZN221'!$A$1:$AA$43</definedName>
    <definedName name="_xlnm.Print_Area" localSheetId="8">'KZN222'!$A$1:$AA$43</definedName>
    <definedName name="_xlnm.Print_Area" localSheetId="9">'KZN223'!$A$1:$AA$43</definedName>
    <definedName name="_xlnm.Print_Area" localSheetId="10">'KZN224'!$A$1:$AA$43</definedName>
    <definedName name="_xlnm.Print_Area" localSheetId="11">'KZN225'!$A$1:$AA$43</definedName>
    <definedName name="_xlnm.Print_Area" localSheetId="12">'KZN226'!$A$1:$AA$43</definedName>
    <definedName name="_xlnm.Print_Area" localSheetId="13">'KZN227'!$A$1:$AA$43</definedName>
    <definedName name="_xlnm.Print_Area" localSheetId="15">'KZN235'!$A$1:$AA$43</definedName>
    <definedName name="_xlnm.Print_Area" localSheetId="16">'KZN237'!$A$1:$AA$43</definedName>
    <definedName name="_xlnm.Print_Area" localSheetId="17">'KZN238'!$A$1:$AA$43</definedName>
    <definedName name="_xlnm.Print_Area" localSheetId="19">'KZN241'!$A$1:$AA$43</definedName>
    <definedName name="_xlnm.Print_Area" localSheetId="20">'KZN242'!$A$1:$AA$43</definedName>
    <definedName name="_xlnm.Print_Area" localSheetId="21">'KZN244'!$A$1:$AA$43</definedName>
    <definedName name="_xlnm.Print_Area" localSheetId="22">'KZN245'!$A$1:$AA$43</definedName>
    <definedName name="_xlnm.Print_Area" localSheetId="24">'KZN252'!$A$1:$AA$43</definedName>
    <definedName name="_xlnm.Print_Area" localSheetId="25">'KZN253'!$A$1:$AA$43</definedName>
    <definedName name="_xlnm.Print_Area" localSheetId="26">'KZN254'!$A$1:$AA$43</definedName>
    <definedName name="_xlnm.Print_Area" localSheetId="28">'KZN261'!$A$1:$AA$43</definedName>
    <definedName name="_xlnm.Print_Area" localSheetId="29">'KZN262'!$A$1:$AA$43</definedName>
    <definedName name="_xlnm.Print_Area" localSheetId="30">'KZN263'!$A$1:$AA$43</definedName>
    <definedName name="_xlnm.Print_Area" localSheetId="31">'KZN265'!$A$1:$AA$43</definedName>
    <definedName name="_xlnm.Print_Area" localSheetId="32">'KZN266'!$A$1:$AA$43</definedName>
    <definedName name="_xlnm.Print_Area" localSheetId="34">'KZN271'!$A$1:$AA$43</definedName>
    <definedName name="_xlnm.Print_Area" localSheetId="35">'KZN272'!$A$1:$AA$43</definedName>
    <definedName name="_xlnm.Print_Area" localSheetId="36">'KZN275'!$A$1:$AA$43</definedName>
    <definedName name="_xlnm.Print_Area" localSheetId="37">'KZN276'!$A$1:$AA$43</definedName>
    <definedName name="_xlnm.Print_Area" localSheetId="39">'KZN281'!$A$1:$AA$43</definedName>
    <definedName name="_xlnm.Print_Area" localSheetId="40">'KZN282'!$A$1:$AA$43</definedName>
    <definedName name="_xlnm.Print_Area" localSheetId="41">'KZN284'!$A$1:$AA$43</definedName>
    <definedName name="_xlnm.Print_Area" localSheetId="42">'KZN285'!$A$1:$AA$43</definedName>
    <definedName name="_xlnm.Print_Area" localSheetId="43">'KZN286'!$A$1:$AA$43</definedName>
    <definedName name="_xlnm.Print_Area" localSheetId="45">'KZN291'!$A$1:$AA$43</definedName>
    <definedName name="_xlnm.Print_Area" localSheetId="46">'KZN292'!$A$1:$AA$43</definedName>
    <definedName name="_xlnm.Print_Area" localSheetId="47">'KZN293'!$A$1:$AA$43</definedName>
    <definedName name="_xlnm.Print_Area" localSheetId="48">'KZN294'!$A$1:$AA$43</definedName>
    <definedName name="_xlnm.Print_Area" localSheetId="50">'KZN433'!$A$1:$AA$43</definedName>
    <definedName name="_xlnm.Print_Area" localSheetId="51">'KZN434'!$A$1:$AA$43</definedName>
    <definedName name="_xlnm.Print_Area" localSheetId="52">'KZN435'!$A$1:$AA$43</definedName>
    <definedName name="_xlnm.Print_Area" localSheetId="53">'KZN436'!$A$1:$AA$43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<sst xmlns="http://schemas.openxmlformats.org/spreadsheetml/2006/main" count="3795" uniqueCount="118">
  <si>
    <t>Kwazulu-Natal: eThekwini(ETH)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</si>
  <si>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</si>
  <si>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</si>
  <si>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</si>
  <si>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</si>
  <si>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</si>
  <si>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</si>
  <si>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</si>
  <si>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</si>
  <si>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</si>
  <si>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</si>
  <si>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</si>
  <si>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</si>
  <si>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</si>
  <si>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</si>
  <si>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</si>
  <si>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</si>
  <si>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</si>
  <si>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</si>
  <si>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</si>
  <si>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</si>
  <si>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</si>
  <si>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</si>
  <si>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</si>
  <si>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</si>
  <si>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</si>
  <si>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</si>
  <si>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</si>
  <si>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</si>
  <si>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</si>
  <si>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</si>
  <si>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</si>
  <si>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</si>
  <si>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</si>
  <si>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</si>
  <si>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</si>
  <si>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</si>
  <si>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</si>
  <si>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</si>
  <si>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</si>
  <si>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</si>
  <si>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</si>
  <si>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</si>
  <si>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</si>
  <si>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</si>
  <si>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</si>
  <si>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</si>
  <si>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</si>
  <si>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</si>
  <si>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</si>
  <si>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</si>
  <si>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</si>
  <si>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</si>
  <si>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</si>
  <si>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</si>
  <si>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</si>
  <si>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</si>
  <si>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</si>
  <si>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</si>
  <si>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</si>
  <si>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</si>
  <si>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C7 Quarterly Budget Statement - Cash Flows for 2nd Quarter ended 31 December 2016 (Figures Finalised as at 2017/01/30)</t>
  </si>
  <si>
    <t>Kwazulu-Natal: Umzumbe(KZN213) - Table C7 Quarterly Budget Statement - Cash Flows for 2nd Quarter ended 31 December 2016 (Figures Finalised as at 2017/01/30)</t>
  </si>
  <si>
    <t>Kwazulu-Natal: uMuziwabantu(KZN214) - Table C7 Quarterly Budget Statement - Cash Flows for 2nd Quarter ended 31 December 2016 (Figures Finalised as at 2017/01/30)</t>
  </si>
  <si>
    <t>Kwazulu-Natal: Ray Nkonyeni(KZN216) - Table C7 Quarterly Budget Statement - Cash Flows for 2nd Quarter ended 31 December 2016 (Figures Finalised as at 2017/01/30)</t>
  </si>
  <si>
    <t>Kwazulu-Natal: Ugu(DC21) - Table C7 Quarterly Budget Statement - Cash Flows for 2nd Quarter ended 31 December 2016 (Figures Finalised as at 2017/01/30)</t>
  </si>
  <si>
    <t>Kwazulu-Natal: uMshwathi(KZN221) - Table C7 Quarterly Budget Statement - Cash Flows for 2nd Quarter ended 31 December 2016 (Figures Finalised as at 2017/01/30)</t>
  </si>
  <si>
    <t>Kwazulu-Natal: uMngeni(KZN222) - Table C7 Quarterly Budget Statement - Cash Flows for 2nd Quarter ended 31 December 2016 (Figures Finalised as at 2017/01/30)</t>
  </si>
  <si>
    <t>Kwazulu-Natal: Mpofana(KZN223) - Table C7 Quarterly Budget Statement - Cash Flows for 2nd Quarter ended 31 December 2016 (Figures Finalised as at 2017/01/30)</t>
  </si>
  <si>
    <t>Kwazulu-Natal: Impendle(KZN224) - Table C7 Quarterly Budget Statement - Cash Flows for 2nd Quarter ended 31 December 2016 (Figures Finalised as at 2017/01/30)</t>
  </si>
  <si>
    <t>Kwazulu-Natal: Msunduzi(KZN225) - Table C7 Quarterly Budget Statement - Cash Flows for 2nd Quarter ended 31 December 2016 (Figures Finalised as at 2017/01/30)</t>
  </si>
  <si>
    <t>Kwazulu-Natal: Mkhambathini(KZN226) - Table C7 Quarterly Budget Statement - Cash Flows for 2nd Quarter ended 31 December 2016 (Figures Finalised as at 2017/01/30)</t>
  </si>
  <si>
    <t>Kwazulu-Natal: Richmond(KZN227) - Table C7 Quarterly Budget Statement - Cash Flows for 2nd Quarter ended 31 December 2016 (Figures Finalised as at 2017/01/30)</t>
  </si>
  <si>
    <t>Kwazulu-Natal: uMgungundlovu(DC22) - Table C7 Quarterly Budget Statement - Cash Flows for 2nd Quarter ended 31 December 2016 (Figures Finalised as at 2017/01/30)</t>
  </si>
  <si>
    <t>Kwazulu-Natal: Okhahlamba(KZN235) - Table C7 Quarterly Budget Statement - Cash Flows for 2nd Quarter ended 31 December 2016 (Figures Finalised as at 2017/01/30)</t>
  </si>
  <si>
    <t>Kwazulu-Natal: Inkosi Langalibalele(KZN237) - Table C7 Quarterly Budget Statement - Cash Flows for 2nd Quarter ended 31 December 2016 (Figures Finalised as at 2017/01/30)</t>
  </si>
  <si>
    <t>Kwazulu-Natal: Alfred Duma(KZN238) - Table C7 Quarterly Budget Statement - Cash Flows for 2nd Quarter ended 31 December 2016 (Figures Finalised as at 2017/01/30)</t>
  </si>
  <si>
    <t>Kwazulu-Natal: Uthukela(DC23) - Table C7 Quarterly Budget Statement - Cash Flows for 2nd Quarter ended 31 December 2016 (Figures Finalised as at 2017/01/30)</t>
  </si>
  <si>
    <t>Kwazulu-Natal: Endumeni(KZN241) - Table C7 Quarterly Budget Statement - Cash Flows for 2nd Quarter ended 31 December 2016 (Figures Finalised as at 2017/01/30)</t>
  </si>
  <si>
    <t>Kwazulu-Natal: Nquthu(KZN242) - Table C7 Quarterly Budget Statement - Cash Flows for 2nd Quarter ended 31 December 2016 (Figures Finalised as at 2017/01/30)</t>
  </si>
  <si>
    <t>Kwazulu-Natal: Msinga(KZN244) - Table C7 Quarterly Budget Statement - Cash Flows for 2nd Quarter ended 31 December 2016 (Figures Finalised as at 2017/01/30)</t>
  </si>
  <si>
    <t>Kwazulu-Natal: Umvoti(KZN245) - Table C7 Quarterly Budget Statement - Cash Flows for 2nd Quarter ended 31 December 2016 (Figures Finalised as at 2017/01/30)</t>
  </si>
  <si>
    <t>Kwazulu-Natal: Umzinyathi(DC24) - Table C7 Quarterly Budget Statement - Cash Flows for 2nd Quarter ended 31 December 2016 (Figures Finalised as at 2017/01/30)</t>
  </si>
  <si>
    <t>Kwazulu-Natal: Newcastle(KZN252) - Table C7 Quarterly Budget Statement - Cash Flows for 2nd Quarter ended 31 December 2016 (Figures Finalised as at 2017/01/30)</t>
  </si>
  <si>
    <t>Kwazulu-Natal: eMadlangeni(KZN253) - Table C7 Quarterly Budget Statement - Cash Flows for 2nd Quarter ended 31 December 2016 (Figures Finalised as at 2017/01/30)</t>
  </si>
  <si>
    <t>Kwazulu-Natal: Dannhauser(KZN254) - Table C7 Quarterly Budget Statement - Cash Flows for 2nd Quarter ended 31 December 2016 (Figures Finalised as at 2017/01/30)</t>
  </si>
  <si>
    <t>Kwazulu-Natal: Amajuba(DC25) - Table C7 Quarterly Budget Statement - Cash Flows for 2nd Quarter ended 31 December 2016 (Figures Finalised as at 2017/01/30)</t>
  </si>
  <si>
    <t>Kwazulu-Natal: eDumbe(KZN261) - Table C7 Quarterly Budget Statement - Cash Flows for 2nd Quarter ended 31 December 2016 (Figures Finalised as at 2017/01/30)</t>
  </si>
  <si>
    <t>Kwazulu-Natal: uPhongolo(KZN262) - Table C7 Quarterly Budget Statement - Cash Flows for 2nd Quarter ended 31 December 2016 (Figures Finalised as at 2017/01/30)</t>
  </si>
  <si>
    <t>Kwazulu-Natal: Abaqulusi(KZN263) - Table C7 Quarterly Budget Statement - Cash Flows for 2nd Quarter ended 31 December 2016 (Figures Finalised as at 2017/01/30)</t>
  </si>
  <si>
    <t>Kwazulu-Natal: Nongoma(KZN265) - Table C7 Quarterly Budget Statement - Cash Flows for 2nd Quarter ended 31 December 2016 (Figures Finalised as at 2017/01/30)</t>
  </si>
  <si>
    <t>Kwazulu-Natal: Ulundi(KZN266) - Table C7 Quarterly Budget Statement - Cash Flows for 2nd Quarter ended 31 December 2016 (Figures Finalised as at 2017/01/30)</t>
  </si>
  <si>
    <t>Kwazulu-Natal: Zululand(DC26) - Table C7 Quarterly Budget Statement - Cash Flows for 2nd Quarter ended 31 December 2016 (Figures Finalised as at 2017/01/30)</t>
  </si>
  <si>
    <t>Kwazulu-Natal: Umhlabuyalingana(KZN271) - Table C7 Quarterly Budget Statement - Cash Flows for 2nd Quarter ended 31 December 2016 (Figures Finalised as at 2017/01/30)</t>
  </si>
  <si>
    <t>Kwazulu-Natal: Jozini(KZN272) - Table C7 Quarterly Budget Statement - Cash Flows for 2nd Quarter ended 31 December 2016 (Figures Finalised as at 2017/01/30)</t>
  </si>
  <si>
    <t>Kwazulu-Natal: Mtubatuba(KZN275) - Table C7 Quarterly Budget Statement - Cash Flows for 2nd Quarter ended 31 December 2016 (Figures Finalised as at 2017/01/30)</t>
  </si>
  <si>
    <t>Kwazulu-Natal: The New Big 5 False Bay(KZN276) - Table C7 Quarterly Budget Statement - Cash Flows for 2nd Quarter ended 31 December 2016 (Figures Finalised as at 2017/01/30)</t>
  </si>
  <si>
    <t>Kwazulu-Natal: Umkhanyakude(DC27) - Table C7 Quarterly Budget Statement - Cash Flows for 2nd Quarter ended 31 December 2016 (Figures Finalised as at 2017/01/30)</t>
  </si>
  <si>
    <t>Kwazulu-Natal: Mfolozi(KZN281) - Table C7 Quarterly Budget Statement - Cash Flows for 2nd Quarter ended 31 December 2016 (Figures Finalised as at 2017/01/30)</t>
  </si>
  <si>
    <t>Kwazulu-Natal: uMhlathuze(KZN282) - Table C7 Quarterly Budget Statement - Cash Flows for 2nd Quarter ended 31 December 2016 (Figures Finalised as at 2017/01/30)</t>
  </si>
  <si>
    <t>Kwazulu-Natal: uMlalazi(KZN284) - Table C7 Quarterly Budget Statement - Cash Flows for 2nd Quarter ended 31 December 2016 (Figures Finalised as at 2017/01/30)</t>
  </si>
  <si>
    <t>Kwazulu-Natal: Mthonjaneni(KZN285) - Table C7 Quarterly Budget Statement - Cash Flows for 2nd Quarter ended 31 December 2016 (Figures Finalised as at 2017/01/30)</t>
  </si>
  <si>
    <t>Kwazulu-Natal: Nkandla(KZN286) - Table C7 Quarterly Budget Statement - Cash Flows for 2nd Quarter ended 31 December 2016 (Figures Finalised as at 2017/01/30)</t>
  </si>
  <si>
    <t>Kwazulu-Natal: King Cetshwayo(DC28) - Table C7 Quarterly Budget Statement - Cash Flows for 2nd Quarter ended 31 December 2016 (Figures Finalised as at 2017/01/30)</t>
  </si>
  <si>
    <t>Kwazulu-Natal: Mandeni(KZN291) - Table C7 Quarterly Budget Statement - Cash Flows for 2nd Quarter ended 31 December 2016 (Figures Finalised as at 2017/01/30)</t>
  </si>
  <si>
    <t>Kwazulu-Natal: KwaDukuza(KZN292) - Table C7 Quarterly Budget Statement - Cash Flows for 2nd Quarter ended 31 December 2016 (Figures Finalised as at 2017/01/30)</t>
  </si>
  <si>
    <t>Kwazulu-Natal: Ndwedwe(KZN293) - Table C7 Quarterly Budget Statement - Cash Flows for 2nd Quarter ended 31 December 2016 (Figures Finalised as at 2017/01/30)</t>
  </si>
  <si>
    <t>Kwazulu-Natal: Maphumulo(KZN294) - Table C7 Quarterly Budget Statement - Cash Flows for 2nd Quarter ended 31 December 2016 (Figures Finalised as at 2017/01/30)</t>
  </si>
  <si>
    <t>Kwazulu-Natal: iLembe(DC29) - Table C7 Quarterly Budget Statement - Cash Flows for 2nd Quarter ended 31 December 2016 (Figures Finalised as at 2017/01/30)</t>
  </si>
  <si>
    <t>Kwazulu-Natal: Greater Kokstad(KZN433) - Table C7 Quarterly Budget Statement - Cash Flows for 2nd Quarter ended 31 December 2016 (Figures Finalised as at 2017/01/30)</t>
  </si>
  <si>
    <t>Kwazulu-Natal: Ubuhlebezwe(KZN434) - Table C7 Quarterly Budget Statement - Cash Flows for 2nd Quarter ended 31 December 2016 (Figures Finalised as at 2017/01/30)</t>
  </si>
  <si>
    <t>Kwazulu-Natal: Umzimkhulu(KZN435) - Table C7 Quarterly Budget Statement - Cash Flows for 2nd Quarter ended 31 December 2016 (Figures Finalised as at 2017/01/30)</t>
  </si>
  <si>
    <t>Kwazulu-Natal: Dr Nkosazana Dlamini Zuma(KZN436) - Table C7 Quarterly Budget Statement - Cash Flows for 2nd Quarter ended 31 December 2016 (Figures Finalised as at 2017/01/30)</t>
  </si>
  <si>
    <t>Kwazulu-Natal: Harry Gwala(DC43)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</si>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</sst>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9393311776</v>
      </c>
      <c r="D6" s="17"/>
      <c r="E6" s="18">
        <v>9316735790</v>
      </c>
      <c r="F6" s="19">
        <v>9313697711</v>
      </c>
      <c r="G6" s="19">
        <v>403276206</v>
      </c>
      <c r="H6" s="19">
        <v>402654587</v>
      </c>
      <c r="I6" s="19">
        <v>1584332905</v>
      </c>
      <c r="J6" s="19">
        <v>2390263698</v>
      </c>
      <c r="K6" s="19">
        <v>998644922</v>
      </c>
      <c r="L6" s="19">
        <v>842423654</v>
      </c>
      <c r="M6" s="19">
        <v>839934941</v>
      </c>
      <c r="N6" s="19">
        <v>2681003517</v>
      </c>
      <c r="O6" s="19"/>
      <c r="P6" s="19"/>
      <c r="Q6" s="19"/>
      <c r="R6" s="19"/>
      <c r="S6" s="19"/>
      <c r="T6" s="19"/>
      <c r="U6" s="19"/>
      <c r="V6" s="19"/>
      <c r="W6" s="19">
        <v>5071267215</v>
      </c>
      <c r="X6" s="19">
        <v>4822256157</v>
      </c>
      <c r="Y6" s="19">
        <v>249011058</v>
      </c>
      <c r="Z6" s="20">
        <v>5.16</v>
      </c>
      <c r="AA6" s="21">
        <v>9313697711</v>
      </c>
    </row>
    <row r="7" spans="1:27" ht="13.5">
      <c r="A7" s="22" t="s">
        <v>34</v>
      </c>
      <c r="B7" s="16"/>
      <c r="C7" s="17">
        <v>19809645209</v>
      </c>
      <c r="D7" s="17"/>
      <c r="E7" s="18">
        <v>25197152292</v>
      </c>
      <c r="F7" s="19">
        <v>25388535203</v>
      </c>
      <c r="G7" s="19">
        <v>1093092733</v>
      </c>
      <c r="H7" s="19">
        <v>1301148170</v>
      </c>
      <c r="I7" s="19">
        <v>2811741410</v>
      </c>
      <c r="J7" s="19">
        <v>5205982313</v>
      </c>
      <c r="K7" s="19">
        <v>2261823699</v>
      </c>
      <c r="L7" s="19">
        <v>2187369158</v>
      </c>
      <c r="M7" s="19">
        <v>2060567167</v>
      </c>
      <c r="N7" s="19">
        <v>6509760024</v>
      </c>
      <c r="O7" s="19"/>
      <c r="P7" s="19"/>
      <c r="Q7" s="19"/>
      <c r="R7" s="19"/>
      <c r="S7" s="19"/>
      <c r="T7" s="19"/>
      <c r="U7" s="19"/>
      <c r="V7" s="19"/>
      <c r="W7" s="19">
        <v>11715742337</v>
      </c>
      <c r="X7" s="19">
        <v>12665773773</v>
      </c>
      <c r="Y7" s="19">
        <v>-950031436</v>
      </c>
      <c r="Z7" s="20">
        <v>-7.5</v>
      </c>
      <c r="AA7" s="21">
        <v>25388535203</v>
      </c>
    </row>
    <row r="8" spans="1:27" ht="13.5">
      <c r="A8" s="22" t="s">
        <v>35</v>
      </c>
      <c r="B8" s="16"/>
      <c r="C8" s="17">
        <v>5260943545</v>
      </c>
      <c r="D8" s="17"/>
      <c r="E8" s="18">
        <v>4171561900</v>
      </c>
      <c r="F8" s="19">
        <v>4186190256</v>
      </c>
      <c r="G8" s="19">
        <v>875325833</v>
      </c>
      <c r="H8" s="19">
        <v>260429304</v>
      </c>
      <c r="I8" s="19">
        <v>1160608766</v>
      </c>
      <c r="J8" s="19">
        <v>2296363903</v>
      </c>
      <c r="K8" s="19">
        <v>280034768</v>
      </c>
      <c r="L8" s="19">
        <v>1270215679</v>
      </c>
      <c r="M8" s="19">
        <v>565365241</v>
      </c>
      <c r="N8" s="19">
        <v>2115615688</v>
      </c>
      <c r="O8" s="19"/>
      <c r="P8" s="19"/>
      <c r="Q8" s="19"/>
      <c r="R8" s="19"/>
      <c r="S8" s="19"/>
      <c r="T8" s="19"/>
      <c r="U8" s="19"/>
      <c r="V8" s="19"/>
      <c r="W8" s="19">
        <v>4411979591</v>
      </c>
      <c r="X8" s="19">
        <v>2161845329</v>
      </c>
      <c r="Y8" s="19">
        <v>2250134262</v>
      </c>
      <c r="Z8" s="20">
        <v>104.08</v>
      </c>
      <c r="AA8" s="21">
        <v>4186190256</v>
      </c>
    </row>
    <row r="9" spans="1:27" ht="13.5">
      <c r="A9" s="22" t="s">
        <v>36</v>
      </c>
      <c r="B9" s="16"/>
      <c r="C9" s="17">
        <v>9548652815</v>
      </c>
      <c r="D9" s="17"/>
      <c r="E9" s="18">
        <v>11937106683</v>
      </c>
      <c r="F9" s="19">
        <v>11941112675</v>
      </c>
      <c r="G9" s="19">
        <v>3923487911</v>
      </c>
      <c r="H9" s="19">
        <v>1034014724</v>
      </c>
      <c r="I9" s="19">
        <v>-644062246</v>
      </c>
      <c r="J9" s="19">
        <v>4313440389</v>
      </c>
      <c r="K9" s="19">
        <v>69538589</v>
      </c>
      <c r="L9" s="19">
        <v>286777693</v>
      </c>
      <c r="M9" s="19">
        <v>2765557578</v>
      </c>
      <c r="N9" s="19">
        <v>3121873860</v>
      </c>
      <c r="O9" s="19"/>
      <c r="P9" s="19"/>
      <c r="Q9" s="19"/>
      <c r="R9" s="19"/>
      <c r="S9" s="19"/>
      <c r="T9" s="19"/>
      <c r="U9" s="19"/>
      <c r="V9" s="19"/>
      <c r="W9" s="19">
        <v>7435314249</v>
      </c>
      <c r="X9" s="19">
        <v>7071906305</v>
      </c>
      <c r="Y9" s="19">
        <v>363407944</v>
      </c>
      <c r="Z9" s="20">
        <v>5.14</v>
      </c>
      <c r="AA9" s="21">
        <v>11941112675</v>
      </c>
    </row>
    <row r="10" spans="1:27" ht="13.5">
      <c r="A10" s="22" t="s">
        <v>37</v>
      </c>
      <c r="B10" s="16"/>
      <c r="C10" s="17">
        <v>7529612949</v>
      </c>
      <c r="D10" s="17"/>
      <c r="E10" s="18">
        <v>9056241868</v>
      </c>
      <c r="F10" s="19">
        <v>9086289142</v>
      </c>
      <c r="G10" s="19">
        <v>2191271240</v>
      </c>
      <c r="H10" s="19">
        <v>322374817</v>
      </c>
      <c r="I10" s="19">
        <v>433362117</v>
      </c>
      <c r="J10" s="19">
        <v>2947008174</v>
      </c>
      <c r="K10" s="19">
        <v>621672495</v>
      </c>
      <c r="L10" s="19">
        <v>561470741</v>
      </c>
      <c r="M10" s="19">
        <v>1231607126</v>
      </c>
      <c r="N10" s="19">
        <v>2414750362</v>
      </c>
      <c r="O10" s="19"/>
      <c r="P10" s="19"/>
      <c r="Q10" s="19"/>
      <c r="R10" s="19"/>
      <c r="S10" s="19"/>
      <c r="T10" s="19"/>
      <c r="U10" s="19"/>
      <c r="V10" s="19"/>
      <c r="W10" s="19">
        <v>5361758536</v>
      </c>
      <c r="X10" s="19">
        <v>5835206096</v>
      </c>
      <c r="Y10" s="19">
        <v>-473447560</v>
      </c>
      <c r="Z10" s="20">
        <v>-8.11</v>
      </c>
      <c r="AA10" s="21">
        <v>9086289142</v>
      </c>
    </row>
    <row r="11" spans="1:27" ht="13.5">
      <c r="A11" s="22" t="s">
        <v>38</v>
      </c>
      <c r="B11" s="16"/>
      <c r="C11" s="17">
        <v>1259329363</v>
      </c>
      <c r="D11" s="17"/>
      <c r="E11" s="18">
        <v>1439483498</v>
      </c>
      <c r="F11" s="19">
        <v>1441525278</v>
      </c>
      <c r="G11" s="19">
        <v>140662135</v>
      </c>
      <c r="H11" s="19">
        <v>127150344</v>
      </c>
      <c r="I11" s="19">
        <v>185663238</v>
      </c>
      <c r="J11" s="19">
        <v>453475717</v>
      </c>
      <c r="K11" s="19">
        <v>93985509</v>
      </c>
      <c r="L11" s="19">
        <v>144306981</v>
      </c>
      <c r="M11" s="19">
        <v>67902061</v>
      </c>
      <c r="N11" s="19">
        <v>306194551</v>
      </c>
      <c r="O11" s="19"/>
      <c r="P11" s="19"/>
      <c r="Q11" s="19"/>
      <c r="R11" s="19"/>
      <c r="S11" s="19"/>
      <c r="T11" s="19"/>
      <c r="U11" s="19"/>
      <c r="V11" s="19"/>
      <c r="W11" s="19">
        <v>759670268</v>
      </c>
      <c r="X11" s="19">
        <v>573999093</v>
      </c>
      <c r="Y11" s="19">
        <v>185671175</v>
      </c>
      <c r="Z11" s="20">
        <v>32.35</v>
      </c>
      <c r="AA11" s="21">
        <v>1441525278</v>
      </c>
    </row>
    <row r="12" spans="1:27" ht="13.5">
      <c r="A12" s="22" t="s">
        <v>39</v>
      </c>
      <c r="B12" s="16"/>
      <c r="C12" s="17">
        <v>-5090021</v>
      </c>
      <c r="D12" s="17"/>
      <c r="E12" s="18"/>
      <c r="F12" s="19"/>
      <c r="G12" s="19"/>
      <c r="H12" s="19"/>
      <c r="I12" s="19">
        <v>800</v>
      </c>
      <c r="J12" s="19">
        <v>800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800</v>
      </c>
      <c r="X12" s="19"/>
      <c r="Y12" s="19">
        <v>800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-39682815374</v>
      </c>
      <c r="D14" s="17"/>
      <c r="E14" s="18">
        <v>-45977774004</v>
      </c>
      <c r="F14" s="19">
        <v>-45569800028</v>
      </c>
      <c r="G14" s="19">
        <v>-5393531242</v>
      </c>
      <c r="H14" s="19">
        <v>-4219061408</v>
      </c>
      <c r="I14" s="19">
        <v>-4586901175</v>
      </c>
      <c r="J14" s="19">
        <v>-14199493825</v>
      </c>
      <c r="K14" s="19">
        <v>-3868415850</v>
      </c>
      <c r="L14" s="19">
        <v>-4569311742</v>
      </c>
      <c r="M14" s="19">
        <v>-4713157574</v>
      </c>
      <c r="N14" s="19">
        <v>-13150885166</v>
      </c>
      <c r="O14" s="19"/>
      <c r="P14" s="19"/>
      <c r="Q14" s="19"/>
      <c r="R14" s="19"/>
      <c r="S14" s="19"/>
      <c r="T14" s="19"/>
      <c r="U14" s="19"/>
      <c r="V14" s="19"/>
      <c r="W14" s="19">
        <v>-27350378991</v>
      </c>
      <c r="X14" s="19">
        <v>-22891973861</v>
      </c>
      <c r="Y14" s="19">
        <v>-4458405130</v>
      </c>
      <c r="Z14" s="20">
        <v>19.48</v>
      </c>
      <c r="AA14" s="21">
        <v>-45569800028</v>
      </c>
    </row>
    <row r="15" spans="1:27" ht="13.5">
      <c r="A15" s="22" t="s">
        <v>42</v>
      </c>
      <c r="B15" s="16"/>
      <c r="C15" s="17">
        <v>-1194548814</v>
      </c>
      <c r="D15" s="17"/>
      <c r="E15" s="18">
        <v>-1798665944</v>
      </c>
      <c r="F15" s="19">
        <v>-2278981466</v>
      </c>
      <c r="G15" s="19">
        <v>-24467887</v>
      </c>
      <c r="H15" s="19">
        <v>-22949911</v>
      </c>
      <c r="I15" s="19">
        <v>-91160954</v>
      </c>
      <c r="J15" s="19">
        <v>-138578752</v>
      </c>
      <c r="K15" s="19">
        <v>-9784908</v>
      </c>
      <c r="L15" s="19">
        <v>-10102222</v>
      </c>
      <c r="M15" s="19">
        <v>-341668430</v>
      </c>
      <c r="N15" s="19">
        <v>-361555560</v>
      </c>
      <c r="O15" s="19"/>
      <c r="P15" s="19"/>
      <c r="Q15" s="19"/>
      <c r="R15" s="19"/>
      <c r="S15" s="19"/>
      <c r="T15" s="19"/>
      <c r="U15" s="19"/>
      <c r="V15" s="19"/>
      <c r="W15" s="19">
        <v>-500134312</v>
      </c>
      <c r="X15" s="19">
        <v>-1273996010</v>
      </c>
      <c r="Y15" s="19">
        <v>773861698</v>
      </c>
      <c r="Z15" s="20">
        <v>-60.74</v>
      </c>
      <c r="AA15" s="21">
        <v>-2278981466</v>
      </c>
    </row>
    <row r="16" spans="1:27" ht="13.5">
      <c r="A16" s="22" t="s">
        <v>43</v>
      </c>
      <c r="B16" s="16"/>
      <c r="C16" s="17">
        <v>-353217433</v>
      </c>
      <c r="D16" s="17"/>
      <c r="E16" s="18">
        <v>-473249629</v>
      </c>
      <c r="F16" s="19">
        <v>-567702810</v>
      </c>
      <c r="G16" s="19">
        <v>-44031568</v>
      </c>
      <c r="H16" s="19">
        <v>-13345604</v>
      </c>
      <c r="I16" s="19">
        <v>-75631692</v>
      </c>
      <c r="J16" s="19">
        <v>-133008864</v>
      </c>
      <c r="K16" s="19">
        <v>-24723871</v>
      </c>
      <c r="L16" s="19">
        <v>-22504200</v>
      </c>
      <c r="M16" s="19">
        <v>-80205926</v>
      </c>
      <c r="N16" s="19">
        <v>-127433997</v>
      </c>
      <c r="O16" s="19"/>
      <c r="P16" s="19"/>
      <c r="Q16" s="19"/>
      <c r="R16" s="19"/>
      <c r="S16" s="19"/>
      <c r="T16" s="19"/>
      <c r="U16" s="19"/>
      <c r="V16" s="19"/>
      <c r="W16" s="19">
        <v>-260442861</v>
      </c>
      <c r="X16" s="19">
        <v>-243329901</v>
      </c>
      <c r="Y16" s="19">
        <v>-17112960</v>
      </c>
      <c r="Z16" s="20">
        <v>7.03</v>
      </c>
      <c r="AA16" s="21">
        <v>-567702810</v>
      </c>
    </row>
    <row r="17" spans="1:27" ht="13.5">
      <c r="A17" s="23" t="s">
        <v>44</v>
      </c>
      <c r="B17" s="24"/>
      <c r="C17" s="25">
        <f aca="true" t="shared" si="0" ref="C17:Y17">SUM(C6:C16)</f>
        <v>11565824015</v>
      </c>
      <c r="D17" s="25">
        <f>SUM(D6:D16)</f>
        <v>0</v>
      </c>
      <c r="E17" s="26">
        <f t="shared" si="0"/>
        <v>12868592454</v>
      </c>
      <c r="F17" s="27">
        <f t="shared" si="0"/>
        <v>12940865961</v>
      </c>
      <c r="G17" s="27">
        <f t="shared" si="0"/>
        <v>3165085361</v>
      </c>
      <c r="H17" s="27">
        <f t="shared" si="0"/>
        <v>-807584977</v>
      </c>
      <c r="I17" s="27">
        <f t="shared" si="0"/>
        <v>777953169</v>
      </c>
      <c r="J17" s="27">
        <f t="shared" si="0"/>
        <v>3135453553</v>
      </c>
      <c r="K17" s="27">
        <f t="shared" si="0"/>
        <v>422775353</v>
      </c>
      <c r="L17" s="27">
        <f t="shared" si="0"/>
        <v>690645742</v>
      </c>
      <c r="M17" s="27">
        <f t="shared" si="0"/>
        <v>2395902184</v>
      </c>
      <c r="N17" s="27">
        <f t="shared" si="0"/>
        <v>3509323279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6644776832</v>
      </c>
      <c r="X17" s="27">
        <f t="shared" si="0"/>
        <v>8721686981</v>
      </c>
      <c r="Y17" s="27">
        <f t="shared" si="0"/>
        <v>-2076910149</v>
      </c>
      <c r="Z17" s="28">
        <f>+IF(X17&lt;&gt;0,+(Y17/X17)*100,0)</f>
        <v>-23.8131700154397</v>
      </c>
      <c r="AA17" s="29">
        <f>SUM(AA6:AA16)</f>
        <v>12940865961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-48031668</v>
      </c>
      <c r="D21" s="17"/>
      <c r="E21" s="18">
        <v>219093902</v>
      </c>
      <c r="F21" s="19">
        <v>219093905</v>
      </c>
      <c r="G21" s="36">
        <v>22997682</v>
      </c>
      <c r="H21" s="36">
        <v>13315115</v>
      </c>
      <c r="I21" s="36">
        <v>23275543</v>
      </c>
      <c r="J21" s="19">
        <v>59588340</v>
      </c>
      <c r="K21" s="36">
        <v>8116923</v>
      </c>
      <c r="L21" s="36">
        <v>-2864561</v>
      </c>
      <c r="M21" s="19">
        <v>5375274</v>
      </c>
      <c r="N21" s="36">
        <v>10627636</v>
      </c>
      <c r="O21" s="36"/>
      <c r="P21" s="36"/>
      <c r="Q21" s="19"/>
      <c r="R21" s="36"/>
      <c r="S21" s="36"/>
      <c r="T21" s="19"/>
      <c r="U21" s="36"/>
      <c r="V21" s="36"/>
      <c r="W21" s="36">
        <v>70215976</v>
      </c>
      <c r="X21" s="19">
        <v>100016090</v>
      </c>
      <c r="Y21" s="36">
        <v>-29800114</v>
      </c>
      <c r="Z21" s="37">
        <v>-29.8</v>
      </c>
      <c r="AA21" s="38">
        <v>219093905</v>
      </c>
    </row>
    <row r="22" spans="1:27" ht="13.5">
      <c r="A22" s="22" t="s">
        <v>47</v>
      </c>
      <c r="B22" s="16"/>
      <c r="C22" s="17">
        <v>10721884</v>
      </c>
      <c r="D22" s="17"/>
      <c r="E22" s="39">
        <v>-1746250</v>
      </c>
      <c r="F22" s="36">
        <v>-1746250</v>
      </c>
      <c r="G22" s="19">
        <v>3559152</v>
      </c>
      <c r="H22" s="19">
        <v>11603</v>
      </c>
      <c r="I22" s="19">
        <v>11796</v>
      </c>
      <c r="J22" s="19">
        <v>3582551</v>
      </c>
      <c r="K22" s="19">
        <v>12077</v>
      </c>
      <c r="L22" s="19">
        <v>4932043</v>
      </c>
      <c r="M22" s="36"/>
      <c r="N22" s="19">
        <v>4944120</v>
      </c>
      <c r="O22" s="19"/>
      <c r="P22" s="19"/>
      <c r="Q22" s="19"/>
      <c r="R22" s="19"/>
      <c r="S22" s="19"/>
      <c r="T22" s="36"/>
      <c r="U22" s="19"/>
      <c r="V22" s="19"/>
      <c r="W22" s="19">
        <v>8526671</v>
      </c>
      <c r="X22" s="19">
        <v>-9000</v>
      </c>
      <c r="Y22" s="19">
        <v>8535671</v>
      </c>
      <c r="Z22" s="20">
        <v>-94840.79</v>
      </c>
      <c r="AA22" s="21">
        <v>-1746250</v>
      </c>
    </row>
    <row r="23" spans="1:27" ht="13.5">
      <c r="A23" s="22" t="s">
        <v>48</v>
      </c>
      <c r="B23" s="16"/>
      <c r="C23" s="40">
        <v>-57507734</v>
      </c>
      <c r="D23" s="40"/>
      <c r="E23" s="18">
        <v>-2854359</v>
      </c>
      <c r="F23" s="19">
        <v>-2854366</v>
      </c>
      <c r="G23" s="36">
        <v>10341267</v>
      </c>
      <c r="H23" s="36">
        <v>19787978</v>
      </c>
      <c r="I23" s="36">
        <v>19064606</v>
      </c>
      <c r="J23" s="19">
        <v>49193851</v>
      </c>
      <c r="K23" s="36">
        <v>2221443</v>
      </c>
      <c r="L23" s="36">
        <v>10942164</v>
      </c>
      <c r="M23" s="19">
        <v>26456</v>
      </c>
      <c r="N23" s="36">
        <v>13190063</v>
      </c>
      <c r="O23" s="36"/>
      <c r="P23" s="36"/>
      <c r="Q23" s="19"/>
      <c r="R23" s="36"/>
      <c r="S23" s="36"/>
      <c r="T23" s="19"/>
      <c r="U23" s="36"/>
      <c r="V23" s="36"/>
      <c r="W23" s="36">
        <v>62383914</v>
      </c>
      <c r="X23" s="19">
        <v>2183753</v>
      </c>
      <c r="Y23" s="36">
        <v>60200161</v>
      </c>
      <c r="Z23" s="37">
        <v>2756.73</v>
      </c>
      <c r="AA23" s="38">
        <v>-2854366</v>
      </c>
    </row>
    <row r="24" spans="1:27" ht="13.5">
      <c r="A24" s="22" t="s">
        <v>49</v>
      </c>
      <c r="B24" s="16"/>
      <c r="C24" s="17">
        <v>-66238869</v>
      </c>
      <c r="D24" s="17"/>
      <c r="E24" s="18">
        <v>64778770</v>
      </c>
      <c r="F24" s="19">
        <v>64778773</v>
      </c>
      <c r="G24" s="19">
        <v>1051508805</v>
      </c>
      <c r="H24" s="19">
        <v>1021812762</v>
      </c>
      <c r="I24" s="19">
        <v>-2037838543</v>
      </c>
      <c r="J24" s="19">
        <v>35483024</v>
      </c>
      <c r="K24" s="19">
        <v>9521927</v>
      </c>
      <c r="L24" s="19">
        <v>2900000</v>
      </c>
      <c r="M24" s="19">
        <v>14566032</v>
      </c>
      <c r="N24" s="19">
        <v>26987959</v>
      </c>
      <c r="O24" s="19"/>
      <c r="P24" s="19"/>
      <c r="Q24" s="19"/>
      <c r="R24" s="19"/>
      <c r="S24" s="19"/>
      <c r="T24" s="19"/>
      <c r="U24" s="19"/>
      <c r="V24" s="19"/>
      <c r="W24" s="19">
        <v>62470983</v>
      </c>
      <c r="X24" s="19">
        <v>41349915</v>
      </c>
      <c r="Y24" s="19">
        <v>21121068</v>
      </c>
      <c r="Z24" s="20">
        <v>51.08</v>
      </c>
      <c r="AA24" s="21">
        <v>64778773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-9508453996</v>
      </c>
      <c r="D26" s="17"/>
      <c r="E26" s="18">
        <v>-13667643799</v>
      </c>
      <c r="F26" s="19">
        <v>-13595339439</v>
      </c>
      <c r="G26" s="19">
        <v>-918571227</v>
      </c>
      <c r="H26" s="19">
        <v>-890957722</v>
      </c>
      <c r="I26" s="19">
        <v>-1023491528</v>
      </c>
      <c r="J26" s="19">
        <v>-2833020477</v>
      </c>
      <c r="K26" s="19">
        <v>-799274335</v>
      </c>
      <c r="L26" s="19">
        <v>-823752619</v>
      </c>
      <c r="M26" s="19">
        <v>-764832596</v>
      </c>
      <c r="N26" s="19">
        <v>-2387859550</v>
      </c>
      <c r="O26" s="19"/>
      <c r="P26" s="19"/>
      <c r="Q26" s="19"/>
      <c r="R26" s="19"/>
      <c r="S26" s="19"/>
      <c r="T26" s="19"/>
      <c r="U26" s="19"/>
      <c r="V26" s="19"/>
      <c r="W26" s="19">
        <v>-5220880027</v>
      </c>
      <c r="X26" s="19">
        <v>-5568870479</v>
      </c>
      <c r="Y26" s="19">
        <v>347990452</v>
      </c>
      <c r="Z26" s="20">
        <v>-6.25</v>
      </c>
      <c r="AA26" s="21">
        <v>-13595339439</v>
      </c>
    </row>
    <row r="27" spans="1:27" ht="13.5">
      <c r="A27" s="23" t="s">
        <v>51</v>
      </c>
      <c r="B27" s="24"/>
      <c r="C27" s="25">
        <f aca="true" t="shared" si="1" ref="C27:Y27">SUM(C21:C26)</f>
        <v>-9669510383</v>
      </c>
      <c r="D27" s="25">
        <f>SUM(D21:D26)</f>
        <v>0</v>
      </c>
      <c r="E27" s="26">
        <f t="shared" si="1"/>
        <v>-13388371736</v>
      </c>
      <c r="F27" s="27">
        <f t="shared" si="1"/>
        <v>-13316067377</v>
      </c>
      <c r="G27" s="27">
        <f t="shared" si="1"/>
        <v>169835679</v>
      </c>
      <c r="H27" s="27">
        <f t="shared" si="1"/>
        <v>163969736</v>
      </c>
      <c r="I27" s="27">
        <f t="shared" si="1"/>
        <v>-3018978126</v>
      </c>
      <c r="J27" s="27">
        <f t="shared" si="1"/>
        <v>-2685172711</v>
      </c>
      <c r="K27" s="27">
        <f t="shared" si="1"/>
        <v>-779401965</v>
      </c>
      <c r="L27" s="27">
        <f t="shared" si="1"/>
        <v>-807842973</v>
      </c>
      <c r="M27" s="27">
        <f t="shared" si="1"/>
        <v>-744864834</v>
      </c>
      <c r="N27" s="27">
        <f t="shared" si="1"/>
        <v>-2332109772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-5017282483</v>
      </c>
      <c r="X27" s="27">
        <f t="shared" si="1"/>
        <v>-5425329721</v>
      </c>
      <c r="Y27" s="27">
        <f t="shared" si="1"/>
        <v>408047238</v>
      </c>
      <c r="Z27" s="28">
        <f>+IF(X27&lt;&gt;0,+(Y27/X27)*100,0)</f>
        <v>-7.521150952734878</v>
      </c>
      <c r="AA27" s="29">
        <f>SUM(AA21:AA26)</f>
        <v>-13316067377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331420546</v>
      </c>
      <c r="D32" s="17"/>
      <c r="E32" s="18">
        <v>1592069163</v>
      </c>
      <c r="F32" s="19">
        <v>1501552596</v>
      </c>
      <c r="G32" s="19">
        <v>5465</v>
      </c>
      <c r="H32" s="19"/>
      <c r="I32" s="19">
        <v>221159000</v>
      </c>
      <c r="J32" s="19">
        <v>221164465</v>
      </c>
      <c r="K32" s="19"/>
      <c r="L32" s="19">
        <v>7000000</v>
      </c>
      <c r="M32" s="19">
        <v>200000000</v>
      </c>
      <c r="N32" s="19">
        <v>207000000</v>
      </c>
      <c r="O32" s="19"/>
      <c r="P32" s="19"/>
      <c r="Q32" s="19"/>
      <c r="R32" s="19"/>
      <c r="S32" s="19"/>
      <c r="T32" s="19"/>
      <c r="U32" s="19"/>
      <c r="V32" s="19"/>
      <c r="W32" s="19">
        <v>428164465</v>
      </c>
      <c r="X32" s="19">
        <v>420053098</v>
      </c>
      <c r="Y32" s="19">
        <v>8111367</v>
      </c>
      <c r="Z32" s="20">
        <v>1.93</v>
      </c>
      <c r="AA32" s="21">
        <v>1501552596</v>
      </c>
    </row>
    <row r="33" spans="1:27" ht="13.5">
      <c r="A33" s="22" t="s">
        <v>55</v>
      </c>
      <c r="B33" s="16"/>
      <c r="C33" s="17">
        <v>244157985</v>
      </c>
      <c r="D33" s="17"/>
      <c r="E33" s="18">
        <v>97401649</v>
      </c>
      <c r="F33" s="19">
        <v>97974172</v>
      </c>
      <c r="G33" s="19">
        <v>27483074</v>
      </c>
      <c r="H33" s="36">
        <v>5719149</v>
      </c>
      <c r="I33" s="36">
        <v>-5204848</v>
      </c>
      <c r="J33" s="36">
        <v>27997375</v>
      </c>
      <c r="K33" s="19">
        <v>4189649</v>
      </c>
      <c r="L33" s="19">
        <v>11900327</v>
      </c>
      <c r="M33" s="19">
        <v>-13999675</v>
      </c>
      <c r="N33" s="19">
        <v>2090301</v>
      </c>
      <c r="O33" s="36"/>
      <c r="P33" s="36"/>
      <c r="Q33" s="36"/>
      <c r="R33" s="19"/>
      <c r="S33" s="19"/>
      <c r="T33" s="19"/>
      <c r="U33" s="19"/>
      <c r="V33" s="36"/>
      <c r="W33" s="36">
        <v>30087676</v>
      </c>
      <c r="X33" s="36">
        <v>50376829</v>
      </c>
      <c r="Y33" s="19">
        <v>-20289153</v>
      </c>
      <c r="Z33" s="20">
        <v>-40.27</v>
      </c>
      <c r="AA33" s="21">
        <v>97974172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-1419833432</v>
      </c>
      <c r="D35" s="17"/>
      <c r="E35" s="18">
        <v>-1518458968</v>
      </c>
      <c r="F35" s="19">
        <v>-1532212984</v>
      </c>
      <c r="G35" s="19">
        <v>-52768932</v>
      </c>
      <c r="H35" s="19">
        <v>-62627231</v>
      </c>
      <c r="I35" s="19">
        <v>-244572329</v>
      </c>
      <c r="J35" s="19">
        <v>-359968492</v>
      </c>
      <c r="K35" s="19">
        <v>-4874512</v>
      </c>
      <c r="L35" s="19">
        <v>-4262833</v>
      </c>
      <c r="M35" s="19">
        <v>-267823692</v>
      </c>
      <c r="N35" s="19">
        <v>-276961037</v>
      </c>
      <c r="O35" s="19"/>
      <c r="P35" s="19"/>
      <c r="Q35" s="19"/>
      <c r="R35" s="19"/>
      <c r="S35" s="19"/>
      <c r="T35" s="19"/>
      <c r="U35" s="19"/>
      <c r="V35" s="19"/>
      <c r="W35" s="19">
        <v>-636929529</v>
      </c>
      <c r="X35" s="19">
        <v>-788801274</v>
      </c>
      <c r="Y35" s="19">
        <v>151871745</v>
      </c>
      <c r="Z35" s="20">
        <v>-19.25</v>
      </c>
      <c r="AA35" s="21">
        <v>-1532212984</v>
      </c>
    </row>
    <row r="36" spans="1:27" ht="13.5">
      <c r="A36" s="23" t="s">
        <v>57</v>
      </c>
      <c r="B36" s="24"/>
      <c r="C36" s="25">
        <f aca="true" t="shared" si="2" ref="C36:Y36">SUM(C31:C35)</f>
        <v>-844254901</v>
      </c>
      <c r="D36" s="25">
        <f>SUM(D31:D35)</f>
        <v>0</v>
      </c>
      <c r="E36" s="26">
        <f t="shared" si="2"/>
        <v>171011844</v>
      </c>
      <c r="F36" s="27">
        <f t="shared" si="2"/>
        <v>67313784</v>
      </c>
      <c r="G36" s="27">
        <f t="shared" si="2"/>
        <v>-25280393</v>
      </c>
      <c r="H36" s="27">
        <f t="shared" si="2"/>
        <v>-56908082</v>
      </c>
      <c r="I36" s="27">
        <f t="shared" si="2"/>
        <v>-28618177</v>
      </c>
      <c r="J36" s="27">
        <f t="shared" si="2"/>
        <v>-110806652</v>
      </c>
      <c r="K36" s="27">
        <f t="shared" si="2"/>
        <v>-684863</v>
      </c>
      <c r="L36" s="27">
        <f t="shared" si="2"/>
        <v>14637494</v>
      </c>
      <c r="M36" s="27">
        <f t="shared" si="2"/>
        <v>-81823367</v>
      </c>
      <c r="N36" s="27">
        <f t="shared" si="2"/>
        <v>-67870736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-178677388</v>
      </c>
      <c r="X36" s="27">
        <f t="shared" si="2"/>
        <v>-318371347</v>
      </c>
      <c r="Y36" s="27">
        <f t="shared" si="2"/>
        <v>139693959</v>
      </c>
      <c r="Z36" s="28">
        <f>+IF(X36&lt;&gt;0,+(Y36/X36)*100,0)</f>
        <v>-43.87767941943594</v>
      </c>
      <c r="AA36" s="29">
        <f>SUM(AA31:AA35)</f>
        <v>67313784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1052058731</v>
      </c>
      <c r="D38" s="31">
        <f>+D17+D27+D36</f>
        <v>0</v>
      </c>
      <c r="E38" s="32">
        <f t="shared" si="3"/>
        <v>-348767438</v>
      </c>
      <c r="F38" s="33">
        <f t="shared" si="3"/>
        <v>-307887632</v>
      </c>
      <c r="G38" s="33">
        <f t="shared" si="3"/>
        <v>3309640647</v>
      </c>
      <c r="H38" s="33">
        <f t="shared" si="3"/>
        <v>-700523323</v>
      </c>
      <c r="I38" s="33">
        <f t="shared" si="3"/>
        <v>-2269643134</v>
      </c>
      <c r="J38" s="33">
        <f t="shared" si="3"/>
        <v>339474190</v>
      </c>
      <c r="K38" s="33">
        <f t="shared" si="3"/>
        <v>-357311475</v>
      </c>
      <c r="L38" s="33">
        <f t="shared" si="3"/>
        <v>-102559737</v>
      </c>
      <c r="M38" s="33">
        <f t="shared" si="3"/>
        <v>1569213983</v>
      </c>
      <c r="N38" s="33">
        <f t="shared" si="3"/>
        <v>1109342771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1448816961</v>
      </c>
      <c r="X38" s="33">
        <f t="shared" si="3"/>
        <v>2977985913</v>
      </c>
      <c r="Y38" s="33">
        <f t="shared" si="3"/>
        <v>-1529168952</v>
      </c>
      <c r="Z38" s="34">
        <f>+IF(X38&lt;&gt;0,+(Y38/X38)*100,0)</f>
        <v>-51.34909958185554</v>
      </c>
      <c r="AA38" s="35">
        <f>+AA17+AA27+AA36</f>
        <v>-307887632</v>
      </c>
    </row>
    <row r="39" spans="1:27" ht="13.5">
      <c r="A39" s="22" t="s">
        <v>59</v>
      </c>
      <c r="B39" s="16"/>
      <c r="C39" s="31">
        <v>10578855174</v>
      </c>
      <c r="D39" s="31"/>
      <c r="E39" s="32">
        <v>10659721663</v>
      </c>
      <c r="F39" s="33">
        <v>10751140648</v>
      </c>
      <c r="G39" s="33">
        <v>10979789552</v>
      </c>
      <c r="H39" s="33">
        <v>14289430199</v>
      </c>
      <c r="I39" s="33">
        <v>13588906876</v>
      </c>
      <c r="J39" s="33">
        <v>10979789552</v>
      </c>
      <c r="K39" s="33">
        <v>11126592252</v>
      </c>
      <c r="L39" s="33">
        <v>10769280777</v>
      </c>
      <c r="M39" s="33">
        <v>10986929648</v>
      </c>
      <c r="N39" s="33">
        <v>11126592252</v>
      </c>
      <c r="O39" s="33"/>
      <c r="P39" s="33"/>
      <c r="Q39" s="33"/>
      <c r="R39" s="33"/>
      <c r="S39" s="33"/>
      <c r="T39" s="33"/>
      <c r="U39" s="33"/>
      <c r="V39" s="33"/>
      <c r="W39" s="33">
        <v>10979789552</v>
      </c>
      <c r="X39" s="33">
        <v>10751140648</v>
      </c>
      <c r="Y39" s="33">
        <v>228648904</v>
      </c>
      <c r="Z39" s="34">
        <v>2.13</v>
      </c>
      <c r="AA39" s="35">
        <v>10751140648</v>
      </c>
    </row>
    <row r="40" spans="1:27" ht="13.5">
      <c r="A40" s="41" t="s">
        <v>60</v>
      </c>
      <c r="B40" s="42"/>
      <c r="C40" s="43">
        <v>11630913903</v>
      </c>
      <c r="D40" s="43"/>
      <c r="E40" s="44">
        <v>10249763463</v>
      </c>
      <c r="F40" s="45">
        <v>10382062252</v>
      </c>
      <c r="G40" s="45">
        <v>14289430199</v>
      </c>
      <c r="H40" s="45">
        <v>13588906876</v>
      </c>
      <c r="I40" s="45">
        <v>11319263742</v>
      </c>
      <c r="J40" s="45">
        <v>11319263742</v>
      </c>
      <c r="K40" s="45">
        <v>10769280777</v>
      </c>
      <c r="L40" s="45">
        <v>10666721040</v>
      </c>
      <c r="M40" s="45">
        <v>12556143631</v>
      </c>
      <c r="N40" s="45">
        <v>12235935023</v>
      </c>
      <c r="O40" s="45"/>
      <c r="P40" s="45"/>
      <c r="Q40" s="45"/>
      <c r="R40" s="45"/>
      <c r="S40" s="45"/>
      <c r="T40" s="45"/>
      <c r="U40" s="45"/>
      <c r="V40" s="45"/>
      <c r="W40" s="45">
        <v>12235935023</v>
      </c>
      <c r="X40" s="45">
        <v>13667935797</v>
      </c>
      <c r="Y40" s="45">
        <v>-1432000774</v>
      </c>
      <c r="Z40" s="46">
        <v>-10.48</v>
      </c>
      <c r="AA40" s="47">
        <v>10382062252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6304539</v>
      </c>
      <c r="D6" s="17"/>
      <c r="E6" s="18">
        <v>9378600</v>
      </c>
      <c r="F6" s="19">
        <v>9378600</v>
      </c>
      <c r="G6" s="19">
        <v>189289</v>
      </c>
      <c r="H6" s="19">
        <v>727000</v>
      </c>
      <c r="I6" s="19">
        <v>322239</v>
      </c>
      <c r="J6" s="19">
        <v>1238528</v>
      </c>
      <c r="K6" s="19">
        <v>461000</v>
      </c>
      <c r="L6" s="19"/>
      <c r="M6" s="19"/>
      <c r="N6" s="19">
        <v>461000</v>
      </c>
      <c r="O6" s="19"/>
      <c r="P6" s="19"/>
      <c r="Q6" s="19"/>
      <c r="R6" s="19"/>
      <c r="S6" s="19"/>
      <c r="T6" s="19"/>
      <c r="U6" s="19"/>
      <c r="V6" s="19"/>
      <c r="W6" s="19">
        <v>1699528</v>
      </c>
      <c r="X6" s="19">
        <v>4692000</v>
      </c>
      <c r="Y6" s="19">
        <v>-2992472</v>
      </c>
      <c r="Z6" s="20">
        <v>-63.78</v>
      </c>
      <c r="AA6" s="21">
        <v>9378600</v>
      </c>
    </row>
    <row r="7" spans="1:27" ht="13.5">
      <c r="A7" s="22" t="s">
        <v>34</v>
      </c>
      <c r="B7" s="16"/>
      <c r="C7" s="17">
        <v>31536625</v>
      </c>
      <c r="D7" s="17"/>
      <c r="E7" s="18">
        <v>38547700</v>
      </c>
      <c r="F7" s="19">
        <v>38547700</v>
      </c>
      <c r="G7" s="19">
        <v>300000</v>
      </c>
      <c r="H7" s="19">
        <v>3129000</v>
      </c>
      <c r="I7" s="19">
        <v>335981</v>
      </c>
      <c r="J7" s="19">
        <v>3764981</v>
      </c>
      <c r="K7" s="19">
        <v>3075000</v>
      </c>
      <c r="L7" s="19"/>
      <c r="M7" s="19"/>
      <c r="N7" s="19">
        <v>3075000</v>
      </c>
      <c r="O7" s="19"/>
      <c r="P7" s="19"/>
      <c r="Q7" s="19"/>
      <c r="R7" s="19"/>
      <c r="S7" s="19"/>
      <c r="T7" s="19"/>
      <c r="U7" s="19"/>
      <c r="V7" s="19"/>
      <c r="W7" s="19">
        <v>6839981</v>
      </c>
      <c r="X7" s="19">
        <v>19272000</v>
      </c>
      <c r="Y7" s="19">
        <v>-12432019</v>
      </c>
      <c r="Z7" s="20">
        <v>-64.51</v>
      </c>
      <c r="AA7" s="21">
        <v>38547700</v>
      </c>
    </row>
    <row r="8" spans="1:27" ht="13.5">
      <c r="A8" s="22" t="s">
        <v>35</v>
      </c>
      <c r="B8" s="16"/>
      <c r="C8" s="17">
        <v>2378165</v>
      </c>
      <c r="D8" s="17"/>
      <c r="E8" s="18">
        <v>11405000</v>
      </c>
      <c r="F8" s="19">
        <v>11405000</v>
      </c>
      <c r="G8" s="19">
        <v>189560</v>
      </c>
      <c r="H8" s="19">
        <v>650650</v>
      </c>
      <c r="I8" s="19">
        <v>359945</v>
      </c>
      <c r="J8" s="19">
        <v>1200155</v>
      </c>
      <c r="K8" s="19">
        <v>1108000</v>
      </c>
      <c r="L8" s="19"/>
      <c r="M8" s="19"/>
      <c r="N8" s="19">
        <v>1108000</v>
      </c>
      <c r="O8" s="19"/>
      <c r="P8" s="19"/>
      <c r="Q8" s="19"/>
      <c r="R8" s="19"/>
      <c r="S8" s="19"/>
      <c r="T8" s="19"/>
      <c r="U8" s="19"/>
      <c r="V8" s="19"/>
      <c r="W8" s="19">
        <v>2308155</v>
      </c>
      <c r="X8" s="19">
        <v>4206000</v>
      </c>
      <c r="Y8" s="19">
        <v>-1897845</v>
      </c>
      <c r="Z8" s="20">
        <v>-45.12</v>
      </c>
      <c r="AA8" s="21">
        <v>11405000</v>
      </c>
    </row>
    <row r="9" spans="1:27" ht="13.5">
      <c r="A9" s="22" t="s">
        <v>36</v>
      </c>
      <c r="B9" s="16"/>
      <c r="C9" s="17">
        <v>40432000</v>
      </c>
      <c r="D9" s="17"/>
      <c r="E9" s="18">
        <v>39640000</v>
      </c>
      <c r="F9" s="19">
        <v>39640000</v>
      </c>
      <c r="G9" s="19">
        <v>11538000</v>
      </c>
      <c r="H9" s="19">
        <v>4075000</v>
      </c>
      <c r="I9" s="19">
        <v>2000000</v>
      </c>
      <c r="J9" s="19">
        <v>17613000</v>
      </c>
      <c r="K9" s="19">
        <v>2947000</v>
      </c>
      <c r="L9" s="19"/>
      <c r="M9" s="19"/>
      <c r="N9" s="19">
        <v>2947000</v>
      </c>
      <c r="O9" s="19"/>
      <c r="P9" s="19"/>
      <c r="Q9" s="19"/>
      <c r="R9" s="19"/>
      <c r="S9" s="19"/>
      <c r="T9" s="19"/>
      <c r="U9" s="19"/>
      <c r="V9" s="19"/>
      <c r="W9" s="19">
        <v>20560000</v>
      </c>
      <c r="X9" s="19">
        <v>24432000</v>
      </c>
      <c r="Y9" s="19">
        <v>-3872000</v>
      </c>
      <c r="Z9" s="20">
        <v>-15.85</v>
      </c>
      <c r="AA9" s="21">
        <v>39640000</v>
      </c>
    </row>
    <row r="10" spans="1:27" ht="13.5">
      <c r="A10" s="22" t="s">
        <v>37</v>
      </c>
      <c r="B10" s="16"/>
      <c r="C10" s="17">
        <v>16295000</v>
      </c>
      <c r="D10" s="17"/>
      <c r="E10" s="18">
        <v>18680000</v>
      </c>
      <c r="F10" s="19">
        <v>18680000</v>
      </c>
      <c r="G10" s="19">
        <v>3634000</v>
      </c>
      <c r="H10" s="19"/>
      <c r="I10" s="19"/>
      <c r="J10" s="19">
        <v>3634000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3634000</v>
      </c>
      <c r="X10" s="19">
        <v>9342000</v>
      </c>
      <c r="Y10" s="19">
        <v>-5708000</v>
      </c>
      <c r="Z10" s="20">
        <v>-61.1</v>
      </c>
      <c r="AA10" s="21">
        <v>18680000</v>
      </c>
    </row>
    <row r="11" spans="1:27" ht="13.5">
      <c r="A11" s="22" t="s">
        <v>38</v>
      </c>
      <c r="B11" s="16"/>
      <c r="C11" s="17">
        <v>588224</v>
      </c>
      <c r="D11" s="17"/>
      <c r="E11" s="18">
        <v>2674000</v>
      </c>
      <c r="F11" s="19">
        <v>2674000</v>
      </c>
      <c r="G11" s="19">
        <v>32617</v>
      </c>
      <c r="H11" s="19">
        <v>15000</v>
      </c>
      <c r="I11" s="19">
        <v>45726</v>
      </c>
      <c r="J11" s="19">
        <v>93343</v>
      </c>
      <c r="K11" s="19">
        <v>226000</v>
      </c>
      <c r="L11" s="19"/>
      <c r="M11" s="19"/>
      <c r="N11" s="19">
        <v>226000</v>
      </c>
      <c r="O11" s="19"/>
      <c r="P11" s="19"/>
      <c r="Q11" s="19"/>
      <c r="R11" s="19"/>
      <c r="S11" s="19"/>
      <c r="T11" s="19"/>
      <c r="U11" s="19"/>
      <c r="V11" s="19"/>
      <c r="W11" s="19">
        <v>319343</v>
      </c>
      <c r="X11" s="19">
        <v>1332000</v>
      </c>
      <c r="Y11" s="19">
        <v>-1012657</v>
      </c>
      <c r="Z11" s="20">
        <v>-76.03</v>
      </c>
      <c r="AA11" s="21">
        <v>2674000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-141156437</v>
      </c>
      <c r="D14" s="17"/>
      <c r="E14" s="18">
        <v>-100762000</v>
      </c>
      <c r="F14" s="19">
        <v>-100762000</v>
      </c>
      <c r="G14" s="19">
        <v>-8953178</v>
      </c>
      <c r="H14" s="19">
        <v>-9005000</v>
      </c>
      <c r="I14" s="19">
        <v>-7454482</v>
      </c>
      <c r="J14" s="19">
        <v>-25412660</v>
      </c>
      <c r="K14" s="19">
        <v>-7115997</v>
      </c>
      <c r="L14" s="19"/>
      <c r="M14" s="19"/>
      <c r="N14" s="19">
        <v>-7115997</v>
      </c>
      <c r="O14" s="19"/>
      <c r="P14" s="19"/>
      <c r="Q14" s="19"/>
      <c r="R14" s="19"/>
      <c r="S14" s="19"/>
      <c r="T14" s="19"/>
      <c r="U14" s="19"/>
      <c r="V14" s="19"/>
      <c r="W14" s="19">
        <v>-32528657</v>
      </c>
      <c r="X14" s="19">
        <v>-50376000</v>
      </c>
      <c r="Y14" s="19">
        <v>17847343</v>
      </c>
      <c r="Z14" s="20">
        <v>-35.43</v>
      </c>
      <c r="AA14" s="21">
        <v>-100762000</v>
      </c>
    </row>
    <row r="15" spans="1:27" ht="13.5">
      <c r="A15" s="22" t="s">
        <v>42</v>
      </c>
      <c r="B15" s="16"/>
      <c r="C15" s="17"/>
      <c r="D15" s="17"/>
      <c r="E15" s="18">
        <v>-677000</v>
      </c>
      <c r="F15" s="19">
        <v>-677000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-336000</v>
      </c>
      <c r="Y15" s="19">
        <v>336000</v>
      </c>
      <c r="Z15" s="20">
        <v>-100</v>
      </c>
      <c r="AA15" s="21">
        <v>-677000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-43621884</v>
      </c>
      <c r="D17" s="25">
        <f>SUM(D6:D16)</f>
        <v>0</v>
      </c>
      <c r="E17" s="26">
        <f t="shared" si="0"/>
        <v>18886300</v>
      </c>
      <c r="F17" s="27">
        <f t="shared" si="0"/>
        <v>18886300</v>
      </c>
      <c r="G17" s="27">
        <f t="shared" si="0"/>
        <v>6930288</v>
      </c>
      <c r="H17" s="27">
        <f t="shared" si="0"/>
        <v>-408350</v>
      </c>
      <c r="I17" s="27">
        <f t="shared" si="0"/>
        <v>-4390591</v>
      </c>
      <c r="J17" s="27">
        <f t="shared" si="0"/>
        <v>2131347</v>
      </c>
      <c r="K17" s="27">
        <f t="shared" si="0"/>
        <v>701003</v>
      </c>
      <c r="L17" s="27">
        <f t="shared" si="0"/>
        <v>0</v>
      </c>
      <c r="M17" s="27">
        <f t="shared" si="0"/>
        <v>0</v>
      </c>
      <c r="N17" s="27">
        <f t="shared" si="0"/>
        <v>701003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2832350</v>
      </c>
      <c r="X17" s="27">
        <f t="shared" si="0"/>
        <v>12564000</v>
      </c>
      <c r="Y17" s="27">
        <f t="shared" si="0"/>
        <v>-9731650</v>
      </c>
      <c r="Z17" s="28">
        <f>+IF(X17&lt;&gt;0,+(Y17/X17)*100,0)</f>
        <v>-77.45662209487423</v>
      </c>
      <c r="AA17" s="29">
        <f>SUM(AA6:AA16)</f>
        <v>18886300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77814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-16295000</v>
      </c>
      <c r="D26" s="17"/>
      <c r="E26" s="18">
        <v>-18680000</v>
      </c>
      <c r="F26" s="19">
        <v>-18680000</v>
      </c>
      <c r="G26" s="19">
        <v>-1288000</v>
      </c>
      <c r="H26" s="19">
        <v>-888888</v>
      </c>
      <c r="I26" s="19">
        <v>-2904443</v>
      </c>
      <c r="J26" s="19">
        <v>-5081331</v>
      </c>
      <c r="K26" s="19">
        <v>-401550</v>
      </c>
      <c r="L26" s="19"/>
      <c r="M26" s="19"/>
      <c r="N26" s="19">
        <v>-401550</v>
      </c>
      <c r="O26" s="19"/>
      <c r="P26" s="19"/>
      <c r="Q26" s="19"/>
      <c r="R26" s="19"/>
      <c r="S26" s="19"/>
      <c r="T26" s="19"/>
      <c r="U26" s="19"/>
      <c r="V26" s="19"/>
      <c r="W26" s="19">
        <v>-5482881</v>
      </c>
      <c r="X26" s="19">
        <v>-9342000</v>
      </c>
      <c r="Y26" s="19">
        <v>3859119</v>
      </c>
      <c r="Z26" s="20">
        <v>-41.31</v>
      </c>
      <c r="AA26" s="21">
        <v>-18680000</v>
      </c>
    </row>
    <row r="27" spans="1:27" ht="13.5">
      <c r="A27" s="23" t="s">
        <v>51</v>
      </c>
      <c r="B27" s="24"/>
      <c r="C27" s="25">
        <f aca="true" t="shared" si="1" ref="C27:Y27">SUM(C21:C26)</f>
        <v>-16217186</v>
      </c>
      <c r="D27" s="25">
        <f>SUM(D21:D26)</f>
        <v>0</v>
      </c>
      <c r="E27" s="26">
        <f t="shared" si="1"/>
        <v>-18680000</v>
      </c>
      <c r="F27" s="27">
        <f t="shared" si="1"/>
        <v>-18680000</v>
      </c>
      <c r="G27" s="27">
        <f t="shared" si="1"/>
        <v>-1288000</v>
      </c>
      <c r="H27" s="27">
        <f t="shared" si="1"/>
        <v>-888888</v>
      </c>
      <c r="I27" s="27">
        <f t="shared" si="1"/>
        <v>-2904443</v>
      </c>
      <c r="J27" s="27">
        <f t="shared" si="1"/>
        <v>-5081331</v>
      </c>
      <c r="K27" s="27">
        <f t="shared" si="1"/>
        <v>-401550</v>
      </c>
      <c r="L27" s="27">
        <f t="shared" si="1"/>
        <v>0</v>
      </c>
      <c r="M27" s="27">
        <f t="shared" si="1"/>
        <v>0</v>
      </c>
      <c r="N27" s="27">
        <f t="shared" si="1"/>
        <v>-401550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-5482881</v>
      </c>
      <c r="X27" s="27">
        <f t="shared" si="1"/>
        <v>-9342000</v>
      </c>
      <c r="Y27" s="27">
        <f t="shared" si="1"/>
        <v>3859119</v>
      </c>
      <c r="Z27" s="28">
        <f>+IF(X27&lt;&gt;0,+(Y27/X27)*100,0)</f>
        <v>-41.30934489402697</v>
      </c>
      <c r="AA27" s="29">
        <f>SUM(AA21:AA26)</f>
        <v>-18680000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-59839070</v>
      </c>
      <c r="D38" s="31">
        <f>+D17+D27+D36</f>
        <v>0</v>
      </c>
      <c r="E38" s="32">
        <f t="shared" si="3"/>
        <v>206300</v>
      </c>
      <c r="F38" s="33">
        <f t="shared" si="3"/>
        <v>206300</v>
      </c>
      <c r="G38" s="33">
        <f t="shared" si="3"/>
        <v>5642288</v>
      </c>
      <c r="H38" s="33">
        <f t="shared" si="3"/>
        <v>-1297238</v>
      </c>
      <c r="I38" s="33">
        <f t="shared" si="3"/>
        <v>-7295034</v>
      </c>
      <c r="J38" s="33">
        <f t="shared" si="3"/>
        <v>-2949984</v>
      </c>
      <c r="K38" s="33">
        <f t="shared" si="3"/>
        <v>299453</v>
      </c>
      <c r="L38" s="33">
        <f t="shared" si="3"/>
        <v>0</v>
      </c>
      <c r="M38" s="33">
        <f t="shared" si="3"/>
        <v>0</v>
      </c>
      <c r="N38" s="33">
        <f t="shared" si="3"/>
        <v>299453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-2650531</v>
      </c>
      <c r="X38" s="33">
        <f t="shared" si="3"/>
        <v>3222000</v>
      </c>
      <c r="Y38" s="33">
        <f t="shared" si="3"/>
        <v>-5872531</v>
      </c>
      <c r="Z38" s="34">
        <f>+IF(X38&lt;&gt;0,+(Y38/X38)*100,0)</f>
        <v>-182.26353196772192</v>
      </c>
      <c r="AA38" s="35">
        <f>+AA17+AA27+AA36</f>
        <v>206300</v>
      </c>
    </row>
    <row r="39" spans="1:27" ht="13.5">
      <c r="A39" s="22" t="s">
        <v>59</v>
      </c>
      <c r="B39" s="16"/>
      <c r="C39" s="31"/>
      <c r="D39" s="31"/>
      <c r="E39" s="32">
        <v>6461000</v>
      </c>
      <c r="F39" s="33">
        <v>6461000</v>
      </c>
      <c r="G39" s="33">
        <v>5187009</v>
      </c>
      <c r="H39" s="33">
        <v>10829297</v>
      </c>
      <c r="I39" s="33">
        <v>9532059</v>
      </c>
      <c r="J39" s="33">
        <v>5187009</v>
      </c>
      <c r="K39" s="33">
        <v>2237025</v>
      </c>
      <c r="L39" s="33">
        <v>2536478</v>
      </c>
      <c r="M39" s="33"/>
      <c r="N39" s="33">
        <v>2237025</v>
      </c>
      <c r="O39" s="33"/>
      <c r="P39" s="33"/>
      <c r="Q39" s="33"/>
      <c r="R39" s="33"/>
      <c r="S39" s="33"/>
      <c r="T39" s="33"/>
      <c r="U39" s="33"/>
      <c r="V39" s="33"/>
      <c r="W39" s="33">
        <v>5187009</v>
      </c>
      <c r="X39" s="33">
        <v>6461000</v>
      </c>
      <c r="Y39" s="33">
        <v>-1273991</v>
      </c>
      <c r="Z39" s="34">
        <v>-19.72</v>
      </c>
      <c r="AA39" s="35">
        <v>6461000</v>
      </c>
    </row>
    <row r="40" spans="1:27" ht="13.5">
      <c r="A40" s="41" t="s">
        <v>60</v>
      </c>
      <c r="B40" s="42"/>
      <c r="C40" s="43">
        <v>-59839070</v>
      </c>
      <c r="D40" s="43"/>
      <c r="E40" s="44">
        <v>6667300</v>
      </c>
      <c r="F40" s="45">
        <v>6667300</v>
      </c>
      <c r="G40" s="45">
        <v>10829297</v>
      </c>
      <c r="H40" s="45">
        <v>9532059</v>
      </c>
      <c r="I40" s="45">
        <v>2237025</v>
      </c>
      <c r="J40" s="45">
        <v>2237025</v>
      </c>
      <c r="K40" s="45">
        <v>2536478</v>
      </c>
      <c r="L40" s="45">
        <v>2536478</v>
      </c>
      <c r="M40" s="45"/>
      <c r="N40" s="45">
        <v>2536478</v>
      </c>
      <c r="O40" s="45"/>
      <c r="P40" s="45"/>
      <c r="Q40" s="45"/>
      <c r="R40" s="45"/>
      <c r="S40" s="45"/>
      <c r="T40" s="45"/>
      <c r="U40" s="45"/>
      <c r="V40" s="45"/>
      <c r="W40" s="45">
        <v>2536478</v>
      </c>
      <c r="X40" s="45">
        <v>9683000</v>
      </c>
      <c r="Y40" s="45">
        <v>-7146522</v>
      </c>
      <c r="Z40" s="46">
        <v>-73.8</v>
      </c>
      <c r="AA40" s="47">
        <v>6667300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4064654</v>
      </c>
      <c r="D6" s="17"/>
      <c r="E6" s="18">
        <v>2735078</v>
      </c>
      <c r="F6" s="19">
        <v>2735078</v>
      </c>
      <c r="G6" s="19">
        <v>111325</v>
      </c>
      <c r="H6" s="19">
        <v>176513</v>
      </c>
      <c r="I6" s="19">
        <v>175984</v>
      </c>
      <c r="J6" s="19">
        <v>463822</v>
      </c>
      <c r="K6" s="19">
        <v>152915</v>
      </c>
      <c r="L6" s="19">
        <v>191877</v>
      </c>
      <c r="M6" s="19">
        <v>145440</v>
      </c>
      <c r="N6" s="19">
        <v>490232</v>
      </c>
      <c r="O6" s="19"/>
      <c r="P6" s="19"/>
      <c r="Q6" s="19"/>
      <c r="R6" s="19"/>
      <c r="S6" s="19"/>
      <c r="T6" s="19"/>
      <c r="U6" s="19"/>
      <c r="V6" s="19"/>
      <c r="W6" s="19">
        <v>954054</v>
      </c>
      <c r="X6" s="19">
        <v>1691450</v>
      </c>
      <c r="Y6" s="19">
        <v>-737396</v>
      </c>
      <c r="Z6" s="20">
        <v>-43.6</v>
      </c>
      <c r="AA6" s="21">
        <v>2735078</v>
      </c>
    </row>
    <row r="7" spans="1:27" ht="13.5">
      <c r="A7" s="22" t="s">
        <v>34</v>
      </c>
      <c r="B7" s="16"/>
      <c r="C7" s="17">
        <v>44691</v>
      </c>
      <c r="D7" s="17"/>
      <c r="E7" s="18">
        <v>31200</v>
      </c>
      <c r="F7" s="19">
        <v>31200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15600</v>
      </c>
      <c r="Y7" s="19">
        <v>-15600</v>
      </c>
      <c r="Z7" s="20">
        <v>-100</v>
      </c>
      <c r="AA7" s="21">
        <v>31200</v>
      </c>
    </row>
    <row r="8" spans="1:27" ht="13.5">
      <c r="A8" s="22" t="s">
        <v>35</v>
      </c>
      <c r="B8" s="16"/>
      <c r="C8" s="17">
        <v>944290</v>
      </c>
      <c r="D8" s="17"/>
      <c r="E8" s="18">
        <v>1382604</v>
      </c>
      <c r="F8" s="19">
        <v>1382604</v>
      </c>
      <c r="G8" s="19">
        <v>43640</v>
      </c>
      <c r="H8" s="19">
        <v>7168309</v>
      </c>
      <c r="I8" s="19">
        <v>311172</v>
      </c>
      <c r="J8" s="19">
        <v>7523121</v>
      </c>
      <c r="K8" s="19">
        <v>10016</v>
      </c>
      <c r="L8" s="19">
        <v>1853737</v>
      </c>
      <c r="M8" s="19">
        <v>304525</v>
      </c>
      <c r="N8" s="19">
        <v>2168278</v>
      </c>
      <c r="O8" s="19"/>
      <c r="P8" s="19"/>
      <c r="Q8" s="19"/>
      <c r="R8" s="19"/>
      <c r="S8" s="19"/>
      <c r="T8" s="19"/>
      <c r="U8" s="19"/>
      <c r="V8" s="19"/>
      <c r="W8" s="19">
        <v>9691399</v>
      </c>
      <c r="X8" s="19">
        <v>691302</v>
      </c>
      <c r="Y8" s="19">
        <v>9000097</v>
      </c>
      <c r="Z8" s="20">
        <v>1301.91</v>
      </c>
      <c r="AA8" s="21">
        <v>1382604</v>
      </c>
    </row>
    <row r="9" spans="1:27" ht="13.5">
      <c r="A9" s="22" t="s">
        <v>36</v>
      </c>
      <c r="B9" s="16"/>
      <c r="C9" s="17">
        <v>62566000</v>
      </c>
      <c r="D9" s="17"/>
      <c r="E9" s="18">
        <v>43355000</v>
      </c>
      <c r="F9" s="19">
        <v>43355000</v>
      </c>
      <c r="G9" s="19">
        <v>19762000</v>
      </c>
      <c r="H9" s="19"/>
      <c r="I9" s="19"/>
      <c r="J9" s="19">
        <v>19762000</v>
      </c>
      <c r="K9" s="19">
        <v>738000</v>
      </c>
      <c r="L9" s="19">
        <v>400000</v>
      </c>
      <c r="M9" s="19">
        <v>10248000</v>
      </c>
      <c r="N9" s="19">
        <v>11386000</v>
      </c>
      <c r="O9" s="19"/>
      <c r="P9" s="19"/>
      <c r="Q9" s="19"/>
      <c r="R9" s="19"/>
      <c r="S9" s="19"/>
      <c r="T9" s="19"/>
      <c r="U9" s="19"/>
      <c r="V9" s="19"/>
      <c r="W9" s="19">
        <v>31148000</v>
      </c>
      <c r="X9" s="19">
        <v>28890000</v>
      </c>
      <c r="Y9" s="19">
        <v>2258000</v>
      </c>
      <c r="Z9" s="20">
        <v>7.82</v>
      </c>
      <c r="AA9" s="21">
        <v>43355000</v>
      </c>
    </row>
    <row r="10" spans="1:27" ht="13.5">
      <c r="A10" s="22" t="s">
        <v>37</v>
      </c>
      <c r="B10" s="16"/>
      <c r="C10" s="17"/>
      <c r="D10" s="17"/>
      <c r="E10" s="18">
        <v>11382000</v>
      </c>
      <c r="F10" s="19">
        <v>11382000</v>
      </c>
      <c r="G10" s="19">
        <v>500000</v>
      </c>
      <c r="H10" s="19"/>
      <c r="I10" s="19">
        <v>1000000</v>
      </c>
      <c r="J10" s="19">
        <v>1500000</v>
      </c>
      <c r="K10" s="19">
        <v>1000000</v>
      </c>
      <c r="L10" s="19">
        <v>1000000</v>
      </c>
      <c r="M10" s="19">
        <v>6082000</v>
      </c>
      <c r="N10" s="19">
        <v>8082000</v>
      </c>
      <c r="O10" s="19"/>
      <c r="P10" s="19"/>
      <c r="Q10" s="19"/>
      <c r="R10" s="19"/>
      <c r="S10" s="19"/>
      <c r="T10" s="19"/>
      <c r="U10" s="19"/>
      <c r="V10" s="19"/>
      <c r="W10" s="19">
        <v>9582000</v>
      </c>
      <c r="X10" s="19">
        <v>7588000</v>
      </c>
      <c r="Y10" s="19">
        <v>1994000</v>
      </c>
      <c r="Z10" s="20">
        <v>26.28</v>
      </c>
      <c r="AA10" s="21">
        <v>11382000</v>
      </c>
    </row>
    <row r="11" spans="1:27" ht="13.5">
      <c r="A11" s="22" t="s">
        <v>38</v>
      </c>
      <c r="B11" s="16"/>
      <c r="C11" s="17">
        <v>1293665</v>
      </c>
      <c r="D11" s="17"/>
      <c r="E11" s="18">
        <v>694004</v>
      </c>
      <c r="F11" s="19">
        <v>694004</v>
      </c>
      <c r="G11" s="19">
        <v>6031</v>
      </c>
      <c r="H11" s="19">
        <v>83546</v>
      </c>
      <c r="I11" s="19">
        <v>101981</v>
      </c>
      <c r="J11" s="19">
        <v>191558</v>
      </c>
      <c r="K11" s="19">
        <v>72791</v>
      </c>
      <c r="L11" s="19">
        <v>48976</v>
      </c>
      <c r="M11" s="19">
        <v>40998</v>
      </c>
      <c r="N11" s="19">
        <v>162765</v>
      </c>
      <c r="O11" s="19"/>
      <c r="P11" s="19"/>
      <c r="Q11" s="19"/>
      <c r="R11" s="19"/>
      <c r="S11" s="19"/>
      <c r="T11" s="19"/>
      <c r="U11" s="19"/>
      <c r="V11" s="19"/>
      <c r="W11" s="19">
        <v>354323</v>
      </c>
      <c r="X11" s="19">
        <v>302502</v>
      </c>
      <c r="Y11" s="19">
        <v>51821</v>
      </c>
      <c r="Z11" s="20">
        <v>17.13</v>
      </c>
      <c r="AA11" s="21">
        <v>694004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-51079694</v>
      </c>
      <c r="D14" s="17"/>
      <c r="E14" s="18">
        <v>-45996758</v>
      </c>
      <c r="F14" s="19">
        <v>-45996758</v>
      </c>
      <c r="G14" s="19">
        <v>-720272</v>
      </c>
      <c r="H14" s="19">
        <v>-7428726</v>
      </c>
      <c r="I14" s="19">
        <v>-6575501</v>
      </c>
      <c r="J14" s="19">
        <v>-14724499</v>
      </c>
      <c r="K14" s="19">
        <v>-4129503</v>
      </c>
      <c r="L14" s="19">
        <v>-5800279</v>
      </c>
      <c r="M14" s="19">
        <v>-5335169</v>
      </c>
      <c r="N14" s="19">
        <v>-15264951</v>
      </c>
      <c r="O14" s="19"/>
      <c r="P14" s="19"/>
      <c r="Q14" s="19"/>
      <c r="R14" s="19"/>
      <c r="S14" s="19"/>
      <c r="T14" s="19"/>
      <c r="U14" s="19"/>
      <c r="V14" s="19"/>
      <c r="W14" s="19">
        <v>-29989450</v>
      </c>
      <c r="X14" s="19">
        <v>-21688290</v>
      </c>
      <c r="Y14" s="19">
        <v>-8301160</v>
      </c>
      <c r="Z14" s="20">
        <v>38.27</v>
      </c>
      <c r="AA14" s="21">
        <v>-45996758</v>
      </c>
    </row>
    <row r="15" spans="1:27" ht="13.5">
      <c r="A15" s="22" t="s">
        <v>42</v>
      </c>
      <c r="B15" s="16"/>
      <c r="C15" s="17"/>
      <c r="D15" s="17"/>
      <c r="E15" s="18">
        <v>-206076</v>
      </c>
      <c r="F15" s="19">
        <v>-206076</v>
      </c>
      <c r="G15" s="19">
        <v>-19483</v>
      </c>
      <c r="H15" s="19"/>
      <c r="I15" s="19">
        <v>-18174</v>
      </c>
      <c r="J15" s="19">
        <v>-37657</v>
      </c>
      <c r="K15" s="19">
        <v>-18420</v>
      </c>
      <c r="L15" s="19">
        <v>-17479</v>
      </c>
      <c r="M15" s="19">
        <v>-17695</v>
      </c>
      <c r="N15" s="19">
        <v>-53594</v>
      </c>
      <c r="O15" s="19"/>
      <c r="P15" s="19"/>
      <c r="Q15" s="19"/>
      <c r="R15" s="19"/>
      <c r="S15" s="19"/>
      <c r="T15" s="19"/>
      <c r="U15" s="19"/>
      <c r="V15" s="19"/>
      <c r="W15" s="19">
        <v>-91251</v>
      </c>
      <c r="X15" s="19">
        <v>-103038</v>
      </c>
      <c r="Y15" s="19">
        <v>11787</v>
      </c>
      <c r="Z15" s="20">
        <v>-11.44</v>
      </c>
      <c r="AA15" s="21">
        <v>-206076</v>
      </c>
    </row>
    <row r="16" spans="1:27" ht="13.5">
      <c r="A16" s="22" t="s">
        <v>43</v>
      </c>
      <c r="B16" s="16"/>
      <c r="C16" s="17"/>
      <c r="D16" s="17"/>
      <c r="E16" s="18">
        <v>-3619704</v>
      </c>
      <c r="F16" s="19">
        <v>-3619704</v>
      </c>
      <c r="G16" s="19"/>
      <c r="H16" s="19">
        <v>-16687</v>
      </c>
      <c r="I16" s="19">
        <v>-309070</v>
      </c>
      <c r="J16" s="19">
        <v>-325757</v>
      </c>
      <c r="K16" s="19"/>
      <c r="L16" s="19">
        <v>-304481</v>
      </c>
      <c r="M16" s="19"/>
      <c r="N16" s="19">
        <v>-304481</v>
      </c>
      <c r="O16" s="19"/>
      <c r="P16" s="19"/>
      <c r="Q16" s="19"/>
      <c r="R16" s="19"/>
      <c r="S16" s="19"/>
      <c r="T16" s="19"/>
      <c r="U16" s="19"/>
      <c r="V16" s="19"/>
      <c r="W16" s="19">
        <v>-630238</v>
      </c>
      <c r="X16" s="19">
        <v>-1809852</v>
      </c>
      <c r="Y16" s="19">
        <v>1179614</v>
      </c>
      <c r="Z16" s="20">
        <v>-65.18</v>
      </c>
      <c r="AA16" s="21">
        <v>-3619704</v>
      </c>
    </row>
    <row r="17" spans="1:27" ht="13.5">
      <c r="A17" s="23" t="s">
        <v>44</v>
      </c>
      <c r="B17" s="24"/>
      <c r="C17" s="25">
        <f aca="true" t="shared" si="0" ref="C17:Y17">SUM(C6:C16)</f>
        <v>17833606</v>
      </c>
      <c r="D17" s="25">
        <f>SUM(D6:D16)</f>
        <v>0</v>
      </c>
      <c r="E17" s="26">
        <f t="shared" si="0"/>
        <v>9757348</v>
      </c>
      <c r="F17" s="27">
        <f t="shared" si="0"/>
        <v>9757348</v>
      </c>
      <c r="G17" s="27">
        <f t="shared" si="0"/>
        <v>19683241</v>
      </c>
      <c r="H17" s="27">
        <f t="shared" si="0"/>
        <v>-17045</v>
      </c>
      <c r="I17" s="27">
        <f t="shared" si="0"/>
        <v>-5313608</v>
      </c>
      <c r="J17" s="27">
        <f t="shared" si="0"/>
        <v>14352588</v>
      </c>
      <c r="K17" s="27">
        <f t="shared" si="0"/>
        <v>-2174201</v>
      </c>
      <c r="L17" s="27">
        <f t="shared" si="0"/>
        <v>-2627649</v>
      </c>
      <c r="M17" s="27">
        <f t="shared" si="0"/>
        <v>11468099</v>
      </c>
      <c r="N17" s="27">
        <f t="shared" si="0"/>
        <v>6666249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21018837</v>
      </c>
      <c r="X17" s="27">
        <f t="shared" si="0"/>
        <v>15577674</v>
      </c>
      <c r="Y17" s="27">
        <f t="shared" si="0"/>
        <v>5441163</v>
      </c>
      <c r="Z17" s="28">
        <f>+IF(X17&lt;&gt;0,+(Y17/X17)*100,0)</f>
        <v>34.92923911490252</v>
      </c>
      <c r="AA17" s="29">
        <f>SUM(AA6:AA16)</f>
        <v>9757348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-17879451</v>
      </c>
      <c r="D26" s="17"/>
      <c r="E26" s="18">
        <v>-11412000</v>
      </c>
      <c r="F26" s="19">
        <v>-11412000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-5721000</v>
      </c>
      <c r="Y26" s="19">
        <v>5721000</v>
      </c>
      <c r="Z26" s="20">
        <v>-100</v>
      </c>
      <c r="AA26" s="21">
        <v>-11412000</v>
      </c>
    </row>
    <row r="27" spans="1:27" ht="13.5">
      <c r="A27" s="23" t="s">
        <v>51</v>
      </c>
      <c r="B27" s="24"/>
      <c r="C27" s="25">
        <f aca="true" t="shared" si="1" ref="C27:Y27">SUM(C21:C26)</f>
        <v>-17879451</v>
      </c>
      <c r="D27" s="25">
        <f>SUM(D21:D26)</f>
        <v>0</v>
      </c>
      <c r="E27" s="26">
        <f t="shared" si="1"/>
        <v>-11412000</v>
      </c>
      <c r="F27" s="27">
        <f t="shared" si="1"/>
        <v>-11412000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-5721000</v>
      </c>
      <c r="Y27" s="27">
        <f t="shared" si="1"/>
        <v>5721000</v>
      </c>
      <c r="Z27" s="28">
        <f>+IF(X27&lt;&gt;0,+(Y27/X27)*100,0)</f>
        <v>-100</v>
      </c>
      <c r="AA27" s="29">
        <f>SUM(AA21:AA26)</f>
        <v>-11412000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-498489</v>
      </c>
      <c r="D35" s="17"/>
      <c r="E35" s="18">
        <v>-548628</v>
      </c>
      <c r="F35" s="19">
        <v>-548628</v>
      </c>
      <c r="G35" s="19">
        <v>-43409</v>
      </c>
      <c r="H35" s="19"/>
      <c r="I35" s="19">
        <v>-44717</v>
      </c>
      <c r="J35" s="19">
        <v>-88126</v>
      </c>
      <c r="K35" s="19">
        <v>-44472</v>
      </c>
      <c r="L35" s="19">
        <v>-45413</v>
      </c>
      <c r="M35" s="19">
        <v>-45197</v>
      </c>
      <c r="N35" s="19">
        <v>-135082</v>
      </c>
      <c r="O35" s="19"/>
      <c r="P35" s="19"/>
      <c r="Q35" s="19"/>
      <c r="R35" s="19"/>
      <c r="S35" s="19"/>
      <c r="T35" s="19"/>
      <c r="U35" s="19"/>
      <c r="V35" s="19"/>
      <c r="W35" s="19">
        <v>-223208</v>
      </c>
      <c r="X35" s="19">
        <v>-274314</v>
      </c>
      <c r="Y35" s="19">
        <v>51106</v>
      </c>
      <c r="Z35" s="20">
        <v>-18.63</v>
      </c>
      <c r="AA35" s="21">
        <v>-548628</v>
      </c>
    </row>
    <row r="36" spans="1:27" ht="13.5">
      <c r="A36" s="23" t="s">
        <v>57</v>
      </c>
      <c r="B36" s="24"/>
      <c r="C36" s="25">
        <f aca="true" t="shared" si="2" ref="C36:Y36">SUM(C31:C35)</f>
        <v>-498489</v>
      </c>
      <c r="D36" s="25">
        <f>SUM(D31:D35)</f>
        <v>0</v>
      </c>
      <c r="E36" s="26">
        <f t="shared" si="2"/>
        <v>-548628</v>
      </c>
      <c r="F36" s="27">
        <f t="shared" si="2"/>
        <v>-548628</v>
      </c>
      <c r="G36" s="27">
        <f t="shared" si="2"/>
        <v>-43409</v>
      </c>
      <c r="H36" s="27">
        <f t="shared" si="2"/>
        <v>0</v>
      </c>
      <c r="I36" s="27">
        <f t="shared" si="2"/>
        <v>-44717</v>
      </c>
      <c r="J36" s="27">
        <f t="shared" si="2"/>
        <v>-88126</v>
      </c>
      <c r="K36" s="27">
        <f t="shared" si="2"/>
        <v>-44472</v>
      </c>
      <c r="L36" s="27">
        <f t="shared" si="2"/>
        <v>-45413</v>
      </c>
      <c r="M36" s="27">
        <f t="shared" si="2"/>
        <v>-45197</v>
      </c>
      <c r="N36" s="27">
        <f t="shared" si="2"/>
        <v>-135082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-223208</v>
      </c>
      <c r="X36" s="27">
        <f t="shared" si="2"/>
        <v>-274314</v>
      </c>
      <c r="Y36" s="27">
        <f t="shared" si="2"/>
        <v>51106</v>
      </c>
      <c r="Z36" s="28">
        <f>+IF(X36&lt;&gt;0,+(Y36/X36)*100,0)</f>
        <v>-18.630474565643752</v>
      </c>
      <c r="AA36" s="29">
        <f>SUM(AA31:AA35)</f>
        <v>-548628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-544334</v>
      </c>
      <c r="D38" s="31">
        <f>+D17+D27+D36</f>
        <v>0</v>
      </c>
      <c r="E38" s="32">
        <f t="shared" si="3"/>
        <v>-2203280</v>
      </c>
      <c r="F38" s="33">
        <f t="shared" si="3"/>
        <v>-2203280</v>
      </c>
      <c r="G38" s="33">
        <f t="shared" si="3"/>
        <v>19639832</v>
      </c>
      <c r="H38" s="33">
        <f t="shared" si="3"/>
        <v>-17045</v>
      </c>
      <c r="I38" s="33">
        <f t="shared" si="3"/>
        <v>-5358325</v>
      </c>
      <c r="J38" s="33">
        <f t="shared" si="3"/>
        <v>14264462</v>
      </c>
      <c r="K38" s="33">
        <f t="shared" si="3"/>
        <v>-2218673</v>
      </c>
      <c r="L38" s="33">
        <f t="shared" si="3"/>
        <v>-2673062</v>
      </c>
      <c r="M38" s="33">
        <f t="shared" si="3"/>
        <v>11422902</v>
      </c>
      <c r="N38" s="33">
        <f t="shared" si="3"/>
        <v>6531167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20795629</v>
      </c>
      <c r="X38" s="33">
        <f t="shared" si="3"/>
        <v>9582360</v>
      </c>
      <c r="Y38" s="33">
        <f t="shared" si="3"/>
        <v>11213269</v>
      </c>
      <c r="Z38" s="34">
        <f>+IF(X38&lt;&gt;0,+(Y38/X38)*100,0)</f>
        <v>117.0199095003736</v>
      </c>
      <c r="AA38" s="35">
        <f>+AA17+AA27+AA36</f>
        <v>-2203280</v>
      </c>
    </row>
    <row r="39" spans="1:27" ht="13.5">
      <c r="A39" s="22" t="s">
        <v>59</v>
      </c>
      <c r="B39" s="16"/>
      <c r="C39" s="31">
        <v>4643817</v>
      </c>
      <c r="D39" s="31"/>
      <c r="E39" s="32">
        <v>2726168</v>
      </c>
      <c r="F39" s="33">
        <v>2726168</v>
      </c>
      <c r="G39" s="33">
        <v>687787</v>
      </c>
      <c r="H39" s="33">
        <v>20327619</v>
      </c>
      <c r="I39" s="33">
        <v>20310574</v>
      </c>
      <c r="J39" s="33">
        <v>687787</v>
      </c>
      <c r="K39" s="33">
        <v>14952249</v>
      </c>
      <c r="L39" s="33">
        <v>12733576</v>
      </c>
      <c r="M39" s="33">
        <v>10060514</v>
      </c>
      <c r="N39" s="33">
        <v>14952249</v>
      </c>
      <c r="O39" s="33"/>
      <c r="P39" s="33"/>
      <c r="Q39" s="33"/>
      <c r="R39" s="33"/>
      <c r="S39" s="33"/>
      <c r="T39" s="33"/>
      <c r="U39" s="33"/>
      <c r="V39" s="33"/>
      <c r="W39" s="33">
        <v>687787</v>
      </c>
      <c r="X39" s="33">
        <v>2726168</v>
      </c>
      <c r="Y39" s="33">
        <v>-2038381</v>
      </c>
      <c r="Z39" s="34">
        <v>-74.77</v>
      </c>
      <c r="AA39" s="35">
        <v>2726168</v>
      </c>
    </row>
    <row r="40" spans="1:27" ht="13.5">
      <c r="A40" s="41" t="s">
        <v>60</v>
      </c>
      <c r="B40" s="42"/>
      <c r="C40" s="43">
        <v>4099483</v>
      </c>
      <c r="D40" s="43"/>
      <c r="E40" s="44">
        <v>522887</v>
      </c>
      <c r="F40" s="45">
        <v>522887</v>
      </c>
      <c r="G40" s="45">
        <v>20327619</v>
      </c>
      <c r="H40" s="45">
        <v>20310574</v>
      </c>
      <c r="I40" s="45">
        <v>14952249</v>
      </c>
      <c r="J40" s="45">
        <v>14952249</v>
      </c>
      <c r="K40" s="45">
        <v>12733576</v>
      </c>
      <c r="L40" s="45">
        <v>10060514</v>
      </c>
      <c r="M40" s="45">
        <v>21483416</v>
      </c>
      <c r="N40" s="45">
        <v>21483416</v>
      </c>
      <c r="O40" s="45"/>
      <c r="P40" s="45"/>
      <c r="Q40" s="45"/>
      <c r="R40" s="45"/>
      <c r="S40" s="45"/>
      <c r="T40" s="45"/>
      <c r="U40" s="45"/>
      <c r="V40" s="45"/>
      <c r="W40" s="45">
        <v>21483416</v>
      </c>
      <c r="X40" s="45">
        <v>12308527</v>
      </c>
      <c r="Y40" s="45">
        <v>9174889</v>
      </c>
      <c r="Z40" s="46">
        <v>74.54</v>
      </c>
      <c r="AA40" s="47">
        <v>522887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762288210</v>
      </c>
      <c r="D6" s="17"/>
      <c r="E6" s="18">
        <v>741450655</v>
      </c>
      <c r="F6" s="19">
        <v>741450655</v>
      </c>
      <c r="G6" s="19">
        <v>52117061</v>
      </c>
      <c r="H6" s="19">
        <v>58437549</v>
      </c>
      <c r="I6" s="19">
        <v>63015275</v>
      </c>
      <c r="J6" s="19">
        <v>173569885</v>
      </c>
      <c r="K6" s="19">
        <v>58597546</v>
      </c>
      <c r="L6" s="19">
        <v>63896485</v>
      </c>
      <c r="M6" s="19">
        <v>58879877</v>
      </c>
      <c r="N6" s="19">
        <v>181373908</v>
      </c>
      <c r="O6" s="19"/>
      <c r="P6" s="19"/>
      <c r="Q6" s="19"/>
      <c r="R6" s="19"/>
      <c r="S6" s="19"/>
      <c r="T6" s="19"/>
      <c r="U6" s="19"/>
      <c r="V6" s="19"/>
      <c r="W6" s="19">
        <v>354943793</v>
      </c>
      <c r="X6" s="19">
        <v>379150902</v>
      </c>
      <c r="Y6" s="19">
        <v>-24207109</v>
      </c>
      <c r="Z6" s="20">
        <v>-6.38</v>
      </c>
      <c r="AA6" s="21">
        <v>741450655</v>
      </c>
    </row>
    <row r="7" spans="1:27" ht="13.5">
      <c r="A7" s="22" t="s">
        <v>34</v>
      </c>
      <c r="B7" s="16"/>
      <c r="C7" s="17">
        <v>2375729348</v>
      </c>
      <c r="D7" s="17"/>
      <c r="E7" s="18">
        <v>2533370133</v>
      </c>
      <c r="F7" s="19">
        <v>2533370133</v>
      </c>
      <c r="G7" s="19">
        <v>220790771</v>
      </c>
      <c r="H7" s="19">
        <v>204330578</v>
      </c>
      <c r="I7" s="19">
        <v>218886062</v>
      </c>
      <c r="J7" s="19">
        <v>644007411</v>
      </c>
      <c r="K7" s="19">
        <v>256606253</v>
      </c>
      <c r="L7" s="19">
        <v>217014407</v>
      </c>
      <c r="M7" s="19">
        <v>225214828</v>
      </c>
      <c r="N7" s="19">
        <v>698835488</v>
      </c>
      <c r="O7" s="19"/>
      <c r="P7" s="19"/>
      <c r="Q7" s="19"/>
      <c r="R7" s="19"/>
      <c r="S7" s="19"/>
      <c r="T7" s="19"/>
      <c r="U7" s="19"/>
      <c r="V7" s="19"/>
      <c r="W7" s="19">
        <v>1342842899</v>
      </c>
      <c r="X7" s="19">
        <v>1246184328</v>
      </c>
      <c r="Y7" s="19">
        <v>96658571</v>
      </c>
      <c r="Z7" s="20">
        <v>7.76</v>
      </c>
      <c r="AA7" s="21">
        <v>2533370133</v>
      </c>
    </row>
    <row r="8" spans="1:27" ht="13.5">
      <c r="A8" s="22" t="s">
        <v>35</v>
      </c>
      <c r="B8" s="16"/>
      <c r="C8" s="17">
        <v>160592364</v>
      </c>
      <c r="D8" s="17"/>
      <c r="E8" s="18">
        <v>138874986</v>
      </c>
      <c r="F8" s="19">
        <v>138874986</v>
      </c>
      <c r="G8" s="19">
        <v>4476254</v>
      </c>
      <c r="H8" s="19">
        <v>35248986</v>
      </c>
      <c r="I8" s="19">
        <v>30374195</v>
      </c>
      <c r="J8" s="19">
        <v>70099435</v>
      </c>
      <c r="K8" s="19">
        <v>26522577</v>
      </c>
      <c r="L8" s="19">
        <v>44602387</v>
      </c>
      <c r="M8" s="19">
        <v>20662102</v>
      </c>
      <c r="N8" s="19">
        <v>91787066</v>
      </c>
      <c r="O8" s="19"/>
      <c r="P8" s="19"/>
      <c r="Q8" s="19"/>
      <c r="R8" s="19"/>
      <c r="S8" s="19"/>
      <c r="T8" s="19"/>
      <c r="U8" s="19"/>
      <c r="V8" s="19"/>
      <c r="W8" s="19">
        <v>161886501</v>
      </c>
      <c r="X8" s="19">
        <v>66413850</v>
      </c>
      <c r="Y8" s="19">
        <v>95472651</v>
      </c>
      <c r="Z8" s="20">
        <v>143.75</v>
      </c>
      <c r="AA8" s="21">
        <v>138874986</v>
      </c>
    </row>
    <row r="9" spans="1:27" ht="13.5">
      <c r="A9" s="22" t="s">
        <v>36</v>
      </c>
      <c r="B9" s="16"/>
      <c r="C9" s="17">
        <v>465822734</v>
      </c>
      <c r="D9" s="17"/>
      <c r="E9" s="18">
        <v>489490814</v>
      </c>
      <c r="F9" s="19">
        <v>489490814</v>
      </c>
      <c r="G9" s="19">
        <v>180127000</v>
      </c>
      <c r="H9" s="19">
        <v>1625000</v>
      </c>
      <c r="I9" s="19"/>
      <c r="J9" s="19">
        <v>181752000</v>
      </c>
      <c r="K9" s="19">
        <v>7760761</v>
      </c>
      <c r="L9" s="19"/>
      <c r="M9" s="19">
        <v>159819680</v>
      </c>
      <c r="N9" s="19">
        <v>167580441</v>
      </c>
      <c r="O9" s="19"/>
      <c r="P9" s="19"/>
      <c r="Q9" s="19"/>
      <c r="R9" s="19"/>
      <c r="S9" s="19"/>
      <c r="T9" s="19"/>
      <c r="U9" s="19"/>
      <c r="V9" s="19"/>
      <c r="W9" s="19">
        <v>349332441</v>
      </c>
      <c r="X9" s="19">
        <v>233306586</v>
      </c>
      <c r="Y9" s="19">
        <v>116025855</v>
      </c>
      <c r="Z9" s="20">
        <v>49.73</v>
      </c>
      <c r="AA9" s="21">
        <v>489490814</v>
      </c>
    </row>
    <row r="10" spans="1:27" ht="13.5">
      <c r="A10" s="22" t="s">
        <v>37</v>
      </c>
      <c r="B10" s="16"/>
      <c r="C10" s="17">
        <v>303484251</v>
      </c>
      <c r="D10" s="17"/>
      <c r="E10" s="18">
        <v>447973157</v>
      </c>
      <c r="F10" s="19">
        <v>447973157</v>
      </c>
      <c r="G10" s="19">
        <v>99385000</v>
      </c>
      <c r="H10" s="19">
        <v>20320000</v>
      </c>
      <c r="I10" s="19">
        <v>1920000</v>
      </c>
      <c r="J10" s="19">
        <v>121625000</v>
      </c>
      <c r="K10" s="19">
        <v>76064746</v>
      </c>
      <c r="L10" s="19">
        <v>1512281</v>
      </c>
      <c r="M10" s="19">
        <v>109178319</v>
      </c>
      <c r="N10" s="19">
        <v>186755346</v>
      </c>
      <c r="O10" s="19"/>
      <c r="P10" s="19"/>
      <c r="Q10" s="19"/>
      <c r="R10" s="19"/>
      <c r="S10" s="19"/>
      <c r="T10" s="19"/>
      <c r="U10" s="19"/>
      <c r="V10" s="19"/>
      <c r="W10" s="19">
        <v>308380346</v>
      </c>
      <c r="X10" s="19">
        <v>233739498</v>
      </c>
      <c r="Y10" s="19">
        <v>74640848</v>
      </c>
      <c r="Z10" s="20">
        <v>31.93</v>
      </c>
      <c r="AA10" s="21">
        <v>447973157</v>
      </c>
    </row>
    <row r="11" spans="1:27" ht="13.5">
      <c r="A11" s="22" t="s">
        <v>38</v>
      </c>
      <c r="B11" s="16"/>
      <c r="C11" s="17">
        <v>128456302</v>
      </c>
      <c r="D11" s="17"/>
      <c r="E11" s="18">
        <v>107717346</v>
      </c>
      <c r="F11" s="19">
        <v>107717346</v>
      </c>
      <c r="G11" s="19">
        <v>40575567</v>
      </c>
      <c r="H11" s="19">
        <v>2222432</v>
      </c>
      <c r="I11" s="19">
        <v>2724405</v>
      </c>
      <c r="J11" s="19">
        <v>45522404</v>
      </c>
      <c r="K11" s="19">
        <v>1857407</v>
      </c>
      <c r="L11" s="19">
        <v>7115553</v>
      </c>
      <c r="M11" s="19">
        <v>2544303</v>
      </c>
      <c r="N11" s="19">
        <v>11517263</v>
      </c>
      <c r="O11" s="19"/>
      <c r="P11" s="19"/>
      <c r="Q11" s="19"/>
      <c r="R11" s="19"/>
      <c r="S11" s="19"/>
      <c r="T11" s="19"/>
      <c r="U11" s="19"/>
      <c r="V11" s="19"/>
      <c r="W11" s="19">
        <v>57039667</v>
      </c>
      <c r="X11" s="19">
        <v>54492162</v>
      </c>
      <c r="Y11" s="19">
        <v>2547505</v>
      </c>
      <c r="Z11" s="20">
        <v>4.67</v>
      </c>
      <c r="AA11" s="21">
        <v>107717346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-3552981449</v>
      </c>
      <c r="D14" s="17"/>
      <c r="E14" s="18">
        <v>-3619264414</v>
      </c>
      <c r="F14" s="19">
        <v>-3619264414</v>
      </c>
      <c r="G14" s="19">
        <v>-387435548</v>
      </c>
      <c r="H14" s="19">
        <v>-381976515</v>
      </c>
      <c r="I14" s="19">
        <v>-338501068</v>
      </c>
      <c r="J14" s="19">
        <v>-1107913131</v>
      </c>
      <c r="K14" s="19">
        <v>-372501933</v>
      </c>
      <c r="L14" s="19">
        <v>-527093799</v>
      </c>
      <c r="M14" s="19">
        <v>-346284579</v>
      </c>
      <c r="N14" s="19">
        <v>-1245880311</v>
      </c>
      <c r="O14" s="19"/>
      <c r="P14" s="19"/>
      <c r="Q14" s="19"/>
      <c r="R14" s="19"/>
      <c r="S14" s="19"/>
      <c r="T14" s="19"/>
      <c r="U14" s="19"/>
      <c r="V14" s="19"/>
      <c r="W14" s="19">
        <v>-2353793442</v>
      </c>
      <c r="X14" s="19">
        <v>-1711642692</v>
      </c>
      <c r="Y14" s="19">
        <v>-642150750</v>
      </c>
      <c r="Z14" s="20">
        <v>37.52</v>
      </c>
      <c r="AA14" s="21">
        <v>-3619264414</v>
      </c>
    </row>
    <row r="15" spans="1:27" ht="13.5">
      <c r="A15" s="22" t="s">
        <v>42</v>
      </c>
      <c r="B15" s="16"/>
      <c r="C15" s="17">
        <v>-71464181</v>
      </c>
      <c r="D15" s="17"/>
      <c r="E15" s="18">
        <v>-65474189</v>
      </c>
      <c r="F15" s="19">
        <v>-65474189</v>
      </c>
      <c r="G15" s="19"/>
      <c r="H15" s="19">
        <v>-397</v>
      </c>
      <c r="I15" s="19">
        <v>-16251232</v>
      </c>
      <c r="J15" s="19">
        <v>-16251629</v>
      </c>
      <c r="K15" s="19"/>
      <c r="L15" s="19">
        <v>-45</v>
      </c>
      <c r="M15" s="19">
        <v>-17668710</v>
      </c>
      <c r="N15" s="19">
        <v>-17668755</v>
      </c>
      <c r="O15" s="19"/>
      <c r="P15" s="19"/>
      <c r="Q15" s="19"/>
      <c r="R15" s="19"/>
      <c r="S15" s="19"/>
      <c r="T15" s="19"/>
      <c r="U15" s="19"/>
      <c r="V15" s="19"/>
      <c r="W15" s="19">
        <v>-33920384</v>
      </c>
      <c r="X15" s="19">
        <v>-33928247</v>
      </c>
      <c r="Y15" s="19">
        <v>7863</v>
      </c>
      <c r="Z15" s="20">
        <v>-0.02</v>
      </c>
      <c r="AA15" s="21">
        <v>-65474189</v>
      </c>
    </row>
    <row r="16" spans="1:27" ht="13.5">
      <c r="A16" s="22" t="s">
        <v>43</v>
      </c>
      <c r="B16" s="16"/>
      <c r="C16" s="17">
        <v>-5911128</v>
      </c>
      <c r="D16" s="17"/>
      <c r="E16" s="18">
        <v>-191442</v>
      </c>
      <c r="F16" s="19">
        <v>-191442</v>
      </c>
      <c r="G16" s="19">
        <v>-1710307</v>
      </c>
      <c r="H16" s="19"/>
      <c r="I16" s="19"/>
      <c r="J16" s="19">
        <v>-1710307</v>
      </c>
      <c r="K16" s="19"/>
      <c r="L16" s="19"/>
      <c r="M16" s="19">
        <v>-19844</v>
      </c>
      <c r="N16" s="19">
        <v>-19844</v>
      </c>
      <c r="O16" s="19"/>
      <c r="P16" s="19"/>
      <c r="Q16" s="19"/>
      <c r="R16" s="19"/>
      <c r="S16" s="19"/>
      <c r="T16" s="19"/>
      <c r="U16" s="19"/>
      <c r="V16" s="19"/>
      <c r="W16" s="19">
        <v>-1730151</v>
      </c>
      <c r="X16" s="19">
        <v>-3899502</v>
      </c>
      <c r="Y16" s="19">
        <v>2169351</v>
      </c>
      <c r="Z16" s="20">
        <v>-55.63</v>
      </c>
      <c r="AA16" s="21">
        <v>-191442</v>
      </c>
    </row>
    <row r="17" spans="1:27" ht="13.5">
      <c r="A17" s="23" t="s">
        <v>44</v>
      </c>
      <c r="B17" s="24"/>
      <c r="C17" s="25">
        <f aca="true" t="shared" si="0" ref="C17:Y17">SUM(C6:C16)</f>
        <v>566016451</v>
      </c>
      <c r="D17" s="25">
        <f>SUM(D6:D16)</f>
        <v>0</v>
      </c>
      <c r="E17" s="26">
        <f t="shared" si="0"/>
        <v>773947046</v>
      </c>
      <c r="F17" s="27">
        <f t="shared" si="0"/>
        <v>773947046</v>
      </c>
      <c r="G17" s="27">
        <f t="shared" si="0"/>
        <v>208325798</v>
      </c>
      <c r="H17" s="27">
        <f t="shared" si="0"/>
        <v>-59792367</v>
      </c>
      <c r="I17" s="27">
        <f t="shared" si="0"/>
        <v>-37832363</v>
      </c>
      <c r="J17" s="27">
        <f t="shared" si="0"/>
        <v>110701068</v>
      </c>
      <c r="K17" s="27">
        <f t="shared" si="0"/>
        <v>54907357</v>
      </c>
      <c r="L17" s="27">
        <f t="shared" si="0"/>
        <v>-192952731</v>
      </c>
      <c r="M17" s="27">
        <f t="shared" si="0"/>
        <v>212325976</v>
      </c>
      <c r="N17" s="27">
        <f t="shared" si="0"/>
        <v>74280602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184981670</v>
      </c>
      <c r="X17" s="27">
        <f t="shared" si="0"/>
        <v>463816885</v>
      </c>
      <c r="Y17" s="27">
        <f t="shared" si="0"/>
        <v>-278835215</v>
      </c>
      <c r="Z17" s="28">
        <f>+IF(X17&lt;&gt;0,+(Y17/X17)*100,0)</f>
        <v>-60.11752137915376</v>
      </c>
      <c r="AA17" s="29">
        <f>SUM(AA6:AA16)</f>
        <v>773947046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-1084005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-383475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-475301566</v>
      </c>
      <c r="D26" s="17"/>
      <c r="E26" s="18">
        <v>-617304822</v>
      </c>
      <c r="F26" s="19">
        <v>-617304822</v>
      </c>
      <c r="G26" s="19">
        <v>-115600</v>
      </c>
      <c r="H26" s="19"/>
      <c r="I26" s="19">
        <v>-40532814</v>
      </c>
      <c r="J26" s="19">
        <v>-40648414</v>
      </c>
      <c r="K26" s="19">
        <v>-41829643</v>
      </c>
      <c r="L26" s="19">
        <v>-39459805</v>
      </c>
      <c r="M26" s="19">
        <v>-52093118</v>
      </c>
      <c r="N26" s="19">
        <v>-133382566</v>
      </c>
      <c r="O26" s="19"/>
      <c r="P26" s="19"/>
      <c r="Q26" s="19"/>
      <c r="R26" s="19"/>
      <c r="S26" s="19"/>
      <c r="T26" s="19"/>
      <c r="U26" s="19"/>
      <c r="V26" s="19"/>
      <c r="W26" s="19">
        <v>-174030980</v>
      </c>
      <c r="X26" s="19">
        <v>-235145916</v>
      </c>
      <c r="Y26" s="19">
        <v>61114936</v>
      </c>
      <c r="Z26" s="20">
        <v>-25.99</v>
      </c>
      <c r="AA26" s="21">
        <v>-617304822</v>
      </c>
    </row>
    <row r="27" spans="1:27" ht="13.5">
      <c r="A27" s="23" t="s">
        <v>51</v>
      </c>
      <c r="B27" s="24"/>
      <c r="C27" s="25">
        <f aca="true" t="shared" si="1" ref="C27:Y27">SUM(C21:C26)</f>
        <v>-476769046</v>
      </c>
      <c r="D27" s="25">
        <f>SUM(D21:D26)</f>
        <v>0</v>
      </c>
      <c r="E27" s="26">
        <f t="shared" si="1"/>
        <v>-617304822</v>
      </c>
      <c r="F27" s="27">
        <f t="shared" si="1"/>
        <v>-617304822</v>
      </c>
      <c r="G27" s="27">
        <f t="shared" si="1"/>
        <v>-115600</v>
      </c>
      <c r="H27" s="27">
        <f t="shared" si="1"/>
        <v>0</v>
      </c>
      <c r="I27" s="27">
        <f t="shared" si="1"/>
        <v>-40532814</v>
      </c>
      <c r="J27" s="27">
        <f t="shared" si="1"/>
        <v>-40648414</v>
      </c>
      <c r="K27" s="27">
        <f t="shared" si="1"/>
        <v>-41829643</v>
      </c>
      <c r="L27" s="27">
        <f t="shared" si="1"/>
        <v>-39459805</v>
      </c>
      <c r="M27" s="27">
        <f t="shared" si="1"/>
        <v>-52093118</v>
      </c>
      <c r="N27" s="27">
        <f t="shared" si="1"/>
        <v>-133382566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-174030980</v>
      </c>
      <c r="X27" s="27">
        <f t="shared" si="1"/>
        <v>-235145916</v>
      </c>
      <c r="Y27" s="27">
        <f t="shared" si="1"/>
        <v>61114936</v>
      </c>
      <c r="Z27" s="28">
        <f>+IF(X27&lt;&gt;0,+(Y27/X27)*100,0)</f>
        <v>-25.990217920688874</v>
      </c>
      <c r="AA27" s="29">
        <f>SUM(AA21:AA26)</f>
        <v>-617304822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100000000</v>
      </c>
      <c r="D32" s="17"/>
      <c r="E32" s="18">
        <v>50000000</v>
      </c>
      <c r="F32" s="19">
        <v>50000000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50000000</v>
      </c>
    </row>
    <row r="33" spans="1:27" ht="13.5">
      <c r="A33" s="22" t="s">
        <v>55</v>
      </c>
      <c r="B33" s="16"/>
      <c r="C33" s="17">
        <v>5347636</v>
      </c>
      <c r="D33" s="17"/>
      <c r="E33" s="18"/>
      <c r="F33" s="19"/>
      <c r="G33" s="19">
        <v>1011072</v>
      </c>
      <c r="H33" s="36">
        <v>271539</v>
      </c>
      <c r="I33" s="36">
        <v>445135</v>
      </c>
      <c r="J33" s="36">
        <v>1727746</v>
      </c>
      <c r="K33" s="19">
        <v>443285</v>
      </c>
      <c r="L33" s="19">
        <v>304247</v>
      </c>
      <c r="M33" s="19">
        <v>335429</v>
      </c>
      <c r="N33" s="19">
        <v>1082961</v>
      </c>
      <c r="O33" s="36"/>
      <c r="P33" s="36"/>
      <c r="Q33" s="36"/>
      <c r="R33" s="19"/>
      <c r="S33" s="19"/>
      <c r="T33" s="19"/>
      <c r="U33" s="19"/>
      <c r="V33" s="36"/>
      <c r="W33" s="36">
        <v>2810707</v>
      </c>
      <c r="X33" s="36"/>
      <c r="Y33" s="19">
        <v>2810707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-59129657</v>
      </c>
      <c r="D35" s="17"/>
      <c r="E35" s="18">
        <v>-67761975</v>
      </c>
      <c r="F35" s="19">
        <v>-67761975</v>
      </c>
      <c r="G35" s="19">
        <v>-23717</v>
      </c>
      <c r="H35" s="19">
        <v>-23717</v>
      </c>
      <c r="I35" s="19">
        <v>-18698459</v>
      </c>
      <c r="J35" s="19">
        <v>-18745893</v>
      </c>
      <c r="K35" s="19">
        <v>-23717</v>
      </c>
      <c r="L35" s="19">
        <v>-23717</v>
      </c>
      <c r="M35" s="19">
        <v>-14429589</v>
      </c>
      <c r="N35" s="19">
        <v>-14477023</v>
      </c>
      <c r="O35" s="19"/>
      <c r="P35" s="19"/>
      <c r="Q35" s="19"/>
      <c r="R35" s="19"/>
      <c r="S35" s="19"/>
      <c r="T35" s="19"/>
      <c r="U35" s="19"/>
      <c r="V35" s="19"/>
      <c r="W35" s="19">
        <v>-33222916</v>
      </c>
      <c r="X35" s="19">
        <v>-33071861</v>
      </c>
      <c r="Y35" s="19">
        <v>-151055</v>
      </c>
      <c r="Z35" s="20">
        <v>0.46</v>
      </c>
      <c r="AA35" s="21">
        <v>-67761975</v>
      </c>
    </row>
    <row r="36" spans="1:27" ht="13.5">
      <c r="A36" s="23" t="s">
        <v>57</v>
      </c>
      <c r="B36" s="24"/>
      <c r="C36" s="25">
        <f aca="true" t="shared" si="2" ref="C36:Y36">SUM(C31:C35)</f>
        <v>46217979</v>
      </c>
      <c r="D36" s="25">
        <f>SUM(D31:D35)</f>
        <v>0</v>
      </c>
      <c r="E36" s="26">
        <f t="shared" si="2"/>
        <v>-17761975</v>
      </c>
      <c r="F36" s="27">
        <f t="shared" si="2"/>
        <v>-17761975</v>
      </c>
      <c r="G36" s="27">
        <f t="shared" si="2"/>
        <v>987355</v>
      </c>
      <c r="H36" s="27">
        <f t="shared" si="2"/>
        <v>247822</v>
      </c>
      <c r="I36" s="27">
        <f t="shared" si="2"/>
        <v>-18253324</v>
      </c>
      <c r="J36" s="27">
        <f t="shared" si="2"/>
        <v>-17018147</v>
      </c>
      <c r="K36" s="27">
        <f t="shared" si="2"/>
        <v>419568</v>
      </c>
      <c r="L36" s="27">
        <f t="shared" si="2"/>
        <v>280530</v>
      </c>
      <c r="M36" s="27">
        <f t="shared" si="2"/>
        <v>-14094160</v>
      </c>
      <c r="N36" s="27">
        <f t="shared" si="2"/>
        <v>-13394062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-30412209</v>
      </c>
      <c r="X36" s="27">
        <f t="shared" si="2"/>
        <v>-33071861</v>
      </c>
      <c r="Y36" s="27">
        <f t="shared" si="2"/>
        <v>2659652</v>
      </c>
      <c r="Z36" s="28">
        <f>+IF(X36&lt;&gt;0,+(Y36/X36)*100,0)</f>
        <v>-8.042039122019775</v>
      </c>
      <c r="AA36" s="29">
        <f>SUM(AA31:AA35)</f>
        <v>-17761975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135465384</v>
      </c>
      <c r="D38" s="31">
        <f>+D17+D27+D36</f>
        <v>0</v>
      </c>
      <c r="E38" s="32">
        <f t="shared" si="3"/>
        <v>138880249</v>
      </c>
      <c r="F38" s="33">
        <f t="shared" si="3"/>
        <v>138880249</v>
      </c>
      <c r="G38" s="33">
        <f t="shared" si="3"/>
        <v>209197553</v>
      </c>
      <c r="H38" s="33">
        <f t="shared" si="3"/>
        <v>-59544545</v>
      </c>
      <c r="I38" s="33">
        <f t="shared" si="3"/>
        <v>-96618501</v>
      </c>
      <c r="J38" s="33">
        <f t="shared" si="3"/>
        <v>53034507</v>
      </c>
      <c r="K38" s="33">
        <f t="shared" si="3"/>
        <v>13497282</v>
      </c>
      <c r="L38" s="33">
        <f t="shared" si="3"/>
        <v>-232132006</v>
      </c>
      <c r="M38" s="33">
        <f t="shared" si="3"/>
        <v>146138698</v>
      </c>
      <c r="N38" s="33">
        <f t="shared" si="3"/>
        <v>-72496026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-19461519</v>
      </c>
      <c r="X38" s="33">
        <f t="shared" si="3"/>
        <v>195599108</v>
      </c>
      <c r="Y38" s="33">
        <f t="shared" si="3"/>
        <v>-215060627</v>
      </c>
      <c r="Z38" s="34">
        <f>+IF(X38&lt;&gt;0,+(Y38/X38)*100,0)</f>
        <v>-109.94969721436563</v>
      </c>
      <c r="AA38" s="35">
        <f>+AA17+AA27+AA36</f>
        <v>138880249</v>
      </c>
    </row>
    <row r="39" spans="1:27" ht="13.5">
      <c r="A39" s="22" t="s">
        <v>59</v>
      </c>
      <c r="B39" s="16"/>
      <c r="C39" s="31">
        <v>832933258</v>
      </c>
      <c r="D39" s="31"/>
      <c r="E39" s="32">
        <v>912709086</v>
      </c>
      <c r="F39" s="33">
        <v>912709086</v>
      </c>
      <c r="G39" s="33">
        <v>976716826</v>
      </c>
      <c r="H39" s="33">
        <v>1185914379</v>
      </c>
      <c r="I39" s="33">
        <v>1126369834</v>
      </c>
      <c r="J39" s="33">
        <v>976716826</v>
      </c>
      <c r="K39" s="33">
        <v>1029751333</v>
      </c>
      <c r="L39" s="33">
        <v>1043248615</v>
      </c>
      <c r="M39" s="33">
        <v>811116609</v>
      </c>
      <c r="N39" s="33">
        <v>1029751333</v>
      </c>
      <c r="O39" s="33"/>
      <c r="P39" s="33"/>
      <c r="Q39" s="33"/>
      <c r="R39" s="33"/>
      <c r="S39" s="33"/>
      <c r="T39" s="33"/>
      <c r="U39" s="33"/>
      <c r="V39" s="33"/>
      <c r="W39" s="33">
        <v>976716826</v>
      </c>
      <c r="X39" s="33">
        <v>912709086</v>
      </c>
      <c r="Y39" s="33">
        <v>64007740</v>
      </c>
      <c r="Z39" s="34">
        <v>7.01</v>
      </c>
      <c r="AA39" s="35">
        <v>912709086</v>
      </c>
    </row>
    <row r="40" spans="1:27" ht="13.5">
      <c r="A40" s="41" t="s">
        <v>60</v>
      </c>
      <c r="B40" s="42"/>
      <c r="C40" s="43">
        <v>968398642</v>
      </c>
      <c r="D40" s="43"/>
      <c r="E40" s="44">
        <v>1051589335</v>
      </c>
      <c r="F40" s="45">
        <v>1051589335</v>
      </c>
      <c r="G40" s="45">
        <v>1185914379</v>
      </c>
      <c r="H40" s="45">
        <v>1126369834</v>
      </c>
      <c r="I40" s="45">
        <v>1029751333</v>
      </c>
      <c r="J40" s="45">
        <v>1029751333</v>
      </c>
      <c r="K40" s="45">
        <v>1043248615</v>
      </c>
      <c r="L40" s="45">
        <v>811116609</v>
      </c>
      <c r="M40" s="45">
        <v>957255307</v>
      </c>
      <c r="N40" s="45">
        <v>957255307</v>
      </c>
      <c r="O40" s="45"/>
      <c r="P40" s="45"/>
      <c r="Q40" s="45"/>
      <c r="R40" s="45"/>
      <c r="S40" s="45"/>
      <c r="T40" s="45"/>
      <c r="U40" s="45"/>
      <c r="V40" s="45"/>
      <c r="W40" s="45">
        <v>957255307</v>
      </c>
      <c r="X40" s="45">
        <v>1108308194</v>
      </c>
      <c r="Y40" s="45">
        <v>-151052887</v>
      </c>
      <c r="Z40" s="46">
        <v>-13.63</v>
      </c>
      <c r="AA40" s="47">
        <v>1051589335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16986023</v>
      </c>
      <c r="D6" s="17"/>
      <c r="E6" s="18">
        <v>8864052</v>
      </c>
      <c r="F6" s="19">
        <v>8864052</v>
      </c>
      <c r="G6" s="19">
        <v>558583</v>
      </c>
      <c r="H6" s="19">
        <v>972793</v>
      </c>
      <c r="I6" s="19">
        <v>1359026</v>
      </c>
      <c r="J6" s="19">
        <v>2890402</v>
      </c>
      <c r="K6" s="19">
        <v>992674</v>
      </c>
      <c r="L6" s="19">
        <v>741114</v>
      </c>
      <c r="M6" s="19">
        <v>707225</v>
      </c>
      <c r="N6" s="19">
        <v>2441013</v>
      </c>
      <c r="O6" s="19"/>
      <c r="P6" s="19"/>
      <c r="Q6" s="19"/>
      <c r="R6" s="19"/>
      <c r="S6" s="19"/>
      <c r="T6" s="19"/>
      <c r="U6" s="19"/>
      <c r="V6" s="19"/>
      <c r="W6" s="19">
        <v>5331415</v>
      </c>
      <c r="X6" s="19">
        <v>4432026</v>
      </c>
      <c r="Y6" s="19">
        <v>899389</v>
      </c>
      <c r="Z6" s="20">
        <v>20.29</v>
      </c>
      <c r="AA6" s="21">
        <v>8864052</v>
      </c>
    </row>
    <row r="7" spans="1:27" ht="13.5">
      <c r="A7" s="22" t="s">
        <v>34</v>
      </c>
      <c r="B7" s="16"/>
      <c r="C7" s="17"/>
      <c r="D7" s="17"/>
      <c r="E7" s="18">
        <v>350004</v>
      </c>
      <c r="F7" s="19">
        <v>350004</v>
      </c>
      <c r="G7" s="19">
        <v>47705</v>
      </c>
      <c r="H7" s="19">
        <v>35008</v>
      </c>
      <c r="I7" s="19">
        <v>35091</v>
      </c>
      <c r="J7" s="19">
        <v>117804</v>
      </c>
      <c r="K7" s="19">
        <v>38416</v>
      </c>
      <c r="L7" s="19">
        <v>39047</v>
      </c>
      <c r="M7" s="19">
        <v>39047</v>
      </c>
      <c r="N7" s="19">
        <v>116510</v>
      </c>
      <c r="O7" s="19"/>
      <c r="P7" s="19"/>
      <c r="Q7" s="19"/>
      <c r="R7" s="19"/>
      <c r="S7" s="19"/>
      <c r="T7" s="19"/>
      <c r="U7" s="19"/>
      <c r="V7" s="19"/>
      <c r="W7" s="19">
        <v>234314</v>
      </c>
      <c r="X7" s="19">
        <v>175002</v>
      </c>
      <c r="Y7" s="19">
        <v>59312</v>
      </c>
      <c r="Z7" s="20">
        <v>33.89</v>
      </c>
      <c r="AA7" s="21">
        <v>350004</v>
      </c>
    </row>
    <row r="8" spans="1:27" ht="13.5">
      <c r="A8" s="22" t="s">
        <v>35</v>
      </c>
      <c r="B8" s="16"/>
      <c r="C8" s="17">
        <v>4464612</v>
      </c>
      <c r="D8" s="17"/>
      <c r="E8" s="18">
        <v>4796400</v>
      </c>
      <c r="F8" s="19">
        <v>4796400</v>
      </c>
      <c r="G8" s="19">
        <v>540051</v>
      </c>
      <c r="H8" s="19">
        <v>375335</v>
      </c>
      <c r="I8" s="19">
        <v>385772</v>
      </c>
      <c r="J8" s="19">
        <v>1301158</v>
      </c>
      <c r="K8" s="19">
        <v>396223</v>
      </c>
      <c r="L8" s="19">
        <v>377852</v>
      </c>
      <c r="M8" s="19">
        <v>504589</v>
      </c>
      <c r="N8" s="19">
        <v>1278664</v>
      </c>
      <c r="O8" s="19"/>
      <c r="P8" s="19"/>
      <c r="Q8" s="19"/>
      <c r="R8" s="19"/>
      <c r="S8" s="19"/>
      <c r="T8" s="19"/>
      <c r="U8" s="19"/>
      <c r="V8" s="19"/>
      <c r="W8" s="19">
        <v>2579822</v>
      </c>
      <c r="X8" s="19">
        <v>2398200</v>
      </c>
      <c r="Y8" s="19">
        <v>181622</v>
      </c>
      <c r="Z8" s="20">
        <v>7.57</v>
      </c>
      <c r="AA8" s="21">
        <v>4796400</v>
      </c>
    </row>
    <row r="9" spans="1:27" ht="13.5">
      <c r="A9" s="22" t="s">
        <v>36</v>
      </c>
      <c r="B9" s="16"/>
      <c r="C9" s="17">
        <v>58120569</v>
      </c>
      <c r="D9" s="17"/>
      <c r="E9" s="18">
        <v>64524996</v>
      </c>
      <c r="F9" s="19">
        <v>64524996</v>
      </c>
      <c r="G9" s="19">
        <v>21060759</v>
      </c>
      <c r="H9" s="19">
        <v>598538</v>
      </c>
      <c r="I9" s="19">
        <v>503300</v>
      </c>
      <c r="J9" s="19">
        <v>22162597</v>
      </c>
      <c r="K9" s="19">
        <v>426653</v>
      </c>
      <c r="L9" s="19">
        <v>4233839</v>
      </c>
      <c r="M9" s="19">
        <v>21189084</v>
      </c>
      <c r="N9" s="19">
        <v>25849576</v>
      </c>
      <c r="O9" s="19"/>
      <c r="P9" s="19"/>
      <c r="Q9" s="19"/>
      <c r="R9" s="19"/>
      <c r="S9" s="19"/>
      <c r="T9" s="19"/>
      <c r="U9" s="19"/>
      <c r="V9" s="19"/>
      <c r="W9" s="19">
        <v>48012173</v>
      </c>
      <c r="X9" s="19">
        <v>32262498</v>
      </c>
      <c r="Y9" s="19">
        <v>15749675</v>
      </c>
      <c r="Z9" s="20">
        <v>48.82</v>
      </c>
      <c r="AA9" s="21">
        <v>64524996</v>
      </c>
    </row>
    <row r="10" spans="1:27" ht="13.5">
      <c r="A10" s="22" t="s">
        <v>37</v>
      </c>
      <c r="B10" s="16"/>
      <c r="C10" s="17">
        <v>16851000</v>
      </c>
      <c r="D10" s="17"/>
      <c r="E10" s="18">
        <v>15626004</v>
      </c>
      <c r="F10" s="19">
        <v>15626004</v>
      </c>
      <c r="G10" s="19">
        <v>8000000</v>
      </c>
      <c r="H10" s="19"/>
      <c r="I10" s="19"/>
      <c r="J10" s="19">
        <v>8000000</v>
      </c>
      <c r="K10" s="19"/>
      <c r="L10" s="19"/>
      <c r="M10" s="19">
        <v>3000000</v>
      </c>
      <c r="N10" s="19">
        <v>3000000</v>
      </c>
      <c r="O10" s="19"/>
      <c r="P10" s="19"/>
      <c r="Q10" s="19"/>
      <c r="R10" s="19"/>
      <c r="S10" s="19"/>
      <c r="T10" s="19"/>
      <c r="U10" s="19"/>
      <c r="V10" s="19"/>
      <c r="W10" s="19">
        <v>11000000</v>
      </c>
      <c r="X10" s="19">
        <v>7813002</v>
      </c>
      <c r="Y10" s="19">
        <v>3186998</v>
      </c>
      <c r="Z10" s="20">
        <v>40.79</v>
      </c>
      <c r="AA10" s="21">
        <v>15626004</v>
      </c>
    </row>
    <row r="11" spans="1:27" ht="13.5">
      <c r="A11" s="22" t="s">
        <v>38</v>
      </c>
      <c r="B11" s="16"/>
      <c r="C11" s="17">
        <v>4117139</v>
      </c>
      <c r="D11" s="17"/>
      <c r="E11" s="18">
        <v>2473224</v>
      </c>
      <c r="F11" s="19">
        <v>2473224</v>
      </c>
      <c r="G11" s="19">
        <v>111042</v>
      </c>
      <c r="H11" s="19">
        <v>329281</v>
      </c>
      <c r="I11" s="19">
        <v>394859</v>
      </c>
      <c r="J11" s="19">
        <v>835182</v>
      </c>
      <c r="K11" s="19">
        <v>137920</v>
      </c>
      <c r="L11" s="19">
        <v>352172</v>
      </c>
      <c r="M11" s="19">
        <v>538634</v>
      </c>
      <c r="N11" s="19">
        <v>1028726</v>
      </c>
      <c r="O11" s="19"/>
      <c r="P11" s="19"/>
      <c r="Q11" s="19"/>
      <c r="R11" s="19"/>
      <c r="S11" s="19"/>
      <c r="T11" s="19"/>
      <c r="U11" s="19"/>
      <c r="V11" s="19"/>
      <c r="W11" s="19">
        <v>1863908</v>
      </c>
      <c r="X11" s="19">
        <v>1236612</v>
      </c>
      <c r="Y11" s="19">
        <v>627296</v>
      </c>
      <c r="Z11" s="20">
        <v>50.73</v>
      </c>
      <c r="AA11" s="21">
        <v>2473224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-58215574</v>
      </c>
      <c r="D14" s="17"/>
      <c r="E14" s="18">
        <v>-69719306</v>
      </c>
      <c r="F14" s="19">
        <v>-69719306</v>
      </c>
      <c r="G14" s="19">
        <v>-3437648</v>
      </c>
      <c r="H14" s="19">
        <v>-3490466</v>
      </c>
      <c r="I14" s="19">
        <v>-5196872</v>
      </c>
      <c r="J14" s="19">
        <v>-12124986</v>
      </c>
      <c r="K14" s="19">
        <v>-3550655</v>
      </c>
      <c r="L14" s="19">
        <v>-8822892</v>
      </c>
      <c r="M14" s="19">
        <v>-12981425</v>
      </c>
      <c r="N14" s="19">
        <v>-25354972</v>
      </c>
      <c r="O14" s="19"/>
      <c r="P14" s="19"/>
      <c r="Q14" s="19"/>
      <c r="R14" s="19"/>
      <c r="S14" s="19"/>
      <c r="T14" s="19"/>
      <c r="U14" s="19"/>
      <c r="V14" s="19"/>
      <c r="W14" s="19">
        <v>-37479958</v>
      </c>
      <c r="X14" s="19">
        <v>-38124582</v>
      </c>
      <c r="Y14" s="19">
        <v>644624</v>
      </c>
      <c r="Z14" s="20">
        <v>-1.69</v>
      </c>
      <c r="AA14" s="21">
        <v>-69719306</v>
      </c>
    </row>
    <row r="15" spans="1:27" ht="13.5">
      <c r="A15" s="22" t="s">
        <v>42</v>
      </c>
      <c r="B15" s="16"/>
      <c r="C15" s="17"/>
      <c r="D15" s="17"/>
      <c r="E15" s="18">
        <v>-184284</v>
      </c>
      <c r="F15" s="19">
        <v>-184284</v>
      </c>
      <c r="G15" s="19"/>
      <c r="H15" s="19"/>
      <c r="I15" s="19"/>
      <c r="J15" s="19"/>
      <c r="K15" s="19"/>
      <c r="L15" s="19">
        <v>-9431</v>
      </c>
      <c r="M15" s="19"/>
      <c r="N15" s="19">
        <v>-9431</v>
      </c>
      <c r="O15" s="19"/>
      <c r="P15" s="19"/>
      <c r="Q15" s="19"/>
      <c r="R15" s="19"/>
      <c r="S15" s="19"/>
      <c r="T15" s="19"/>
      <c r="U15" s="19"/>
      <c r="V15" s="19"/>
      <c r="W15" s="19">
        <v>-9431</v>
      </c>
      <c r="X15" s="19">
        <v>-92142</v>
      </c>
      <c r="Y15" s="19">
        <v>82711</v>
      </c>
      <c r="Z15" s="20">
        <v>-89.76</v>
      </c>
      <c r="AA15" s="21">
        <v>-184284</v>
      </c>
    </row>
    <row r="16" spans="1:27" ht="13.5">
      <c r="A16" s="22" t="s">
        <v>43</v>
      </c>
      <c r="B16" s="16"/>
      <c r="C16" s="17">
        <v>-5458838</v>
      </c>
      <c r="D16" s="17"/>
      <c r="E16" s="18"/>
      <c r="F16" s="19"/>
      <c r="G16" s="19">
        <v>-151759</v>
      </c>
      <c r="H16" s="19">
        <v>-1237129</v>
      </c>
      <c r="I16" s="19">
        <v>-2306638</v>
      </c>
      <c r="J16" s="19">
        <v>-3695526</v>
      </c>
      <c r="K16" s="19">
        <v>-466460</v>
      </c>
      <c r="L16" s="19"/>
      <c r="M16" s="19"/>
      <c r="N16" s="19">
        <v>-466460</v>
      </c>
      <c r="O16" s="19"/>
      <c r="P16" s="19"/>
      <c r="Q16" s="19"/>
      <c r="R16" s="19"/>
      <c r="S16" s="19"/>
      <c r="T16" s="19"/>
      <c r="U16" s="19"/>
      <c r="V16" s="19"/>
      <c r="W16" s="19">
        <v>-4161986</v>
      </c>
      <c r="X16" s="19"/>
      <c r="Y16" s="19">
        <v>-4161986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36864931</v>
      </c>
      <c r="D17" s="25">
        <f>SUM(D6:D16)</f>
        <v>0</v>
      </c>
      <c r="E17" s="26">
        <f t="shared" si="0"/>
        <v>26731090</v>
      </c>
      <c r="F17" s="27">
        <f t="shared" si="0"/>
        <v>26731090</v>
      </c>
      <c r="G17" s="27">
        <f t="shared" si="0"/>
        <v>26728733</v>
      </c>
      <c r="H17" s="27">
        <f t="shared" si="0"/>
        <v>-2416640</v>
      </c>
      <c r="I17" s="27">
        <f t="shared" si="0"/>
        <v>-4825462</v>
      </c>
      <c r="J17" s="27">
        <f t="shared" si="0"/>
        <v>19486631</v>
      </c>
      <c r="K17" s="27">
        <f t="shared" si="0"/>
        <v>-2025229</v>
      </c>
      <c r="L17" s="27">
        <f t="shared" si="0"/>
        <v>-3088299</v>
      </c>
      <c r="M17" s="27">
        <f t="shared" si="0"/>
        <v>12997154</v>
      </c>
      <c r="N17" s="27">
        <f t="shared" si="0"/>
        <v>7883626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27370257</v>
      </c>
      <c r="X17" s="27">
        <f t="shared" si="0"/>
        <v>10100616</v>
      </c>
      <c r="Y17" s="27">
        <f t="shared" si="0"/>
        <v>17269641</v>
      </c>
      <c r="Z17" s="28">
        <f>+IF(X17&lt;&gt;0,+(Y17/X17)*100,0)</f>
        <v>170.97611670416933</v>
      </c>
      <c r="AA17" s="29">
        <f>SUM(AA6:AA16)</f>
        <v>26731090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36991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-16851000</v>
      </c>
      <c r="D26" s="17"/>
      <c r="E26" s="18">
        <v>-19426000</v>
      </c>
      <c r="F26" s="19">
        <v>-19426000</v>
      </c>
      <c r="G26" s="19"/>
      <c r="H26" s="19">
        <v>-648829</v>
      </c>
      <c r="I26" s="19">
        <v>-2438293</v>
      </c>
      <c r="J26" s="19">
        <v>-3087122</v>
      </c>
      <c r="K26" s="19"/>
      <c r="L26" s="19">
        <v>-622404</v>
      </c>
      <c r="M26" s="19">
        <v>-1231184</v>
      </c>
      <c r="N26" s="19">
        <v>-1853588</v>
      </c>
      <c r="O26" s="19"/>
      <c r="P26" s="19"/>
      <c r="Q26" s="19"/>
      <c r="R26" s="19"/>
      <c r="S26" s="19"/>
      <c r="T26" s="19"/>
      <c r="U26" s="19"/>
      <c r="V26" s="19"/>
      <c r="W26" s="19">
        <v>-4940710</v>
      </c>
      <c r="X26" s="19"/>
      <c r="Y26" s="19">
        <v>-4940710</v>
      </c>
      <c r="Z26" s="20"/>
      <c r="AA26" s="21">
        <v>-19426000</v>
      </c>
    </row>
    <row r="27" spans="1:27" ht="13.5">
      <c r="A27" s="23" t="s">
        <v>51</v>
      </c>
      <c r="B27" s="24"/>
      <c r="C27" s="25">
        <f aca="true" t="shared" si="1" ref="C27:Y27">SUM(C21:C26)</f>
        <v>-16814009</v>
      </c>
      <c r="D27" s="25">
        <f>SUM(D21:D26)</f>
        <v>0</v>
      </c>
      <c r="E27" s="26">
        <f t="shared" si="1"/>
        <v>-19426000</v>
      </c>
      <c r="F27" s="27">
        <f t="shared" si="1"/>
        <v>-19426000</v>
      </c>
      <c r="G27" s="27">
        <f t="shared" si="1"/>
        <v>0</v>
      </c>
      <c r="H27" s="27">
        <f t="shared" si="1"/>
        <v>-648829</v>
      </c>
      <c r="I27" s="27">
        <f t="shared" si="1"/>
        <v>-2438293</v>
      </c>
      <c r="J27" s="27">
        <f t="shared" si="1"/>
        <v>-3087122</v>
      </c>
      <c r="K27" s="27">
        <f t="shared" si="1"/>
        <v>0</v>
      </c>
      <c r="L27" s="27">
        <f t="shared" si="1"/>
        <v>-622404</v>
      </c>
      <c r="M27" s="27">
        <f t="shared" si="1"/>
        <v>-1231184</v>
      </c>
      <c r="N27" s="27">
        <f t="shared" si="1"/>
        <v>-1853588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-4940710</v>
      </c>
      <c r="X27" s="27">
        <f t="shared" si="1"/>
        <v>0</v>
      </c>
      <c r="Y27" s="27">
        <f t="shared" si="1"/>
        <v>-4940710</v>
      </c>
      <c r="Z27" s="28">
        <f>+IF(X27&lt;&gt;0,+(Y27/X27)*100,0)</f>
        <v>0</v>
      </c>
      <c r="AA27" s="29">
        <f>SUM(AA21:AA26)</f>
        <v>-19426000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20050922</v>
      </c>
      <c r="D38" s="31">
        <f>+D17+D27+D36</f>
        <v>0</v>
      </c>
      <c r="E38" s="32">
        <f t="shared" si="3"/>
        <v>7305090</v>
      </c>
      <c r="F38" s="33">
        <f t="shared" si="3"/>
        <v>7305090</v>
      </c>
      <c r="G38" s="33">
        <f t="shared" si="3"/>
        <v>26728733</v>
      </c>
      <c r="H38" s="33">
        <f t="shared" si="3"/>
        <v>-3065469</v>
      </c>
      <c r="I38" s="33">
        <f t="shared" si="3"/>
        <v>-7263755</v>
      </c>
      <c r="J38" s="33">
        <f t="shared" si="3"/>
        <v>16399509</v>
      </c>
      <c r="K38" s="33">
        <f t="shared" si="3"/>
        <v>-2025229</v>
      </c>
      <c r="L38" s="33">
        <f t="shared" si="3"/>
        <v>-3710703</v>
      </c>
      <c r="M38" s="33">
        <f t="shared" si="3"/>
        <v>11765970</v>
      </c>
      <c r="N38" s="33">
        <f t="shared" si="3"/>
        <v>6030038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22429547</v>
      </c>
      <c r="X38" s="33">
        <f t="shared" si="3"/>
        <v>10100616</v>
      </c>
      <c r="Y38" s="33">
        <f t="shared" si="3"/>
        <v>12328931</v>
      </c>
      <c r="Z38" s="34">
        <f>+IF(X38&lt;&gt;0,+(Y38/X38)*100,0)</f>
        <v>122.0611792389692</v>
      </c>
      <c r="AA38" s="35">
        <f>+AA17+AA27+AA36</f>
        <v>7305090</v>
      </c>
    </row>
    <row r="39" spans="1:27" ht="13.5">
      <c r="A39" s="22" t="s">
        <v>59</v>
      </c>
      <c r="B39" s="16"/>
      <c r="C39" s="31">
        <v>14613590</v>
      </c>
      <c r="D39" s="31"/>
      <c r="E39" s="32">
        <v>18135000</v>
      </c>
      <c r="F39" s="33">
        <v>18135000</v>
      </c>
      <c r="G39" s="33">
        <v>37260379</v>
      </c>
      <c r="H39" s="33">
        <v>63989112</v>
      </c>
      <c r="I39" s="33">
        <v>60923643</v>
      </c>
      <c r="J39" s="33">
        <v>37260379</v>
      </c>
      <c r="K39" s="33">
        <v>53659888</v>
      </c>
      <c r="L39" s="33">
        <v>51634659</v>
      </c>
      <c r="M39" s="33">
        <v>47923956</v>
      </c>
      <c r="N39" s="33">
        <v>53659888</v>
      </c>
      <c r="O39" s="33"/>
      <c r="P39" s="33"/>
      <c r="Q39" s="33"/>
      <c r="R39" s="33"/>
      <c r="S39" s="33"/>
      <c r="T39" s="33"/>
      <c r="U39" s="33"/>
      <c r="V39" s="33"/>
      <c r="W39" s="33">
        <v>37260379</v>
      </c>
      <c r="X39" s="33">
        <v>18135000</v>
      </c>
      <c r="Y39" s="33">
        <v>19125379</v>
      </c>
      <c r="Z39" s="34">
        <v>105.46</v>
      </c>
      <c r="AA39" s="35">
        <v>18135000</v>
      </c>
    </row>
    <row r="40" spans="1:27" ht="13.5">
      <c r="A40" s="41" t="s">
        <v>60</v>
      </c>
      <c r="B40" s="42"/>
      <c r="C40" s="43">
        <v>34664512</v>
      </c>
      <c r="D40" s="43"/>
      <c r="E40" s="44">
        <v>25440090</v>
      </c>
      <c r="F40" s="45">
        <v>25440090</v>
      </c>
      <c r="G40" s="45">
        <v>63989112</v>
      </c>
      <c r="H40" s="45">
        <v>60923643</v>
      </c>
      <c r="I40" s="45">
        <v>53659888</v>
      </c>
      <c r="J40" s="45">
        <v>53659888</v>
      </c>
      <c r="K40" s="45">
        <v>51634659</v>
      </c>
      <c r="L40" s="45">
        <v>47923956</v>
      </c>
      <c r="M40" s="45">
        <v>59689926</v>
      </c>
      <c r="N40" s="45">
        <v>59689926</v>
      </c>
      <c r="O40" s="45"/>
      <c r="P40" s="45"/>
      <c r="Q40" s="45"/>
      <c r="R40" s="45"/>
      <c r="S40" s="45"/>
      <c r="T40" s="45"/>
      <c r="U40" s="45"/>
      <c r="V40" s="45"/>
      <c r="W40" s="45">
        <v>59689926</v>
      </c>
      <c r="X40" s="45">
        <v>28235616</v>
      </c>
      <c r="Y40" s="45">
        <v>31454310</v>
      </c>
      <c r="Z40" s="46">
        <v>111.4</v>
      </c>
      <c r="AA40" s="47">
        <v>25440090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8768911</v>
      </c>
      <c r="D6" s="17"/>
      <c r="E6" s="18">
        <v>11022000</v>
      </c>
      <c r="F6" s="19">
        <v>11022000</v>
      </c>
      <c r="G6" s="19">
        <v>206684</v>
      </c>
      <c r="H6" s="19">
        <v>582289</v>
      </c>
      <c r="I6" s="19">
        <v>1924309</v>
      </c>
      <c r="J6" s="19">
        <v>2713282</v>
      </c>
      <c r="K6" s="19">
        <v>4642948</v>
      </c>
      <c r="L6" s="19">
        <v>488079</v>
      </c>
      <c r="M6" s="19">
        <v>313866</v>
      </c>
      <c r="N6" s="19">
        <v>5444893</v>
      </c>
      <c r="O6" s="19"/>
      <c r="P6" s="19"/>
      <c r="Q6" s="19"/>
      <c r="R6" s="19"/>
      <c r="S6" s="19"/>
      <c r="T6" s="19"/>
      <c r="U6" s="19"/>
      <c r="V6" s="19"/>
      <c r="W6" s="19">
        <v>8158175</v>
      </c>
      <c r="X6" s="19">
        <v>7906000</v>
      </c>
      <c r="Y6" s="19">
        <v>252175</v>
      </c>
      <c r="Z6" s="20">
        <v>3.19</v>
      </c>
      <c r="AA6" s="21">
        <v>11022000</v>
      </c>
    </row>
    <row r="7" spans="1:27" ht="13.5">
      <c r="A7" s="22" t="s">
        <v>34</v>
      </c>
      <c r="B7" s="16"/>
      <c r="C7" s="17">
        <v>209202</v>
      </c>
      <c r="D7" s="17"/>
      <c r="E7" s="18">
        <v>360000</v>
      </c>
      <c r="F7" s="19">
        <v>360000</v>
      </c>
      <c r="G7" s="19">
        <v>33654</v>
      </c>
      <c r="H7" s="19">
        <v>42682</v>
      </c>
      <c r="I7" s="19">
        <v>54708</v>
      </c>
      <c r="J7" s="19">
        <v>131044</v>
      </c>
      <c r="K7" s="19">
        <v>37472</v>
      </c>
      <c r="L7" s="19">
        <v>42440</v>
      </c>
      <c r="M7" s="19">
        <v>20818</v>
      </c>
      <c r="N7" s="19">
        <v>100730</v>
      </c>
      <c r="O7" s="19"/>
      <c r="P7" s="19"/>
      <c r="Q7" s="19"/>
      <c r="R7" s="19"/>
      <c r="S7" s="19"/>
      <c r="T7" s="19"/>
      <c r="U7" s="19"/>
      <c r="V7" s="19"/>
      <c r="W7" s="19">
        <v>231774</v>
      </c>
      <c r="X7" s="19">
        <v>180000</v>
      </c>
      <c r="Y7" s="19">
        <v>51774</v>
      </c>
      <c r="Z7" s="20">
        <v>28.76</v>
      </c>
      <c r="AA7" s="21">
        <v>360000</v>
      </c>
    </row>
    <row r="8" spans="1:27" ht="13.5">
      <c r="A8" s="22" t="s">
        <v>35</v>
      </c>
      <c r="B8" s="16"/>
      <c r="C8" s="17">
        <v>-7814370</v>
      </c>
      <c r="D8" s="17"/>
      <c r="E8" s="18">
        <v>5591000</v>
      </c>
      <c r="F8" s="19">
        <v>5591000</v>
      </c>
      <c r="G8" s="19">
        <v>122368</v>
      </c>
      <c r="H8" s="19">
        <v>115528</v>
      </c>
      <c r="I8" s="19">
        <v>954987</v>
      </c>
      <c r="J8" s="19">
        <v>1192883</v>
      </c>
      <c r="K8" s="19">
        <v>976278</v>
      </c>
      <c r="L8" s="19">
        <v>161860</v>
      </c>
      <c r="M8" s="19">
        <v>685781</v>
      </c>
      <c r="N8" s="19">
        <v>1823919</v>
      </c>
      <c r="O8" s="19"/>
      <c r="P8" s="19"/>
      <c r="Q8" s="19"/>
      <c r="R8" s="19"/>
      <c r="S8" s="19"/>
      <c r="T8" s="19"/>
      <c r="U8" s="19"/>
      <c r="V8" s="19"/>
      <c r="W8" s="19">
        <v>3016802</v>
      </c>
      <c r="X8" s="19">
        <v>2798000</v>
      </c>
      <c r="Y8" s="19">
        <v>218802</v>
      </c>
      <c r="Z8" s="20">
        <v>7.82</v>
      </c>
      <c r="AA8" s="21">
        <v>5591000</v>
      </c>
    </row>
    <row r="9" spans="1:27" ht="13.5">
      <c r="A9" s="22" t="s">
        <v>36</v>
      </c>
      <c r="B9" s="16"/>
      <c r="C9" s="17">
        <v>69802482</v>
      </c>
      <c r="D9" s="17"/>
      <c r="E9" s="18">
        <v>70224000</v>
      </c>
      <c r="F9" s="19">
        <v>70224000</v>
      </c>
      <c r="G9" s="19">
        <v>23243304</v>
      </c>
      <c r="H9" s="19">
        <v>9410505</v>
      </c>
      <c r="I9" s="19">
        <v>132851</v>
      </c>
      <c r="J9" s="19">
        <v>32786660</v>
      </c>
      <c r="K9" s="19">
        <v>2281341</v>
      </c>
      <c r="L9" s="19">
        <v>59935</v>
      </c>
      <c r="M9" s="19">
        <v>19877254</v>
      </c>
      <c r="N9" s="19">
        <v>22218530</v>
      </c>
      <c r="O9" s="19"/>
      <c r="P9" s="19"/>
      <c r="Q9" s="19"/>
      <c r="R9" s="19"/>
      <c r="S9" s="19"/>
      <c r="T9" s="19"/>
      <c r="U9" s="19"/>
      <c r="V9" s="19"/>
      <c r="W9" s="19">
        <v>55005190</v>
      </c>
      <c r="X9" s="19">
        <v>38389000</v>
      </c>
      <c r="Y9" s="19">
        <v>16616190</v>
      </c>
      <c r="Z9" s="20">
        <v>43.28</v>
      </c>
      <c r="AA9" s="21">
        <v>70224000</v>
      </c>
    </row>
    <row r="10" spans="1:27" ht="13.5">
      <c r="A10" s="22" t="s">
        <v>37</v>
      </c>
      <c r="B10" s="16"/>
      <c r="C10" s="17">
        <v>27709297</v>
      </c>
      <c r="D10" s="17"/>
      <c r="E10" s="18">
        <v>33182000</v>
      </c>
      <c r="F10" s="19">
        <v>33182000</v>
      </c>
      <c r="G10" s="19">
        <v>147770</v>
      </c>
      <c r="H10" s="19">
        <v>1585455</v>
      </c>
      <c r="I10" s="19">
        <v>961181</v>
      </c>
      <c r="J10" s="19">
        <v>2694406</v>
      </c>
      <c r="K10" s="19">
        <v>145886</v>
      </c>
      <c r="L10" s="19">
        <v>3824626</v>
      </c>
      <c r="M10" s="19">
        <v>5064976</v>
      </c>
      <c r="N10" s="19">
        <v>9035488</v>
      </c>
      <c r="O10" s="19"/>
      <c r="P10" s="19"/>
      <c r="Q10" s="19"/>
      <c r="R10" s="19"/>
      <c r="S10" s="19"/>
      <c r="T10" s="19"/>
      <c r="U10" s="19"/>
      <c r="V10" s="19"/>
      <c r="W10" s="19">
        <v>11729894</v>
      </c>
      <c r="X10" s="19">
        <v>22788000</v>
      </c>
      <c r="Y10" s="19">
        <v>-11058106</v>
      </c>
      <c r="Z10" s="20">
        <v>-48.53</v>
      </c>
      <c r="AA10" s="21">
        <v>33182000</v>
      </c>
    </row>
    <row r="11" spans="1:27" ht="13.5">
      <c r="A11" s="22" t="s">
        <v>38</v>
      </c>
      <c r="B11" s="16"/>
      <c r="C11" s="17">
        <v>3945953</v>
      </c>
      <c r="D11" s="17"/>
      <c r="E11" s="18">
        <v>3152000</v>
      </c>
      <c r="F11" s="19">
        <v>3152000</v>
      </c>
      <c r="G11" s="19">
        <v>1556473</v>
      </c>
      <c r="H11" s="19">
        <v>124748</v>
      </c>
      <c r="I11" s="19">
        <v>76078</v>
      </c>
      <c r="J11" s="19">
        <v>1757299</v>
      </c>
      <c r="K11" s="19">
        <v>808259</v>
      </c>
      <c r="L11" s="19">
        <v>169043</v>
      </c>
      <c r="M11" s="19">
        <v>176752</v>
      </c>
      <c r="N11" s="19">
        <v>1154054</v>
      </c>
      <c r="O11" s="19"/>
      <c r="P11" s="19"/>
      <c r="Q11" s="19"/>
      <c r="R11" s="19"/>
      <c r="S11" s="19"/>
      <c r="T11" s="19"/>
      <c r="U11" s="19"/>
      <c r="V11" s="19"/>
      <c r="W11" s="19">
        <v>2911353</v>
      </c>
      <c r="X11" s="19">
        <v>1578000</v>
      </c>
      <c r="Y11" s="19">
        <v>1333353</v>
      </c>
      <c r="Z11" s="20">
        <v>84.5</v>
      </c>
      <c r="AA11" s="21">
        <v>3152000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-68409967</v>
      </c>
      <c r="D14" s="17"/>
      <c r="E14" s="18">
        <v>-85006450</v>
      </c>
      <c r="F14" s="19">
        <v>-85006450</v>
      </c>
      <c r="G14" s="19">
        <v>-68347971</v>
      </c>
      <c r="H14" s="19">
        <v>-12796857</v>
      </c>
      <c r="I14" s="19">
        <v>-2881724</v>
      </c>
      <c r="J14" s="19">
        <v>-84026552</v>
      </c>
      <c r="K14" s="19">
        <v>-9225913</v>
      </c>
      <c r="L14" s="19">
        <v>-72413</v>
      </c>
      <c r="M14" s="19">
        <v>-18088737</v>
      </c>
      <c r="N14" s="19">
        <v>-27387063</v>
      </c>
      <c r="O14" s="19"/>
      <c r="P14" s="19"/>
      <c r="Q14" s="19"/>
      <c r="R14" s="19"/>
      <c r="S14" s="19"/>
      <c r="T14" s="19"/>
      <c r="U14" s="19"/>
      <c r="V14" s="19"/>
      <c r="W14" s="19">
        <v>-111413615</v>
      </c>
      <c r="X14" s="19">
        <v>-44398450</v>
      </c>
      <c r="Y14" s="19">
        <v>-67015165</v>
      </c>
      <c r="Z14" s="20">
        <v>150.94</v>
      </c>
      <c r="AA14" s="21">
        <v>-85006450</v>
      </c>
    </row>
    <row r="15" spans="1:27" ht="13.5">
      <c r="A15" s="22" t="s">
        <v>42</v>
      </c>
      <c r="B15" s="16"/>
      <c r="C15" s="17">
        <v>-453573</v>
      </c>
      <c r="D15" s="17"/>
      <c r="E15" s="18">
        <v>-444000</v>
      </c>
      <c r="F15" s="19">
        <v>-444000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-222000</v>
      </c>
      <c r="Y15" s="19">
        <v>222000</v>
      </c>
      <c r="Z15" s="20">
        <v>-100</v>
      </c>
      <c r="AA15" s="21">
        <v>-444000</v>
      </c>
    </row>
    <row r="16" spans="1:27" ht="13.5">
      <c r="A16" s="22" t="s">
        <v>43</v>
      </c>
      <c r="B16" s="16"/>
      <c r="C16" s="17"/>
      <c r="D16" s="17"/>
      <c r="E16" s="18">
        <v>-552000</v>
      </c>
      <c r="F16" s="19">
        <v>-552000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-276000</v>
      </c>
      <c r="Y16" s="19">
        <v>276000</v>
      </c>
      <c r="Z16" s="20">
        <v>-100</v>
      </c>
      <c r="AA16" s="21">
        <v>-552000</v>
      </c>
    </row>
    <row r="17" spans="1:27" ht="13.5">
      <c r="A17" s="23" t="s">
        <v>44</v>
      </c>
      <c r="B17" s="24"/>
      <c r="C17" s="25">
        <f aca="true" t="shared" si="0" ref="C17:Y17">SUM(C6:C16)</f>
        <v>33757935</v>
      </c>
      <c r="D17" s="25">
        <f>SUM(D6:D16)</f>
        <v>0</v>
      </c>
      <c r="E17" s="26">
        <f t="shared" si="0"/>
        <v>37528550</v>
      </c>
      <c r="F17" s="27">
        <f t="shared" si="0"/>
        <v>37528550</v>
      </c>
      <c r="G17" s="27">
        <f t="shared" si="0"/>
        <v>-43037718</v>
      </c>
      <c r="H17" s="27">
        <f t="shared" si="0"/>
        <v>-935650</v>
      </c>
      <c r="I17" s="27">
        <f t="shared" si="0"/>
        <v>1222390</v>
      </c>
      <c r="J17" s="27">
        <f t="shared" si="0"/>
        <v>-42750978</v>
      </c>
      <c r="K17" s="27">
        <f t="shared" si="0"/>
        <v>-333729</v>
      </c>
      <c r="L17" s="27">
        <f t="shared" si="0"/>
        <v>4673570</v>
      </c>
      <c r="M17" s="27">
        <f t="shared" si="0"/>
        <v>8050710</v>
      </c>
      <c r="N17" s="27">
        <f t="shared" si="0"/>
        <v>12390551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-30360427</v>
      </c>
      <c r="X17" s="27">
        <f t="shared" si="0"/>
        <v>28742550</v>
      </c>
      <c r="Y17" s="27">
        <f t="shared" si="0"/>
        <v>-59102977</v>
      </c>
      <c r="Z17" s="28">
        <f>+IF(X17&lt;&gt;0,+(Y17/X17)*100,0)</f>
        <v>-205.62885686899736</v>
      </c>
      <c r="AA17" s="29">
        <f>SUM(AA6:AA16)</f>
        <v>37528550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-33034530</v>
      </c>
      <c r="D26" s="17"/>
      <c r="E26" s="18">
        <v>-36321000</v>
      </c>
      <c r="F26" s="19">
        <v>-36321000</v>
      </c>
      <c r="G26" s="19">
        <v>-129623</v>
      </c>
      <c r="H26" s="19">
        <v>-1397116</v>
      </c>
      <c r="I26" s="19">
        <v>-1413253</v>
      </c>
      <c r="J26" s="19">
        <v>-2939992</v>
      </c>
      <c r="K26" s="19">
        <v>-1245949</v>
      </c>
      <c r="L26" s="19">
        <v>-4111038</v>
      </c>
      <c r="M26" s="19">
        <v>-8828877</v>
      </c>
      <c r="N26" s="19">
        <v>-14185864</v>
      </c>
      <c r="O26" s="19"/>
      <c r="P26" s="19"/>
      <c r="Q26" s="19"/>
      <c r="R26" s="19"/>
      <c r="S26" s="19"/>
      <c r="T26" s="19"/>
      <c r="U26" s="19"/>
      <c r="V26" s="19"/>
      <c r="W26" s="19">
        <v>-17125856</v>
      </c>
      <c r="X26" s="19">
        <v>-22788000</v>
      </c>
      <c r="Y26" s="19">
        <v>5662144</v>
      </c>
      <c r="Z26" s="20">
        <v>-24.85</v>
      </c>
      <c r="AA26" s="21">
        <v>-36321000</v>
      </c>
    </row>
    <row r="27" spans="1:27" ht="13.5">
      <c r="A27" s="23" t="s">
        <v>51</v>
      </c>
      <c r="B27" s="24"/>
      <c r="C27" s="25">
        <f aca="true" t="shared" si="1" ref="C27:Y27">SUM(C21:C26)</f>
        <v>-33034530</v>
      </c>
      <c r="D27" s="25">
        <f>SUM(D21:D26)</f>
        <v>0</v>
      </c>
      <c r="E27" s="26">
        <f t="shared" si="1"/>
        <v>-36321000</v>
      </c>
      <c r="F27" s="27">
        <f t="shared" si="1"/>
        <v>-36321000</v>
      </c>
      <c r="G27" s="27">
        <f t="shared" si="1"/>
        <v>-129623</v>
      </c>
      <c r="H27" s="27">
        <f t="shared" si="1"/>
        <v>-1397116</v>
      </c>
      <c r="I27" s="27">
        <f t="shared" si="1"/>
        <v>-1413253</v>
      </c>
      <c r="J27" s="27">
        <f t="shared" si="1"/>
        <v>-2939992</v>
      </c>
      <c r="K27" s="27">
        <f t="shared" si="1"/>
        <v>-1245949</v>
      </c>
      <c r="L27" s="27">
        <f t="shared" si="1"/>
        <v>-4111038</v>
      </c>
      <c r="M27" s="27">
        <f t="shared" si="1"/>
        <v>-8828877</v>
      </c>
      <c r="N27" s="27">
        <f t="shared" si="1"/>
        <v>-14185864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-17125856</v>
      </c>
      <c r="X27" s="27">
        <f t="shared" si="1"/>
        <v>-22788000</v>
      </c>
      <c r="Y27" s="27">
        <f t="shared" si="1"/>
        <v>5662144</v>
      </c>
      <c r="Z27" s="28">
        <f>+IF(X27&lt;&gt;0,+(Y27/X27)*100,0)</f>
        <v>-24.847042302966475</v>
      </c>
      <c r="AA27" s="29">
        <f>SUM(AA21:AA26)</f>
        <v>-36321000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-50488</v>
      </c>
      <c r="D35" s="17"/>
      <c r="E35" s="18">
        <v>-41000</v>
      </c>
      <c r="F35" s="19">
        <v>-41000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-18000</v>
      </c>
      <c r="Y35" s="19">
        <v>18000</v>
      </c>
      <c r="Z35" s="20">
        <v>-100</v>
      </c>
      <c r="AA35" s="21">
        <v>-41000</v>
      </c>
    </row>
    <row r="36" spans="1:27" ht="13.5">
      <c r="A36" s="23" t="s">
        <v>57</v>
      </c>
      <c r="B36" s="24"/>
      <c r="C36" s="25">
        <f aca="true" t="shared" si="2" ref="C36:Y36">SUM(C31:C35)</f>
        <v>-50488</v>
      </c>
      <c r="D36" s="25">
        <f>SUM(D31:D35)</f>
        <v>0</v>
      </c>
      <c r="E36" s="26">
        <f t="shared" si="2"/>
        <v>-41000</v>
      </c>
      <c r="F36" s="27">
        <f t="shared" si="2"/>
        <v>-41000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-18000</v>
      </c>
      <c r="Y36" s="27">
        <f t="shared" si="2"/>
        <v>18000</v>
      </c>
      <c r="Z36" s="28">
        <f>+IF(X36&lt;&gt;0,+(Y36/X36)*100,0)</f>
        <v>-100</v>
      </c>
      <c r="AA36" s="29">
        <f>SUM(AA31:AA35)</f>
        <v>-41000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672917</v>
      </c>
      <c r="D38" s="31">
        <f>+D17+D27+D36</f>
        <v>0</v>
      </c>
      <c r="E38" s="32">
        <f t="shared" si="3"/>
        <v>1166550</v>
      </c>
      <c r="F38" s="33">
        <f t="shared" si="3"/>
        <v>1166550</v>
      </c>
      <c r="G38" s="33">
        <f t="shared" si="3"/>
        <v>-43167341</v>
      </c>
      <c r="H38" s="33">
        <f t="shared" si="3"/>
        <v>-2332766</v>
      </c>
      <c r="I38" s="33">
        <f t="shared" si="3"/>
        <v>-190863</v>
      </c>
      <c r="J38" s="33">
        <f t="shared" si="3"/>
        <v>-45690970</v>
      </c>
      <c r="K38" s="33">
        <f t="shared" si="3"/>
        <v>-1579678</v>
      </c>
      <c r="L38" s="33">
        <f t="shared" si="3"/>
        <v>562532</v>
      </c>
      <c r="M38" s="33">
        <f t="shared" si="3"/>
        <v>-778167</v>
      </c>
      <c r="N38" s="33">
        <f t="shared" si="3"/>
        <v>-1795313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-47486283</v>
      </c>
      <c r="X38" s="33">
        <f t="shared" si="3"/>
        <v>5936550</v>
      </c>
      <c r="Y38" s="33">
        <f t="shared" si="3"/>
        <v>-53422833</v>
      </c>
      <c r="Z38" s="34">
        <f>+IF(X38&lt;&gt;0,+(Y38/X38)*100,0)</f>
        <v>-899.8969603557622</v>
      </c>
      <c r="AA38" s="35">
        <f>+AA17+AA27+AA36</f>
        <v>1166550</v>
      </c>
    </row>
    <row r="39" spans="1:27" ht="13.5">
      <c r="A39" s="22" t="s">
        <v>59</v>
      </c>
      <c r="B39" s="16"/>
      <c r="C39" s="31">
        <v>47063172</v>
      </c>
      <c r="D39" s="31"/>
      <c r="E39" s="32">
        <v>57900000</v>
      </c>
      <c r="F39" s="33">
        <v>57900000</v>
      </c>
      <c r="G39" s="33">
        <v>47745368</v>
      </c>
      <c r="H39" s="33">
        <v>4578027</v>
      </c>
      <c r="I39" s="33">
        <v>2245261</v>
      </c>
      <c r="J39" s="33">
        <v>47745368</v>
      </c>
      <c r="K39" s="33">
        <v>2054398</v>
      </c>
      <c r="L39" s="33">
        <v>474720</v>
      </c>
      <c r="M39" s="33">
        <v>1037252</v>
      </c>
      <c r="N39" s="33">
        <v>2054398</v>
      </c>
      <c r="O39" s="33"/>
      <c r="P39" s="33"/>
      <c r="Q39" s="33"/>
      <c r="R39" s="33"/>
      <c r="S39" s="33"/>
      <c r="T39" s="33"/>
      <c r="U39" s="33"/>
      <c r="V39" s="33"/>
      <c r="W39" s="33">
        <v>47745368</v>
      </c>
      <c r="X39" s="33">
        <v>57900000</v>
      </c>
      <c r="Y39" s="33">
        <v>-10154632</v>
      </c>
      <c r="Z39" s="34">
        <v>-17.54</v>
      </c>
      <c r="AA39" s="35">
        <v>57900000</v>
      </c>
    </row>
    <row r="40" spans="1:27" ht="13.5">
      <c r="A40" s="41" t="s">
        <v>60</v>
      </c>
      <c r="B40" s="42"/>
      <c r="C40" s="43">
        <v>47736089</v>
      </c>
      <c r="D40" s="43"/>
      <c r="E40" s="44">
        <v>59066550</v>
      </c>
      <c r="F40" s="45">
        <v>59066550</v>
      </c>
      <c r="G40" s="45">
        <v>4578027</v>
      </c>
      <c r="H40" s="45">
        <v>2245261</v>
      </c>
      <c r="I40" s="45">
        <v>2054398</v>
      </c>
      <c r="J40" s="45">
        <v>2054398</v>
      </c>
      <c r="K40" s="45">
        <v>474720</v>
      </c>
      <c r="L40" s="45">
        <v>1037252</v>
      </c>
      <c r="M40" s="45">
        <v>259085</v>
      </c>
      <c r="N40" s="45">
        <v>259085</v>
      </c>
      <c r="O40" s="45"/>
      <c r="P40" s="45"/>
      <c r="Q40" s="45"/>
      <c r="R40" s="45"/>
      <c r="S40" s="45"/>
      <c r="T40" s="45"/>
      <c r="U40" s="45"/>
      <c r="V40" s="45"/>
      <c r="W40" s="45">
        <v>259085</v>
      </c>
      <c r="X40" s="45">
        <v>63836550</v>
      </c>
      <c r="Y40" s="45">
        <v>-63577465</v>
      </c>
      <c r="Z40" s="46">
        <v>-99.59</v>
      </c>
      <c r="AA40" s="47">
        <v>59066550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67002561</v>
      </c>
      <c r="D7" s="17"/>
      <c r="E7" s="18">
        <v>111755700</v>
      </c>
      <c r="F7" s="19">
        <v>111755700</v>
      </c>
      <c r="G7" s="19">
        <v>6600807</v>
      </c>
      <c r="H7" s="19">
        <v>7240137</v>
      </c>
      <c r="I7" s="19">
        <v>6403961</v>
      </c>
      <c r="J7" s="19">
        <v>20244905</v>
      </c>
      <c r="K7" s="19">
        <v>10128682</v>
      </c>
      <c r="L7" s="19">
        <v>7924717</v>
      </c>
      <c r="M7" s="19"/>
      <c r="N7" s="19">
        <v>18053399</v>
      </c>
      <c r="O7" s="19"/>
      <c r="P7" s="19"/>
      <c r="Q7" s="19"/>
      <c r="R7" s="19"/>
      <c r="S7" s="19"/>
      <c r="T7" s="19"/>
      <c r="U7" s="19"/>
      <c r="V7" s="19"/>
      <c r="W7" s="19">
        <v>38298304</v>
      </c>
      <c r="X7" s="19">
        <v>55877850</v>
      </c>
      <c r="Y7" s="19">
        <v>-17579546</v>
      </c>
      <c r="Z7" s="20">
        <v>-31.46</v>
      </c>
      <c r="AA7" s="21">
        <v>111755700</v>
      </c>
    </row>
    <row r="8" spans="1:27" ht="13.5">
      <c r="A8" s="22" t="s">
        <v>35</v>
      </c>
      <c r="B8" s="16"/>
      <c r="C8" s="17">
        <v>4833847</v>
      </c>
      <c r="D8" s="17"/>
      <c r="E8" s="18"/>
      <c r="F8" s="19"/>
      <c r="G8" s="19">
        <v>10000000</v>
      </c>
      <c r="H8" s="19"/>
      <c r="I8" s="19">
        <v>20907722</v>
      </c>
      <c r="J8" s="19">
        <v>30907722</v>
      </c>
      <c r="K8" s="19">
        <v>5245983</v>
      </c>
      <c r="L8" s="19">
        <v>14704181</v>
      </c>
      <c r="M8" s="19"/>
      <c r="N8" s="19">
        <v>19950164</v>
      </c>
      <c r="O8" s="19"/>
      <c r="P8" s="19"/>
      <c r="Q8" s="19"/>
      <c r="R8" s="19"/>
      <c r="S8" s="19"/>
      <c r="T8" s="19"/>
      <c r="U8" s="19"/>
      <c r="V8" s="19"/>
      <c r="W8" s="19">
        <v>50857886</v>
      </c>
      <c r="X8" s="19"/>
      <c r="Y8" s="19">
        <v>50857886</v>
      </c>
      <c r="Z8" s="20"/>
      <c r="AA8" s="21"/>
    </row>
    <row r="9" spans="1:27" ht="13.5">
      <c r="A9" s="22" t="s">
        <v>36</v>
      </c>
      <c r="B9" s="16"/>
      <c r="C9" s="17">
        <v>407901438</v>
      </c>
      <c r="D9" s="17"/>
      <c r="E9" s="18">
        <v>434490000</v>
      </c>
      <c r="F9" s="19">
        <v>434490000</v>
      </c>
      <c r="G9" s="19">
        <v>178484000</v>
      </c>
      <c r="H9" s="19">
        <v>4174000</v>
      </c>
      <c r="I9" s="19">
        <v>1242400</v>
      </c>
      <c r="J9" s="19">
        <v>183900400</v>
      </c>
      <c r="K9" s="19"/>
      <c r="L9" s="19">
        <v>2406768</v>
      </c>
      <c r="M9" s="19"/>
      <c r="N9" s="19">
        <v>2406768</v>
      </c>
      <c r="O9" s="19"/>
      <c r="P9" s="19"/>
      <c r="Q9" s="19"/>
      <c r="R9" s="19"/>
      <c r="S9" s="19"/>
      <c r="T9" s="19"/>
      <c r="U9" s="19"/>
      <c r="V9" s="19"/>
      <c r="W9" s="19">
        <v>186307168</v>
      </c>
      <c r="X9" s="19">
        <v>217245000</v>
      </c>
      <c r="Y9" s="19">
        <v>-30937832</v>
      </c>
      <c r="Z9" s="20">
        <v>-14.24</v>
      </c>
      <c r="AA9" s="21">
        <v>434490000</v>
      </c>
    </row>
    <row r="10" spans="1:27" ht="13.5">
      <c r="A10" s="22" t="s">
        <v>37</v>
      </c>
      <c r="B10" s="16"/>
      <c r="C10" s="17">
        <v>270672042</v>
      </c>
      <c r="D10" s="17"/>
      <c r="E10" s="18">
        <v>149865000</v>
      </c>
      <c r="F10" s="19">
        <v>149865000</v>
      </c>
      <c r="G10" s="19">
        <v>114700000</v>
      </c>
      <c r="H10" s="19"/>
      <c r="I10" s="19"/>
      <c r="J10" s="19">
        <v>114700000</v>
      </c>
      <c r="K10" s="19">
        <v>25118000</v>
      </c>
      <c r="L10" s="19"/>
      <c r="M10" s="19"/>
      <c r="N10" s="19">
        <v>25118000</v>
      </c>
      <c r="O10" s="19"/>
      <c r="P10" s="19"/>
      <c r="Q10" s="19"/>
      <c r="R10" s="19"/>
      <c r="S10" s="19"/>
      <c r="T10" s="19"/>
      <c r="U10" s="19"/>
      <c r="V10" s="19"/>
      <c r="W10" s="19">
        <v>139818000</v>
      </c>
      <c r="X10" s="19">
        <v>74932500</v>
      </c>
      <c r="Y10" s="19">
        <v>64885500</v>
      </c>
      <c r="Z10" s="20">
        <v>86.59</v>
      </c>
      <c r="AA10" s="21">
        <v>149865000</v>
      </c>
    </row>
    <row r="11" spans="1:27" ht="13.5">
      <c r="A11" s="22" t="s">
        <v>38</v>
      </c>
      <c r="B11" s="16"/>
      <c r="C11" s="17">
        <v>17019400</v>
      </c>
      <c r="D11" s="17"/>
      <c r="E11" s="18">
        <v>9952236</v>
      </c>
      <c r="F11" s="19">
        <v>9952236</v>
      </c>
      <c r="G11" s="19">
        <v>802910</v>
      </c>
      <c r="H11" s="19">
        <v>983269</v>
      </c>
      <c r="I11" s="19">
        <v>402436</v>
      </c>
      <c r="J11" s="19">
        <v>2188615</v>
      </c>
      <c r="K11" s="19">
        <v>952578</v>
      </c>
      <c r="L11" s="19">
        <v>1615419</v>
      </c>
      <c r="M11" s="19"/>
      <c r="N11" s="19">
        <v>2567997</v>
      </c>
      <c r="O11" s="19"/>
      <c r="P11" s="19"/>
      <c r="Q11" s="19"/>
      <c r="R11" s="19"/>
      <c r="S11" s="19"/>
      <c r="T11" s="19"/>
      <c r="U11" s="19"/>
      <c r="V11" s="19"/>
      <c r="W11" s="19">
        <v>4756612</v>
      </c>
      <c r="X11" s="19">
        <v>4976118</v>
      </c>
      <c r="Y11" s="19">
        <v>-219506</v>
      </c>
      <c r="Z11" s="20">
        <v>-4.41</v>
      </c>
      <c r="AA11" s="21">
        <v>9952236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-521015167</v>
      </c>
      <c r="D14" s="17"/>
      <c r="E14" s="18">
        <v>-498684185</v>
      </c>
      <c r="F14" s="19">
        <v>-498684185</v>
      </c>
      <c r="G14" s="19">
        <v>-266618027</v>
      </c>
      <c r="H14" s="19">
        <v>-39528647</v>
      </c>
      <c r="I14" s="19">
        <v>-62399120</v>
      </c>
      <c r="J14" s="19">
        <v>-368545794</v>
      </c>
      <c r="K14" s="19">
        <v>-59213214</v>
      </c>
      <c r="L14" s="19">
        <v>-42144397</v>
      </c>
      <c r="M14" s="19"/>
      <c r="N14" s="19">
        <v>-101357611</v>
      </c>
      <c r="O14" s="19"/>
      <c r="P14" s="19"/>
      <c r="Q14" s="19"/>
      <c r="R14" s="19"/>
      <c r="S14" s="19"/>
      <c r="T14" s="19"/>
      <c r="U14" s="19"/>
      <c r="V14" s="19"/>
      <c r="W14" s="19">
        <v>-469903405</v>
      </c>
      <c r="X14" s="19">
        <v>-249342125</v>
      </c>
      <c r="Y14" s="19">
        <v>-220561280</v>
      </c>
      <c r="Z14" s="20">
        <v>88.46</v>
      </c>
      <c r="AA14" s="21">
        <v>-498684185</v>
      </c>
    </row>
    <row r="15" spans="1:27" ht="13.5">
      <c r="A15" s="22" t="s">
        <v>42</v>
      </c>
      <c r="B15" s="16"/>
      <c r="C15" s="17">
        <v>-10252994</v>
      </c>
      <c r="D15" s="17"/>
      <c r="E15" s="18"/>
      <c r="F15" s="19"/>
      <c r="G15" s="19">
        <v>-3326721</v>
      </c>
      <c r="H15" s="19">
        <v>-10761</v>
      </c>
      <c r="I15" s="19">
        <v>-10662</v>
      </c>
      <c r="J15" s="19">
        <v>-3348144</v>
      </c>
      <c r="K15" s="19">
        <v>-14428</v>
      </c>
      <c r="L15" s="19">
        <v>-3188</v>
      </c>
      <c r="M15" s="19"/>
      <c r="N15" s="19">
        <v>-17616</v>
      </c>
      <c r="O15" s="19"/>
      <c r="P15" s="19"/>
      <c r="Q15" s="19"/>
      <c r="R15" s="19"/>
      <c r="S15" s="19"/>
      <c r="T15" s="19"/>
      <c r="U15" s="19"/>
      <c r="V15" s="19"/>
      <c r="W15" s="19">
        <v>-3365760</v>
      </c>
      <c r="X15" s="19"/>
      <c r="Y15" s="19">
        <v>-3365760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236161127</v>
      </c>
      <c r="D17" s="25">
        <f>SUM(D6:D16)</f>
        <v>0</v>
      </c>
      <c r="E17" s="26">
        <f t="shared" si="0"/>
        <v>207378751</v>
      </c>
      <c r="F17" s="27">
        <f t="shared" si="0"/>
        <v>207378751</v>
      </c>
      <c r="G17" s="27">
        <f t="shared" si="0"/>
        <v>40642969</v>
      </c>
      <c r="H17" s="27">
        <f t="shared" si="0"/>
        <v>-27142002</v>
      </c>
      <c r="I17" s="27">
        <f t="shared" si="0"/>
        <v>-33453263</v>
      </c>
      <c r="J17" s="27">
        <f t="shared" si="0"/>
        <v>-19952296</v>
      </c>
      <c r="K17" s="27">
        <f t="shared" si="0"/>
        <v>-17782399</v>
      </c>
      <c r="L17" s="27">
        <f t="shared" si="0"/>
        <v>-15496500</v>
      </c>
      <c r="M17" s="27">
        <f t="shared" si="0"/>
        <v>0</v>
      </c>
      <c r="N17" s="27">
        <f t="shared" si="0"/>
        <v>-33278899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-53231195</v>
      </c>
      <c r="X17" s="27">
        <f t="shared" si="0"/>
        <v>103689343</v>
      </c>
      <c r="Y17" s="27">
        <f t="shared" si="0"/>
        <v>-156920538</v>
      </c>
      <c r="Z17" s="28">
        <f>+IF(X17&lt;&gt;0,+(Y17/X17)*100,0)</f>
        <v>-151.33718997525136</v>
      </c>
      <c r="AA17" s="29">
        <f>SUM(AA6:AA16)</f>
        <v>207378751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</v>
      </c>
      <c r="D21" s="17"/>
      <c r="E21" s="18">
        <v>39999996</v>
      </c>
      <c r="F21" s="19">
        <v>39999996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19999998</v>
      </c>
      <c r="Y21" s="36">
        <v>-19999998</v>
      </c>
      <c r="Z21" s="37">
        <v>-100</v>
      </c>
      <c r="AA21" s="38">
        <v>39999996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-290478720</v>
      </c>
      <c r="D26" s="17"/>
      <c r="E26" s="18">
        <v>-201267996</v>
      </c>
      <c r="F26" s="19">
        <v>-201267996</v>
      </c>
      <c r="G26" s="19">
        <v>-82895359</v>
      </c>
      <c r="H26" s="19">
        <v>-31818319</v>
      </c>
      <c r="I26" s="19">
        <v>-6765924</v>
      </c>
      <c r="J26" s="19">
        <v>-121479602</v>
      </c>
      <c r="K26" s="19">
        <v>-17156712</v>
      </c>
      <c r="L26" s="19">
        <v>-20638528</v>
      </c>
      <c r="M26" s="19"/>
      <c r="N26" s="19">
        <v>-37795240</v>
      </c>
      <c r="O26" s="19"/>
      <c r="P26" s="19"/>
      <c r="Q26" s="19"/>
      <c r="R26" s="19"/>
      <c r="S26" s="19"/>
      <c r="T26" s="19"/>
      <c r="U26" s="19"/>
      <c r="V26" s="19"/>
      <c r="W26" s="19">
        <v>-159274842</v>
      </c>
      <c r="X26" s="19">
        <v>-100633998</v>
      </c>
      <c r="Y26" s="19">
        <v>-58640844</v>
      </c>
      <c r="Z26" s="20">
        <v>58.27</v>
      </c>
      <c r="AA26" s="21">
        <v>-201267996</v>
      </c>
    </row>
    <row r="27" spans="1:27" ht="13.5">
      <c r="A27" s="23" t="s">
        <v>51</v>
      </c>
      <c r="B27" s="24"/>
      <c r="C27" s="25">
        <f aca="true" t="shared" si="1" ref="C27:Y27">SUM(C21:C26)</f>
        <v>-290478719</v>
      </c>
      <c r="D27" s="25">
        <f>SUM(D21:D26)</f>
        <v>0</v>
      </c>
      <c r="E27" s="26">
        <f t="shared" si="1"/>
        <v>-161268000</v>
      </c>
      <c r="F27" s="27">
        <f t="shared" si="1"/>
        <v>-161268000</v>
      </c>
      <c r="G27" s="27">
        <f t="shared" si="1"/>
        <v>-82895359</v>
      </c>
      <c r="H27" s="27">
        <f t="shared" si="1"/>
        <v>-31818319</v>
      </c>
      <c r="I27" s="27">
        <f t="shared" si="1"/>
        <v>-6765924</v>
      </c>
      <c r="J27" s="27">
        <f t="shared" si="1"/>
        <v>-121479602</v>
      </c>
      <c r="K27" s="27">
        <f t="shared" si="1"/>
        <v>-17156712</v>
      </c>
      <c r="L27" s="27">
        <f t="shared" si="1"/>
        <v>-20638528</v>
      </c>
      <c r="M27" s="27">
        <f t="shared" si="1"/>
        <v>0</v>
      </c>
      <c r="N27" s="27">
        <f t="shared" si="1"/>
        <v>-37795240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-159274842</v>
      </c>
      <c r="X27" s="27">
        <f t="shared" si="1"/>
        <v>-80634000</v>
      </c>
      <c r="Y27" s="27">
        <f t="shared" si="1"/>
        <v>-78640842</v>
      </c>
      <c r="Z27" s="28">
        <f>+IF(X27&lt;&gt;0,+(Y27/X27)*100,0)</f>
        <v>97.52814197484932</v>
      </c>
      <c r="AA27" s="29">
        <f>SUM(AA21:AA26)</f>
        <v>-161268000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180778000</v>
      </c>
      <c r="D32" s="17"/>
      <c r="E32" s="18">
        <v>40053000</v>
      </c>
      <c r="F32" s="19">
        <v>40053000</v>
      </c>
      <c r="G32" s="19"/>
      <c r="H32" s="19"/>
      <c r="I32" s="19">
        <v>35659000</v>
      </c>
      <c r="J32" s="19">
        <v>35659000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35659000</v>
      </c>
      <c r="X32" s="19">
        <v>20026500</v>
      </c>
      <c r="Y32" s="19">
        <v>15632500</v>
      </c>
      <c r="Z32" s="20">
        <v>78.06</v>
      </c>
      <c r="AA32" s="21">
        <v>40053000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-104800951</v>
      </c>
      <c r="D35" s="17"/>
      <c r="E35" s="18">
        <v>-14081004</v>
      </c>
      <c r="F35" s="19">
        <v>-14081004</v>
      </c>
      <c r="G35" s="19">
        <v>-50461000</v>
      </c>
      <c r="H35" s="19"/>
      <c r="I35" s="19">
        <v>-1040193</v>
      </c>
      <c r="J35" s="19">
        <v>-51501193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-51501193</v>
      </c>
      <c r="X35" s="19">
        <v>-7040502</v>
      </c>
      <c r="Y35" s="19">
        <v>-44460691</v>
      </c>
      <c r="Z35" s="20">
        <v>631.5</v>
      </c>
      <c r="AA35" s="21">
        <v>-14081004</v>
      </c>
    </row>
    <row r="36" spans="1:27" ht="13.5">
      <c r="A36" s="23" t="s">
        <v>57</v>
      </c>
      <c r="B36" s="24"/>
      <c r="C36" s="25">
        <f aca="true" t="shared" si="2" ref="C36:Y36">SUM(C31:C35)</f>
        <v>75977049</v>
      </c>
      <c r="D36" s="25">
        <f>SUM(D31:D35)</f>
        <v>0</v>
      </c>
      <c r="E36" s="26">
        <f t="shared" si="2"/>
        <v>25971996</v>
      </c>
      <c r="F36" s="27">
        <f t="shared" si="2"/>
        <v>25971996</v>
      </c>
      <c r="G36" s="27">
        <f t="shared" si="2"/>
        <v>-50461000</v>
      </c>
      <c r="H36" s="27">
        <f t="shared" si="2"/>
        <v>0</v>
      </c>
      <c r="I36" s="27">
        <f t="shared" si="2"/>
        <v>34618807</v>
      </c>
      <c r="J36" s="27">
        <f t="shared" si="2"/>
        <v>-15842193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-15842193</v>
      </c>
      <c r="X36" s="27">
        <f t="shared" si="2"/>
        <v>12985998</v>
      </c>
      <c r="Y36" s="27">
        <f t="shared" si="2"/>
        <v>-28828191</v>
      </c>
      <c r="Z36" s="28">
        <f>+IF(X36&lt;&gt;0,+(Y36/X36)*100,0)</f>
        <v>-221.994420451936</v>
      </c>
      <c r="AA36" s="29">
        <f>SUM(AA31:AA35)</f>
        <v>25971996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21659457</v>
      </c>
      <c r="D38" s="31">
        <f>+D17+D27+D36</f>
        <v>0</v>
      </c>
      <c r="E38" s="32">
        <f t="shared" si="3"/>
        <v>72082747</v>
      </c>
      <c r="F38" s="33">
        <f t="shared" si="3"/>
        <v>72082747</v>
      </c>
      <c r="G38" s="33">
        <f t="shared" si="3"/>
        <v>-92713390</v>
      </c>
      <c r="H38" s="33">
        <f t="shared" si="3"/>
        <v>-58960321</v>
      </c>
      <c r="I38" s="33">
        <f t="shared" si="3"/>
        <v>-5600380</v>
      </c>
      <c r="J38" s="33">
        <f t="shared" si="3"/>
        <v>-157274091</v>
      </c>
      <c r="K38" s="33">
        <f t="shared" si="3"/>
        <v>-34939111</v>
      </c>
      <c r="L38" s="33">
        <f t="shared" si="3"/>
        <v>-36135028</v>
      </c>
      <c r="M38" s="33">
        <f t="shared" si="3"/>
        <v>0</v>
      </c>
      <c r="N38" s="33">
        <f t="shared" si="3"/>
        <v>-71074139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-228348230</v>
      </c>
      <c r="X38" s="33">
        <f t="shared" si="3"/>
        <v>36041341</v>
      </c>
      <c r="Y38" s="33">
        <f t="shared" si="3"/>
        <v>-264389571</v>
      </c>
      <c r="Z38" s="34">
        <f>+IF(X38&lt;&gt;0,+(Y38/X38)*100,0)</f>
        <v>-733.573068216302</v>
      </c>
      <c r="AA38" s="35">
        <f>+AA17+AA27+AA36</f>
        <v>72082747</v>
      </c>
    </row>
    <row r="39" spans="1:27" ht="13.5">
      <c r="A39" s="22" t="s">
        <v>59</v>
      </c>
      <c r="B39" s="16"/>
      <c r="C39" s="31">
        <v>162493654</v>
      </c>
      <c r="D39" s="31"/>
      <c r="E39" s="32">
        <v>162493933</v>
      </c>
      <c r="F39" s="33">
        <v>162493933</v>
      </c>
      <c r="G39" s="33">
        <v>-94978439</v>
      </c>
      <c r="H39" s="33">
        <v>-187691829</v>
      </c>
      <c r="I39" s="33">
        <v>-246652150</v>
      </c>
      <c r="J39" s="33">
        <v>-94978439</v>
      </c>
      <c r="K39" s="33">
        <v>-252252530</v>
      </c>
      <c r="L39" s="33">
        <v>-287191641</v>
      </c>
      <c r="M39" s="33"/>
      <c r="N39" s="33">
        <v>-252252530</v>
      </c>
      <c r="O39" s="33"/>
      <c r="P39" s="33"/>
      <c r="Q39" s="33"/>
      <c r="R39" s="33"/>
      <c r="S39" s="33"/>
      <c r="T39" s="33"/>
      <c r="U39" s="33"/>
      <c r="V39" s="33"/>
      <c r="W39" s="33">
        <v>-94978439</v>
      </c>
      <c r="X39" s="33">
        <v>162493933</v>
      </c>
      <c r="Y39" s="33">
        <v>-257472372</v>
      </c>
      <c r="Z39" s="34">
        <v>-158.45</v>
      </c>
      <c r="AA39" s="35">
        <v>162493933</v>
      </c>
    </row>
    <row r="40" spans="1:27" ht="13.5">
      <c r="A40" s="41" t="s">
        <v>60</v>
      </c>
      <c r="B40" s="42"/>
      <c r="C40" s="43">
        <v>184153111</v>
      </c>
      <c r="D40" s="43"/>
      <c r="E40" s="44">
        <v>234576682</v>
      </c>
      <c r="F40" s="45">
        <v>234576682</v>
      </c>
      <c r="G40" s="45">
        <v>-187691829</v>
      </c>
      <c r="H40" s="45">
        <v>-246652150</v>
      </c>
      <c r="I40" s="45">
        <v>-252252530</v>
      </c>
      <c r="J40" s="45">
        <v>-252252530</v>
      </c>
      <c r="K40" s="45">
        <v>-287191641</v>
      </c>
      <c r="L40" s="45">
        <v>-323326669</v>
      </c>
      <c r="M40" s="45"/>
      <c r="N40" s="45">
        <v>-323326669</v>
      </c>
      <c r="O40" s="45"/>
      <c r="P40" s="45"/>
      <c r="Q40" s="45"/>
      <c r="R40" s="45"/>
      <c r="S40" s="45"/>
      <c r="T40" s="45"/>
      <c r="U40" s="45"/>
      <c r="V40" s="45"/>
      <c r="W40" s="45">
        <v>-323326669</v>
      </c>
      <c r="X40" s="45">
        <v>198535276</v>
      </c>
      <c r="Y40" s="45">
        <v>-521861945</v>
      </c>
      <c r="Z40" s="46">
        <v>-262.86</v>
      </c>
      <c r="AA40" s="47">
        <v>234576682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28017726</v>
      </c>
      <c r="D6" s="17"/>
      <c r="E6" s="18">
        <v>32048892</v>
      </c>
      <c r="F6" s="19">
        <v>32048892</v>
      </c>
      <c r="G6" s="19">
        <v>1639658</v>
      </c>
      <c r="H6" s="19">
        <v>1983676</v>
      </c>
      <c r="I6" s="19">
        <v>2125677</v>
      </c>
      <c r="J6" s="19">
        <v>5749011</v>
      </c>
      <c r="K6" s="19">
        <v>1648436</v>
      </c>
      <c r="L6" s="19">
        <v>1558434</v>
      </c>
      <c r="M6" s="19">
        <v>1821824</v>
      </c>
      <c r="N6" s="19">
        <v>5028694</v>
      </c>
      <c r="O6" s="19"/>
      <c r="P6" s="19"/>
      <c r="Q6" s="19"/>
      <c r="R6" s="19"/>
      <c r="S6" s="19"/>
      <c r="T6" s="19"/>
      <c r="U6" s="19"/>
      <c r="V6" s="19"/>
      <c r="W6" s="19">
        <v>10777705</v>
      </c>
      <c r="X6" s="19">
        <v>13184064</v>
      </c>
      <c r="Y6" s="19">
        <v>-2406359</v>
      </c>
      <c r="Z6" s="20">
        <v>-18.25</v>
      </c>
      <c r="AA6" s="21">
        <v>32048892</v>
      </c>
    </row>
    <row r="7" spans="1:27" ht="13.5">
      <c r="A7" s="22" t="s">
        <v>34</v>
      </c>
      <c r="B7" s="16"/>
      <c r="C7" s="17"/>
      <c r="D7" s="17"/>
      <c r="E7" s="18">
        <v>2019090</v>
      </c>
      <c r="F7" s="19">
        <v>2019090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799998</v>
      </c>
      <c r="Y7" s="19">
        <v>-799998</v>
      </c>
      <c r="Z7" s="20">
        <v>-100</v>
      </c>
      <c r="AA7" s="21">
        <v>2019090</v>
      </c>
    </row>
    <row r="8" spans="1:27" ht="13.5">
      <c r="A8" s="22" t="s">
        <v>35</v>
      </c>
      <c r="B8" s="16"/>
      <c r="C8" s="17">
        <v>175015256</v>
      </c>
      <c r="D8" s="17"/>
      <c r="E8" s="18">
        <v>3637390</v>
      </c>
      <c r="F8" s="19">
        <v>3637390</v>
      </c>
      <c r="G8" s="19">
        <v>488814</v>
      </c>
      <c r="H8" s="19">
        <v>482438</v>
      </c>
      <c r="I8" s="19">
        <v>466460</v>
      </c>
      <c r="J8" s="19">
        <v>1437712</v>
      </c>
      <c r="K8" s="19">
        <v>486026</v>
      </c>
      <c r="L8" s="19">
        <v>328017</v>
      </c>
      <c r="M8" s="19">
        <v>402104</v>
      </c>
      <c r="N8" s="19">
        <v>1216147</v>
      </c>
      <c r="O8" s="19"/>
      <c r="P8" s="19"/>
      <c r="Q8" s="19"/>
      <c r="R8" s="19"/>
      <c r="S8" s="19"/>
      <c r="T8" s="19"/>
      <c r="U8" s="19"/>
      <c r="V8" s="19"/>
      <c r="W8" s="19">
        <v>2653859</v>
      </c>
      <c r="X8" s="19">
        <v>1871378</v>
      </c>
      <c r="Y8" s="19">
        <v>782481</v>
      </c>
      <c r="Z8" s="20">
        <v>41.81</v>
      </c>
      <c r="AA8" s="21">
        <v>3637390</v>
      </c>
    </row>
    <row r="9" spans="1:27" ht="13.5">
      <c r="A9" s="22" t="s">
        <v>36</v>
      </c>
      <c r="B9" s="16"/>
      <c r="C9" s="17"/>
      <c r="D9" s="17"/>
      <c r="E9" s="18">
        <v>120404000</v>
      </c>
      <c r="F9" s="19">
        <v>120404000</v>
      </c>
      <c r="G9" s="19">
        <v>43288000</v>
      </c>
      <c r="H9" s="19">
        <v>3358000</v>
      </c>
      <c r="I9" s="19">
        <v>2450000</v>
      </c>
      <c r="J9" s="19">
        <v>49096000</v>
      </c>
      <c r="K9" s="19">
        <v>2700000</v>
      </c>
      <c r="L9" s="19">
        <v>2401400</v>
      </c>
      <c r="M9" s="19">
        <v>34249900</v>
      </c>
      <c r="N9" s="19">
        <v>39351300</v>
      </c>
      <c r="O9" s="19"/>
      <c r="P9" s="19"/>
      <c r="Q9" s="19"/>
      <c r="R9" s="19"/>
      <c r="S9" s="19"/>
      <c r="T9" s="19"/>
      <c r="U9" s="19"/>
      <c r="V9" s="19"/>
      <c r="W9" s="19">
        <v>88447300</v>
      </c>
      <c r="X9" s="19">
        <v>72845192</v>
      </c>
      <c r="Y9" s="19">
        <v>15602108</v>
      </c>
      <c r="Z9" s="20">
        <v>21.42</v>
      </c>
      <c r="AA9" s="21">
        <v>120404000</v>
      </c>
    </row>
    <row r="10" spans="1:27" ht="13.5">
      <c r="A10" s="22" t="s">
        <v>37</v>
      </c>
      <c r="B10" s="16"/>
      <c r="C10" s="17"/>
      <c r="D10" s="17"/>
      <c r="E10" s="18">
        <v>27014000</v>
      </c>
      <c r="F10" s="19">
        <v>27014000</v>
      </c>
      <c r="G10" s="19">
        <v>10000000</v>
      </c>
      <c r="H10" s="19"/>
      <c r="I10" s="19"/>
      <c r="J10" s="19">
        <v>10000000</v>
      </c>
      <c r="K10" s="19"/>
      <c r="L10" s="19"/>
      <c r="M10" s="19">
        <v>16000000</v>
      </c>
      <c r="N10" s="19">
        <v>16000000</v>
      </c>
      <c r="O10" s="19"/>
      <c r="P10" s="19"/>
      <c r="Q10" s="19"/>
      <c r="R10" s="19"/>
      <c r="S10" s="19"/>
      <c r="T10" s="19"/>
      <c r="U10" s="19"/>
      <c r="V10" s="19"/>
      <c r="W10" s="19">
        <v>26000000</v>
      </c>
      <c r="X10" s="19">
        <v>20000000</v>
      </c>
      <c r="Y10" s="19">
        <v>6000000</v>
      </c>
      <c r="Z10" s="20">
        <v>30</v>
      </c>
      <c r="AA10" s="21">
        <v>27014000</v>
      </c>
    </row>
    <row r="11" spans="1:27" ht="13.5">
      <c r="A11" s="22" t="s">
        <v>38</v>
      </c>
      <c r="B11" s="16"/>
      <c r="C11" s="17">
        <v>3848570</v>
      </c>
      <c r="D11" s="17"/>
      <c r="E11" s="18">
        <v>2998000</v>
      </c>
      <c r="F11" s="19">
        <v>2998000</v>
      </c>
      <c r="G11" s="19">
        <v>359641</v>
      </c>
      <c r="H11" s="19">
        <v>219602</v>
      </c>
      <c r="I11" s="19">
        <v>149150</v>
      </c>
      <c r="J11" s="19">
        <v>728393</v>
      </c>
      <c r="K11" s="19">
        <v>131417</v>
      </c>
      <c r="L11" s="19">
        <v>155815</v>
      </c>
      <c r="M11" s="19">
        <v>154856</v>
      </c>
      <c r="N11" s="19">
        <v>442088</v>
      </c>
      <c r="O11" s="19"/>
      <c r="P11" s="19"/>
      <c r="Q11" s="19"/>
      <c r="R11" s="19"/>
      <c r="S11" s="19"/>
      <c r="T11" s="19"/>
      <c r="U11" s="19"/>
      <c r="V11" s="19"/>
      <c r="W11" s="19">
        <v>1170481</v>
      </c>
      <c r="X11" s="19">
        <v>1224249</v>
      </c>
      <c r="Y11" s="19">
        <v>-53768</v>
      </c>
      <c r="Z11" s="20">
        <v>-4.39</v>
      </c>
      <c r="AA11" s="21">
        <v>2998000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-133205269</v>
      </c>
      <c r="D14" s="17"/>
      <c r="E14" s="18">
        <v>-154816003</v>
      </c>
      <c r="F14" s="19">
        <v>-154816003</v>
      </c>
      <c r="G14" s="19">
        <v>-8598624</v>
      </c>
      <c r="H14" s="19">
        <v>-8893528</v>
      </c>
      <c r="I14" s="19">
        <v>-10825452</v>
      </c>
      <c r="J14" s="19">
        <v>-28317604</v>
      </c>
      <c r="K14" s="19">
        <v>-8140362</v>
      </c>
      <c r="L14" s="19">
        <v>-8802692</v>
      </c>
      <c r="M14" s="19">
        <v>-19314601</v>
      </c>
      <c r="N14" s="19">
        <v>-36257655</v>
      </c>
      <c r="O14" s="19"/>
      <c r="P14" s="19"/>
      <c r="Q14" s="19"/>
      <c r="R14" s="19"/>
      <c r="S14" s="19"/>
      <c r="T14" s="19"/>
      <c r="U14" s="19"/>
      <c r="V14" s="19"/>
      <c r="W14" s="19">
        <v>-64575259</v>
      </c>
      <c r="X14" s="19">
        <v>-78777274</v>
      </c>
      <c r="Y14" s="19">
        <v>14202015</v>
      </c>
      <c r="Z14" s="20">
        <v>-18.03</v>
      </c>
      <c r="AA14" s="21">
        <v>-154816003</v>
      </c>
    </row>
    <row r="15" spans="1:27" ht="13.5">
      <c r="A15" s="22" t="s">
        <v>42</v>
      </c>
      <c r="B15" s="16"/>
      <c r="C15" s="17">
        <v>-1347178</v>
      </c>
      <c r="D15" s="17"/>
      <c r="E15" s="18">
        <v>-1170688</v>
      </c>
      <c r="F15" s="19">
        <v>-1170688</v>
      </c>
      <c r="G15" s="19">
        <v>-12228</v>
      </c>
      <c r="H15" s="19"/>
      <c r="I15" s="19">
        <v>-3442</v>
      </c>
      <c r="J15" s="19">
        <v>-15670</v>
      </c>
      <c r="K15" s="19">
        <v>-2679</v>
      </c>
      <c r="L15" s="19">
        <v>-3114</v>
      </c>
      <c r="M15" s="19">
        <v>-16269</v>
      </c>
      <c r="N15" s="19">
        <v>-22062</v>
      </c>
      <c r="O15" s="19"/>
      <c r="P15" s="19"/>
      <c r="Q15" s="19"/>
      <c r="R15" s="19"/>
      <c r="S15" s="19"/>
      <c r="T15" s="19"/>
      <c r="U15" s="19"/>
      <c r="V15" s="19"/>
      <c r="W15" s="19">
        <v>-37732</v>
      </c>
      <c r="X15" s="19">
        <v>-532648</v>
      </c>
      <c r="Y15" s="19">
        <v>494916</v>
      </c>
      <c r="Z15" s="20">
        <v>-92.92</v>
      </c>
      <c r="AA15" s="21">
        <v>-1170688</v>
      </c>
    </row>
    <row r="16" spans="1:27" ht="13.5">
      <c r="A16" s="22" t="s">
        <v>43</v>
      </c>
      <c r="B16" s="16"/>
      <c r="C16" s="17"/>
      <c r="D16" s="17"/>
      <c r="E16" s="18">
        <v>-2387000</v>
      </c>
      <c r="F16" s="19">
        <v>-2387000</v>
      </c>
      <c r="G16" s="19">
        <v>-181843</v>
      </c>
      <c r="H16" s="19">
        <v>-187065</v>
      </c>
      <c r="I16" s="19">
        <v>-111621</v>
      </c>
      <c r="J16" s="19">
        <v>-480529</v>
      </c>
      <c r="K16" s="19">
        <v>-157684</v>
      </c>
      <c r="L16" s="19">
        <v>-187043</v>
      </c>
      <c r="M16" s="19">
        <v>-158279</v>
      </c>
      <c r="N16" s="19">
        <v>-503006</v>
      </c>
      <c r="O16" s="19"/>
      <c r="P16" s="19"/>
      <c r="Q16" s="19"/>
      <c r="R16" s="19"/>
      <c r="S16" s="19"/>
      <c r="T16" s="19"/>
      <c r="U16" s="19"/>
      <c r="V16" s="19"/>
      <c r="W16" s="19">
        <v>-983535</v>
      </c>
      <c r="X16" s="19">
        <v>-1194000</v>
      </c>
      <c r="Y16" s="19">
        <v>210465</v>
      </c>
      <c r="Z16" s="20">
        <v>-17.63</v>
      </c>
      <c r="AA16" s="21">
        <v>-2387000</v>
      </c>
    </row>
    <row r="17" spans="1:27" ht="13.5">
      <c r="A17" s="23" t="s">
        <v>44</v>
      </c>
      <c r="B17" s="24"/>
      <c r="C17" s="25">
        <f aca="true" t="shared" si="0" ref="C17:Y17">SUM(C6:C16)</f>
        <v>72329105</v>
      </c>
      <c r="D17" s="25">
        <f>SUM(D6:D16)</f>
        <v>0</v>
      </c>
      <c r="E17" s="26">
        <f t="shared" si="0"/>
        <v>29747681</v>
      </c>
      <c r="F17" s="27">
        <f t="shared" si="0"/>
        <v>29747681</v>
      </c>
      <c r="G17" s="27">
        <f t="shared" si="0"/>
        <v>46983418</v>
      </c>
      <c r="H17" s="27">
        <f t="shared" si="0"/>
        <v>-3036877</v>
      </c>
      <c r="I17" s="27">
        <f t="shared" si="0"/>
        <v>-5749228</v>
      </c>
      <c r="J17" s="27">
        <f t="shared" si="0"/>
        <v>38197313</v>
      </c>
      <c r="K17" s="27">
        <f t="shared" si="0"/>
        <v>-3334846</v>
      </c>
      <c r="L17" s="27">
        <f t="shared" si="0"/>
        <v>-4549183</v>
      </c>
      <c r="M17" s="27">
        <f t="shared" si="0"/>
        <v>33139535</v>
      </c>
      <c r="N17" s="27">
        <f t="shared" si="0"/>
        <v>25255506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63452819</v>
      </c>
      <c r="X17" s="27">
        <f t="shared" si="0"/>
        <v>29420959</v>
      </c>
      <c r="Y17" s="27">
        <f t="shared" si="0"/>
        <v>34031860</v>
      </c>
      <c r="Z17" s="28">
        <f>+IF(X17&lt;&gt;0,+(Y17/X17)*100,0)</f>
        <v>115.67216418744202</v>
      </c>
      <c r="AA17" s="29">
        <f>SUM(AA6:AA16)</f>
        <v>29747681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-72355472</v>
      </c>
      <c r="D21" s="17"/>
      <c r="E21" s="18"/>
      <c r="F21" s="19"/>
      <c r="G21" s="36"/>
      <c r="H21" s="36"/>
      <c r="I21" s="36"/>
      <c r="J21" s="19"/>
      <c r="K21" s="36"/>
      <c r="L21" s="36">
        <v>142120</v>
      </c>
      <c r="M21" s="19"/>
      <c r="N21" s="36">
        <v>142120</v>
      </c>
      <c r="O21" s="36"/>
      <c r="P21" s="36"/>
      <c r="Q21" s="19"/>
      <c r="R21" s="36"/>
      <c r="S21" s="36"/>
      <c r="T21" s="19"/>
      <c r="U21" s="36"/>
      <c r="V21" s="36"/>
      <c r="W21" s="36">
        <v>142120</v>
      </c>
      <c r="X21" s="19"/>
      <c r="Y21" s="36">
        <v>142120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-38089000</v>
      </c>
      <c r="F26" s="19">
        <v>-38089000</v>
      </c>
      <c r="G26" s="19">
        <v>-20372919</v>
      </c>
      <c r="H26" s="19">
        <v>-3992792</v>
      </c>
      <c r="I26" s="19">
        <v>-12559524</v>
      </c>
      <c r="J26" s="19">
        <v>-36925235</v>
      </c>
      <c r="K26" s="19">
        <v>-3410914</v>
      </c>
      <c r="L26" s="19">
        <v>-2182802</v>
      </c>
      <c r="M26" s="19">
        <v>-8736080</v>
      </c>
      <c r="N26" s="19">
        <v>-14329796</v>
      </c>
      <c r="O26" s="19"/>
      <c r="P26" s="19"/>
      <c r="Q26" s="19"/>
      <c r="R26" s="19"/>
      <c r="S26" s="19"/>
      <c r="T26" s="19"/>
      <c r="U26" s="19"/>
      <c r="V26" s="19"/>
      <c r="W26" s="19">
        <v>-51255031</v>
      </c>
      <c r="X26" s="19">
        <v>-28801914</v>
      </c>
      <c r="Y26" s="19">
        <v>-22453117</v>
      </c>
      <c r="Z26" s="20">
        <v>77.96</v>
      </c>
      <c r="AA26" s="21">
        <v>-38089000</v>
      </c>
    </row>
    <row r="27" spans="1:27" ht="13.5">
      <c r="A27" s="23" t="s">
        <v>51</v>
      </c>
      <c r="B27" s="24"/>
      <c r="C27" s="25">
        <f aca="true" t="shared" si="1" ref="C27:Y27">SUM(C21:C26)</f>
        <v>-72355472</v>
      </c>
      <c r="D27" s="25">
        <f>SUM(D21:D26)</f>
        <v>0</v>
      </c>
      <c r="E27" s="26">
        <f t="shared" si="1"/>
        <v>-38089000</v>
      </c>
      <c r="F27" s="27">
        <f t="shared" si="1"/>
        <v>-38089000</v>
      </c>
      <c r="G27" s="27">
        <f t="shared" si="1"/>
        <v>-20372919</v>
      </c>
      <c r="H27" s="27">
        <f t="shared" si="1"/>
        <v>-3992792</v>
      </c>
      <c r="I27" s="27">
        <f t="shared" si="1"/>
        <v>-12559524</v>
      </c>
      <c r="J27" s="27">
        <f t="shared" si="1"/>
        <v>-36925235</v>
      </c>
      <c r="K27" s="27">
        <f t="shared" si="1"/>
        <v>-3410914</v>
      </c>
      <c r="L27" s="27">
        <f t="shared" si="1"/>
        <v>-2040682</v>
      </c>
      <c r="M27" s="27">
        <f t="shared" si="1"/>
        <v>-8736080</v>
      </c>
      <c r="N27" s="27">
        <f t="shared" si="1"/>
        <v>-14187676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-51112911</v>
      </c>
      <c r="X27" s="27">
        <f t="shared" si="1"/>
        <v>-28801914</v>
      </c>
      <c r="Y27" s="27">
        <f t="shared" si="1"/>
        <v>-22310997</v>
      </c>
      <c r="Z27" s="28">
        <f>+IF(X27&lt;&gt;0,+(Y27/X27)*100,0)</f>
        <v>77.46359148214943</v>
      </c>
      <c r="AA27" s="29">
        <f>SUM(AA21:AA26)</f>
        <v>-38089000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-3769774</v>
      </c>
      <c r="D35" s="17"/>
      <c r="E35" s="18">
        <v>-3137392</v>
      </c>
      <c r="F35" s="19">
        <v>-3137392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-1451996</v>
      </c>
      <c r="Y35" s="19">
        <v>1451996</v>
      </c>
      <c r="Z35" s="20">
        <v>-100</v>
      </c>
      <c r="AA35" s="21">
        <v>-3137392</v>
      </c>
    </row>
    <row r="36" spans="1:27" ht="13.5">
      <c r="A36" s="23" t="s">
        <v>57</v>
      </c>
      <c r="B36" s="24"/>
      <c r="C36" s="25">
        <f aca="true" t="shared" si="2" ref="C36:Y36">SUM(C31:C35)</f>
        <v>-3769774</v>
      </c>
      <c r="D36" s="25">
        <f>SUM(D31:D35)</f>
        <v>0</v>
      </c>
      <c r="E36" s="26">
        <f t="shared" si="2"/>
        <v>-3137392</v>
      </c>
      <c r="F36" s="27">
        <f t="shared" si="2"/>
        <v>-3137392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-1451996</v>
      </c>
      <c r="Y36" s="27">
        <f t="shared" si="2"/>
        <v>1451996</v>
      </c>
      <c r="Z36" s="28">
        <f>+IF(X36&lt;&gt;0,+(Y36/X36)*100,0)</f>
        <v>-100</v>
      </c>
      <c r="AA36" s="29">
        <f>SUM(AA31:AA35)</f>
        <v>-3137392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-3796141</v>
      </c>
      <c r="D38" s="31">
        <f>+D17+D27+D36</f>
        <v>0</v>
      </c>
      <c r="E38" s="32">
        <f t="shared" si="3"/>
        <v>-11478711</v>
      </c>
      <c r="F38" s="33">
        <f t="shared" si="3"/>
        <v>-11478711</v>
      </c>
      <c r="G38" s="33">
        <f t="shared" si="3"/>
        <v>26610499</v>
      </c>
      <c r="H38" s="33">
        <f t="shared" si="3"/>
        <v>-7029669</v>
      </c>
      <c r="I38" s="33">
        <f t="shared" si="3"/>
        <v>-18308752</v>
      </c>
      <c r="J38" s="33">
        <f t="shared" si="3"/>
        <v>1272078</v>
      </c>
      <c r="K38" s="33">
        <f t="shared" si="3"/>
        <v>-6745760</v>
      </c>
      <c r="L38" s="33">
        <f t="shared" si="3"/>
        <v>-6589865</v>
      </c>
      <c r="M38" s="33">
        <f t="shared" si="3"/>
        <v>24403455</v>
      </c>
      <c r="N38" s="33">
        <f t="shared" si="3"/>
        <v>11067830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12339908</v>
      </c>
      <c r="X38" s="33">
        <f t="shared" si="3"/>
        <v>-832951</v>
      </c>
      <c r="Y38" s="33">
        <f t="shared" si="3"/>
        <v>13172859</v>
      </c>
      <c r="Z38" s="34">
        <f>+IF(X38&lt;&gt;0,+(Y38/X38)*100,0)</f>
        <v>-1581.468657820208</v>
      </c>
      <c r="AA38" s="35">
        <f>+AA17+AA27+AA36</f>
        <v>-11478711</v>
      </c>
    </row>
    <row r="39" spans="1:27" ht="13.5">
      <c r="A39" s="22" t="s">
        <v>59</v>
      </c>
      <c r="B39" s="16"/>
      <c r="C39" s="31">
        <v>45227296</v>
      </c>
      <c r="D39" s="31"/>
      <c r="E39" s="32">
        <v>42895000</v>
      </c>
      <c r="F39" s="33">
        <v>42895000</v>
      </c>
      <c r="G39" s="33">
        <v>41424962</v>
      </c>
      <c r="H39" s="33">
        <v>68035461</v>
      </c>
      <c r="I39" s="33">
        <v>61005792</v>
      </c>
      <c r="J39" s="33">
        <v>41424962</v>
      </c>
      <c r="K39" s="33">
        <v>42697040</v>
      </c>
      <c r="L39" s="33">
        <v>35951280</v>
      </c>
      <c r="M39" s="33">
        <v>29361415</v>
      </c>
      <c r="N39" s="33">
        <v>42697040</v>
      </c>
      <c r="O39" s="33"/>
      <c r="P39" s="33"/>
      <c r="Q39" s="33"/>
      <c r="R39" s="33"/>
      <c r="S39" s="33"/>
      <c r="T39" s="33"/>
      <c r="U39" s="33"/>
      <c r="V39" s="33"/>
      <c r="W39" s="33">
        <v>41424962</v>
      </c>
      <c r="X39" s="33">
        <v>42895000</v>
      </c>
      <c r="Y39" s="33">
        <v>-1470038</v>
      </c>
      <c r="Z39" s="34">
        <v>-3.43</v>
      </c>
      <c r="AA39" s="35">
        <v>42895000</v>
      </c>
    </row>
    <row r="40" spans="1:27" ht="13.5">
      <c r="A40" s="41" t="s">
        <v>60</v>
      </c>
      <c r="B40" s="42"/>
      <c r="C40" s="43">
        <v>41431155</v>
      </c>
      <c r="D40" s="43"/>
      <c r="E40" s="44">
        <v>31416289</v>
      </c>
      <c r="F40" s="45">
        <v>31416289</v>
      </c>
      <c r="G40" s="45">
        <v>68035461</v>
      </c>
      <c r="H40" s="45">
        <v>61005792</v>
      </c>
      <c r="I40" s="45">
        <v>42697040</v>
      </c>
      <c r="J40" s="45">
        <v>42697040</v>
      </c>
      <c r="K40" s="45">
        <v>35951280</v>
      </c>
      <c r="L40" s="45">
        <v>29361415</v>
      </c>
      <c r="M40" s="45">
        <v>53764870</v>
      </c>
      <c r="N40" s="45">
        <v>53764870</v>
      </c>
      <c r="O40" s="45"/>
      <c r="P40" s="45"/>
      <c r="Q40" s="45"/>
      <c r="R40" s="45"/>
      <c r="S40" s="45"/>
      <c r="T40" s="45"/>
      <c r="U40" s="45"/>
      <c r="V40" s="45"/>
      <c r="W40" s="45">
        <v>53764870</v>
      </c>
      <c r="X40" s="45">
        <v>42062049</v>
      </c>
      <c r="Y40" s="45">
        <v>11702821</v>
      </c>
      <c r="Z40" s="46">
        <v>27.82</v>
      </c>
      <c r="AA40" s="47">
        <v>31416289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69928131</v>
      </c>
      <c r="F6" s="19">
        <v>69928131</v>
      </c>
      <c r="G6" s="19">
        <v>23361175</v>
      </c>
      <c r="H6" s="19">
        <v>3445872</v>
      </c>
      <c r="I6" s="19">
        <v>6566767</v>
      </c>
      <c r="J6" s="19">
        <v>33373814</v>
      </c>
      <c r="K6" s="19">
        <v>10197014</v>
      </c>
      <c r="L6" s="19">
        <v>3844327</v>
      </c>
      <c r="M6" s="19">
        <v>7672476</v>
      </c>
      <c r="N6" s="19">
        <v>21713817</v>
      </c>
      <c r="O6" s="19"/>
      <c r="P6" s="19"/>
      <c r="Q6" s="19"/>
      <c r="R6" s="19"/>
      <c r="S6" s="19"/>
      <c r="T6" s="19"/>
      <c r="U6" s="19"/>
      <c r="V6" s="19"/>
      <c r="W6" s="19">
        <v>55087631</v>
      </c>
      <c r="X6" s="19">
        <v>35102483</v>
      </c>
      <c r="Y6" s="19">
        <v>19985148</v>
      </c>
      <c r="Z6" s="20">
        <v>56.93</v>
      </c>
      <c r="AA6" s="21">
        <v>69928131</v>
      </c>
    </row>
    <row r="7" spans="1:27" ht="13.5">
      <c r="A7" s="22" t="s">
        <v>34</v>
      </c>
      <c r="B7" s="16"/>
      <c r="C7" s="17"/>
      <c r="D7" s="17"/>
      <c r="E7" s="18">
        <v>216474090</v>
      </c>
      <c r="F7" s="19">
        <v>216474090</v>
      </c>
      <c r="G7" s="19">
        <v>15559189</v>
      </c>
      <c r="H7" s="19">
        <v>24595710</v>
      </c>
      <c r="I7" s="19">
        <v>24528523</v>
      </c>
      <c r="J7" s="19">
        <v>64683422</v>
      </c>
      <c r="K7" s="19">
        <v>20010532</v>
      </c>
      <c r="L7" s="19">
        <v>17750571</v>
      </c>
      <c r="M7" s="19">
        <v>19420149</v>
      </c>
      <c r="N7" s="19">
        <v>57181252</v>
      </c>
      <c r="O7" s="19"/>
      <c r="P7" s="19"/>
      <c r="Q7" s="19"/>
      <c r="R7" s="19"/>
      <c r="S7" s="19"/>
      <c r="T7" s="19"/>
      <c r="U7" s="19"/>
      <c r="V7" s="19"/>
      <c r="W7" s="19">
        <v>121864674</v>
      </c>
      <c r="X7" s="19">
        <v>110029508</v>
      </c>
      <c r="Y7" s="19">
        <v>11835166</v>
      </c>
      <c r="Z7" s="20">
        <v>10.76</v>
      </c>
      <c r="AA7" s="21">
        <v>216474090</v>
      </c>
    </row>
    <row r="8" spans="1:27" ht="13.5">
      <c r="A8" s="22" t="s">
        <v>35</v>
      </c>
      <c r="B8" s="16"/>
      <c r="C8" s="17"/>
      <c r="D8" s="17"/>
      <c r="E8" s="18">
        <v>9654442</v>
      </c>
      <c r="F8" s="19">
        <v>9654442</v>
      </c>
      <c r="G8" s="19">
        <v>547036</v>
      </c>
      <c r="H8" s="19">
        <v>752506</v>
      </c>
      <c r="I8" s="19">
        <v>486606</v>
      </c>
      <c r="J8" s="19">
        <v>1786148</v>
      </c>
      <c r="K8" s="19">
        <v>719463</v>
      </c>
      <c r="L8" s="19">
        <v>272320</v>
      </c>
      <c r="M8" s="19">
        <v>13138864</v>
      </c>
      <c r="N8" s="19">
        <v>14130647</v>
      </c>
      <c r="O8" s="19"/>
      <c r="P8" s="19"/>
      <c r="Q8" s="19"/>
      <c r="R8" s="19"/>
      <c r="S8" s="19"/>
      <c r="T8" s="19"/>
      <c r="U8" s="19"/>
      <c r="V8" s="19"/>
      <c r="W8" s="19">
        <v>15916795</v>
      </c>
      <c r="X8" s="19">
        <v>4259536</v>
      </c>
      <c r="Y8" s="19">
        <v>11657259</v>
      </c>
      <c r="Z8" s="20">
        <v>273.67</v>
      </c>
      <c r="AA8" s="21">
        <v>9654442</v>
      </c>
    </row>
    <row r="9" spans="1:27" ht="13.5">
      <c r="A9" s="22" t="s">
        <v>36</v>
      </c>
      <c r="B9" s="16"/>
      <c r="C9" s="17"/>
      <c r="D9" s="17"/>
      <c r="E9" s="18">
        <v>153885990</v>
      </c>
      <c r="F9" s="19">
        <v>153885990</v>
      </c>
      <c r="G9" s="19">
        <v>36346999</v>
      </c>
      <c r="H9" s="19"/>
      <c r="I9" s="19"/>
      <c r="J9" s="19">
        <v>36346999</v>
      </c>
      <c r="K9" s="19">
        <v>500000</v>
      </c>
      <c r="L9" s="19"/>
      <c r="M9" s="19">
        <v>40428000</v>
      </c>
      <c r="N9" s="19">
        <v>40928000</v>
      </c>
      <c r="O9" s="19"/>
      <c r="P9" s="19"/>
      <c r="Q9" s="19"/>
      <c r="R9" s="19"/>
      <c r="S9" s="19"/>
      <c r="T9" s="19"/>
      <c r="U9" s="19"/>
      <c r="V9" s="19"/>
      <c r="W9" s="19">
        <v>77274999</v>
      </c>
      <c r="X9" s="19">
        <v>102590660</v>
      </c>
      <c r="Y9" s="19">
        <v>-25315661</v>
      </c>
      <c r="Z9" s="20">
        <v>-24.68</v>
      </c>
      <c r="AA9" s="21">
        <v>153885990</v>
      </c>
    </row>
    <row r="10" spans="1:27" ht="13.5">
      <c r="A10" s="22" t="s">
        <v>37</v>
      </c>
      <c r="B10" s="16"/>
      <c r="C10" s="17"/>
      <c r="D10" s="17"/>
      <c r="E10" s="18">
        <v>51546990</v>
      </c>
      <c r="F10" s="19">
        <v>51546990</v>
      </c>
      <c r="G10" s="19"/>
      <c r="H10" s="19"/>
      <c r="I10" s="19"/>
      <c r="J10" s="19"/>
      <c r="K10" s="19"/>
      <c r="L10" s="19"/>
      <c r="M10" s="19">
        <v>14763000</v>
      </c>
      <c r="N10" s="19">
        <v>14763000</v>
      </c>
      <c r="O10" s="19"/>
      <c r="P10" s="19"/>
      <c r="Q10" s="19"/>
      <c r="R10" s="19"/>
      <c r="S10" s="19"/>
      <c r="T10" s="19"/>
      <c r="U10" s="19"/>
      <c r="V10" s="19"/>
      <c r="W10" s="19">
        <v>14763000</v>
      </c>
      <c r="X10" s="19">
        <v>32364660</v>
      </c>
      <c r="Y10" s="19">
        <v>-17601660</v>
      </c>
      <c r="Z10" s="20">
        <v>-54.39</v>
      </c>
      <c r="AA10" s="21">
        <v>51546990</v>
      </c>
    </row>
    <row r="11" spans="1:27" ht="13.5">
      <c r="A11" s="22" t="s">
        <v>38</v>
      </c>
      <c r="B11" s="16"/>
      <c r="C11" s="17"/>
      <c r="D11" s="17"/>
      <c r="E11" s="18">
        <v>2065000</v>
      </c>
      <c r="F11" s="19">
        <v>2065000</v>
      </c>
      <c r="G11" s="19">
        <v>224963</v>
      </c>
      <c r="H11" s="19">
        <v>50669</v>
      </c>
      <c r="I11" s="19"/>
      <c r="J11" s="19">
        <v>275632</v>
      </c>
      <c r="K11" s="19"/>
      <c r="L11" s="19"/>
      <c r="M11" s="19">
        <v>35687</v>
      </c>
      <c r="N11" s="19">
        <v>35687</v>
      </c>
      <c r="O11" s="19"/>
      <c r="P11" s="19"/>
      <c r="Q11" s="19"/>
      <c r="R11" s="19"/>
      <c r="S11" s="19"/>
      <c r="T11" s="19"/>
      <c r="U11" s="19"/>
      <c r="V11" s="19"/>
      <c r="W11" s="19">
        <v>311319</v>
      </c>
      <c r="X11" s="19">
        <v>1032083</v>
      </c>
      <c r="Y11" s="19">
        <v>-720764</v>
      </c>
      <c r="Z11" s="20">
        <v>-69.84</v>
      </c>
      <c r="AA11" s="21">
        <v>2065000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-416006705</v>
      </c>
      <c r="F14" s="19">
        <v>-416006705</v>
      </c>
      <c r="G14" s="19">
        <v>-69703434</v>
      </c>
      <c r="H14" s="19">
        <v>-20276624</v>
      </c>
      <c r="I14" s="19">
        <v>-30115177</v>
      </c>
      <c r="J14" s="19">
        <v>-120095235</v>
      </c>
      <c r="K14" s="19">
        <v>-41261411</v>
      </c>
      <c r="L14" s="19">
        <v>-26888509</v>
      </c>
      <c r="M14" s="19">
        <v>-55207366</v>
      </c>
      <c r="N14" s="19">
        <v>-123357286</v>
      </c>
      <c r="O14" s="19"/>
      <c r="P14" s="19"/>
      <c r="Q14" s="19"/>
      <c r="R14" s="19"/>
      <c r="S14" s="19"/>
      <c r="T14" s="19"/>
      <c r="U14" s="19"/>
      <c r="V14" s="19"/>
      <c r="W14" s="19">
        <v>-243452521</v>
      </c>
      <c r="X14" s="19">
        <v>-208012223</v>
      </c>
      <c r="Y14" s="19">
        <v>-35440298</v>
      </c>
      <c r="Z14" s="20">
        <v>17.04</v>
      </c>
      <c r="AA14" s="21">
        <v>-416006705</v>
      </c>
    </row>
    <row r="15" spans="1:27" ht="13.5">
      <c r="A15" s="22" t="s">
        <v>42</v>
      </c>
      <c r="B15" s="16"/>
      <c r="C15" s="17"/>
      <c r="D15" s="17"/>
      <c r="E15" s="18">
        <v>-4753359</v>
      </c>
      <c r="F15" s="19">
        <v>-4753359</v>
      </c>
      <c r="G15" s="19">
        <v>-489105</v>
      </c>
      <c r="H15" s="19">
        <v>-739484</v>
      </c>
      <c r="I15" s="19">
        <v>-677289</v>
      </c>
      <c r="J15" s="19">
        <v>-1905878</v>
      </c>
      <c r="K15" s="19">
        <v>-633711</v>
      </c>
      <c r="L15" s="19">
        <v>-626215</v>
      </c>
      <c r="M15" s="19">
        <v>-769097</v>
      </c>
      <c r="N15" s="19">
        <v>-2029023</v>
      </c>
      <c r="O15" s="19"/>
      <c r="P15" s="19"/>
      <c r="Q15" s="19"/>
      <c r="R15" s="19"/>
      <c r="S15" s="19"/>
      <c r="T15" s="19"/>
      <c r="U15" s="19"/>
      <c r="V15" s="19"/>
      <c r="W15" s="19">
        <v>-3934901</v>
      </c>
      <c r="X15" s="19">
        <v>-2376113</v>
      </c>
      <c r="Y15" s="19">
        <v>-1558788</v>
      </c>
      <c r="Z15" s="20">
        <v>65.6</v>
      </c>
      <c r="AA15" s="21">
        <v>-4753359</v>
      </c>
    </row>
    <row r="16" spans="1:27" ht="13.5">
      <c r="A16" s="22" t="s">
        <v>43</v>
      </c>
      <c r="B16" s="16"/>
      <c r="C16" s="17"/>
      <c r="D16" s="17"/>
      <c r="E16" s="18">
        <v>-4264000</v>
      </c>
      <c r="F16" s="19">
        <v>-4264000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-2130333</v>
      </c>
      <c r="Y16" s="19">
        <v>2130333</v>
      </c>
      <c r="Z16" s="20">
        <v>-100</v>
      </c>
      <c r="AA16" s="21">
        <v>-4264000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78530579</v>
      </c>
      <c r="F17" s="27">
        <f t="shared" si="0"/>
        <v>78530579</v>
      </c>
      <c r="G17" s="27">
        <f t="shared" si="0"/>
        <v>5846823</v>
      </c>
      <c r="H17" s="27">
        <f t="shared" si="0"/>
        <v>7828649</v>
      </c>
      <c r="I17" s="27">
        <f t="shared" si="0"/>
        <v>789430</v>
      </c>
      <c r="J17" s="27">
        <f t="shared" si="0"/>
        <v>14464902</v>
      </c>
      <c r="K17" s="27">
        <f t="shared" si="0"/>
        <v>-10468113</v>
      </c>
      <c r="L17" s="27">
        <f t="shared" si="0"/>
        <v>-5647506</v>
      </c>
      <c r="M17" s="27">
        <f t="shared" si="0"/>
        <v>39481713</v>
      </c>
      <c r="N17" s="27">
        <f t="shared" si="0"/>
        <v>23366094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37830996</v>
      </c>
      <c r="X17" s="27">
        <f t="shared" si="0"/>
        <v>72860261</v>
      </c>
      <c r="Y17" s="27">
        <f t="shared" si="0"/>
        <v>-35029265</v>
      </c>
      <c r="Z17" s="28">
        <f>+IF(X17&lt;&gt;0,+(Y17/X17)*100,0)</f>
        <v>-48.077325718061864</v>
      </c>
      <c r="AA17" s="29">
        <f>SUM(AA6:AA16)</f>
        <v>78530579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94000</v>
      </c>
      <c r="F24" s="19">
        <v>94000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47833</v>
      </c>
      <c r="Y24" s="19">
        <v>-47833</v>
      </c>
      <c r="Z24" s="20">
        <v>-100</v>
      </c>
      <c r="AA24" s="21">
        <v>94000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-62414000</v>
      </c>
      <c r="F26" s="19">
        <v>-62414000</v>
      </c>
      <c r="G26" s="19">
        <v>-8353887</v>
      </c>
      <c r="H26" s="19">
        <v>-3615397</v>
      </c>
      <c r="I26" s="19">
        <v>-560718</v>
      </c>
      <c r="J26" s="19">
        <v>-12530002</v>
      </c>
      <c r="K26" s="19">
        <v>-8363923</v>
      </c>
      <c r="L26" s="19">
        <v>-5107419</v>
      </c>
      <c r="M26" s="19">
        <v>-10891475</v>
      </c>
      <c r="N26" s="19">
        <v>-24362817</v>
      </c>
      <c r="O26" s="19"/>
      <c r="P26" s="19"/>
      <c r="Q26" s="19"/>
      <c r="R26" s="19"/>
      <c r="S26" s="19"/>
      <c r="T26" s="19"/>
      <c r="U26" s="19"/>
      <c r="V26" s="19"/>
      <c r="W26" s="19">
        <v>-36892819</v>
      </c>
      <c r="X26" s="19">
        <v>-31121166</v>
      </c>
      <c r="Y26" s="19">
        <v>-5771653</v>
      </c>
      <c r="Z26" s="20">
        <v>18.55</v>
      </c>
      <c r="AA26" s="21">
        <v>-62414000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-62320000</v>
      </c>
      <c r="F27" s="27">
        <f t="shared" si="1"/>
        <v>-62320000</v>
      </c>
      <c r="G27" s="27">
        <f t="shared" si="1"/>
        <v>-8353887</v>
      </c>
      <c r="H27" s="27">
        <f t="shared" si="1"/>
        <v>-3615397</v>
      </c>
      <c r="I27" s="27">
        <f t="shared" si="1"/>
        <v>-560718</v>
      </c>
      <c r="J27" s="27">
        <f t="shared" si="1"/>
        <v>-12530002</v>
      </c>
      <c r="K27" s="27">
        <f t="shared" si="1"/>
        <v>-8363923</v>
      </c>
      <c r="L27" s="27">
        <f t="shared" si="1"/>
        <v>-5107419</v>
      </c>
      <c r="M27" s="27">
        <f t="shared" si="1"/>
        <v>-10891475</v>
      </c>
      <c r="N27" s="27">
        <f t="shared" si="1"/>
        <v>-24362817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-36892819</v>
      </c>
      <c r="X27" s="27">
        <f t="shared" si="1"/>
        <v>-31073333</v>
      </c>
      <c r="Y27" s="27">
        <f t="shared" si="1"/>
        <v>-5819486</v>
      </c>
      <c r="Z27" s="28">
        <f>+IF(X27&lt;&gt;0,+(Y27/X27)*100,0)</f>
        <v>18.728232339929544</v>
      </c>
      <c r="AA27" s="29">
        <f>SUM(AA21:AA26)</f>
        <v>-62320000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68000</v>
      </c>
      <c r="F33" s="19">
        <v>68000</v>
      </c>
      <c r="G33" s="19">
        <v>5800</v>
      </c>
      <c r="H33" s="36">
        <v>16992</v>
      </c>
      <c r="I33" s="36">
        <v>9982</v>
      </c>
      <c r="J33" s="36">
        <v>32774</v>
      </c>
      <c r="K33" s="19">
        <v>13592</v>
      </c>
      <c r="L33" s="19">
        <v>24807</v>
      </c>
      <c r="M33" s="19">
        <v>6793</v>
      </c>
      <c r="N33" s="19">
        <v>45192</v>
      </c>
      <c r="O33" s="36"/>
      <c r="P33" s="36"/>
      <c r="Q33" s="36"/>
      <c r="R33" s="19"/>
      <c r="S33" s="19"/>
      <c r="T33" s="19"/>
      <c r="U33" s="19"/>
      <c r="V33" s="36"/>
      <c r="W33" s="36">
        <v>77966</v>
      </c>
      <c r="X33" s="36">
        <v>35667</v>
      </c>
      <c r="Y33" s="19">
        <v>42299</v>
      </c>
      <c r="Z33" s="20">
        <v>118.59</v>
      </c>
      <c r="AA33" s="21">
        <v>68000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-5777000</v>
      </c>
      <c r="F35" s="19">
        <v>-5777000</v>
      </c>
      <c r="G35" s="19">
        <v>-52728</v>
      </c>
      <c r="H35" s="19">
        <v>-52728</v>
      </c>
      <c r="I35" s="19">
        <v>-52728</v>
      </c>
      <c r="J35" s="19">
        <v>-158184</v>
      </c>
      <c r="K35" s="19">
        <v>-52728</v>
      </c>
      <c r="L35" s="19">
        <v>-52728</v>
      </c>
      <c r="M35" s="19">
        <v>-52728</v>
      </c>
      <c r="N35" s="19">
        <v>-158184</v>
      </c>
      <c r="O35" s="19"/>
      <c r="P35" s="19"/>
      <c r="Q35" s="19"/>
      <c r="R35" s="19"/>
      <c r="S35" s="19"/>
      <c r="T35" s="19"/>
      <c r="U35" s="19"/>
      <c r="V35" s="19"/>
      <c r="W35" s="19">
        <v>-316368</v>
      </c>
      <c r="X35" s="19">
        <v>-2886416</v>
      </c>
      <c r="Y35" s="19">
        <v>2570048</v>
      </c>
      <c r="Z35" s="20">
        <v>-89.04</v>
      </c>
      <c r="AA35" s="21">
        <v>-5777000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-5709000</v>
      </c>
      <c r="F36" s="27">
        <f t="shared" si="2"/>
        <v>-5709000</v>
      </c>
      <c r="G36" s="27">
        <f t="shared" si="2"/>
        <v>-46928</v>
      </c>
      <c r="H36" s="27">
        <f t="shared" si="2"/>
        <v>-35736</v>
      </c>
      <c r="I36" s="27">
        <f t="shared" si="2"/>
        <v>-42746</v>
      </c>
      <c r="J36" s="27">
        <f t="shared" si="2"/>
        <v>-125410</v>
      </c>
      <c r="K36" s="27">
        <f t="shared" si="2"/>
        <v>-39136</v>
      </c>
      <c r="L36" s="27">
        <f t="shared" si="2"/>
        <v>-27921</v>
      </c>
      <c r="M36" s="27">
        <f t="shared" si="2"/>
        <v>-45935</v>
      </c>
      <c r="N36" s="27">
        <f t="shared" si="2"/>
        <v>-112992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-238402</v>
      </c>
      <c r="X36" s="27">
        <f t="shared" si="2"/>
        <v>-2850749</v>
      </c>
      <c r="Y36" s="27">
        <f t="shared" si="2"/>
        <v>2612347</v>
      </c>
      <c r="Z36" s="28">
        <f>+IF(X36&lt;&gt;0,+(Y36/X36)*100,0)</f>
        <v>-91.63721534235388</v>
      </c>
      <c r="AA36" s="29">
        <f>SUM(AA31:AA35)</f>
        <v>-5709000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10501579</v>
      </c>
      <c r="F38" s="33">
        <f t="shared" si="3"/>
        <v>10501579</v>
      </c>
      <c r="G38" s="33">
        <f t="shared" si="3"/>
        <v>-2553992</v>
      </c>
      <c r="H38" s="33">
        <f t="shared" si="3"/>
        <v>4177516</v>
      </c>
      <c r="I38" s="33">
        <f t="shared" si="3"/>
        <v>185966</v>
      </c>
      <c r="J38" s="33">
        <f t="shared" si="3"/>
        <v>1809490</v>
      </c>
      <c r="K38" s="33">
        <f t="shared" si="3"/>
        <v>-18871172</v>
      </c>
      <c r="L38" s="33">
        <f t="shared" si="3"/>
        <v>-10782846</v>
      </c>
      <c r="M38" s="33">
        <f t="shared" si="3"/>
        <v>28544303</v>
      </c>
      <c r="N38" s="33">
        <f t="shared" si="3"/>
        <v>-1109715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699775</v>
      </c>
      <c r="X38" s="33">
        <f t="shared" si="3"/>
        <v>38936179</v>
      </c>
      <c r="Y38" s="33">
        <f t="shared" si="3"/>
        <v>-38236404</v>
      </c>
      <c r="Z38" s="34">
        <f>+IF(X38&lt;&gt;0,+(Y38/X38)*100,0)</f>
        <v>-98.20276406680789</v>
      </c>
      <c r="AA38" s="35">
        <f>+AA17+AA27+AA36</f>
        <v>10501579</v>
      </c>
    </row>
    <row r="39" spans="1:27" ht="13.5">
      <c r="A39" s="22" t="s">
        <v>59</v>
      </c>
      <c r="B39" s="16"/>
      <c r="C39" s="31"/>
      <c r="D39" s="31"/>
      <c r="E39" s="32">
        <v>30188000</v>
      </c>
      <c r="F39" s="33">
        <v>30188000</v>
      </c>
      <c r="G39" s="33">
        <v>15699756</v>
      </c>
      <c r="H39" s="33">
        <v>13145764</v>
      </c>
      <c r="I39" s="33">
        <v>17323280</v>
      </c>
      <c r="J39" s="33">
        <v>15699756</v>
      </c>
      <c r="K39" s="33">
        <v>17509246</v>
      </c>
      <c r="L39" s="33">
        <v>-1361926</v>
      </c>
      <c r="M39" s="33">
        <v>-12144772</v>
      </c>
      <c r="N39" s="33">
        <v>17509246</v>
      </c>
      <c r="O39" s="33"/>
      <c r="P39" s="33"/>
      <c r="Q39" s="33"/>
      <c r="R39" s="33"/>
      <c r="S39" s="33"/>
      <c r="T39" s="33"/>
      <c r="U39" s="33"/>
      <c r="V39" s="33"/>
      <c r="W39" s="33">
        <v>15699756</v>
      </c>
      <c r="X39" s="33">
        <v>30188000</v>
      </c>
      <c r="Y39" s="33">
        <v>-14488244</v>
      </c>
      <c r="Z39" s="34">
        <v>-47.99</v>
      </c>
      <c r="AA39" s="35">
        <v>30188000</v>
      </c>
    </row>
    <row r="40" spans="1:27" ht="13.5">
      <c r="A40" s="41" t="s">
        <v>60</v>
      </c>
      <c r="B40" s="42"/>
      <c r="C40" s="43"/>
      <c r="D40" s="43"/>
      <c r="E40" s="44">
        <v>40689579</v>
      </c>
      <c r="F40" s="45">
        <v>40689579</v>
      </c>
      <c r="G40" s="45">
        <v>13145764</v>
      </c>
      <c r="H40" s="45">
        <v>17323280</v>
      </c>
      <c r="I40" s="45">
        <v>17509246</v>
      </c>
      <c r="J40" s="45">
        <v>17509246</v>
      </c>
      <c r="K40" s="45">
        <v>-1361926</v>
      </c>
      <c r="L40" s="45">
        <v>-12144772</v>
      </c>
      <c r="M40" s="45">
        <v>16399531</v>
      </c>
      <c r="N40" s="45">
        <v>16399531</v>
      </c>
      <c r="O40" s="45"/>
      <c r="P40" s="45"/>
      <c r="Q40" s="45"/>
      <c r="R40" s="45"/>
      <c r="S40" s="45"/>
      <c r="T40" s="45"/>
      <c r="U40" s="45"/>
      <c r="V40" s="45"/>
      <c r="W40" s="45">
        <v>16399531</v>
      </c>
      <c r="X40" s="45">
        <v>69124179</v>
      </c>
      <c r="Y40" s="45">
        <v>-52724648</v>
      </c>
      <c r="Z40" s="46">
        <v>-76.28</v>
      </c>
      <c r="AA40" s="47">
        <v>40689579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132362068</v>
      </c>
      <c r="F6" s="19">
        <v>132362068</v>
      </c>
      <c r="G6" s="19">
        <v>30940790</v>
      </c>
      <c r="H6" s="19">
        <v>11973603</v>
      </c>
      <c r="I6" s="19">
        <v>20800252</v>
      </c>
      <c r="J6" s="19">
        <v>63714645</v>
      </c>
      <c r="K6" s="19">
        <v>9980506</v>
      </c>
      <c r="L6" s="19">
        <v>10018688</v>
      </c>
      <c r="M6" s="19">
        <v>10000488</v>
      </c>
      <c r="N6" s="19">
        <v>29999682</v>
      </c>
      <c r="O6" s="19"/>
      <c r="P6" s="19"/>
      <c r="Q6" s="19"/>
      <c r="R6" s="19"/>
      <c r="S6" s="19"/>
      <c r="T6" s="19"/>
      <c r="U6" s="19"/>
      <c r="V6" s="19"/>
      <c r="W6" s="19">
        <v>93714327</v>
      </c>
      <c r="X6" s="19">
        <v>67574998</v>
      </c>
      <c r="Y6" s="19">
        <v>26139329</v>
      </c>
      <c r="Z6" s="20">
        <v>38.68</v>
      </c>
      <c r="AA6" s="21">
        <v>132362068</v>
      </c>
    </row>
    <row r="7" spans="1:27" ht="13.5">
      <c r="A7" s="22" t="s">
        <v>34</v>
      </c>
      <c r="B7" s="16"/>
      <c r="C7" s="17"/>
      <c r="D7" s="17"/>
      <c r="E7" s="18">
        <v>311541000</v>
      </c>
      <c r="F7" s="19">
        <v>311541000</v>
      </c>
      <c r="G7" s="19">
        <v>31402866</v>
      </c>
      <c r="H7" s="19">
        <v>37763988</v>
      </c>
      <c r="I7" s="19">
        <v>23876325</v>
      </c>
      <c r="J7" s="19">
        <v>93043179</v>
      </c>
      <c r="K7" s="19">
        <v>25912197</v>
      </c>
      <c r="L7" s="19">
        <v>23440303</v>
      </c>
      <c r="M7" s="19">
        <v>23422725</v>
      </c>
      <c r="N7" s="19">
        <v>72775225</v>
      </c>
      <c r="O7" s="19"/>
      <c r="P7" s="19"/>
      <c r="Q7" s="19"/>
      <c r="R7" s="19"/>
      <c r="S7" s="19"/>
      <c r="T7" s="19"/>
      <c r="U7" s="19"/>
      <c r="V7" s="19"/>
      <c r="W7" s="19">
        <v>165818404</v>
      </c>
      <c r="X7" s="19">
        <v>148034026</v>
      </c>
      <c r="Y7" s="19">
        <v>17784378</v>
      </c>
      <c r="Z7" s="20">
        <v>12.01</v>
      </c>
      <c r="AA7" s="21">
        <v>311541000</v>
      </c>
    </row>
    <row r="8" spans="1:27" ht="13.5">
      <c r="A8" s="22" t="s">
        <v>35</v>
      </c>
      <c r="B8" s="16"/>
      <c r="C8" s="17"/>
      <c r="D8" s="17"/>
      <c r="E8" s="18">
        <v>23186860</v>
      </c>
      <c r="F8" s="19">
        <v>23186860</v>
      </c>
      <c r="G8" s="19">
        <v>2721723</v>
      </c>
      <c r="H8" s="19">
        <v>2347372</v>
      </c>
      <c r="I8" s="19">
        <v>1329937</v>
      </c>
      <c r="J8" s="19">
        <v>6399032</v>
      </c>
      <c r="K8" s="19">
        <v>1077283</v>
      </c>
      <c r="L8" s="19">
        <v>1328025</v>
      </c>
      <c r="M8" s="19">
        <v>1637967</v>
      </c>
      <c r="N8" s="19">
        <v>4043275</v>
      </c>
      <c r="O8" s="19"/>
      <c r="P8" s="19"/>
      <c r="Q8" s="19"/>
      <c r="R8" s="19"/>
      <c r="S8" s="19"/>
      <c r="T8" s="19"/>
      <c r="U8" s="19"/>
      <c r="V8" s="19"/>
      <c r="W8" s="19">
        <v>10442307</v>
      </c>
      <c r="X8" s="19">
        <v>10033026</v>
      </c>
      <c r="Y8" s="19">
        <v>409281</v>
      </c>
      <c r="Z8" s="20">
        <v>4.08</v>
      </c>
      <c r="AA8" s="21">
        <v>23186860</v>
      </c>
    </row>
    <row r="9" spans="1:27" ht="13.5">
      <c r="A9" s="22" t="s">
        <v>36</v>
      </c>
      <c r="B9" s="16"/>
      <c r="C9" s="17"/>
      <c r="D9" s="17"/>
      <c r="E9" s="18">
        <v>208460000</v>
      </c>
      <c r="F9" s="19">
        <v>208460000</v>
      </c>
      <c r="G9" s="19">
        <v>30772720</v>
      </c>
      <c r="H9" s="19">
        <v>45934000</v>
      </c>
      <c r="I9" s="19">
        <v>1227000</v>
      </c>
      <c r="J9" s="19">
        <v>77933720</v>
      </c>
      <c r="K9" s="19"/>
      <c r="L9" s="19"/>
      <c r="M9" s="19">
        <v>61246000</v>
      </c>
      <c r="N9" s="19">
        <v>61246000</v>
      </c>
      <c r="O9" s="19"/>
      <c r="P9" s="19"/>
      <c r="Q9" s="19"/>
      <c r="R9" s="19"/>
      <c r="S9" s="19"/>
      <c r="T9" s="19"/>
      <c r="U9" s="19"/>
      <c r="V9" s="19"/>
      <c r="W9" s="19">
        <v>139179720</v>
      </c>
      <c r="X9" s="19">
        <v>108793334</v>
      </c>
      <c r="Y9" s="19">
        <v>30386386</v>
      </c>
      <c r="Z9" s="20">
        <v>27.93</v>
      </c>
      <c r="AA9" s="21">
        <v>208460000</v>
      </c>
    </row>
    <row r="10" spans="1:27" ht="13.5">
      <c r="A10" s="22" t="s">
        <v>37</v>
      </c>
      <c r="B10" s="16"/>
      <c r="C10" s="17"/>
      <c r="D10" s="17"/>
      <c r="E10" s="18">
        <v>120352734</v>
      </c>
      <c r="F10" s="19">
        <v>120352734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96230668</v>
      </c>
      <c r="Y10" s="19">
        <v>-96230668</v>
      </c>
      <c r="Z10" s="20">
        <v>-100</v>
      </c>
      <c r="AA10" s="21">
        <v>120352734</v>
      </c>
    </row>
    <row r="11" spans="1:27" ht="13.5">
      <c r="A11" s="22" t="s">
        <v>38</v>
      </c>
      <c r="B11" s="16"/>
      <c r="C11" s="17"/>
      <c r="D11" s="17"/>
      <c r="E11" s="18">
        <v>14210000</v>
      </c>
      <c r="F11" s="19">
        <v>14210000</v>
      </c>
      <c r="G11" s="19">
        <v>507814</v>
      </c>
      <c r="H11" s="19">
        <v>1200610</v>
      </c>
      <c r="I11" s="19">
        <v>948526</v>
      </c>
      <c r="J11" s="19">
        <v>2656950</v>
      </c>
      <c r="K11" s="19">
        <v>2522340</v>
      </c>
      <c r="L11" s="19">
        <v>2742337</v>
      </c>
      <c r="M11" s="19">
        <v>1709043</v>
      </c>
      <c r="N11" s="19">
        <v>6973720</v>
      </c>
      <c r="O11" s="19"/>
      <c r="P11" s="19"/>
      <c r="Q11" s="19"/>
      <c r="R11" s="19"/>
      <c r="S11" s="19"/>
      <c r="T11" s="19"/>
      <c r="U11" s="19"/>
      <c r="V11" s="19"/>
      <c r="W11" s="19">
        <v>9630670</v>
      </c>
      <c r="X11" s="19">
        <v>6420000</v>
      </c>
      <c r="Y11" s="19">
        <v>3210670</v>
      </c>
      <c r="Z11" s="20">
        <v>50.01</v>
      </c>
      <c r="AA11" s="21">
        <v>14210000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-627169628</v>
      </c>
      <c r="F14" s="19">
        <v>-627169628</v>
      </c>
      <c r="G14" s="19">
        <v>-49473112</v>
      </c>
      <c r="H14" s="19">
        <v>-52187359</v>
      </c>
      <c r="I14" s="19">
        <v>-40158995</v>
      </c>
      <c r="J14" s="19">
        <v>-141819466</v>
      </c>
      <c r="K14" s="19">
        <v>-33003738</v>
      </c>
      <c r="L14" s="19">
        <v>-48642575</v>
      </c>
      <c r="M14" s="19">
        <v>-33053605</v>
      </c>
      <c r="N14" s="19">
        <v>-114699918</v>
      </c>
      <c r="O14" s="19"/>
      <c r="P14" s="19"/>
      <c r="Q14" s="19"/>
      <c r="R14" s="19"/>
      <c r="S14" s="19"/>
      <c r="T14" s="19"/>
      <c r="U14" s="19"/>
      <c r="V14" s="19"/>
      <c r="W14" s="19">
        <v>-256519384</v>
      </c>
      <c r="X14" s="19">
        <v>-300935071</v>
      </c>
      <c r="Y14" s="19">
        <v>44415687</v>
      </c>
      <c r="Z14" s="20">
        <v>-14.76</v>
      </c>
      <c r="AA14" s="21">
        <v>-627169628</v>
      </c>
    </row>
    <row r="15" spans="1:27" ht="13.5">
      <c r="A15" s="22" t="s">
        <v>42</v>
      </c>
      <c r="B15" s="16"/>
      <c r="C15" s="17"/>
      <c r="D15" s="17"/>
      <c r="E15" s="18">
        <v>-591574</v>
      </c>
      <c r="F15" s="19">
        <v>-591574</v>
      </c>
      <c r="G15" s="19">
        <v>-34293</v>
      </c>
      <c r="H15" s="19">
        <v>-34113</v>
      </c>
      <c r="I15" s="19">
        <v>-91298</v>
      </c>
      <c r="J15" s="19">
        <v>-159704</v>
      </c>
      <c r="K15" s="19">
        <v>-33739</v>
      </c>
      <c r="L15" s="19">
        <v>-32472</v>
      </c>
      <c r="M15" s="19">
        <v>-33359</v>
      </c>
      <c r="N15" s="19">
        <v>-99570</v>
      </c>
      <c r="O15" s="19"/>
      <c r="P15" s="19"/>
      <c r="Q15" s="19"/>
      <c r="R15" s="19"/>
      <c r="S15" s="19"/>
      <c r="T15" s="19"/>
      <c r="U15" s="19"/>
      <c r="V15" s="19"/>
      <c r="W15" s="19">
        <v>-259274</v>
      </c>
      <c r="X15" s="19">
        <v>-302812</v>
      </c>
      <c r="Y15" s="19">
        <v>43538</v>
      </c>
      <c r="Z15" s="20">
        <v>-14.38</v>
      </c>
      <c r="AA15" s="21">
        <v>-591574</v>
      </c>
    </row>
    <row r="16" spans="1:27" ht="13.5">
      <c r="A16" s="22" t="s">
        <v>43</v>
      </c>
      <c r="B16" s="16"/>
      <c r="C16" s="17"/>
      <c r="D16" s="17"/>
      <c r="E16" s="18">
        <v>-1308996</v>
      </c>
      <c r="F16" s="19">
        <v>-1308996</v>
      </c>
      <c r="G16" s="19"/>
      <c r="H16" s="19">
        <v>-101150</v>
      </c>
      <c r="I16" s="19"/>
      <c r="J16" s="19">
        <v>-101150</v>
      </c>
      <c r="K16" s="19">
        <v>-202300</v>
      </c>
      <c r="L16" s="19">
        <v>-101150</v>
      </c>
      <c r="M16" s="19">
        <v>-15293</v>
      </c>
      <c r="N16" s="19">
        <v>-318743</v>
      </c>
      <c r="O16" s="19"/>
      <c r="P16" s="19"/>
      <c r="Q16" s="19"/>
      <c r="R16" s="19"/>
      <c r="S16" s="19"/>
      <c r="T16" s="19"/>
      <c r="U16" s="19"/>
      <c r="V16" s="19"/>
      <c r="W16" s="19">
        <v>-419893</v>
      </c>
      <c r="X16" s="19">
        <v>-654498</v>
      </c>
      <c r="Y16" s="19">
        <v>234605</v>
      </c>
      <c r="Z16" s="20">
        <v>-35.85</v>
      </c>
      <c r="AA16" s="21">
        <v>-1308996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181042464</v>
      </c>
      <c r="F17" s="27">
        <f t="shared" si="0"/>
        <v>181042464</v>
      </c>
      <c r="G17" s="27">
        <f t="shared" si="0"/>
        <v>46838508</v>
      </c>
      <c r="H17" s="27">
        <f t="shared" si="0"/>
        <v>46896951</v>
      </c>
      <c r="I17" s="27">
        <f t="shared" si="0"/>
        <v>7931747</v>
      </c>
      <c r="J17" s="27">
        <f t="shared" si="0"/>
        <v>101667206</v>
      </c>
      <c r="K17" s="27">
        <f t="shared" si="0"/>
        <v>6252549</v>
      </c>
      <c r="L17" s="27">
        <f t="shared" si="0"/>
        <v>-11246844</v>
      </c>
      <c r="M17" s="27">
        <f t="shared" si="0"/>
        <v>64913966</v>
      </c>
      <c r="N17" s="27">
        <f t="shared" si="0"/>
        <v>59919671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161586877</v>
      </c>
      <c r="X17" s="27">
        <f t="shared" si="0"/>
        <v>135193671</v>
      </c>
      <c r="Y17" s="27">
        <f t="shared" si="0"/>
        <v>26393206</v>
      </c>
      <c r="Z17" s="28">
        <f>+IF(X17&lt;&gt;0,+(Y17/X17)*100,0)</f>
        <v>19.5225159615645</v>
      </c>
      <c r="AA17" s="29">
        <f>SUM(AA6:AA16)</f>
        <v>181042464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-210898394</v>
      </c>
      <c r="F26" s="19">
        <v>-210898394</v>
      </c>
      <c r="G26" s="19"/>
      <c r="H26" s="19">
        <v>-3890929</v>
      </c>
      <c r="I26" s="19">
        <v>-1437174</v>
      </c>
      <c r="J26" s="19">
        <v>-5328103</v>
      </c>
      <c r="K26" s="19">
        <v>-8177922</v>
      </c>
      <c r="L26" s="19">
        <v>-6996830</v>
      </c>
      <c r="M26" s="19">
        <v>-15048808</v>
      </c>
      <c r="N26" s="19">
        <v>-30223560</v>
      </c>
      <c r="O26" s="19"/>
      <c r="P26" s="19"/>
      <c r="Q26" s="19"/>
      <c r="R26" s="19"/>
      <c r="S26" s="19"/>
      <c r="T26" s="19"/>
      <c r="U26" s="19"/>
      <c r="V26" s="19"/>
      <c r="W26" s="19">
        <v>-35551663</v>
      </c>
      <c r="X26" s="19">
        <v>-127767562</v>
      </c>
      <c r="Y26" s="19">
        <v>92215899</v>
      </c>
      <c r="Z26" s="20">
        <v>-72.17</v>
      </c>
      <c r="AA26" s="21">
        <v>-210898394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-210898394</v>
      </c>
      <c r="F27" s="27">
        <f t="shared" si="1"/>
        <v>-210898394</v>
      </c>
      <c r="G27" s="27">
        <f t="shared" si="1"/>
        <v>0</v>
      </c>
      <c r="H27" s="27">
        <f t="shared" si="1"/>
        <v>-3890929</v>
      </c>
      <c r="I27" s="27">
        <f t="shared" si="1"/>
        <v>-1437174</v>
      </c>
      <c r="J27" s="27">
        <f t="shared" si="1"/>
        <v>-5328103</v>
      </c>
      <c r="K27" s="27">
        <f t="shared" si="1"/>
        <v>-8177922</v>
      </c>
      <c r="L27" s="27">
        <f t="shared" si="1"/>
        <v>-6996830</v>
      </c>
      <c r="M27" s="27">
        <f t="shared" si="1"/>
        <v>-15048808</v>
      </c>
      <c r="N27" s="27">
        <f t="shared" si="1"/>
        <v>-30223560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-35551663</v>
      </c>
      <c r="X27" s="27">
        <f t="shared" si="1"/>
        <v>-127767562</v>
      </c>
      <c r="Y27" s="27">
        <f t="shared" si="1"/>
        <v>92215899</v>
      </c>
      <c r="Z27" s="28">
        <f>+IF(X27&lt;&gt;0,+(Y27/X27)*100,0)</f>
        <v>-72.17473477344743</v>
      </c>
      <c r="AA27" s="29">
        <f>SUM(AA21:AA26)</f>
        <v>-210898394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5465</v>
      </c>
      <c r="H32" s="19"/>
      <c r="I32" s="19"/>
      <c r="J32" s="19">
        <v>5465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5465</v>
      </c>
      <c r="X32" s="19"/>
      <c r="Y32" s="19">
        <v>5465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12629019</v>
      </c>
      <c r="H33" s="36">
        <v>-15628</v>
      </c>
      <c r="I33" s="36">
        <v>19852</v>
      </c>
      <c r="J33" s="36">
        <v>12633243</v>
      </c>
      <c r="K33" s="19">
        <v>420603</v>
      </c>
      <c r="L33" s="19">
        <v>42511</v>
      </c>
      <c r="M33" s="19">
        <v>53815</v>
      </c>
      <c r="N33" s="19">
        <v>516929</v>
      </c>
      <c r="O33" s="36"/>
      <c r="P33" s="36"/>
      <c r="Q33" s="36"/>
      <c r="R33" s="19"/>
      <c r="S33" s="19"/>
      <c r="T33" s="19"/>
      <c r="U33" s="19"/>
      <c r="V33" s="36"/>
      <c r="W33" s="36">
        <v>13150172</v>
      </c>
      <c r="X33" s="36">
        <v>1164992</v>
      </c>
      <c r="Y33" s="19">
        <v>11985180</v>
      </c>
      <c r="Z33" s="20">
        <v>1028.78</v>
      </c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-490423</v>
      </c>
      <c r="F35" s="19">
        <v>-490423</v>
      </c>
      <c r="G35" s="19">
        <v>-23373</v>
      </c>
      <c r="H35" s="19">
        <v>-23554</v>
      </c>
      <c r="I35" s="19">
        <v>-145679</v>
      </c>
      <c r="J35" s="19">
        <v>-192606</v>
      </c>
      <c r="K35" s="19">
        <v>-23928</v>
      </c>
      <c r="L35" s="19">
        <v>-25195</v>
      </c>
      <c r="M35" s="19">
        <v>-24307</v>
      </c>
      <c r="N35" s="19">
        <v>-73430</v>
      </c>
      <c r="O35" s="19"/>
      <c r="P35" s="19"/>
      <c r="Q35" s="19"/>
      <c r="R35" s="19"/>
      <c r="S35" s="19"/>
      <c r="T35" s="19"/>
      <c r="U35" s="19"/>
      <c r="V35" s="19"/>
      <c r="W35" s="19">
        <v>-266036</v>
      </c>
      <c r="X35" s="19">
        <v>-240187</v>
      </c>
      <c r="Y35" s="19">
        <v>-25849</v>
      </c>
      <c r="Z35" s="20">
        <v>10.76</v>
      </c>
      <c r="AA35" s="21">
        <v>-490423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-490423</v>
      </c>
      <c r="F36" s="27">
        <f t="shared" si="2"/>
        <v>-490423</v>
      </c>
      <c r="G36" s="27">
        <f t="shared" si="2"/>
        <v>12611111</v>
      </c>
      <c r="H36" s="27">
        <f t="shared" si="2"/>
        <v>-39182</v>
      </c>
      <c r="I36" s="27">
        <f t="shared" si="2"/>
        <v>-125827</v>
      </c>
      <c r="J36" s="27">
        <f t="shared" si="2"/>
        <v>12446102</v>
      </c>
      <c r="K36" s="27">
        <f t="shared" si="2"/>
        <v>396675</v>
      </c>
      <c r="L36" s="27">
        <f t="shared" si="2"/>
        <v>17316</v>
      </c>
      <c r="M36" s="27">
        <f t="shared" si="2"/>
        <v>29508</v>
      </c>
      <c r="N36" s="27">
        <f t="shared" si="2"/>
        <v>443499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12889601</v>
      </c>
      <c r="X36" s="27">
        <f t="shared" si="2"/>
        <v>924805</v>
      </c>
      <c r="Y36" s="27">
        <f t="shared" si="2"/>
        <v>11964796</v>
      </c>
      <c r="Z36" s="28">
        <f>+IF(X36&lt;&gt;0,+(Y36/X36)*100,0)</f>
        <v>1293.7641989392357</v>
      </c>
      <c r="AA36" s="29">
        <f>SUM(AA31:AA35)</f>
        <v>-490423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-30346353</v>
      </c>
      <c r="F38" s="33">
        <f t="shared" si="3"/>
        <v>-30346353</v>
      </c>
      <c r="G38" s="33">
        <f t="shared" si="3"/>
        <v>59449619</v>
      </c>
      <c r="H38" s="33">
        <f t="shared" si="3"/>
        <v>42966840</v>
      </c>
      <c r="I38" s="33">
        <f t="shared" si="3"/>
        <v>6368746</v>
      </c>
      <c r="J38" s="33">
        <f t="shared" si="3"/>
        <v>108785205</v>
      </c>
      <c r="K38" s="33">
        <f t="shared" si="3"/>
        <v>-1528698</v>
      </c>
      <c r="L38" s="33">
        <f t="shared" si="3"/>
        <v>-18226358</v>
      </c>
      <c r="M38" s="33">
        <f t="shared" si="3"/>
        <v>49894666</v>
      </c>
      <c r="N38" s="33">
        <f t="shared" si="3"/>
        <v>30139610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138924815</v>
      </c>
      <c r="X38" s="33">
        <f t="shared" si="3"/>
        <v>8350914</v>
      </c>
      <c r="Y38" s="33">
        <f t="shared" si="3"/>
        <v>130573901</v>
      </c>
      <c r="Z38" s="34">
        <f>+IF(X38&lt;&gt;0,+(Y38/X38)*100,0)</f>
        <v>1563.5881413699146</v>
      </c>
      <c r="AA38" s="35">
        <f>+AA17+AA27+AA36</f>
        <v>-30346353</v>
      </c>
    </row>
    <row r="39" spans="1:27" ht="13.5">
      <c r="A39" s="22" t="s">
        <v>59</v>
      </c>
      <c r="B39" s="16"/>
      <c r="C39" s="31"/>
      <c r="D39" s="31"/>
      <c r="E39" s="32">
        <v>210364621</v>
      </c>
      <c r="F39" s="33">
        <v>210364621</v>
      </c>
      <c r="G39" s="33">
        <v>241081294</v>
      </c>
      <c r="H39" s="33">
        <v>300530913</v>
      </c>
      <c r="I39" s="33">
        <v>343497753</v>
      </c>
      <c r="J39" s="33">
        <v>241081294</v>
      </c>
      <c r="K39" s="33">
        <v>349866499</v>
      </c>
      <c r="L39" s="33">
        <v>348337801</v>
      </c>
      <c r="M39" s="33">
        <v>330111443</v>
      </c>
      <c r="N39" s="33">
        <v>349866499</v>
      </c>
      <c r="O39" s="33"/>
      <c r="P39" s="33"/>
      <c r="Q39" s="33"/>
      <c r="R39" s="33"/>
      <c r="S39" s="33"/>
      <c r="T39" s="33"/>
      <c r="U39" s="33"/>
      <c r="V39" s="33"/>
      <c r="W39" s="33">
        <v>241081294</v>
      </c>
      <c r="X39" s="33">
        <v>210364621</v>
      </c>
      <c r="Y39" s="33">
        <v>30716673</v>
      </c>
      <c r="Z39" s="34">
        <v>14.6</v>
      </c>
      <c r="AA39" s="35">
        <v>210364621</v>
      </c>
    </row>
    <row r="40" spans="1:27" ht="13.5">
      <c r="A40" s="41" t="s">
        <v>60</v>
      </c>
      <c r="B40" s="42"/>
      <c r="C40" s="43"/>
      <c r="D40" s="43"/>
      <c r="E40" s="44">
        <v>180018268</v>
      </c>
      <c r="F40" s="45">
        <v>180018268</v>
      </c>
      <c r="G40" s="45">
        <v>300530913</v>
      </c>
      <c r="H40" s="45">
        <v>343497753</v>
      </c>
      <c r="I40" s="45">
        <v>349866499</v>
      </c>
      <c r="J40" s="45">
        <v>349866499</v>
      </c>
      <c r="K40" s="45">
        <v>348337801</v>
      </c>
      <c r="L40" s="45">
        <v>330111443</v>
      </c>
      <c r="M40" s="45">
        <v>380006109</v>
      </c>
      <c r="N40" s="45">
        <v>380006109</v>
      </c>
      <c r="O40" s="45"/>
      <c r="P40" s="45"/>
      <c r="Q40" s="45"/>
      <c r="R40" s="45"/>
      <c r="S40" s="45"/>
      <c r="T40" s="45"/>
      <c r="U40" s="45"/>
      <c r="V40" s="45"/>
      <c r="W40" s="45">
        <v>380006109</v>
      </c>
      <c r="X40" s="45">
        <v>218715535</v>
      </c>
      <c r="Y40" s="45">
        <v>161290574</v>
      </c>
      <c r="Z40" s="46">
        <v>73.74</v>
      </c>
      <c r="AA40" s="47">
        <v>180018268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-77247782</v>
      </c>
      <c r="D7" s="17"/>
      <c r="E7" s="18">
        <v>88641000</v>
      </c>
      <c r="F7" s="19">
        <v>88641000</v>
      </c>
      <c r="G7" s="19">
        <v>6036728</v>
      </c>
      <c r="H7" s="19">
        <v>16039331</v>
      </c>
      <c r="I7" s="19">
        <v>18565672</v>
      </c>
      <c r="J7" s="19">
        <v>40641731</v>
      </c>
      <c r="K7" s="19">
        <v>6272055</v>
      </c>
      <c r="L7" s="19">
        <v>6472591</v>
      </c>
      <c r="M7" s="19">
        <v>6965347</v>
      </c>
      <c r="N7" s="19">
        <v>19709993</v>
      </c>
      <c r="O7" s="19"/>
      <c r="P7" s="19"/>
      <c r="Q7" s="19"/>
      <c r="R7" s="19"/>
      <c r="S7" s="19"/>
      <c r="T7" s="19"/>
      <c r="U7" s="19"/>
      <c r="V7" s="19"/>
      <c r="W7" s="19">
        <v>60351724</v>
      </c>
      <c r="X7" s="19">
        <v>44320500</v>
      </c>
      <c r="Y7" s="19">
        <v>16031224</v>
      </c>
      <c r="Z7" s="20">
        <v>36.17</v>
      </c>
      <c r="AA7" s="21">
        <v>88641000</v>
      </c>
    </row>
    <row r="8" spans="1:27" ht="13.5">
      <c r="A8" s="22" t="s">
        <v>35</v>
      </c>
      <c r="B8" s="16"/>
      <c r="C8" s="17">
        <v>220613518</v>
      </c>
      <c r="D8" s="17"/>
      <c r="E8" s="18">
        <v>1914000</v>
      </c>
      <c r="F8" s="19">
        <v>1914000</v>
      </c>
      <c r="G8" s="19">
        <v>19229112</v>
      </c>
      <c r="H8" s="19">
        <v>129000</v>
      </c>
      <c r="I8" s="19">
        <v>412000</v>
      </c>
      <c r="J8" s="19">
        <v>19770112</v>
      </c>
      <c r="K8" s="19">
        <v>22000</v>
      </c>
      <c r="L8" s="19">
        <v>159000</v>
      </c>
      <c r="M8" s="19">
        <v>1052000</v>
      </c>
      <c r="N8" s="19">
        <v>1233000</v>
      </c>
      <c r="O8" s="19"/>
      <c r="P8" s="19"/>
      <c r="Q8" s="19"/>
      <c r="R8" s="19"/>
      <c r="S8" s="19"/>
      <c r="T8" s="19"/>
      <c r="U8" s="19"/>
      <c r="V8" s="19"/>
      <c r="W8" s="19">
        <v>21003112</v>
      </c>
      <c r="X8" s="19">
        <v>957000</v>
      </c>
      <c r="Y8" s="19">
        <v>20046112</v>
      </c>
      <c r="Z8" s="20">
        <v>2094.68</v>
      </c>
      <c r="AA8" s="21">
        <v>1914000</v>
      </c>
    </row>
    <row r="9" spans="1:27" ht="13.5">
      <c r="A9" s="22" t="s">
        <v>36</v>
      </c>
      <c r="B9" s="16"/>
      <c r="C9" s="17">
        <v>323859768</v>
      </c>
      <c r="D9" s="17"/>
      <c r="E9" s="18">
        <v>338199000</v>
      </c>
      <c r="F9" s="19">
        <v>338199000</v>
      </c>
      <c r="G9" s="19">
        <v>138487000</v>
      </c>
      <c r="H9" s="19">
        <v>2252000</v>
      </c>
      <c r="I9" s="19"/>
      <c r="J9" s="19">
        <v>140739000</v>
      </c>
      <c r="K9" s="19"/>
      <c r="L9" s="19"/>
      <c r="M9" s="19">
        <v>112216000</v>
      </c>
      <c r="N9" s="19">
        <v>112216000</v>
      </c>
      <c r="O9" s="19"/>
      <c r="P9" s="19"/>
      <c r="Q9" s="19"/>
      <c r="R9" s="19"/>
      <c r="S9" s="19"/>
      <c r="T9" s="19"/>
      <c r="U9" s="19"/>
      <c r="V9" s="19"/>
      <c r="W9" s="19">
        <v>252955000</v>
      </c>
      <c r="X9" s="19">
        <v>245977000</v>
      </c>
      <c r="Y9" s="19">
        <v>6978000</v>
      </c>
      <c r="Z9" s="20">
        <v>2.84</v>
      </c>
      <c r="AA9" s="21">
        <v>338199000</v>
      </c>
    </row>
    <row r="10" spans="1:27" ht="13.5">
      <c r="A10" s="22" t="s">
        <v>37</v>
      </c>
      <c r="B10" s="16"/>
      <c r="C10" s="17">
        <v>237940000</v>
      </c>
      <c r="D10" s="17"/>
      <c r="E10" s="18">
        <v>262691000</v>
      </c>
      <c r="F10" s="19">
        <v>262691000</v>
      </c>
      <c r="G10" s="19">
        <v>51059000</v>
      </c>
      <c r="H10" s="19"/>
      <c r="I10" s="19"/>
      <c r="J10" s="19">
        <v>51059000</v>
      </c>
      <c r="K10" s="19"/>
      <c r="L10" s="19"/>
      <c r="M10" s="19">
        <v>113382000</v>
      </c>
      <c r="N10" s="19">
        <v>113382000</v>
      </c>
      <c r="O10" s="19"/>
      <c r="P10" s="19"/>
      <c r="Q10" s="19"/>
      <c r="R10" s="19"/>
      <c r="S10" s="19"/>
      <c r="T10" s="19"/>
      <c r="U10" s="19"/>
      <c r="V10" s="19"/>
      <c r="W10" s="19">
        <v>164441000</v>
      </c>
      <c r="X10" s="19">
        <v>200000000</v>
      </c>
      <c r="Y10" s="19">
        <v>-35559000</v>
      </c>
      <c r="Z10" s="20">
        <v>-17.78</v>
      </c>
      <c r="AA10" s="21">
        <v>262691000</v>
      </c>
    </row>
    <row r="11" spans="1:27" ht="13.5">
      <c r="A11" s="22" t="s">
        <v>38</v>
      </c>
      <c r="B11" s="16"/>
      <c r="C11" s="17">
        <v>32206100</v>
      </c>
      <c r="D11" s="17"/>
      <c r="E11" s="18">
        <v>12571000</v>
      </c>
      <c r="F11" s="19">
        <v>12571000</v>
      </c>
      <c r="G11" s="19"/>
      <c r="H11" s="19">
        <v>73000</v>
      </c>
      <c r="I11" s="19">
        <v>131306000</v>
      </c>
      <c r="J11" s="19">
        <v>131379000</v>
      </c>
      <c r="K11" s="19"/>
      <c r="L11" s="19"/>
      <c r="M11" s="19">
        <v>508000</v>
      </c>
      <c r="N11" s="19">
        <v>508000</v>
      </c>
      <c r="O11" s="19"/>
      <c r="P11" s="19"/>
      <c r="Q11" s="19"/>
      <c r="R11" s="19"/>
      <c r="S11" s="19"/>
      <c r="T11" s="19"/>
      <c r="U11" s="19"/>
      <c r="V11" s="19"/>
      <c r="W11" s="19">
        <v>131887000</v>
      </c>
      <c r="X11" s="19">
        <v>6285498</v>
      </c>
      <c r="Y11" s="19">
        <v>125601502</v>
      </c>
      <c r="Z11" s="20">
        <v>1998.27</v>
      </c>
      <c r="AA11" s="21">
        <v>12571000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-668339808</v>
      </c>
      <c r="D14" s="17"/>
      <c r="E14" s="18">
        <v>-443708000</v>
      </c>
      <c r="F14" s="19">
        <v>-443708000</v>
      </c>
      <c r="G14" s="19">
        <v>-1151664</v>
      </c>
      <c r="H14" s="19">
        <v>-60145000</v>
      </c>
      <c r="I14" s="19">
        <v>-40627000</v>
      </c>
      <c r="J14" s="19">
        <v>-101923664</v>
      </c>
      <c r="K14" s="19">
        <v>-30116000</v>
      </c>
      <c r="L14" s="19">
        <v>-62060122</v>
      </c>
      <c r="M14" s="19">
        <v>-34040398</v>
      </c>
      <c r="N14" s="19">
        <v>-126216520</v>
      </c>
      <c r="O14" s="19"/>
      <c r="P14" s="19"/>
      <c r="Q14" s="19"/>
      <c r="R14" s="19"/>
      <c r="S14" s="19"/>
      <c r="T14" s="19"/>
      <c r="U14" s="19"/>
      <c r="V14" s="19"/>
      <c r="W14" s="19">
        <v>-228140184</v>
      </c>
      <c r="X14" s="19">
        <v>-221850000</v>
      </c>
      <c r="Y14" s="19">
        <v>-6290184</v>
      </c>
      <c r="Z14" s="20">
        <v>2.84</v>
      </c>
      <c r="AA14" s="21">
        <v>-443708000</v>
      </c>
    </row>
    <row r="15" spans="1:27" ht="13.5">
      <c r="A15" s="22" t="s">
        <v>42</v>
      </c>
      <c r="B15" s="16"/>
      <c r="C15" s="17">
        <v>-1125317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-5148000</v>
      </c>
      <c r="I16" s="19">
        <v>-6638000</v>
      </c>
      <c r="J16" s="19">
        <v>-11786000</v>
      </c>
      <c r="K16" s="19">
        <v>-6450000</v>
      </c>
      <c r="L16" s="19">
        <v>-7393316</v>
      </c>
      <c r="M16" s="19"/>
      <c r="N16" s="19">
        <v>-13843316</v>
      </c>
      <c r="O16" s="19"/>
      <c r="P16" s="19"/>
      <c r="Q16" s="19"/>
      <c r="R16" s="19"/>
      <c r="S16" s="19"/>
      <c r="T16" s="19"/>
      <c r="U16" s="19"/>
      <c r="V16" s="19"/>
      <c r="W16" s="19">
        <v>-25629316</v>
      </c>
      <c r="X16" s="19"/>
      <c r="Y16" s="19">
        <v>-25629316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67906479</v>
      </c>
      <c r="D17" s="25">
        <f>SUM(D6:D16)</f>
        <v>0</v>
      </c>
      <c r="E17" s="26">
        <f t="shared" si="0"/>
        <v>260308000</v>
      </c>
      <c r="F17" s="27">
        <f t="shared" si="0"/>
        <v>260308000</v>
      </c>
      <c r="G17" s="27">
        <f t="shared" si="0"/>
        <v>213660176</v>
      </c>
      <c r="H17" s="27">
        <f t="shared" si="0"/>
        <v>-46799669</v>
      </c>
      <c r="I17" s="27">
        <f t="shared" si="0"/>
        <v>103018672</v>
      </c>
      <c r="J17" s="27">
        <f t="shared" si="0"/>
        <v>269879179</v>
      </c>
      <c r="K17" s="27">
        <f t="shared" si="0"/>
        <v>-30271945</v>
      </c>
      <c r="L17" s="27">
        <f t="shared" si="0"/>
        <v>-62821847</v>
      </c>
      <c r="M17" s="27">
        <f t="shared" si="0"/>
        <v>200082949</v>
      </c>
      <c r="N17" s="27">
        <f t="shared" si="0"/>
        <v>106989157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376868336</v>
      </c>
      <c r="X17" s="27">
        <f t="shared" si="0"/>
        <v>275689998</v>
      </c>
      <c r="Y17" s="27">
        <f t="shared" si="0"/>
        <v>101178338</v>
      </c>
      <c r="Z17" s="28">
        <f>+IF(X17&lt;&gt;0,+(Y17/X17)*100,0)</f>
        <v>36.700039440676406</v>
      </c>
      <c r="AA17" s="29">
        <f>SUM(AA6:AA16)</f>
        <v>260308000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-178847490</v>
      </c>
      <c r="D26" s="17"/>
      <c r="E26" s="18">
        <v>-265244000</v>
      </c>
      <c r="F26" s="19">
        <v>-265244000</v>
      </c>
      <c r="G26" s="19"/>
      <c r="H26" s="19">
        <v>-27040000</v>
      </c>
      <c r="I26" s="19">
        <v>-16934000</v>
      </c>
      <c r="J26" s="19">
        <v>-43974000</v>
      </c>
      <c r="K26" s="19">
        <v>-34706000</v>
      </c>
      <c r="L26" s="19">
        <v>-38023000</v>
      </c>
      <c r="M26" s="19">
        <v>-3700000</v>
      </c>
      <c r="N26" s="19">
        <v>-76429000</v>
      </c>
      <c r="O26" s="19"/>
      <c r="P26" s="19"/>
      <c r="Q26" s="19"/>
      <c r="R26" s="19"/>
      <c r="S26" s="19"/>
      <c r="T26" s="19"/>
      <c r="U26" s="19"/>
      <c r="V26" s="19"/>
      <c r="W26" s="19">
        <v>-120403000</v>
      </c>
      <c r="X26" s="19">
        <v>-120000000</v>
      </c>
      <c r="Y26" s="19">
        <v>-403000</v>
      </c>
      <c r="Z26" s="20">
        <v>0.34</v>
      </c>
      <c r="AA26" s="21">
        <v>-265244000</v>
      </c>
    </row>
    <row r="27" spans="1:27" ht="13.5">
      <c r="A27" s="23" t="s">
        <v>51</v>
      </c>
      <c r="B27" s="24"/>
      <c r="C27" s="25">
        <f aca="true" t="shared" si="1" ref="C27:Y27">SUM(C21:C26)</f>
        <v>-178847490</v>
      </c>
      <c r="D27" s="25">
        <f>SUM(D21:D26)</f>
        <v>0</v>
      </c>
      <c r="E27" s="26">
        <f t="shared" si="1"/>
        <v>-265244000</v>
      </c>
      <c r="F27" s="27">
        <f t="shared" si="1"/>
        <v>-265244000</v>
      </c>
      <c r="G27" s="27">
        <f t="shared" si="1"/>
        <v>0</v>
      </c>
      <c r="H27" s="27">
        <f t="shared" si="1"/>
        <v>-27040000</v>
      </c>
      <c r="I27" s="27">
        <f t="shared" si="1"/>
        <v>-16934000</v>
      </c>
      <c r="J27" s="27">
        <f t="shared" si="1"/>
        <v>-43974000</v>
      </c>
      <c r="K27" s="27">
        <f t="shared" si="1"/>
        <v>-34706000</v>
      </c>
      <c r="L27" s="27">
        <f t="shared" si="1"/>
        <v>-38023000</v>
      </c>
      <c r="M27" s="27">
        <f t="shared" si="1"/>
        <v>-3700000</v>
      </c>
      <c r="N27" s="27">
        <f t="shared" si="1"/>
        <v>-76429000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-120403000</v>
      </c>
      <c r="X27" s="27">
        <f t="shared" si="1"/>
        <v>-120000000</v>
      </c>
      <c r="Y27" s="27">
        <f t="shared" si="1"/>
        <v>-403000</v>
      </c>
      <c r="Z27" s="28">
        <f>+IF(X27&lt;&gt;0,+(Y27/X27)*100,0)</f>
        <v>0.3358333333333333</v>
      </c>
      <c r="AA27" s="29">
        <f>SUM(AA21:AA26)</f>
        <v>-265244000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380000</v>
      </c>
      <c r="F33" s="19">
        <v>380000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380000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255271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255271</v>
      </c>
      <c r="D36" s="25">
        <f>SUM(D31:D35)</f>
        <v>0</v>
      </c>
      <c r="E36" s="26">
        <f t="shared" si="2"/>
        <v>380000</v>
      </c>
      <c r="F36" s="27">
        <f t="shared" si="2"/>
        <v>380000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380000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-110685740</v>
      </c>
      <c r="D38" s="31">
        <f>+D17+D27+D36</f>
        <v>0</v>
      </c>
      <c r="E38" s="32">
        <f t="shared" si="3"/>
        <v>-4556000</v>
      </c>
      <c r="F38" s="33">
        <f t="shared" si="3"/>
        <v>-4556000</v>
      </c>
      <c r="G38" s="33">
        <f t="shared" si="3"/>
        <v>213660176</v>
      </c>
      <c r="H38" s="33">
        <f t="shared" si="3"/>
        <v>-73839669</v>
      </c>
      <c r="I38" s="33">
        <f t="shared" si="3"/>
        <v>86084672</v>
      </c>
      <c r="J38" s="33">
        <f t="shared" si="3"/>
        <v>225905179</v>
      </c>
      <c r="K38" s="33">
        <f t="shared" si="3"/>
        <v>-64977945</v>
      </c>
      <c r="L38" s="33">
        <f t="shared" si="3"/>
        <v>-100844847</v>
      </c>
      <c r="M38" s="33">
        <f t="shared" si="3"/>
        <v>196382949</v>
      </c>
      <c r="N38" s="33">
        <f t="shared" si="3"/>
        <v>30560157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256465336</v>
      </c>
      <c r="X38" s="33">
        <f t="shared" si="3"/>
        <v>155689998</v>
      </c>
      <c r="Y38" s="33">
        <f t="shared" si="3"/>
        <v>100775338</v>
      </c>
      <c r="Z38" s="34">
        <f>+IF(X38&lt;&gt;0,+(Y38/X38)*100,0)</f>
        <v>64.72820302817397</v>
      </c>
      <c r="AA38" s="35">
        <f>+AA17+AA27+AA36</f>
        <v>-4556000</v>
      </c>
    </row>
    <row r="39" spans="1:27" ht="13.5">
      <c r="A39" s="22" t="s">
        <v>59</v>
      </c>
      <c r="B39" s="16"/>
      <c r="C39" s="31">
        <v>145087575</v>
      </c>
      <c r="D39" s="31"/>
      <c r="E39" s="32">
        <v>63735000</v>
      </c>
      <c r="F39" s="33">
        <v>63735000</v>
      </c>
      <c r="G39" s="33">
        <v>36715409</v>
      </c>
      <c r="H39" s="33">
        <v>250375585</v>
      </c>
      <c r="I39" s="33">
        <v>176535916</v>
      </c>
      <c r="J39" s="33">
        <v>36715409</v>
      </c>
      <c r="K39" s="33">
        <v>262620588</v>
      </c>
      <c r="L39" s="33">
        <v>197642643</v>
      </c>
      <c r="M39" s="33">
        <v>96797796</v>
      </c>
      <c r="N39" s="33">
        <v>262620588</v>
      </c>
      <c r="O39" s="33"/>
      <c r="P39" s="33"/>
      <c r="Q39" s="33"/>
      <c r="R39" s="33"/>
      <c r="S39" s="33"/>
      <c r="T39" s="33"/>
      <c r="U39" s="33"/>
      <c r="V39" s="33"/>
      <c r="W39" s="33">
        <v>36715409</v>
      </c>
      <c r="X39" s="33">
        <v>63735000</v>
      </c>
      <c r="Y39" s="33">
        <v>-27019591</v>
      </c>
      <c r="Z39" s="34">
        <v>-42.39</v>
      </c>
      <c r="AA39" s="35">
        <v>63735000</v>
      </c>
    </row>
    <row r="40" spans="1:27" ht="13.5">
      <c r="A40" s="41" t="s">
        <v>60</v>
      </c>
      <c r="B40" s="42"/>
      <c r="C40" s="43">
        <v>34401835</v>
      </c>
      <c r="D40" s="43"/>
      <c r="E40" s="44">
        <v>59179000</v>
      </c>
      <c r="F40" s="45">
        <v>59179000</v>
      </c>
      <c r="G40" s="45">
        <v>250375585</v>
      </c>
      <c r="H40" s="45">
        <v>176535916</v>
      </c>
      <c r="I40" s="45">
        <v>262620588</v>
      </c>
      <c r="J40" s="45">
        <v>262620588</v>
      </c>
      <c r="K40" s="45">
        <v>197642643</v>
      </c>
      <c r="L40" s="45">
        <v>96797796</v>
      </c>
      <c r="M40" s="45">
        <v>293180745</v>
      </c>
      <c r="N40" s="45">
        <v>293180745</v>
      </c>
      <c r="O40" s="45"/>
      <c r="P40" s="45"/>
      <c r="Q40" s="45"/>
      <c r="R40" s="45"/>
      <c r="S40" s="45"/>
      <c r="T40" s="45"/>
      <c r="U40" s="45"/>
      <c r="V40" s="45"/>
      <c r="W40" s="45">
        <v>293180745</v>
      </c>
      <c r="X40" s="45">
        <v>219424998</v>
      </c>
      <c r="Y40" s="45">
        <v>73755747</v>
      </c>
      <c r="Z40" s="46">
        <v>33.61</v>
      </c>
      <c r="AA40" s="47">
        <v>59179000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6332869000</v>
      </c>
      <c r="D6" s="17"/>
      <c r="E6" s="18">
        <v>6137543021</v>
      </c>
      <c r="F6" s="19">
        <v>6137543021</v>
      </c>
      <c r="G6" s="19">
        <v>155500823</v>
      </c>
      <c r="H6" s="19">
        <v>194800829</v>
      </c>
      <c r="I6" s="19">
        <v>1247200348</v>
      </c>
      <c r="J6" s="19">
        <v>1597502000</v>
      </c>
      <c r="K6" s="19">
        <v>705619000</v>
      </c>
      <c r="L6" s="19">
        <v>575780000</v>
      </c>
      <c r="M6" s="19">
        <v>575780000</v>
      </c>
      <c r="N6" s="19">
        <v>1857179000</v>
      </c>
      <c r="O6" s="19"/>
      <c r="P6" s="19"/>
      <c r="Q6" s="19"/>
      <c r="R6" s="19"/>
      <c r="S6" s="19"/>
      <c r="T6" s="19"/>
      <c r="U6" s="19"/>
      <c r="V6" s="19"/>
      <c r="W6" s="19">
        <v>3454681000</v>
      </c>
      <c r="X6" s="19">
        <v>3163582259</v>
      </c>
      <c r="Y6" s="19">
        <v>291098741</v>
      </c>
      <c r="Z6" s="20">
        <v>9.2</v>
      </c>
      <c r="AA6" s="21">
        <v>6137543021</v>
      </c>
    </row>
    <row r="7" spans="1:27" ht="13.5">
      <c r="A7" s="22" t="s">
        <v>34</v>
      </c>
      <c r="B7" s="16"/>
      <c r="C7" s="17">
        <v>15597272000</v>
      </c>
      <c r="D7" s="17"/>
      <c r="E7" s="18">
        <v>16724943181</v>
      </c>
      <c r="F7" s="19">
        <v>16724943181</v>
      </c>
      <c r="G7" s="19">
        <v>451836994</v>
      </c>
      <c r="H7" s="19">
        <v>597078586</v>
      </c>
      <c r="I7" s="19">
        <v>2050359725</v>
      </c>
      <c r="J7" s="19">
        <v>3099275305</v>
      </c>
      <c r="K7" s="19">
        <v>1557148000</v>
      </c>
      <c r="L7" s="19">
        <v>1500475000</v>
      </c>
      <c r="M7" s="19">
        <v>1356787000</v>
      </c>
      <c r="N7" s="19">
        <v>4414410000</v>
      </c>
      <c r="O7" s="19"/>
      <c r="P7" s="19"/>
      <c r="Q7" s="19"/>
      <c r="R7" s="19"/>
      <c r="S7" s="19"/>
      <c r="T7" s="19"/>
      <c r="U7" s="19"/>
      <c r="V7" s="19"/>
      <c r="W7" s="19">
        <v>7513685305</v>
      </c>
      <c r="X7" s="19">
        <v>8314010747</v>
      </c>
      <c r="Y7" s="19">
        <v>-800325442</v>
      </c>
      <c r="Z7" s="20">
        <v>-9.63</v>
      </c>
      <c r="AA7" s="21">
        <v>16724943181</v>
      </c>
    </row>
    <row r="8" spans="1:27" ht="13.5">
      <c r="A8" s="22" t="s">
        <v>35</v>
      </c>
      <c r="B8" s="16"/>
      <c r="C8" s="17">
        <v>3886057000</v>
      </c>
      <c r="D8" s="17"/>
      <c r="E8" s="18">
        <v>3348068552</v>
      </c>
      <c r="F8" s="19">
        <v>3348068552</v>
      </c>
      <c r="G8" s="19">
        <v>1755648</v>
      </c>
      <c r="H8" s="19">
        <v>1847440</v>
      </c>
      <c r="I8" s="19">
        <v>837771920</v>
      </c>
      <c r="J8" s="19">
        <v>841375008</v>
      </c>
      <c r="K8" s="19">
        <v>1869020</v>
      </c>
      <c r="L8" s="19">
        <v>1016138950</v>
      </c>
      <c r="M8" s="19">
        <v>1742237</v>
      </c>
      <c r="N8" s="19">
        <v>1019750207</v>
      </c>
      <c r="O8" s="19"/>
      <c r="P8" s="19"/>
      <c r="Q8" s="19"/>
      <c r="R8" s="19"/>
      <c r="S8" s="19"/>
      <c r="T8" s="19"/>
      <c r="U8" s="19"/>
      <c r="V8" s="19"/>
      <c r="W8" s="19">
        <v>1861125215</v>
      </c>
      <c r="X8" s="19">
        <v>1670322531</v>
      </c>
      <c r="Y8" s="19">
        <v>190802684</v>
      </c>
      <c r="Z8" s="20">
        <v>11.42</v>
      </c>
      <c r="AA8" s="21">
        <v>3348068552</v>
      </c>
    </row>
    <row r="9" spans="1:27" ht="13.5">
      <c r="A9" s="22" t="s">
        <v>36</v>
      </c>
      <c r="B9" s="16"/>
      <c r="C9" s="17">
        <v>2439256000</v>
      </c>
      <c r="D9" s="17"/>
      <c r="E9" s="18">
        <v>3063681521</v>
      </c>
      <c r="F9" s="19">
        <v>3063681521</v>
      </c>
      <c r="G9" s="19">
        <v>966408000</v>
      </c>
      <c r="H9" s="19">
        <v>729384000</v>
      </c>
      <c r="I9" s="19">
        <v>-715964000</v>
      </c>
      <c r="J9" s="19">
        <v>979828000</v>
      </c>
      <c r="K9" s="19"/>
      <c r="L9" s="19">
        <v>193661093</v>
      </c>
      <c r="M9" s="19">
        <v>721107020</v>
      </c>
      <c r="N9" s="19">
        <v>914768113</v>
      </c>
      <c r="O9" s="19"/>
      <c r="P9" s="19"/>
      <c r="Q9" s="19"/>
      <c r="R9" s="19"/>
      <c r="S9" s="19"/>
      <c r="T9" s="19"/>
      <c r="U9" s="19"/>
      <c r="V9" s="19"/>
      <c r="W9" s="19">
        <v>1894596113</v>
      </c>
      <c r="X9" s="19">
        <v>1758280410</v>
      </c>
      <c r="Y9" s="19">
        <v>136315703</v>
      </c>
      <c r="Z9" s="20">
        <v>7.75</v>
      </c>
      <c r="AA9" s="21">
        <v>3063681521</v>
      </c>
    </row>
    <row r="10" spans="1:27" ht="13.5">
      <c r="A10" s="22" t="s">
        <v>37</v>
      </c>
      <c r="B10" s="16"/>
      <c r="C10" s="17">
        <v>3331031000</v>
      </c>
      <c r="D10" s="17"/>
      <c r="E10" s="18">
        <v>3689847825</v>
      </c>
      <c r="F10" s="19">
        <v>3689847825</v>
      </c>
      <c r="G10" s="19">
        <v>752422000</v>
      </c>
      <c r="H10" s="19">
        <v>169558622</v>
      </c>
      <c r="I10" s="19">
        <v>83297703</v>
      </c>
      <c r="J10" s="19">
        <v>1005278325</v>
      </c>
      <c r="K10" s="19"/>
      <c r="L10" s="19">
        <v>500069000</v>
      </c>
      <c r="M10" s="19"/>
      <c r="N10" s="19">
        <v>500069000</v>
      </c>
      <c r="O10" s="19"/>
      <c r="P10" s="19"/>
      <c r="Q10" s="19"/>
      <c r="R10" s="19"/>
      <c r="S10" s="19"/>
      <c r="T10" s="19"/>
      <c r="U10" s="19"/>
      <c r="V10" s="19"/>
      <c r="W10" s="19">
        <v>1505347325</v>
      </c>
      <c r="X10" s="19">
        <v>2478203176</v>
      </c>
      <c r="Y10" s="19">
        <v>-972855851</v>
      </c>
      <c r="Z10" s="20">
        <v>-39.26</v>
      </c>
      <c r="AA10" s="21">
        <v>3689847825</v>
      </c>
    </row>
    <row r="11" spans="1:27" ht="13.5">
      <c r="A11" s="22" t="s">
        <v>38</v>
      </c>
      <c r="B11" s="16"/>
      <c r="C11" s="17">
        <v>787285000</v>
      </c>
      <c r="D11" s="17"/>
      <c r="E11" s="18">
        <v>969348752</v>
      </c>
      <c r="F11" s="19">
        <v>969348752</v>
      </c>
      <c r="G11" s="19">
        <v>76324316</v>
      </c>
      <c r="H11" s="19">
        <v>94462397</v>
      </c>
      <c r="I11" s="19">
        <v>35630287</v>
      </c>
      <c r="J11" s="19">
        <v>206417000</v>
      </c>
      <c r="K11" s="19">
        <v>62910676</v>
      </c>
      <c r="L11" s="19">
        <v>107497780</v>
      </c>
      <c r="M11" s="19">
        <v>38052908</v>
      </c>
      <c r="N11" s="19">
        <v>208461364</v>
      </c>
      <c r="O11" s="19"/>
      <c r="P11" s="19"/>
      <c r="Q11" s="19"/>
      <c r="R11" s="19"/>
      <c r="S11" s="19"/>
      <c r="T11" s="19"/>
      <c r="U11" s="19"/>
      <c r="V11" s="19"/>
      <c r="W11" s="19">
        <v>414878364</v>
      </c>
      <c r="X11" s="19">
        <v>333518485</v>
      </c>
      <c r="Y11" s="19">
        <v>81359879</v>
      </c>
      <c r="Z11" s="20">
        <v>24.39</v>
      </c>
      <c r="AA11" s="21">
        <v>969348752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-24391610000</v>
      </c>
      <c r="D14" s="17"/>
      <c r="E14" s="18">
        <v>-26382679158</v>
      </c>
      <c r="F14" s="19">
        <v>-26382679158</v>
      </c>
      <c r="G14" s="19">
        <v>-2189676340</v>
      </c>
      <c r="H14" s="19">
        <v>-2224165202</v>
      </c>
      <c r="I14" s="19">
        <v>-2897506669</v>
      </c>
      <c r="J14" s="19">
        <v>-7311348211</v>
      </c>
      <c r="K14" s="19">
        <v>-2179457666</v>
      </c>
      <c r="L14" s="19">
        <v>-2670233409</v>
      </c>
      <c r="M14" s="19">
        <v>-2314721877</v>
      </c>
      <c r="N14" s="19">
        <v>-7164412952</v>
      </c>
      <c r="O14" s="19"/>
      <c r="P14" s="19"/>
      <c r="Q14" s="19"/>
      <c r="R14" s="19"/>
      <c r="S14" s="19"/>
      <c r="T14" s="19"/>
      <c r="U14" s="19"/>
      <c r="V14" s="19"/>
      <c r="W14" s="19">
        <v>-14475761163</v>
      </c>
      <c r="X14" s="19">
        <v>-13087918033</v>
      </c>
      <c r="Y14" s="19">
        <v>-1387843130</v>
      </c>
      <c r="Z14" s="20">
        <v>10.6</v>
      </c>
      <c r="AA14" s="21">
        <v>-26382679158</v>
      </c>
    </row>
    <row r="15" spans="1:27" ht="13.5">
      <c r="A15" s="22" t="s">
        <v>42</v>
      </c>
      <c r="B15" s="16"/>
      <c r="C15" s="17">
        <v>-968805000</v>
      </c>
      <c r="D15" s="17"/>
      <c r="E15" s="18">
        <v>-1421708992</v>
      </c>
      <c r="F15" s="19">
        <v>-1421708992</v>
      </c>
      <c r="G15" s="19"/>
      <c r="H15" s="19">
        <v>-4749005</v>
      </c>
      <c r="I15" s="19">
        <v>-54339080</v>
      </c>
      <c r="J15" s="19">
        <v>-59088085</v>
      </c>
      <c r="K15" s="19"/>
      <c r="L15" s="19">
        <v>-3145110</v>
      </c>
      <c r="M15" s="19">
        <v>-261929002</v>
      </c>
      <c r="N15" s="19">
        <v>-265074112</v>
      </c>
      <c r="O15" s="19"/>
      <c r="P15" s="19"/>
      <c r="Q15" s="19"/>
      <c r="R15" s="19"/>
      <c r="S15" s="19"/>
      <c r="T15" s="19"/>
      <c r="U15" s="19"/>
      <c r="V15" s="19"/>
      <c r="W15" s="19">
        <v>-324162197</v>
      </c>
      <c r="X15" s="19">
        <v>-873464774</v>
      </c>
      <c r="Y15" s="19">
        <v>549302577</v>
      </c>
      <c r="Z15" s="20">
        <v>-62.89</v>
      </c>
      <c r="AA15" s="21">
        <v>-1421708992</v>
      </c>
    </row>
    <row r="16" spans="1:27" ht="13.5">
      <c r="A16" s="22" t="s">
        <v>43</v>
      </c>
      <c r="B16" s="16"/>
      <c r="C16" s="17">
        <v>-208921000</v>
      </c>
      <c r="D16" s="17"/>
      <c r="E16" s="18">
        <v>-216940399</v>
      </c>
      <c r="F16" s="19">
        <v>-216940399</v>
      </c>
      <c r="G16" s="19"/>
      <c r="H16" s="19"/>
      <c r="I16" s="19">
        <v>-51514000</v>
      </c>
      <c r="J16" s="19">
        <v>-51514000</v>
      </c>
      <c r="K16" s="19"/>
      <c r="L16" s="19"/>
      <c r="M16" s="19">
        <v>-66089000</v>
      </c>
      <c r="N16" s="19">
        <v>-66089000</v>
      </c>
      <c r="O16" s="19"/>
      <c r="P16" s="19"/>
      <c r="Q16" s="19"/>
      <c r="R16" s="19"/>
      <c r="S16" s="19"/>
      <c r="T16" s="19"/>
      <c r="U16" s="19"/>
      <c r="V16" s="19"/>
      <c r="W16" s="19">
        <v>-117603000</v>
      </c>
      <c r="X16" s="19">
        <v>-103319254</v>
      </c>
      <c r="Y16" s="19">
        <v>-14283746</v>
      </c>
      <c r="Z16" s="20">
        <v>13.82</v>
      </c>
      <c r="AA16" s="21">
        <v>-216940399</v>
      </c>
    </row>
    <row r="17" spans="1:27" ht="13.5">
      <c r="A17" s="23" t="s">
        <v>44</v>
      </c>
      <c r="B17" s="24"/>
      <c r="C17" s="25">
        <f aca="true" t="shared" si="0" ref="C17:Y17">SUM(C6:C16)</f>
        <v>6804434000</v>
      </c>
      <c r="D17" s="25">
        <f>SUM(D6:D16)</f>
        <v>0</v>
      </c>
      <c r="E17" s="26">
        <f t="shared" si="0"/>
        <v>5912104303</v>
      </c>
      <c r="F17" s="27">
        <f t="shared" si="0"/>
        <v>5912104303</v>
      </c>
      <c r="G17" s="27">
        <f t="shared" si="0"/>
        <v>214571441</v>
      </c>
      <c r="H17" s="27">
        <f t="shared" si="0"/>
        <v>-441782333</v>
      </c>
      <c r="I17" s="27">
        <f t="shared" si="0"/>
        <v>534936234</v>
      </c>
      <c r="J17" s="27">
        <f t="shared" si="0"/>
        <v>307725342</v>
      </c>
      <c r="K17" s="27">
        <f t="shared" si="0"/>
        <v>148089030</v>
      </c>
      <c r="L17" s="27">
        <f t="shared" si="0"/>
        <v>1220243304</v>
      </c>
      <c r="M17" s="27">
        <f t="shared" si="0"/>
        <v>50729286</v>
      </c>
      <c r="N17" s="27">
        <f t="shared" si="0"/>
        <v>1419061620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1726786962</v>
      </c>
      <c r="X17" s="27">
        <f t="shared" si="0"/>
        <v>3653215547</v>
      </c>
      <c r="Y17" s="27">
        <f t="shared" si="0"/>
        <v>-1926428585</v>
      </c>
      <c r="Z17" s="28">
        <f>+IF(X17&lt;&gt;0,+(Y17/X17)*100,0)</f>
        <v>-52.73240957769306</v>
      </c>
      <c r="AA17" s="29">
        <f>SUM(AA6:AA16)</f>
        <v>5912104303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14543000</v>
      </c>
      <c r="D21" s="17"/>
      <c r="E21" s="18">
        <v>39357900</v>
      </c>
      <c r="F21" s="19">
        <v>39357900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39357900</v>
      </c>
    </row>
    <row r="22" spans="1:27" ht="13.5">
      <c r="A22" s="22" t="s">
        <v>47</v>
      </c>
      <c r="B22" s="16"/>
      <c r="C22" s="17">
        <v>10318000</v>
      </c>
      <c r="D22" s="17"/>
      <c r="E22" s="39">
        <v>-1724000</v>
      </c>
      <c r="F22" s="36">
        <v>-1724000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-1724000</v>
      </c>
    </row>
    <row r="23" spans="1:27" ht="13.5">
      <c r="A23" s="22" t="s">
        <v>48</v>
      </c>
      <c r="B23" s="16"/>
      <c r="C23" s="40"/>
      <c r="D23" s="40"/>
      <c r="E23" s="18">
        <v>-7320000</v>
      </c>
      <c r="F23" s="19">
        <v>-7320000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-7320000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1040594473</v>
      </c>
      <c r="H24" s="19">
        <v>1005844070</v>
      </c>
      <c r="I24" s="19">
        <v>-2046438543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-4916410000</v>
      </c>
      <c r="D26" s="17"/>
      <c r="E26" s="18">
        <v>-6725067000</v>
      </c>
      <c r="F26" s="19">
        <v>-6725067000</v>
      </c>
      <c r="G26" s="19">
        <v>-472191258</v>
      </c>
      <c r="H26" s="19">
        <v>-472191258</v>
      </c>
      <c r="I26" s="19">
        <v>-472191258</v>
      </c>
      <c r="J26" s="19">
        <v>-1416573774</v>
      </c>
      <c r="K26" s="19">
        <v>-415189402</v>
      </c>
      <c r="L26" s="19">
        <v>-423200000</v>
      </c>
      <c r="M26" s="19">
        <v>-198330000</v>
      </c>
      <c r="N26" s="19">
        <v>-1036719402</v>
      </c>
      <c r="O26" s="19"/>
      <c r="P26" s="19"/>
      <c r="Q26" s="19"/>
      <c r="R26" s="19"/>
      <c r="S26" s="19"/>
      <c r="T26" s="19"/>
      <c r="U26" s="19"/>
      <c r="V26" s="19"/>
      <c r="W26" s="19">
        <v>-2453293176</v>
      </c>
      <c r="X26" s="19">
        <v>-2287152955</v>
      </c>
      <c r="Y26" s="19">
        <v>-166140221</v>
      </c>
      <c r="Z26" s="20">
        <v>7.26</v>
      </c>
      <c r="AA26" s="21">
        <v>-6725067000</v>
      </c>
    </row>
    <row r="27" spans="1:27" ht="13.5">
      <c r="A27" s="23" t="s">
        <v>51</v>
      </c>
      <c r="B27" s="24"/>
      <c r="C27" s="25">
        <f aca="true" t="shared" si="1" ref="C27:Y27">SUM(C21:C26)</f>
        <v>-4891549000</v>
      </c>
      <c r="D27" s="25">
        <f>SUM(D21:D26)</f>
        <v>0</v>
      </c>
      <c r="E27" s="26">
        <f t="shared" si="1"/>
        <v>-6694753100</v>
      </c>
      <c r="F27" s="27">
        <f t="shared" si="1"/>
        <v>-6694753100</v>
      </c>
      <c r="G27" s="27">
        <f t="shared" si="1"/>
        <v>568403215</v>
      </c>
      <c r="H27" s="27">
        <f t="shared" si="1"/>
        <v>533652812</v>
      </c>
      <c r="I27" s="27">
        <f t="shared" si="1"/>
        <v>-2518629801</v>
      </c>
      <c r="J27" s="27">
        <f t="shared" si="1"/>
        <v>-1416573774</v>
      </c>
      <c r="K27" s="27">
        <f t="shared" si="1"/>
        <v>-415189402</v>
      </c>
      <c r="L27" s="27">
        <f t="shared" si="1"/>
        <v>-423200000</v>
      </c>
      <c r="M27" s="27">
        <f t="shared" si="1"/>
        <v>-198330000</v>
      </c>
      <c r="N27" s="27">
        <f t="shared" si="1"/>
        <v>-1036719402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-2453293176</v>
      </c>
      <c r="X27" s="27">
        <f t="shared" si="1"/>
        <v>-2287152955</v>
      </c>
      <c r="Y27" s="27">
        <f t="shared" si="1"/>
        <v>-166140221</v>
      </c>
      <c r="Z27" s="28">
        <f>+IF(X27&lt;&gt;0,+(Y27/X27)*100,0)</f>
        <v>7.264062538397218</v>
      </c>
      <c r="AA27" s="29">
        <f>SUM(AA21:AA26)</f>
        <v>-6694753100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1000000000</v>
      </c>
    </row>
    <row r="33" spans="1:27" ht="13.5">
      <c r="A33" s="22" t="s">
        <v>55</v>
      </c>
      <c r="B33" s="16"/>
      <c r="C33" s="17">
        <v>232839000</v>
      </c>
      <c r="D33" s="17"/>
      <c r="E33" s="18">
        <v>88904000</v>
      </c>
      <c r="F33" s="19">
        <v>88904000</v>
      </c>
      <c r="G33" s="19"/>
      <c r="H33" s="36"/>
      <c r="I33" s="36">
        <v>-6120000</v>
      </c>
      <c r="J33" s="36">
        <v>-6120000</v>
      </c>
      <c r="K33" s="19"/>
      <c r="L33" s="19"/>
      <c r="M33" s="19">
        <v>-14367000</v>
      </c>
      <c r="N33" s="19">
        <v>-14367000</v>
      </c>
      <c r="O33" s="36"/>
      <c r="P33" s="36"/>
      <c r="Q33" s="36"/>
      <c r="R33" s="19"/>
      <c r="S33" s="19"/>
      <c r="T33" s="19"/>
      <c r="U33" s="19"/>
      <c r="V33" s="36"/>
      <c r="W33" s="36">
        <v>-20487000</v>
      </c>
      <c r="X33" s="36">
        <v>44400000</v>
      </c>
      <c r="Y33" s="19">
        <v>-64887000</v>
      </c>
      <c r="Z33" s="20">
        <v>-146.14</v>
      </c>
      <c r="AA33" s="21">
        <v>88904000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-1096160000</v>
      </c>
      <c r="D35" s="17"/>
      <c r="E35" s="18">
        <v>-1110477000</v>
      </c>
      <c r="F35" s="19">
        <v>-1110477000</v>
      </c>
      <c r="G35" s="19"/>
      <c r="H35" s="19">
        <v>-45908413</v>
      </c>
      <c r="I35" s="19">
        <v>-213817695</v>
      </c>
      <c r="J35" s="19">
        <v>-259726108</v>
      </c>
      <c r="K35" s="19"/>
      <c r="L35" s="19"/>
      <c r="M35" s="19">
        <v>-151140773</v>
      </c>
      <c r="N35" s="19">
        <v>-151140773</v>
      </c>
      <c r="O35" s="19"/>
      <c r="P35" s="19"/>
      <c r="Q35" s="19"/>
      <c r="R35" s="19"/>
      <c r="S35" s="19"/>
      <c r="T35" s="19"/>
      <c r="U35" s="19"/>
      <c r="V35" s="19"/>
      <c r="W35" s="19">
        <v>-410866881</v>
      </c>
      <c r="X35" s="19">
        <v>-555000000</v>
      </c>
      <c r="Y35" s="19">
        <v>144133119</v>
      </c>
      <c r="Z35" s="20">
        <v>-25.97</v>
      </c>
      <c r="AA35" s="21">
        <v>-1110477000</v>
      </c>
    </row>
    <row r="36" spans="1:27" ht="13.5">
      <c r="A36" s="23" t="s">
        <v>57</v>
      </c>
      <c r="B36" s="24"/>
      <c r="C36" s="25">
        <f aca="true" t="shared" si="2" ref="C36:Y36">SUM(C31:C35)</f>
        <v>-863321000</v>
      </c>
      <c r="D36" s="25">
        <f>SUM(D31:D35)</f>
        <v>0</v>
      </c>
      <c r="E36" s="26">
        <f t="shared" si="2"/>
        <v>-21573000</v>
      </c>
      <c r="F36" s="27">
        <f t="shared" si="2"/>
        <v>-21573000</v>
      </c>
      <c r="G36" s="27">
        <f t="shared" si="2"/>
        <v>0</v>
      </c>
      <c r="H36" s="27">
        <f t="shared" si="2"/>
        <v>-45908413</v>
      </c>
      <c r="I36" s="27">
        <f t="shared" si="2"/>
        <v>-219937695</v>
      </c>
      <c r="J36" s="27">
        <f t="shared" si="2"/>
        <v>-265846108</v>
      </c>
      <c r="K36" s="27">
        <f t="shared" si="2"/>
        <v>0</v>
      </c>
      <c r="L36" s="27">
        <f t="shared" si="2"/>
        <v>0</v>
      </c>
      <c r="M36" s="27">
        <f t="shared" si="2"/>
        <v>-165507773</v>
      </c>
      <c r="N36" s="27">
        <f t="shared" si="2"/>
        <v>-165507773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-431353881</v>
      </c>
      <c r="X36" s="27">
        <f t="shared" si="2"/>
        <v>-510600000</v>
      </c>
      <c r="Y36" s="27">
        <f t="shared" si="2"/>
        <v>79246119</v>
      </c>
      <c r="Z36" s="28">
        <f>+IF(X36&lt;&gt;0,+(Y36/X36)*100,0)</f>
        <v>-15.520195652173912</v>
      </c>
      <c r="AA36" s="29">
        <f>SUM(AA31:AA35)</f>
        <v>-21573000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1049564000</v>
      </c>
      <c r="D38" s="31">
        <f>+D17+D27+D36</f>
        <v>0</v>
      </c>
      <c r="E38" s="32">
        <f t="shared" si="3"/>
        <v>-804221797</v>
      </c>
      <c r="F38" s="33">
        <f t="shared" si="3"/>
        <v>-804221797</v>
      </c>
      <c r="G38" s="33">
        <f t="shared" si="3"/>
        <v>782974656</v>
      </c>
      <c r="H38" s="33">
        <f t="shared" si="3"/>
        <v>45962066</v>
      </c>
      <c r="I38" s="33">
        <f t="shared" si="3"/>
        <v>-2203631262</v>
      </c>
      <c r="J38" s="33">
        <f t="shared" si="3"/>
        <v>-1374694540</v>
      </c>
      <c r="K38" s="33">
        <f t="shared" si="3"/>
        <v>-267100372</v>
      </c>
      <c r="L38" s="33">
        <f t="shared" si="3"/>
        <v>797043304</v>
      </c>
      <c r="M38" s="33">
        <f t="shared" si="3"/>
        <v>-313108487</v>
      </c>
      <c r="N38" s="33">
        <f t="shared" si="3"/>
        <v>216834445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-1157860095</v>
      </c>
      <c r="X38" s="33">
        <f t="shared" si="3"/>
        <v>855462592</v>
      </c>
      <c r="Y38" s="33">
        <f t="shared" si="3"/>
        <v>-2013322687</v>
      </c>
      <c r="Z38" s="34">
        <f>+IF(X38&lt;&gt;0,+(Y38/X38)*100,0)</f>
        <v>-235.34900366514213</v>
      </c>
      <c r="AA38" s="35">
        <f>+AA17+AA27+AA36</f>
        <v>-804221797</v>
      </c>
    </row>
    <row r="39" spans="1:27" ht="13.5">
      <c r="A39" s="22" t="s">
        <v>59</v>
      </c>
      <c r="B39" s="16"/>
      <c r="C39" s="31">
        <v>6166765000</v>
      </c>
      <c r="D39" s="31"/>
      <c r="E39" s="32">
        <v>6243060037</v>
      </c>
      <c r="F39" s="33">
        <v>6243060037</v>
      </c>
      <c r="G39" s="33">
        <v>6904509540</v>
      </c>
      <c r="H39" s="33">
        <v>7687484196</v>
      </c>
      <c r="I39" s="33">
        <v>7733446262</v>
      </c>
      <c r="J39" s="33">
        <v>6904509540</v>
      </c>
      <c r="K39" s="33">
        <v>5529815000</v>
      </c>
      <c r="L39" s="33">
        <v>5262714628</v>
      </c>
      <c r="M39" s="33">
        <v>6059757932</v>
      </c>
      <c r="N39" s="33">
        <v>5529815000</v>
      </c>
      <c r="O39" s="33"/>
      <c r="P39" s="33"/>
      <c r="Q39" s="33"/>
      <c r="R39" s="33"/>
      <c r="S39" s="33"/>
      <c r="T39" s="33"/>
      <c r="U39" s="33"/>
      <c r="V39" s="33"/>
      <c r="W39" s="33">
        <v>6904509540</v>
      </c>
      <c r="X39" s="33">
        <v>6243060037</v>
      </c>
      <c r="Y39" s="33">
        <v>661449503</v>
      </c>
      <c r="Z39" s="34">
        <v>10.59</v>
      </c>
      <c r="AA39" s="35">
        <v>6243060037</v>
      </c>
    </row>
    <row r="40" spans="1:27" ht="13.5">
      <c r="A40" s="41" t="s">
        <v>60</v>
      </c>
      <c r="B40" s="42"/>
      <c r="C40" s="43">
        <v>7216329000</v>
      </c>
      <c r="D40" s="43"/>
      <c r="E40" s="44">
        <v>5438838242</v>
      </c>
      <c r="F40" s="45">
        <v>5438838242</v>
      </c>
      <c r="G40" s="45">
        <v>7687484196</v>
      </c>
      <c r="H40" s="45">
        <v>7733446262</v>
      </c>
      <c r="I40" s="45">
        <v>5529815000</v>
      </c>
      <c r="J40" s="45">
        <v>5529815000</v>
      </c>
      <c r="K40" s="45">
        <v>5262714628</v>
      </c>
      <c r="L40" s="45">
        <v>6059757932</v>
      </c>
      <c r="M40" s="45">
        <v>5746649445</v>
      </c>
      <c r="N40" s="45">
        <v>5746649445</v>
      </c>
      <c r="O40" s="45"/>
      <c r="P40" s="45"/>
      <c r="Q40" s="45"/>
      <c r="R40" s="45"/>
      <c r="S40" s="45"/>
      <c r="T40" s="45"/>
      <c r="U40" s="45"/>
      <c r="V40" s="45"/>
      <c r="W40" s="45">
        <v>5746649445</v>
      </c>
      <c r="X40" s="45">
        <v>7098522631</v>
      </c>
      <c r="Y40" s="45">
        <v>-1351873186</v>
      </c>
      <c r="Z40" s="46">
        <v>-19.04</v>
      </c>
      <c r="AA40" s="47">
        <v>5438838242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61670557</v>
      </c>
      <c r="F6" s="19">
        <v>61670557</v>
      </c>
      <c r="G6" s="19"/>
      <c r="H6" s="19">
        <v>3444168</v>
      </c>
      <c r="I6" s="19">
        <v>4356989</v>
      </c>
      <c r="J6" s="19">
        <v>7801157</v>
      </c>
      <c r="K6" s="19">
        <v>4375292</v>
      </c>
      <c r="L6" s="19">
        <v>4334400</v>
      </c>
      <c r="M6" s="19">
        <v>4166635</v>
      </c>
      <c r="N6" s="19">
        <v>12876327</v>
      </c>
      <c r="O6" s="19"/>
      <c r="P6" s="19"/>
      <c r="Q6" s="19"/>
      <c r="R6" s="19"/>
      <c r="S6" s="19"/>
      <c r="T6" s="19"/>
      <c r="U6" s="19"/>
      <c r="V6" s="19"/>
      <c r="W6" s="19">
        <v>20677484</v>
      </c>
      <c r="X6" s="19">
        <v>33347431</v>
      </c>
      <c r="Y6" s="19">
        <v>-12669947</v>
      </c>
      <c r="Z6" s="20">
        <v>-37.99</v>
      </c>
      <c r="AA6" s="21">
        <v>61670557</v>
      </c>
    </row>
    <row r="7" spans="1:27" ht="13.5">
      <c r="A7" s="22" t="s">
        <v>34</v>
      </c>
      <c r="B7" s="16"/>
      <c r="C7" s="17"/>
      <c r="D7" s="17"/>
      <c r="E7" s="18">
        <v>129230460</v>
      </c>
      <c r="F7" s="19">
        <v>129230460</v>
      </c>
      <c r="G7" s="19">
        <v>3577904</v>
      </c>
      <c r="H7" s="19">
        <v>10838617</v>
      </c>
      <c r="I7" s="19">
        <v>2563796</v>
      </c>
      <c r="J7" s="19">
        <v>16980317</v>
      </c>
      <c r="K7" s="19">
        <v>2318871</v>
      </c>
      <c r="L7" s="19">
        <v>9924845</v>
      </c>
      <c r="M7" s="19">
        <v>8587950</v>
      </c>
      <c r="N7" s="19">
        <v>20831666</v>
      </c>
      <c r="O7" s="19"/>
      <c r="P7" s="19"/>
      <c r="Q7" s="19"/>
      <c r="R7" s="19"/>
      <c r="S7" s="19"/>
      <c r="T7" s="19"/>
      <c r="U7" s="19"/>
      <c r="V7" s="19"/>
      <c r="W7" s="19">
        <v>37811983</v>
      </c>
      <c r="X7" s="19">
        <v>64615230</v>
      </c>
      <c r="Y7" s="19">
        <v>-26803247</v>
      </c>
      <c r="Z7" s="20">
        <v>-41.48</v>
      </c>
      <c r="AA7" s="21">
        <v>129230460</v>
      </c>
    </row>
    <row r="8" spans="1:27" ht="13.5">
      <c r="A8" s="22" t="s">
        <v>35</v>
      </c>
      <c r="B8" s="16"/>
      <c r="C8" s="17">
        <v>185510798</v>
      </c>
      <c r="D8" s="17"/>
      <c r="E8" s="18">
        <v>8788764</v>
      </c>
      <c r="F8" s="19">
        <v>8788764</v>
      </c>
      <c r="G8" s="19">
        <v>227308</v>
      </c>
      <c r="H8" s="19">
        <v>347802</v>
      </c>
      <c r="I8" s="19">
        <v>478840</v>
      </c>
      <c r="J8" s="19">
        <v>1053950</v>
      </c>
      <c r="K8" s="19">
        <v>714115</v>
      </c>
      <c r="L8" s="19">
        <v>843590</v>
      </c>
      <c r="M8" s="19">
        <v>958062</v>
      </c>
      <c r="N8" s="19">
        <v>2515767</v>
      </c>
      <c r="O8" s="19"/>
      <c r="P8" s="19"/>
      <c r="Q8" s="19"/>
      <c r="R8" s="19"/>
      <c r="S8" s="19"/>
      <c r="T8" s="19"/>
      <c r="U8" s="19"/>
      <c r="V8" s="19"/>
      <c r="W8" s="19">
        <v>3569717</v>
      </c>
      <c r="X8" s="19">
        <v>4394382</v>
      </c>
      <c r="Y8" s="19">
        <v>-824665</v>
      </c>
      <c r="Z8" s="20">
        <v>-18.77</v>
      </c>
      <c r="AA8" s="21">
        <v>8788764</v>
      </c>
    </row>
    <row r="9" spans="1:27" ht="13.5">
      <c r="A9" s="22" t="s">
        <v>36</v>
      </c>
      <c r="B9" s="16"/>
      <c r="C9" s="17">
        <v>86591526</v>
      </c>
      <c r="D9" s="17"/>
      <c r="E9" s="18">
        <v>43214001</v>
      </c>
      <c r="F9" s="19">
        <v>43214001</v>
      </c>
      <c r="G9" s="19"/>
      <c r="H9" s="19">
        <v>13991764</v>
      </c>
      <c r="I9" s="19"/>
      <c r="J9" s="19">
        <v>13991764</v>
      </c>
      <c r="K9" s="19">
        <v>11561945</v>
      </c>
      <c r="L9" s="19">
        <v>1390034</v>
      </c>
      <c r="M9" s="19">
        <v>250318</v>
      </c>
      <c r="N9" s="19">
        <v>13202297</v>
      </c>
      <c r="O9" s="19"/>
      <c r="P9" s="19"/>
      <c r="Q9" s="19"/>
      <c r="R9" s="19"/>
      <c r="S9" s="19"/>
      <c r="T9" s="19"/>
      <c r="U9" s="19"/>
      <c r="V9" s="19"/>
      <c r="W9" s="19">
        <v>27194061</v>
      </c>
      <c r="X9" s="19">
        <v>34598401</v>
      </c>
      <c r="Y9" s="19">
        <v>-7404340</v>
      </c>
      <c r="Z9" s="20">
        <v>-21.4</v>
      </c>
      <c r="AA9" s="21">
        <v>43214001</v>
      </c>
    </row>
    <row r="10" spans="1:27" ht="13.5">
      <c r="A10" s="22" t="s">
        <v>37</v>
      </c>
      <c r="B10" s="16"/>
      <c r="C10" s="17"/>
      <c r="D10" s="17"/>
      <c r="E10" s="18">
        <v>24551000</v>
      </c>
      <c r="F10" s="19">
        <v>24551000</v>
      </c>
      <c r="G10" s="19">
        <v>10832000</v>
      </c>
      <c r="H10" s="19">
        <v>3070000</v>
      </c>
      <c r="I10" s="19"/>
      <c r="J10" s="19">
        <v>13902000</v>
      </c>
      <c r="K10" s="19"/>
      <c r="L10" s="19"/>
      <c r="M10" s="19">
        <v>2756000</v>
      </c>
      <c r="N10" s="19">
        <v>2756000</v>
      </c>
      <c r="O10" s="19"/>
      <c r="P10" s="19"/>
      <c r="Q10" s="19"/>
      <c r="R10" s="19"/>
      <c r="S10" s="19"/>
      <c r="T10" s="19"/>
      <c r="U10" s="19"/>
      <c r="V10" s="19"/>
      <c r="W10" s="19">
        <v>16658000</v>
      </c>
      <c r="X10" s="19">
        <v>19613600</v>
      </c>
      <c r="Y10" s="19">
        <v>-2955600</v>
      </c>
      <c r="Z10" s="20">
        <v>-15.07</v>
      </c>
      <c r="AA10" s="21">
        <v>24551000</v>
      </c>
    </row>
    <row r="11" spans="1:27" ht="13.5">
      <c r="A11" s="22" t="s">
        <v>38</v>
      </c>
      <c r="B11" s="16"/>
      <c r="C11" s="17">
        <v>3987004</v>
      </c>
      <c r="D11" s="17"/>
      <c r="E11" s="18">
        <v>2932200</v>
      </c>
      <c r="F11" s="19">
        <v>2932200</v>
      </c>
      <c r="G11" s="19">
        <v>260916</v>
      </c>
      <c r="H11" s="19">
        <v>350276</v>
      </c>
      <c r="I11" s="19">
        <v>361994</v>
      </c>
      <c r="J11" s="19">
        <v>973186</v>
      </c>
      <c r="K11" s="19">
        <v>560224</v>
      </c>
      <c r="L11" s="19">
        <v>339694</v>
      </c>
      <c r="M11" s="19">
        <v>60795</v>
      </c>
      <c r="N11" s="19">
        <v>960713</v>
      </c>
      <c r="O11" s="19"/>
      <c r="P11" s="19"/>
      <c r="Q11" s="19"/>
      <c r="R11" s="19"/>
      <c r="S11" s="19"/>
      <c r="T11" s="19"/>
      <c r="U11" s="19"/>
      <c r="V11" s="19"/>
      <c r="W11" s="19">
        <v>1933899</v>
      </c>
      <c r="X11" s="19">
        <v>1466100</v>
      </c>
      <c r="Y11" s="19">
        <v>467799</v>
      </c>
      <c r="Z11" s="20">
        <v>31.91</v>
      </c>
      <c r="AA11" s="21">
        <v>2932200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-227367006</v>
      </c>
      <c r="D14" s="17"/>
      <c r="E14" s="18">
        <v>-235810430</v>
      </c>
      <c r="F14" s="19">
        <v>-235810430</v>
      </c>
      <c r="G14" s="19">
        <v>7456019</v>
      </c>
      <c r="H14" s="19">
        <v>-40659402</v>
      </c>
      <c r="I14" s="19">
        <v>-18985830</v>
      </c>
      <c r="J14" s="19">
        <v>-52189213</v>
      </c>
      <c r="K14" s="19">
        <v>-17818688</v>
      </c>
      <c r="L14" s="19">
        <v>-27070044</v>
      </c>
      <c r="M14" s="19">
        <v>-11581480</v>
      </c>
      <c r="N14" s="19">
        <v>-56470212</v>
      </c>
      <c r="O14" s="19"/>
      <c r="P14" s="19"/>
      <c r="Q14" s="19"/>
      <c r="R14" s="19"/>
      <c r="S14" s="19"/>
      <c r="T14" s="19"/>
      <c r="U14" s="19"/>
      <c r="V14" s="19"/>
      <c r="W14" s="19">
        <v>-108659425</v>
      </c>
      <c r="X14" s="19">
        <v>-117533508</v>
      </c>
      <c r="Y14" s="19">
        <v>8874083</v>
      </c>
      <c r="Z14" s="20">
        <v>-7.55</v>
      </c>
      <c r="AA14" s="21">
        <v>-235810430</v>
      </c>
    </row>
    <row r="15" spans="1:27" ht="13.5">
      <c r="A15" s="22" t="s">
        <v>42</v>
      </c>
      <c r="B15" s="16"/>
      <c r="C15" s="17">
        <v>-626546</v>
      </c>
      <c r="D15" s="17"/>
      <c r="E15" s="18">
        <v>-585043</v>
      </c>
      <c r="F15" s="19">
        <v>-585043</v>
      </c>
      <c r="G15" s="19"/>
      <c r="H15" s="19"/>
      <c r="I15" s="19">
        <v>-329492</v>
      </c>
      <c r="J15" s="19">
        <v>-329492</v>
      </c>
      <c r="K15" s="19"/>
      <c r="L15" s="19"/>
      <c r="M15" s="19">
        <v>-5506672</v>
      </c>
      <c r="N15" s="19">
        <v>-5506672</v>
      </c>
      <c r="O15" s="19"/>
      <c r="P15" s="19"/>
      <c r="Q15" s="19"/>
      <c r="R15" s="19"/>
      <c r="S15" s="19"/>
      <c r="T15" s="19"/>
      <c r="U15" s="19"/>
      <c r="V15" s="19"/>
      <c r="W15" s="19">
        <v>-5836164</v>
      </c>
      <c r="X15" s="19">
        <v>-585043</v>
      </c>
      <c r="Y15" s="19">
        <v>-5251121</v>
      </c>
      <c r="Z15" s="20">
        <v>897.56</v>
      </c>
      <c r="AA15" s="21">
        <v>-585043</v>
      </c>
    </row>
    <row r="16" spans="1:27" ht="13.5">
      <c r="A16" s="22" t="s">
        <v>43</v>
      </c>
      <c r="B16" s="16"/>
      <c r="C16" s="17"/>
      <c r="D16" s="17"/>
      <c r="E16" s="18">
        <v>-300000</v>
      </c>
      <c r="F16" s="19">
        <v>-300000</v>
      </c>
      <c r="G16" s="19">
        <v>-13162</v>
      </c>
      <c r="H16" s="19">
        <v>-14684</v>
      </c>
      <c r="I16" s="19"/>
      <c r="J16" s="19">
        <v>-27846</v>
      </c>
      <c r="K16" s="19">
        <v>-230599</v>
      </c>
      <c r="L16" s="19">
        <v>-335305</v>
      </c>
      <c r="M16" s="19">
        <v>-478909</v>
      </c>
      <c r="N16" s="19">
        <v>-1044813</v>
      </c>
      <c r="O16" s="19"/>
      <c r="P16" s="19"/>
      <c r="Q16" s="19"/>
      <c r="R16" s="19"/>
      <c r="S16" s="19"/>
      <c r="T16" s="19"/>
      <c r="U16" s="19"/>
      <c r="V16" s="19"/>
      <c r="W16" s="19">
        <v>-1072659</v>
      </c>
      <c r="X16" s="19">
        <v>-150000</v>
      </c>
      <c r="Y16" s="19">
        <v>-922659</v>
      </c>
      <c r="Z16" s="20">
        <v>615.11</v>
      </c>
      <c r="AA16" s="21">
        <v>-300000</v>
      </c>
    </row>
    <row r="17" spans="1:27" ht="13.5">
      <c r="A17" s="23" t="s">
        <v>44</v>
      </c>
      <c r="B17" s="24"/>
      <c r="C17" s="25">
        <f aca="true" t="shared" si="0" ref="C17:Y17">SUM(C6:C16)</f>
        <v>48095776</v>
      </c>
      <c r="D17" s="25">
        <f>SUM(D6:D16)</f>
        <v>0</v>
      </c>
      <c r="E17" s="26">
        <f t="shared" si="0"/>
        <v>33691509</v>
      </c>
      <c r="F17" s="27">
        <f t="shared" si="0"/>
        <v>33691509</v>
      </c>
      <c r="G17" s="27">
        <f t="shared" si="0"/>
        <v>22340985</v>
      </c>
      <c r="H17" s="27">
        <f t="shared" si="0"/>
        <v>-8631459</v>
      </c>
      <c r="I17" s="27">
        <f t="shared" si="0"/>
        <v>-11553703</v>
      </c>
      <c r="J17" s="27">
        <f t="shared" si="0"/>
        <v>2155823</v>
      </c>
      <c r="K17" s="27">
        <f t="shared" si="0"/>
        <v>1481160</v>
      </c>
      <c r="L17" s="27">
        <f t="shared" si="0"/>
        <v>-10572786</v>
      </c>
      <c r="M17" s="27">
        <f t="shared" si="0"/>
        <v>-787301</v>
      </c>
      <c r="N17" s="27">
        <f t="shared" si="0"/>
        <v>-9878927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-7723104</v>
      </c>
      <c r="X17" s="27">
        <f t="shared" si="0"/>
        <v>39766593</v>
      </c>
      <c r="Y17" s="27">
        <f t="shared" si="0"/>
        <v>-47489697</v>
      </c>
      <c r="Z17" s="28">
        <f>+IF(X17&lt;&gt;0,+(Y17/X17)*100,0)</f>
        <v>-119.42108543218677</v>
      </c>
      <c r="AA17" s="29">
        <f>SUM(AA6:AA16)</f>
        <v>33691509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891036</v>
      </c>
      <c r="D21" s="17"/>
      <c r="E21" s="18"/>
      <c r="F21" s="19"/>
      <c r="G21" s="36"/>
      <c r="H21" s="36"/>
      <c r="I21" s="36"/>
      <c r="J21" s="19"/>
      <c r="K21" s="36"/>
      <c r="L21" s="36">
        <v>3794</v>
      </c>
      <c r="M21" s="19"/>
      <c r="N21" s="36">
        <v>3794</v>
      </c>
      <c r="O21" s="36"/>
      <c r="P21" s="36"/>
      <c r="Q21" s="19"/>
      <c r="R21" s="36"/>
      <c r="S21" s="36"/>
      <c r="T21" s="19"/>
      <c r="U21" s="36"/>
      <c r="V21" s="36"/>
      <c r="W21" s="36">
        <v>3794</v>
      </c>
      <c r="X21" s="19"/>
      <c r="Y21" s="36">
        <v>3794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-4250</v>
      </c>
      <c r="F22" s="36">
        <v>-4250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-4250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>
        <v>-5395543</v>
      </c>
      <c r="L23" s="36"/>
      <c r="M23" s="19"/>
      <c r="N23" s="36">
        <v>-5395543</v>
      </c>
      <c r="O23" s="36"/>
      <c r="P23" s="36"/>
      <c r="Q23" s="19"/>
      <c r="R23" s="36"/>
      <c r="S23" s="36"/>
      <c r="T23" s="19"/>
      <c r="U23" s="36"/>
      <c r="V23" s="36"/>
      <c r="W23" s="36">
        <v>-5395543</v>
      </c>
      <c r="X23" s="19"/>
      <c r="Y23" s="36">
        <v>-5395543</v>
      </c>
      <c r="Z23" s="37"/>
      <c r="AA23" s="38"/>
    </row>
    <row r="24" spans="1:27" ht="13.5">
      <c r="A24" s="22" t="s">
        <v>49</v>
      </c>
      <c r="B24" s="16"/>
      <c r="C24" s="17">
        <v>-14645</v>
      </c>
      <c r="D24" s="17"/>
      <c r="E24" s="18">
        <v>5859235</v>
      </c>
      <c r="F24" s="19">
        <v>5859235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5859235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-36537913</v>
      </c>
      <c r="D26" s="17"/>
      <c r="E26" s="18">
        <v>-36714104</v>
      </c>
      <c r="F26" s="19">
        <v>-36714104</v>
      </c>
      <c r="G26" s="19">
        <v>-1510234</v>
      </c>
      <c r="H26" s="19">
        <v>-213899</v>
      </c>
      <c r="I26" s="19"/>
      <c r="J26" s="19">
        <v>-1724133</v>
      </c>
      <c r="K26" s="19"/>
      <c r="L26" s="19">
        <v>-1924587</v>
      </c>
      <c r="M26" s="19">
        <v>-2922099</v>
      </c>
      <c r="N26" s="19">
        <v>-4846686</v>
      </c>
      <c r="O26" s="19"/>
      <c r="P26" s="19"/>
      <c r="Q26" s="19"/>
      <c r="R26" s="19"/>
      <c r="S26" s="19"/>
      <c r="T26" s="19"/>
      <c r="U26" s="19"/>
      <c r="V26" s="19"/>
      <c r="W26" s="19">
        <v>-6570819</v>
      </c>
      <c r="X26" s="19">
        <v>-15038384</v>
      </c>
      <c r="Y26" s="19">
        <v>8467565</v>
      </c>
      <c r="Z26" s="20">
        <v>-56.31</v>
      </c>
      <c r="AA26" s="21">
        <v>-36714104</v>
      </c>
    </row>
    <row r="27" spans="1:27" ht="13.5">
      <c r="A27" s="23" t="s">
        <v>51</v>
      </c>
      <c r="B27" s="24"/>
      <c r="C27" s="25">
        <f aca="true" t="shared" si="1" ref="C27:Y27">SUM(C21:C26)</f>
        <v>-35661522</v>
      </c>
      <c r="D27" s="25">
        <f>SUM(D21:D26)</f>
        <v>0</v>
      </c>
      <c r="E27" s="26">
        <f t="shared" si="1"/>
        <v>-30859119</v>
      </c>
      <c r="F27" s="27">
        <f t="shared" si="1"/>
        <v>-30859119</v>
      </c>
      <c r="G27" s="27">
        <f t="shared" si="1"/>
        <v>-1510234</v>
      </c>
      <c r="H27" s="27">
        <f t="shared" si="1"/>
        <v>-213899</v>
      </c>
      <c r="I27" s="27">
        <f t="shared" si="1"/>
        <v>0</v>
      </c>
      <c r="J27" s="27">
        <f t="shared" si="1"/>
        <v>-1724133</v>
      </c>
      <c r="K27" s="27">
        <f t="shared" si="1"/>
        <v>-5395543</v>
      </c>
      <c r="L27" s="27">
        <f t="shared" si="1"/>
        <v>-1920793</v>
      </c>
      <c r="M27" s="27">
        <f t="shared" si="1"/>
        <v>-2922099</v>
      </c>
      <c r="N27" s="27">
        <f t="shared" si="1"/>
        <v>-10238435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-11962568</v>
      </c>
      <c r="X27" s="27">
        <f t="shared" si="1"/>
        <v>-15038384</v>
      </c>
      <c r="Y27" s="27">
        <f t="shared" si="1"/>
        <v>3075816</v>
      </c>
      <c r="Z27" s="28">
        <f>+IF(X27&lt;&gt;0,+(Y27/X27)*100,0)</f>
        <v>-20.453101875839852</v>
      </c>
      <c r="AA27" s="29">
        <f>SUM(AA21:AA26)</f>
        <v>-30859119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245484</v>
      </c>
      <c r="D33" s="17"/>
      <c r="E33" s="18">
        <v>300000</v>
      </c>
      <c r="F33" s="19">
        <v>300000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300000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-2237515</v>
      </c>
      <c r="D35" s="17"/>
      <c r="E35" s="18">
        <v>-2875809</v>
      </c>
      <c r="F35" s="19">
        <v>-2875809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-2875809</v>
      </c>
      <c r="Y35" s="19">
        <v>2875809</v>
      </c>
      <c r="Z35" s="20">
        <v>-100</v>
      </c>
      <c r="AA35" s="21">
        <v>-2875809</v>
      </c>
    </row>
    <row r="36" spans="1:27" ht="13.5">
      <c r="A36" s="23" t="s">
        <v>57</v>
      </c>
      <c r="B36" s="24"/>
      <c r="C36" s="25">
        <f aca="true" t="shared" si="2" ref="C36:Y36">SUM(C31:C35)</f>
        <v>-1992031</v>
      </c>
      <c r="D36" s="25">
        <f>SUM(D31:D35)</f>
        <v>0</v>
      </c>
      <c r="E36" s="26">
        <f t="shared" si="2"/>
        <v>-2575809</v>
      </c>
      <c r="F36" s="27">
        <f t="shared" si="2"/>
        <v>-2575809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-2875809</v>
      </c>
      <c r="Y36" s="27">
        <f t="shared" si="2"/>
        <v>2875809</v>
      </c>
      <c r="Z36" s="28">
        <f>+IF(X36&lt;&gt;0,+(Y36/X36)*100,0)</f>
        <v>-100</v>
      </c>
      <c r="AA36" s="29">
        <f>SUM(AA31:AA35)</f>
        <v>-2575809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10442223</v>
      </c>
      <c r="D38" s="31">
        <f>+D17+D27+D36</f>
        <v>0</v>
      </c>
      <c r="E38" s="32">
        <f t="shared" si="3"/>
        <v>256581</v>
      </c>
      <c r="F38" s="33">
        <f t="shared" si="3"/>
        <v>256581</v>
      </c>
      <c r="G38" s="33">
        <f t="shared" si="3"/>
        <v>20830751</v>
      </c>
      <c r="H38" s="33">
        <f t="shared" si="3"/>
        <v>-8845358</v>
      </c>
      <c r="I38" s="33">
        <f t="shared" si="3"/>
        <v>-11553703</v>
      </c>
      <c r="J38" s="33">
        <f t="shared" si="3"/>
        <v>431690</v>
      </c>
      <c r="K38" s="33">
        <f t="shared" si="3"/>
        <v>-3914383</v>
      </c>
      <c r="L38" s="33">
        <f t="shared" si="3"/>
        <v>-12493579</v>
      </c>
      <c r="M38" s="33">
        <f t="shared" si="3"/>
        <v>-3709400</v>
      </c>
      <c r="N38" s="33">
        <f t="shared" si="3"/>
        <v>-20117362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-19685672</v>
      </c>
      <c r="X38" s="33">
        <f t="shared" si="3"/>
        <v>21852400</v>
      </c>
      <c r="Y38" s="33">
        <f t="shared" si="3"/>
        <v>-41538072</v>
      </c>
      <c r="Z38" s="34">
        <f>+IF(X38&lt;&gt;0,+(Y38/X38)*100,0)</f>
        <v>-190.08471380717907</v>
      </c>
      <c r="AA38" s="35">
        <f>+AA17+AA27+AA36</f>
        <v>256581</v>
      </c>
    </row>
    <row r="39" spans="1:27" ht="13.5">
      <c r="A39" s="22" t="s">
        <v>59</v>
      </c>
      <c r="B39" s="16"/>
      <c r="C39" s="31">
        <v>57902590</v>
      </c>
      <c r="D39" s="31"/>
      <c r="E39" s="32">
        <v>42379093</v>
      </c>
      <c r="F39" s="33">
        <v>42379093</v>
      </c>
      <c r="G39" s="33"/>
      <c r="H39" s="33">
        <v>20830751</v>
      </c>
      <c r="I39" s="33">
        <v>11985393</v>
      </c>
      <c r="J39" s="33"/>
      <c r="K39" s="33">
        <v>431690</v>
      </c>
      <c r="L39" s="33">
        <v>-3482693</v>
      </c>
      <c r="M39" s="33">
        <v>-15976272</v>
      </c>
      <c r="N39" s="33">
        <v>431690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42379093</v>
      </c>
      <c r="Y39" s="33">
        <v>-42379093</v>
      </c>
      <c r="Z39" s="34">
        <v>-100</v>
      </c>
      <c r="AA39" s="35">
        <v>42379093</v>
      </c>
    </row>
    <row r="40" spans="1:27" ht="13.5">
      <c r="A40" s="41" t="s">
        <v>60</v>
      </c>
      <c r="B40" s="42"/>
      <c r="C40" s="43">
        <v>68344813</v>
      </c>
      <c r="D40" s="43"/>
      <c r="E40" s="44">
        <v>42635671</v>
      </c>
      <c r="F40" s="45">
        <v>42635671</v>
      </c>
      <c r="G40" s="45">
        <v>20830751</v>
      </c>
      <c r="H40" s="45">
        <v>11985393</v>
      </c>
      <c r="I40" s="45">
        <v>431690</v>
      </c>
      <c r="J40" s="45">
        <v>431690</v>
      </c>
      <c r="K40" s="45">
        <v>-3482693</v>
      </c>
      <c r="L40" s="45">
        <v>-15976272</v>
      </c>
      <c r="M40" s="45">
        <v>-19685672</v>
      </c>
      <c r="N40" s="45">
        <v>-19685672</v>
      </c>
      <c r="O40" s="45"/>
      <c r="P40" s="45"/>
      <c r="Q40" s="45"/>
      <c r="R40" s="45"/>
      <c r="S40" s="45"/>
      <c r="T40" s="45"/>
      <c r="U40" s="45"/>
      <c r="V40" s="45"/>
      <c r="W40" s="45">
        <v>-19685672</v>
      </c>
      <c r="X40" s="45">
        <v>64231490</v>
      </c>
      <c r="Y40" s="45">
        <v>-83917162</v>
      </c>
      <c r="Z40" s="46">
        <v>-130.65</v>
      </c>
      <c r="AA40" s="47">
        <v>42635671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22006910</v>
      </c>
      <c r="D6" s="17"/>
      <c r="E6" s="18">
        <v>17663892</v>
      </c>
      <c r="F6" s="19">
        <v>17663892</v>
      </c>
      <c r="G6" s="19">
        <v>431843</v>
      </c>
      <c r="H6" s="19">
        <v>9062907</v>
      </c>
      <c r="I6" s="19">
        <v>1809791</v>
      </c>
      <c r="J6" s="19">
        <v>11304541</v>
      </c>
      <c r="K6" s="19">
        <v>660718</v>
      </c>
      <c r="L6" s="19">
        <v>660217</v>
      </c>
      <c r="M6" s="19">
        <v>555105</v>
      </c>
      <c r="N6" s="19">
        <v>1876040</v>
      </c>
      <c r="O6" s="19"/>
      <c r="P6" s="19"/>
      <c r="Q6" s="19"/>
      <c r="R6" s="19"/>
      <c r="S6" s="19"/>
      <c r="T6" s="19"/>
      <c r="U6" s="19"/>
      <c r="V6" s="19"/>
      <c r="W6" s="19">
        <v>13180581</v>
      </c>
      <c r="X6" s="19">
        <v>8831946</v>
      </c>
      <c r="Y6" s="19">
        <v>4348635</v>
      </c>
      <c r="Z6" s="20">
        <v>49.24</v>
      </c>
      <c r="AA6" s="21">
        <v>17663892</v>
      </c>
    </row>
    <row r="7" spans="1:27" ht="13.5">
      <c r="A7" s="22" t="s">
        <v>34</v>
      </c>
      <c r="B7" s="16"/>
      <c r="C7" s="17">
        <v>13631465</v>
      </c>
      <c r="D7" s="17"/>
      <c r="E7" s="18">
        <v>17991823</v>
      </c>
      <c r="F7" s="19">
        <v>17991823</v>
      </c>
      <c r="G7" s="19">
        <v>963445</v>
      </c>
      <c r="H7" s="19">
        <v>831090</v>
      </c>
      <c r="I7" s="19">
        <v>1126462</v>
      </c>
      <c r="J7" s="19">
        <v>2920997</v>
      </c>
      <c r="K7" s="19">
        <v>1181489</v>
      </c>
      <c r="L7" s="19">
        <v>892647</v>
      </c>
      <c r="M7" s="19">
        <v>899800</v>
      </c>
      <c r="N7" s="19">
        <v>2973936</v>
      </c>
      <c r="O7" s="19"/>
      <c r="P7" s="19"/>
      <c r="Q7" s="19"/>
      <c r="R7" s="19"/>
      <c r="S7" s="19"/>
      <c r="T7" s="19"/>
      <c r="U7" s="19"/>
      <c r="V7" s="19"/>
      <c r="W7" s="19">
        <v>5894933</v>
      </c>
      <c r="X7" s="19"/>
      <c r="Y7" s="19">
        <v>5894933</v>
      </c>
      <c r="Z7" s="20"/>
      <c r="AA7" s="21">
        <v>17991823</v>
      </c>
    </row>
    <row r="8" spans="1:27" ht="13.5">
      <c r="A8" s="22" t="s">
        <v>35</v>
      </c>
      <c r="B8" s="16"/>
      <c r="C8" s="17">
        <v>3103959</v>
      </c>
      <c r="D8" s="17"/>
      <c r="E8" s="18">
        <v>1974517</v>
      </c>
      <c r="F8" s="19">
        <v>1974517</v>
      </c>
      <c r="G8" s="19">
        <v>96740</v>
      </c>
      <c r="H8" s="19">
        <v>188970</v>
      </c>
      <c r="I8" s="19">
        <v>479721</v>
      </c>
      <c r="J8" s="19">
        <v>765431</v>
      </c>
      <c r="K8" s="19">
        <v>324311</v>
      </c>
      <c r="L8" s="19">
        <v>284327</v>
      </c>
      <c r="M8" s="19">
        <v>410235</v>
      </c>
      <c r="N8" s="19">
        <v>1018873</v>
      </c>
      <c r="O8" s="19"/>
      <c r="P8" s="19"/>
      <c r="Q8" s="19"/>
      <c r="R8" s="19"/>
      <c r="S8" s="19"/>
      <c r="T8" s="19"/>
      <c r="U8" s="19"/>
      <c r="V8" s="19"/>
      <c r="W8" s="19">
        <v>1784304</v>
      </c>
      <c r="X8" s="19">
        <v>1039472</v>
      </c>
      <c r="Y8" s="19">
        <v>744832</v>
      </c>
      <c r="Z8" s="20">
        <v>71.65</v>
      </c>
      <c r="AA8" s="21">
        <v>1974517</v>
      </c>
    </row>
    <row r="9" spans="1:27" ht="13.5">
      <c r="A9" s="22" t="s">
        <v>36</v>
      </c>
      <c r="B9" s="16"/>
      <c r="C9" s="17">
        <v>142359127</v>
      </c>
      <c r="D9" s="17"/>
      <c r="E9" s="18">
        <v>114939000</v>
      </c>
      <c r="F9" s="19">
        <v>114939000</v>
      </c>
      <c r="G9" s="19">
        <v>45940000</v>
      </c>
      <c r="H9" s="19">
        <v>2924357</v>
      </c>
      <c r="I9" s="19"/>
      <c r="J9" s="19">
        <v>48864357</v>
      </c>
      <c r="K9" s="19"/>
      <c r="L9" s="19">
        <v>319737</v>
      </c>
      <c r="M9" s="19">
        <v>37854939</v>
      </c>
      <c r="N9" s="19">
        <v>38174676</v>
      </c>
      <c r="O9" s="19"/>
      <c r="P9" s="19"/>
      <c r="Q9" s="19"/>
      <c r="R9" s="19"/>
      <c r="S9" s="19"/>
      <c r="T9" s="19"/>
      <c r="U9" s="19"/>
      <c r="V9" s="19"/>
      <c r="W9" s="19">
        <v>87039033</v>
      </c>
      <c r="X9" s="19">
        <v>88253000</v>
      </c>
      <c r="Y9" s="19">
        <v>-1213967</v>
      </c>
      <c r="Z9" s="20">
        <v>-1.38</v>
      </c>
      <c r="AA9" s="21">
        <v>114939000</v>
      </c>
    </row>
    <row r="10" spans="1:27" ht="13.5">
      <c r="A10" s="22" t="s">
        <v>37</v>
      </c>
      <c r="B10" s="16"/>
      <c r="C10" s="17">
        <v>66936126</v>
      </c>
      <c r="D10" s="17"/>
      <c r="E10" s="18">
        <v>56389000</v>
      </c>
      <c r="F10" s="19">
        <v>56389000</v>
      </c>
      <c r="G10" s="19">
        <v>29301000</v>
      </c>
      <c r="H10" s="19"/>
      <c r="I10" s="19"/>
      <c r="J10" s="19">
        <v>29301000</v>
      </c>
      <c r="K10" s="19"/>
      <c r="L10" s="19"/>
      <c r="M10" s="19">
        <v>18477000</v>
      </c>
      <c r="N10" s="19">
        <v>18477000</v>
      </c>
      <c r="O10" s="19"/>
      <c r="P10" s="19"/>
      <c r="Q10" s="19"/>
      <c r="R10" s="19"/>
      <c r="S10" s="19"/>
      <c r="T10" s="19"/>
      <c r="U10" s="19"/>
      <c r="V10" s="19"/>
      <c r="W10" s="19">
        <v>47778000</v>
      </c>
      <c r="X10" s="19">
        <v>18278000</v>
      </c>
      <c r="Y10" s="19">
        <v>29500000</v>
      </c>
      <c r="Z10" s="20">
        <v>161.4</v>
      </c>
      <c r="AA10" s="21">
        <v>56389000</v>
      </c>
    </row>
    <row r="11" spans="1:27" ht="13.5">
      <c r="A11" s="22" t="s">
        <v>38</v>
      </c>
      <c r="B11" s="16"/>
      <c r="C11" s="17">
        <v>10368197</v>
      </c>
      <c r="D11" s="17"/>
      <c r="E11" s="18">
        <v>11063683</v>
      </c>
      <c r="F11" s="19">
        <v>11063683</v>
      </c>
      <c r="G11" s="19">
        <v>794852</v>
      </c>
      <c r="H11" s="19">
        <v>1145969</v>
      </c>
      <c r="I11" s="19">
        <v>1165484</v>
      </c>
      <c r="J11" s="19">
        <v>3106305</v>
      </c>
      <c r="K11" s="19">
        <v>1213780</v>
      </c>
      <c r="L11" s="19">
        <v>941498</v>
      </c>
      <c r="M11" s="19">
        <v>1106311</v>
      </c>
      <c r="N11" s="19">
        <v>3261589</v>
      </c>
      <c r="O11" s="19"/>
      <c r="P11" s="19"/>
      <c r="Q11" s="19"/>
      <c r="R11" s="19"/>
      <c r="S11" s="19"/>
      <c r="T11" s="19"/>
      <c r="U11" s="19"/>
      <c r="V11" s="19"/>
      <c r="W11" s="19">
        <v>6367894</v>
      </c>
      <c r="X11" s="19">
        <v>5362176</v>
      </c>
      <c r="Y11" s="19">
        <v>1005718</v>
      </c>
      <c r="Z11" s="20">
        <v>18.76</v>
      </c>
      <c r="AA11" s="21">
        <v>11063683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-147527175</v>
      </c>
      <c r="D14" s="17"/>
      <c r="E14" s="18">
        <v>-99439043</v>
      </c>
      <c r="F14" s="19">
        <v>-99439043</v>
      </c>
      <c r="G14" s="19">
        <v>-40000000</v>
      </c>
      <c r="H14" s="19">
        <v>-11351590</v>
      </c>
      <c r="I14" s="19">
        <v>-9282081</v>
      </c>
      <c r="J14" s="19">
        <v>-60633671</v>
      </c>
      <c r="K14" s="19">
        <v>-8390779</v>
      </c>
      <c r="L14" s="19">
        <v>-7599940</v>
      </c>
      <c r="M14" s="19">
        <v>-6402909</v>
      </c>
      <c r="N14" s="19">
        <v>-22393628</v>
      </c>
      <c r="O14" s="19"/>
      <c r="P14" s="19"/>
      <c r="Q14" s="19"/>
      <c r="R14" s="19"/>
      <c r="S14" s="19"/>
      <c r="T14" s="19"/>
      <c r="U14" s="19"/>
      <c r="V14" s="19"/>
      <c r="W14" s="19">
        <v>-83027299</v>
      </c>
      <c r="X14" s="19">
        <v>-51121855</v>
      </c>
      <c r="Y14" s="19">
        <v>-31905444</v>
      </c>
      <c r="Z14" s="20">
        <v>62.41</v>
      </c>
      <c r="AA14" s="21">
        <v>-99439043</v>
      </c>
    </row>
    <row r="15" spans="1:27" ht="13.5">
      <c r="A15" s="22" t="s">
        <v>42</v>
      </c>
      <c r="B15" s="16"/>
      <c r="C15" s="17">
        <v>-15442</v>
      </c>
      <c r="D15" s="17"/>
      <c r="E15" s="18">
        <v>-6222</v>
      </c>
      <c r="F15" s="19">
        <v>-6222</v>
      </c>
      <c r="G15" s="19"/>
      <c r="H15" s="19"/>
      <c r="I15" s="19"/>
      <c r="J15" s="19"/>
      <c r="K15" s="19"/>
      <c r="L15" s="19">
        <v>-445</v>
      </c>
      <c r="M15" s="19"/>
      <c r="N15" s="19">
        <v>-445</v>
      </c>
      <c r="O15" s="19"/>
      <c r="P15" s="19"/>
      <c r="Q15" s="19"/>
      <c r="R15" s="19"/>
      <c r="S15" s="19"/>
      <c r="T15" s="19"/>
      <c r="U15" s="19"/>
      <c r="V15" s="19"/>
      <c r="W15" s="19">
        <v>-445</v>
      </c>
      <c r="X15" s="19">
        <v>-6222</v>
      </c>
      <c r="Y15" s="19">
        <v>5777</v>
      </c>
      <c r="Z15" s="20">
        <v>-92.85</v>
      </c>
      <c r="AA15" s="21">
        <v>-6222</v>
      </c>
    </row>
    <row r="16" spans="1:27" ht="13.5">
      <c r="A16" s="22" t="s">
        <v>43</v>
      </c>
      <c r="B16" s="16"/>
      <c r="C16" s="17">
        <v>-3234786</v>
      </c>
      <c r="D16" s="17"/>
      <c r="E16" s="18">
        <v>-3300000</v>
      </c>
      <c r="F16" s="19">
        <v>-3300000</v>
      </c>
      <c r="G16" s="19"/>
      <c r="H16" s="19">
        <v>-342930</v>
      </c>
      <c r="I16" s="19">
        <v>-201794</v>
      </c>
      <c r="J16" s="19">
        <v>-544724</v>
      </c>
      <c r="K16" s="19">
        <v>-199296</v>
      </c>
      <c r="L16" s="19">
        <v>-307604</v>
      </c>
      <c r="M16" s="19">
        <v>-196949</v>
      </c>
      <c r="N16" s="19">
        <v>-703849</v>
      </c>
      <c r="O16" s="19"/>
      <c r="P16" s="19"/>
      <c r="Q16" s="19"/>
      <c r="R16" s="19"/>
      <c r="S16" s="19"/>
      <c r="T16" s="19"/>
      <c r="U16" s="19"/>
      <c r="V16" s="19"/>
      <c r="W16" s="19">
        <v>-1248573</v>
      </c>
      <c r="X16" s="19">
        <v>-1650000</v>
      </c>
      <c r="Y16" s="19">
        <v>401427</v>
      </c>
      <c r="Z16" s="20">
        <v>-24.33</v>
      </c>
      <c r="AA16" s="21">
        <v>-3300000</v>
      </c>
    </row>
    <row r="17" spans="1:27" ht="13.5">
      <c r="A17" s="23" t="s">
        <v>44</v>
      </c>
      <c r="B17" s="24"/>
      <c r="C17" s="25">
        <f aca="true" t="shared" si="0" ref="C17:Y17">SUM(C6:C16)</f>
        <v>107628381</v>
      </c>
      <c r="D17" s="25">
        <f>SUM(D6:D16)</f>
        <v>0</v>
      </c>
      <c r="E17" s="26">
        <f t="shared" si="0"/>
        <v>117276650</v>
      </c>
      <c r="F17" s="27">
        <f t="shared" si="0"/>
        <v>117276650</v>
      </c>
      <c r="G17" s="27">
        <f t="shared" si="0"/>
        <v>37527880</v>
      </c>
      <c r="H17" s="27">
        <f t="shared" si="0"/>
        <v>2458773</v>
      </c>
      <c r="I17" s="27">
        <f t="shared" si="0"/>
        <v>-4902417</v>
      </c>
      <c r="J17" s="27">
        <f t="shared" si="0"/>
        <v>35084236</v>
      </c>
      <c r="K17" s="27">
        <f t="shared" si="0"/>
        <v>-5209777</v>
      </c>
      <c r="L17" s="27">
        <f t="shared" si="0"/>
        <v>-4809563</v>
      </c>
      <c r="M17" s="27">
        <f t="shared" si="0"/>
        <v>52703532</v>
      </c>
      <c r="N17" s="27">
        <f t="shared" si="0"/>
        <v>42684192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77768428</v>
      </c>
      <c r="X17" s="27">
        <f t="shared" si="0"/>
        <v>68986517</v>
      </c>
      <c r="Y17" s="27">
        <f t="shared" si="0"/>
        <v>8781911</v>
      </c>
      <c r="Z17" s="28">
        <f>+IF(X17&lt;&gt;0,+(Y17/X17)*100,0)</f>
        <v>12.729894741605813</v>
      </c>
      <c r="AA17" s="29">
        <f>SUM(AA6:AA16)</f>
        <v>117276650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-103188129</v>
      </c>
      <c r="D26" s="17"/>
      <c r="E26" s="18">
        <v>-88785358</v>
      </c>
      <c r="F26" s="19">
        <v>-88785358</v>
      </c>
      <c r="G26" s="19"/>
      <c r="H26" s="19">
        <v>-13339336</v>
      </c>
      <c r="I26" s="19">
        <v>-6259746</v>
      </c>
      <c r="J26" s="19">
        <v>-19599082</v>
      </c>
      <c r="K26" s="19">
        <v>-9323456</v>
      </c>
      <c r="L26" s="19">
        <v>-6195133</v>
      </c>
      <c r="M26" s="19">
        <v>-16142542</v>
      </c>
      <c r="N26" s="19">
        <v>-31661131</v>
      </c>
      <c r="O26" s="19"/>
      <c r="P26" s="19"/>
      <c r="Q26" s="19"/>
      <c r="R26" s="19"/>
      <c r="S26" s="19"/>
      <c r="T26" s="19"/>
      <c r="U26" s="19"/>
      <c r="V26" s="19"/>
      <c r="W26" s="19">
        <v>-51260213</v>
      </c>
      <c r="X26" s="19">
        <v>-26840836</v>
      </c>
      <c r="Y26" s="19">
        <v>-24419377</v>
      </c>
      <c r="Z26" s="20">
        <v>90.98</v>
      </c>
      <c r="AA26" s="21">
        <v>-88785358</v>
      </c>
    </row>
    <row r="27" spans="1:27" ht="13.5">
      <c r="A27" s="23" t="s">
        <v>51</v>
      </c>
      <c r="B27" s="24"/>
      <c r="C27" s="25">
        <f aca="true" t="shared" si="1" ref="C27:Y27">SUM(C21:C26)</f>
        <v>-103188129</v>
      </c>
      <c r="D27" s="25">
        <f>SUM(D21:D26)</f>
        <v>0</v>
      </c>
      <c r="E27" s="26">
        <f t="shared" si="1"/>
        <v>-88785358</v>
      </c>
      <c r="F27" s="27">
        <f t="shared" si="1"/>
        <v>-88785358</v>
      </c>
      <c r="G27" s="27">
        <f t="shared" si="1"/>
        <v>0</v>
      </c>
      <c r="H27" s="27">
        <f t="shared" si="1"/>
        <v>-13339336</v>
      </c>
      <c r="I27" s="27">
        <f t="shared" si="1"/>
        <v>-6259746</v>
      </c>
      <c r="J27" s="27">
        <f t="shared" si="1"/>
        <v>-19599082</v>
      </c>
      <c r="K27" s="27">
        <f t="shared" si="1"/>
        <v>-9323456</v>
      </c>
      <c r="L27" s="27">
        <f t="shared" si="1"/>
        <v>-6195133</v>
      </c>
      <c r="M27" s="27">
        <f t="shared" si="1"/>
        <v>-16142542</v>
      </c>
      <c r="N27" s="27">
        <f t="shared" si="1"/>
        <v>-31661131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-51260213</v>
      </c>
      <c r="X27" s="27">
        <f t="shared" si="1"/>
        <v>-26840836</v>
      </c>
      <c r="Y27" s="27">
        <f t="shared" si="1"/>
        <v>-24419377</v>
      </c>
      <c r="Z27" s="28">
        <f>+IF(X27&lt;&gt;0,+(Y27/X27)*100,0)</f>
        <v>90.97845163988185</v>
      </c>
      <c r="AA27" s="29">
        <f>SUM(AA21:AA26)</f>
        <v>-88785358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-242142</v>
      </c>
      <c r="D35" s="17"/>
      <c r="E35" s="18">
        <v>-122570</v>
      </c>
      <c r="F35" s="19">
        <v>-122570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-122570</v>
      </c>
      <c r="Y35" s="19">
        <v>122570</v>
      </c>
      <c r="Z35" s="20">
        <v>-100</v>
      </c>
      <c r="AA35" s="21">
        <v>-122570</v>
      </c>
    </row>
    <row r="36" spans="1:27" ht="13.5">
      <c r="A36" s="23" t="s">
        <v>57</v>
      </c>
      <c r="B36" s="24"/>
      <c r="C36" s="25">
        <f aca="true" t="shared" si="2" ref="C36:Y36">SUM(C31:C35)</f>
        <v>-242142</v>
      </c>
      <c r="D36" s="25">
        <f>SUM(D31:D35)</f>
        <v>0</v>
      </c>
      <c r="E36" s="26">
        <f t="shared" si="2"/>
        <v>-122570</v>
      </c>
      <c r="F36" s="27">
        <f t="shared" si="2"/>
        <v>-122570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-122570</v>
      </c>
      <c r="Y36" s="27">
        <f t="shared" si="2"/>
        <v>122570</v>
      </c>
      <c r="Z36" s="28">
        <f>+IF(X36&lt;&gt;0,+(Y36/X36)*100,0)</f>
        <v>-100</v>
      </c>
      <c r="AA36" s="29">
        <f>SUM(AA31:AA35)</f>
        <v>-122570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4198110</v>
      </c>
      <c r="D38" s="31">
        <f>+D17+D27+D36</f>
        <v>0</v>
      </c>
      <c r="E38" s="32">
        <f t="shared" si="3"/>
        <v>28368722</v>
      </c>
      <c r="F38" s="33">
        <f t="shared" si="3"/>
        <v>28368722</v>
      </c>
      <c r="G38" s="33">
        <f t="shared" si="3"/>
        <v>37527880</v>
      </c>
      <c r="H38" s="33">
        <f t="shared" si="3"/>
        <v>-10880563</v>
      </c>
      <c r="I38" s="33">
        <f t="shared" si="3"/>
        <v>-11162163</v>
      </c>
      <c r="J38" s="33">
        <f t="shared" si="3"/>
        <v>15485154</v>
      </c>
      <c r="K38" s="33">
        <f t="shared" si="3"/>
        <v>-14533233</v>
      </c>
      <c r="L38" s="33">
        <f t="shared" si="3"/>
        <v>-11004696</v>
      </c>
      <c r="M38" s="33">
        <f t="shared" si="3"/>
        <v>36560990</v>
      </c>
      <c r="N38" s="33">
        <f t="shared" si="3"/>
        <v>11023061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26508215</v>
      </c>
      <c r="X38" s="33">
        <f t="shared" si="3"/>
        <v>42023111</v>
      </c>
      <c r="Y38" s="33">
        <f t="shared" si="3"/>
        <v>-15514896</v>
      </c>
      <c r="Z38" s="34">
        <f>+IF(X38&lt;&gt;0,+(Y38/X38)*100,0)</f>
        <v>-36.919912949805166</v>
      </c>
      <c r="AA38" s="35">
        <f>+AA17+AA27+AA36</f>
        <v>28368722</v>
      </c>
    </row>
    <row r="39" spans="1:27" ht="13.5">
      <c r="A39" s="22" t="s">
        <v>59</v>
      </c>
      <c r="B39" s="16"/>
      <c r="C39" s="31">
        <v>114553368</v>
      </c>
      <c r="D39" s="31"/>
      <c r="E39" s="32">
        <v>264359005</v>
      </c>
      <c r="F39" s="33">
        <v>264359005</v>
      </c>
      <c r="G39" s="33">
        <v>118985178</v>
      </c>
      <c r="H39" s="33">
        <v>156513058</v>
      </c>
      <c r="I39" s="33">
        <v>145632495</v>
      </c>
      <c r="J39" s="33">
        <v>118985178</v>
      </c>
      <c r="K39" s="33">
        <v>134470332</v>
      </c>
      <c r="L39" s="33">
        <v>119937099</v>
      </c>
      <c r="M39" s="33">
        <v>108932403</v>
      </c>
      <c r="N39" s="33">
        <v>134470332</v>
      </c>
      <c r="O39" s="33"/>
      <c r="P39" s="33"/>
      <c r="Q39" s="33"/>
      <c r="R39" s="33"/>
      <c r="S39" s="33"/>
      <c r="T39" s="33"/>
      <c r="U39" s="33"/>
      <c r="V39" s="33"/>
      <c r="W39" s="33">
        <v>118985178</v>
      </c>
      <c r="X39" s="33">
        <v>264359005</v>
      </c>
      <c r="Y39" s="33">
        <v>-145373827</v>
      </c>
      <c r="Z39" s="34">
        <v>-54.99</v>
      </c>
      <c r="AA39" s="35">
        <v>264359005</v>
      </c>
    </row>
    <row r="40" spans="1:27" ht="13.5">
      <c r="A40" s="41" t="s">
        <v>60</v>
      </c>
      <c r="B40" s="42"/>
      <c r="C40" s="43">
        <v>118751478</v>
      </c>
      <c r="D40" s="43"/>
      <c r="E40" s="44">
        <v>292727727</v>
      </c>
      <c r="F40" s="45">
        <v>292727727</v>
      </c>
      <c r="G40" s="45">
        <v>156513058</v>
      </c>
      <c r="H40" s="45">
        <v>145632495</v>
      </c>
      <c r="I40" s="45">
        <v>134470332</v>
      </c>
      <c r="J40" s="45">
        <v>134470332</v>
      </c>
      <c r="K40" s="45">
        <v>119937099</v>
      </c>
      <c r="L40" s="45">
        <v>108932403</v>
      </c>
      <c r="M40" s="45">
        <v>145493393</v>
      </c>
      <c r="N40" s="45">
        <v>145493393</v>
      </c>
      <c r="O40" s="45"/>
      <c r="P40" s="45"/>
      <c r="Q40" s="45"/>
      <c r="R40" s="45"/>
      <c r="S40" s="45"/>
      <c r="T40" s="45"/>
      <c r="U40" s="45"/>
      <c r="V40" s="45"/>
      <c r="W40" s="45">
        <v>145493393</v>
      </c>
      <c r="X40" s="45">
        <v>306382116</v>
      </c>
      <c r="Y40" s="45">
        <v>-160888723</v>
      </c>
      <c r="Z40" s="46">
        <v>-52.51</v>
      </c>
      <c r="AA40" s="47">
        <v>292727727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5756484</v>
      </c>
      <c r="F6" s="19">
        <v>5756484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2878242</v>
      </c>
      <c r="Y6" s="19">
        <v>-2878242</v>
      </c>
      <c r="Z6" s="20">
        <v>-100</v>
      </c>
      <c r="AA6" s="21">
        <v>5756484</v>
      </c>
    </row>
    <row r="7" spans="1:27" ht="13.5">
      <c r="A7" s="22" t="s">
        <v>34</v>
      </c>
      <c r="B7" s="16"/>
      <c r="C7" s="17"/>
      <c r="D7" s="17"/>
      <c r="E7" s="18">
        <v>111047</v>
      </c>
      <c r="F7" s="19">
        <v>111047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55524</v>
      </c>
      <c r="Y7" s="19">
        <v>-55524</v>
      </c>
      <c r="Z7" s="20">
        <v>-100</v>
      </c>
      <c r="AA7" s="21">
        <v>111047</v>
      </c>
    </row>
    <row r="8" spans="1:27" ht="13.5">
      <c r="A8" s="22" t="s">
        <v>35</v>
      </c>
      <c r="B8" s="16"/>
      <c r="C8" s="17"/>
      <c r="D8" s="17"/>
      <c r="E8" s="18">
        <v>331900</v>
      </c>
      <c r="F8" s="19">
        <v>331900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165948</v>
      </c>
      <c r="Y8" s="19">
        <v>-165948</v>
      </c>
      <c r="Z8" s="20">
        <v>-100</v>
      </c>
      <c r="AA8" s="21">
        <v>331900</v>
      </c>
    </row>
    <row r="9" spans="1:27" ht="13.5">
      <c r="A9" s="22" t="s">
        <v>36</v>
      </c>
      <c r="B9" s="16"/>
      <c r="C9" s="17"/>
      <c r="D9" s="17"/>
      <c r="E9" s="18">
        <v>160715000</v>
      </c>
      <c r="F9" s="19">
        <v>160715000</v>
      </c>
      <c r="G9" s="19">
        <v>54597000</v>
      </c>
      <c r="H9" s="19"/>
      <c r="I9" s="19">
        <v>1825000</v>
      </c>
      <c r="J9" s="19">
        <v>56422000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56422000</v>
      </c>
      <c r="X9" s="19">
        <v>80357500</v>
      </c>
      <c r="Y9" s="19">
        <v>-23935500</v>
      </c>
      <c r="Z9" s="20">
        <v>-29.79</v>
      </c>
      <c r="AA9" s="21">
        <v>160715000</v>
      </c>
    </row>
    <row r="10" spans="1:27" ht="13.5">
      <c r="A10" s="22" t="s">
        <v>37</v>
      </c>
      <c r="B10" s="16"/>
      <c r="C10" s="17"/>
      <c r="D10" s="17"/>
      <c r="E10" s="18">
        <v>35800000</v>
      </c>
      <c r="F10" s="19">
        <v>35800000</v>
      </c>
      <c r="G10" s="19">
        <v>21000000</v>
      </c>
      <c r="H10" s="19"/>
      <c r="I10" s="19"/>
      <c r="J10" s="19">
        <v>21000000</v>
      </c>
      <c r="K10" s="19">
        <v>10000000</v>
      </c>
      <c r="L10" s="19"/>
      <c r="M10" s="19">
        <v>15000000</v>
      </c>
      <c r="N10" s="19">
        <v>25000000</v>
      </c>
      <c r="O10" s="19"/>
      <c r="P10" s="19"/>
      <c r="Q10" s="19"/>
      <c r="R10" s="19"/>
      <c r="S10" s="19"/>
      <c r="T10" s="19"/>
      <c r="U10" s="19"/>
      <c r="V10" s="19"/>
      <c r="W10" s="19">
        <v>46000000</v>
      </c>
      <c r="X10" s="19">
        <v>17899998</v>
      </c>
      <c r="Y10" s="19">
        <v>28100002</v>
      </c>
      <c r="Z10" s="20">
        <v>156.98</v>
      </c>
      <c r="AA10" s="21">
        <v>35800000</v>
      </c>
    </row>
    <row r="11" spans="1:27" ht="13.5">
      <c r="A11" s="22" t="s">
        <v>38</v>
      </c>
      <c r="B11" s="16"/>
      <c r="C11" s="17"/>
      <c r="D11" s="17"/>
      <c r="E11" s="18">
        <v>1848320</v>
      </c>
      <c r="F11" s="19">
        <v>1848320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924158</v>
      </c>
      <c r="Y11" s="19">
        <v>-924158</v>
      </c>
      <c r="Z11" s="20">
        <v>-100</v>
      </c>
      <c r="AA11" s="21">
        <v>1848320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-190526945</v>
      </c>
      <c r="F14" s="19">
        <v>-190526945</v>
      </c>
      <c r="G14" s="19">
        <v>-2847162</v>
      </c>
      <c r="H14" s="19">
        <v>-2723921</v>
      </c>
      <c r="I14" s="19">
        <v>-2833049</v>
      </c>
      <c r="J14" s="19">
        <v>-8404132</v>
      </c>
      <c r="K14" s="19">
        <v>-2733052</v>
      </c>
      <c r="L14" s="19">
        <v>-2770924</v>
      </c>
      <c r="M14" s="19">
        <v>-3758167</v>
      </c>
      <c r="N14" s="19">
        <v>-9262143</v>
      </c>
      <c r="O14" s="19"/>
      <c r="P14" s="19"/>
      <c r="Q14" s="19"/>
      <c r="R14" s="19"/>
      <c r="S14" s="19"/>
      <c r="T14" s="19"/>
      <c r="U14" s="19"/>
      <c r="V14" s="19"/>
      <c r="W14" s="19">
        <v>-17666275</v>
      </c>
      <c r="X14" s="19">
        <v>-95263470</v>
      </c>
      <c r="Y14" s="19">
        <v>77597195</v>
      </c>
      <c r="Z14" s="20">
        <v>-81.46</v>
      </c>
      <c r="AA14" s="21">
        <v>-190526945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-1300000</v>
      </c>
      <c r="F16" s="19">
        <v>-1300000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-650002</v>
      </c>
      <c r="Y16" s="19">
        <v>650002</v>
      </c>
      <c r="Z16" s="20">
        <v>-100</v>
      </c>
      <c r="AA16" s="21">
        <v>-1300000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12735806</v>
      </c>
      <c r="F17" s="27">
        <f t="shared" si="0"/>
        <v>12735806</v>
      </c>
      <c r="G17" s="27">
        <f t="shared" si="0"/>
        <v>72749838</v>
      </c>
      <c r="H17" s="27">
        <f t="shared" si="0"/>
        <v>-2723921</v>
      </c>
      <c r="I17" s="27">
        <f t="shared" si="0"/>
        <v>-1008049</v>
      </c>
      <c r="J17" s="27">
        <f t="shared" si="0"/>
        <v>69017868</v>
      </c>
      <c r="K17" s="27">
        <f t="shared" si="0"/>
        <v>7266948</v>
      </c>
      <c r="L17" s="27">
        <f t="shared" si="0"/>
        <v>-2770924</v>
      </c>
      <c r="M17" s="27">
        <f t="shared" si="0"/>
        <v>11241833</v>
      </c>
      <c r="N17" s="27">
        <f t="shared" si="0"/>
        <v>15737857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84755725</v>
      </c>
      <c r="X17" s="27">
        <f t="shared" si="0"/>
        <v>6367898</v>
      </c>
      <c r="Y17" s="27">
        <f t="shared" si="0"/>
        <v>78387827</v>
      </c>
      <c r="Z17" s="28">
        <f>+IF(X17&lt;&gt;0,+(Y17/X17)*100,0)</f>
        <v>1230.9843373747506</v>
      </c>
      <c r="AA17" s="29">
        <f>SUM(AA6:AA16)</f>
        <v>12735806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-43800000</v>
      </c>
      <c r="F26" s="19">
        <v>-43800000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-21900000</v>
      </c>
      <c r="Y26" s="19">
        <v>21900000</v>
      </c>
      <c r="Z26" s="20">
        <v>-100</v>
      </c>
      <c r="AA26" s="21">
        <v>-43800000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-43800000</v>
      </c>
      <c r="F27" s="27">
        <f t="shared" si="1"/>
        <v>-43800000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-21900000</v>
      </c>
      <c r="Y27" s="27">
        <f t="shared" si="1"/>
        <v>21900000</v>
      </c>
      <c r="Z27" s="28">
        <f>+IF(X27&lt;&gt;0,+(Y27/X27)*100,0)</f>
        <v>-100</v>
      </c>
      <c r="AA27" s="29">
        <f>SUM(AA21:AA26)</f>
        <v>-43800000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-31064194</v>
      </c>
      <c r="F38" s="33">
        <f t="shared" si="3"/>
        <v>-31064194</v>
      </c>
      <c r="G38" s="33">
        <f t="shared" si="3"/>
        <v>72749838</v>
      </c>
      <c r="H38" s="33">
        <f t="shared" si="3"/>
        <v>-2723921</v>
      </c>
      <c r="I38" s="33">
        <f t="shared" si="3"/>
        <v>-1008049</v>
      </c>
      <c r="J38" s="33">
        <f t="shared" si="3"/>
        <v>69017868</v>
      </c>
      <c r="K38" s="33">
        <f t="shared" si="3"/>
        <v>7266948</v>
      </c>
      <c r="L38" s="33">
        <f t="shared" si="3"/>
        <v>-2770924</v>
      </c>
      <c r="M38" s="33">
        <f t="shared" si="3"/>
        <v>11241833</v>
      </c>
      <c r="N38" s="33">
        <f t="shared" si="3"/>
        <v>15737857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84755725</v>
      </c>
      <c r="X38" s="33">
        <f t="shared" si="3"/>
        <v>-15532102</v>
      </c>
      <c r="Y38" s="33">
        <f t="shared" si="3"/>
        <v>100287827</v>
      </c>
      <c r="Z38" s="34">
        <f>+IF(X38&lt;&gt;0,+(Y38/X38)*100,0)</f>
        <v>-645.6809709336186</v>
      </c>
      <c r="AA38" s="35">
        <f>+AA17+AA27+AA36</f>
        <v>-31064194</v>
      </c>
    </row>
    <row r="39" spans="1:27" ht="13.5">
      <c r="A39" s="22" t="s">
        <v>59</v>
      </c>
      <c r="B39" s="16"/>
      <c r="C39" s="31"/>
      <c r="D39" s="31"/>
      <c r="E39" s="32">
        <v>84198453</v>
      </c>
      <c r="F39" s="33">
        <v>84198453</v>
      </c>
      <c r="G39" s="33">
        <v>76032161</v>
      </c>
      <c r="H39" s="33">
        <v>148781999</v>
      </c>
      <c r="I39" s="33">
        <v>146058078</v>
      </c>
      <c r="J39" s="33">
        <v>76032161</v>
      </c>
      <c r="K39" s="33">
        <v>145050029</v>
      </c>
      <c r="L39" s="33">
        <v>152316977</v>
      </c>
      <c r="M39" s="33">
        <v>149546053</v>
      </c>
      <c r="N39" s="33">
        <v>145050029</v>
      </c>
      <c r="O39" s="33"/>
      <c r="P39" s="33"/>
      <c r="Q39" s="33"/>
      <c r="R39" s="33"/>
      <c r="S39" s="33"/>
      <c r="T39" s="33"/>
      <c r="U39" s="33"/>
      <c r="V39" s="33"/>
      <c r="W39" s="33">
        <v>76032161</v>
      </c>
      <c r="X39" s="33">
        <v>84198453</v>
      </c>
      <c r="Y39" s="33">
        <v>-8166292</v>
      </c>
      <c r="Z39" s="34">
        <v>-9.7</v>
      </c>
      <c r="AA39" s="35">
        <v>84198453</v>
      </c>
    </row>
    <row r="40" spans="1:27" ht="13.5">
      <c r="A40" s="41" t="s">
        <v>60</v>
      </c>
      <c r="B40" s="42"/>
      <c r="C40" s="43"/>
      <c r="D40" s="43"/>
      <c r="E40" s="44">
        <v>53134259</v>
      </c>
      <c r="F40" s="45">
        <v>53134259</v>
      </c>
      <c r="G40" s="45">
        <v>148781999</v>
      </c>
      <c r="H40" s="45">
        <v>146058078</v>
      </c>
      <c r="I40" s="45">
        <v>145050029</v>
      </c>
      <c r="J40" s="45">
        <v>145050029</v>
      </c>
      <c r="K40" s="45">
        <v>152316977</v>
      </c>
      <c r="L40" s="45">
        <v>149546053</v>
      </c>
      <c r="M40" s="45">
        <v>160787886</v>
      </c>
      <c r="N40" s="45">
        <v>160787886</v>
      </c>
      <c r="O40" s="45"/>
      <c r="P40" s="45"/>
      <c r="Q40" s="45"/>
      <c r="R40" s="45"/>
      <c r="S40" s="45"/>
      <c r="T40" s="45"/>
      <c r="U40" s="45"/>
      <c r="V40" s="45"/>
      <c r="W40" s="45">
        <v>160787886</v>
      </c>
      <c r="X40" s="45">
        <v>68666351</v>
      </c>
      <c r="Y40" s="45">
        <v>92121535</v>
      </c>
      <c r="Z40" s="46">
        <v>134.16</v>
      </c>
      <c r="AA40" s="47">
        <v>53134259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28404000</v>
      </c>
      <c r="F6" s="19">
        <v>28404000</v>
      </c>
      <c r="G6" s="19">
        <v>1519438</v>
      </c>
      <c r="H6" s="19">
        <v>1534172</v>
      </c>
      <c r="I6" s="19">
        <v>2081515</v>
      </c>
      <c r="J6" s="19">
        <v>5135125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5135125</v>
      </c>
      <c r="X6" s="19">
        <v>14202000</v>
      </c>
      <c r="Y6" s="19">
        <v>-9066875</v>
      </c>
      <c r="Z6" s="20">
        <v>-63.84</v>
      </c>
      <c r="AA6" s="21">
        <v>28404000</v>
      </c>
    </row>
    <row r="7" spans="1:27" ht="13.5">
      <c r="A7" s="22" t="s">
        <v>34</v>
      </c>
      <c r="B7" s="16"/>
      <c r="C7" s="17"/>
      <c r="D7" s="17"/>
      <c r="E7" s="18">
        <v>64097700</v>
      </c>
      <c r="F7" s="19">
        <v>64097700</v>
      </c>
      <c r="G7" s="19">
        <v>4442129</v>
      </c>
      <c r="H7" s="19">
        <v>4818440</v>
      </c>
      <c r="I7" s="19">
        <v>6041814</v>
      </c>
      <c r="J7" s="19">
        <v>15302383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15302383</v>
      </c>
      <c r="X7" s="19">
        <v>32048850</v>
      </c>
      <c r="Y7" s="19">
        <v>-16746467</v>
      </c>
      <c r="Z7" s="20">
        <v>-52.25</v>
      </c>
      <c r="AA7" s="21">
        <v>64097700</v>
      </c>
    </row>
    <row r="8" spans="1:27" ht="13.5">
      <c r="A8" s="22" t="s">
        <v>35</v>
      </c>
      <c r="B8" s="16"/>
      <c r="C8" s="17"/>
      <c r="D8" s="17"/>
      <c r="E8" s="18">
        <v>9840968</v>
      </c>
      <c r="F8" s="19">
        <v>9840968</v>
      </c>
      <c r="G8" s="19">
        <v>308473</v>
      </c>
      <c r="H8" s="19">
        <v>323851</v>
      </c>
      <c r="I8" s="19">
        <v>3655</v>
      </c>
      <c r="J8" s="19">
        <v>635979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635979</v>
      </c>
      <c r="X8" s="19">
        <v>4988984</v>
      </c>
      <c r="Y8" s="19">
        <v>-4353005</v>
      </c>
      <c r="Z8" s="20">
        <v>-87.25</v>
      </c>
      <c r="AA8" s="21">
        <v>9840968</v>
      </c>
    </row>
    <row r="9" spans="1:27" ht="13.5">
      <c r="A9" s="22" t="s">
        <v>36</v>
      </c>
      <c r="B9" s="16"/>
      <c r="C9" s="17">
        <v>194781886</v>
      </c>
      <c r="D9" s="17"/>
      <c r="E9" s="18">
        <v>131542000</v>
      </c>
      <c r="F9" s="19">
        <v>131542000</v>
      </c>
      <c r="G9" s="19">
        <v>39494000</v>
      </c>
      <c r="H9" s="19">
        <v>912176</v>
      </c>
      <c r="I9" s="19"/>
      <c r="J9" s="19">
        <v>40406176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40406176</v>
      </c>
      <c r="X9" s="19">
        <v>99947000</v>
      </c>
      <c r="Y9" s="19">
        <v>-59540824</v>
      </c>
      <c r="Z9" s="20">
        <v>-59.57</v>
      </c>
      <c r="AA9" s="21">
        <v>131542000</v>
      </c>
    </row>
    <row r="10" spans="1:27" ht="13.5">
      <c r="A10" s="22" t="s">
        <v>37</v>
      </c>
      <c r="B10" s="16"/>
      <c r="C10" s="17"/>
      <c r="D10" s="17"/>
      <c r="E10" s="18">
        <v>26310000</v>
      </c>
      <c r="F10" s="19">
        <v>26310000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17540000</v>
      </c>
      <c r="Y10" s="19">
        <v>-17540000</v>
      </c>
      <c r="Z10" s="20">
        <v>-100</v>
      </c>
      <c r="AA10" s="21">
        <v>26310000</v>
      </c>
    </row>
    <row r="11" spans="1:27" ht="13.5">
      <c r="A11" s="22" t="s">
        <v>38</v>
      </c>
      <c r="B11" s="16"/>
      <c r="C11" s="17">
        <v>2121815</v>
      </c>
      <c r="D11" s="17"/>
      <c r="E11" s="18">
        <v>1590000</v>
      </c>
      <c r="F11" s="19">
        <v>1590000</v>
      </c>
      <c r="G11" s="19">
        <v>125795</v>
      </c>
      <c r="H11" s="19">
        <v>112369</v>
      </c>
      <c r="I11" s="19"/>
      <c r="J11" s="19">
        <v>238164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238164</v>
      </c>
      <c r="X11" s="19">
        <v>795000</v>
      </c>
      <c r="Y11" s="19">
        <v>-556836</v>
      </c>
      <c r="Z11" s="20">
        <v>-70.04</v>
      </c>
      <c r="AA11" s="21">
        <v>1590000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-172951765</v>
      </c>
      <c r="D14" s="17"/>
      <c r="E14" s="18">
        <v>-200487084</v>
      </c>
      <c r="F14" s="19">
        <v>-200487084</v>
      </c>
      <c r="G14" s="19">
        <v>-13467987</v>
      </c>
      <c r="H14" s="19">
        <v>-17778287</v>
      </c>
      <c r="I14" s="19"/>
      <c r="J14" s="19">
        <v>-31246274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-31246274</v>
      </c>
      <c r="X14" s="19">
        <v>-100243542</v>
      </c>
      <c r="Y14" s="19">
        <v>68997268</v>
      </c>
      <c r="Z14" s="20">
        <v>-68.83</v>
      </c>
      <c r="AA14" s="21">
        <v>-200487084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-191122</v>
      </c>
      <c r="H16" s="19">
        <v>-133728</v>
      </c>
      <c r="I16" s="19"/>
      <c r="J16" s="19">
        <v>-324850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-324850</v>
      </c>
      <c r="X16" s="19"/>
      <c r="Y16" s="19">
        <v>-324850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23951936</v>
      </c>
      <c r="D17" s="25">
        <f>SUM(D6:D16)</f>
        <v>0</v>
      </c>
      <c r="E17" s="26">
        <f t="shared" si="0"/>
        <v>61297584</v>
      </c>
      <c r="F17" s="27">
        <f t="shared" si="0"/>
        <v>61297584</v>
      </c>
      <c r="G17" s="27">
        <f t="shared" si="0"/>
        <v>32230726</v>
      </c>
      <c r="H17" s="27">
        <f t="shared" si="0"/>
        <v>-10211007</v>
      </c>
      <c r="I17" s="27">
        <f t="shared" si="0"/>
        <v>8126984</v>
      </c>
      <c r="J17" s="27">
        <f t="shared" si="0"/>
        <v>30146703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30146703</v>
      </c>
      <c r="X17" s="27">
        <f t="shared" si="0"/>
        <v>69278292</v>
      </c>
      <c r="Y17" s="27">
        <f t="shared" si="0"/>
        <v>-39131589</v>
      </c>
      <c r="Z17" s="28">
        <f>+IF(X17&lt;&gt;0,+(Y17/X17)*100,0)</f>
        <v>-56.48463302184182</v>
      </c>
      <c r="AA17" s="29">
        <f>SUM(AA6:AA16)</f>
        <v>61297584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-57747504</v>
      </c>
      <c r="D26" s="17"/>
      <c r="E26" s="18">
        <v>-36257004</v>
      </c>
      <c r="F26" s="19">
        <v>-36257004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-18128502</v>
      </c>
      <c r="Y26" s="19">
        <v>18128502</v>
      </c>
      <c r="Z26" s="20">
        <v>-100</v>
      </c>
      <c r="AA26" s="21">
        <v>-36257004</v>
      </c>
    </row>
    <row r="27" spans="1:27" ht="13.5">
      <c r="A27" s="23" t="s">
        <v>51</v>
      </c>
      <c r="B27" s="24"/>
      <c r="C27" s="25">
        <f aca="true" t="shared" si="1" ref="C27:Y27">SUM(C21:C26)</f>
        <v>-57747504</v>
      </c>
      <c r="D27" s="25">
        <f>SUM(D21:D26)</f>
        <v>0</v>
      </c>
      <c r="E27" s="26">
        <f t="shared" si="1"/>
        <v>-36257004</v>
      </c>
      <c r="F27" s="27">
        <f t="shared" si="1"/>
        <v>-36257004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-18128502</v>
      </c>
      <c r="Y27" s="27">
        <f t="shared" si="1"/>
        <v>18128502</v>
      </c>
      <c r="Z27" s="28">
        <f>+IF(X27&lt;&gt;0,+(Y27/X27)*100,0)</f>
        <v>-100</v>
      </c>
      <c r="AA27" s="29">
        <f>SUM(AA21:AA26)</f>
        <v>-36257004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24500000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38425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-18500000</v>
      </c>
      <c r="F35" s="19">
        <v>-18500000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-18500000</v>
      </c>
      <c r="Y35" s="19">
        <v>18500000</v>
      </c>
      <c r="Z35" s="20">
        <v>-100</v>
      </c>
      <c r="AA35" s="21">
        <v>-18500000</v>
      </c>
    </row>
    <row r="36" spans="1:27" ht="13.5">
      <c r="A36" s="23" t="s">
        <v>57</v>
      </c>
      <c r="B36" s="24"/>
      <c r="C36" s="25">
        <f aca="true" t="shared" si="2" ref="C36:Y36">SUM(C31:C35)</f>
        <v>24538425</v>
      </c>
      <c r="D36" s="25">
        <f>SUM(D31:D35)</f>
        <v>0</v>
      </c>
      <c r="E36" s="26">
        <f t="shared" si="2"/>
        <v>-18500000</v>
      </c>
      <c r="F36" s="27">
        <f t="shared" si="2"/>
        <v>-18500000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-18500000</v>
      </c>
      <c r="Y36" s="27">
        <f t="shared" si="2"/>
        <v>18500000</v>
      </c>
      <c r="Z36" s="28">
        <f>+IF(X36&lt;&gt;0,+(Y36/X36)*100,0)</f>
        <v>-100</v>
      </c>
      <c r="AA36" s="29">
        <f>SUM(AA31:AA35)</f>
        <v>-18500000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-9257143</v>
      </c>
      <c r="D38" s="31">
        <f>+D17+D27+D36</f>
        <v>0</v>
      </c>
      <c r="E38" s="32">
        <f t="shared" si="3"/>
        <v>6540580</v>
      </c>
      <c r="F38" s="33">
        <f t="shared" si="3"/>
        <v>6540580</v>
      </c>
      <c r="G38" s="33">
        <f t="shared" si="3"/>
        <v>32230726</v>
      </c>
      <c r="H38" s="33">
        <f t="shared" si="3"/>
        <v>-10211007</v>
      </c>
      <c r="I38" s="33">
        <f t="shared" si="3"/>
        <v>8126984</v>
      </c>
      <c r="J38" s="33">
        <f t="shared" si="3"/>
        <v>30146703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30146703</v>
      </c>
      <c r="X38" s="33">
        <f t="shared" si="3"/>
        <v>32649790</v>
      </c>
      <c r="Y38" s="33">
        <f t="shared" si="3"/>
        <v>-2503087</v>
      </c>
      <c r="Z38" s="34">
        <f>+IF(X38&lt;&gt;0,+(Y38/X38)*100,0)</f>
        <v>-7.66647197424547</v>
      </c>
      <c r="AA38" s="35">
        <f>+AA17+AA27+AA36</f>
        <v>6540580</v>
      </c>
    </row>
    <row r="39" spans="1:27" ht="13.5">
      <c r="A39" s="22" t="s">
        <v>59</v>
      </c>
      <c r="B39" s="16"/>
      <c r="C39" s="31">
        <v>39475812</v>
      </c>
      <c r="D39" s="31"/>
      <c r="E39" s="32">
        <v>-4835000</v>
      </c>
      <c r="F39" s="33">
        <v>-4835000</v>
      </c>
      <c r="G39" s="33"/>
      <c r="H39" s="33">
        <v>32230726</v>
      </c>
      <c r="I39" s="33">
        <v>22019719</v>
      </c>
      <c r="J39" s="33"/>
      <c r="K39" s="33">
        <v>30146703</v>
      </c>
      <c r="L39" s="33">
        <v>30146703</v>
      </c>
      <c r="M39" s="33">
        <v>30146703</v>
      </c>
      <c r="N39" s="33">
        <v>30146703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-4835000</v>
      </c>
      <c r="Y39" s="33">
        <v>4835000</v>
      </c>
      <c r="Z39" s="34">
        <v>-100</v>
      </c>
      <c r="AA39" s="35">
        <v>-4835000</v>
      </c>
    </row>
    <row r="40" spans="1:27" ht="13.5">
      <c r="A40" s="41" t="s">
        <v>60</v>
      </c>
      <c r="B40" s="42"/>
      <c r="C40" s="43">
        <v>30218669</v>
      </c>
      <c r="D40" s="43"/>
      <c r="E40" s="44">
        <v>1705580</v>
      </c>
      <c r="F40" s="45">
        <v>1705580</v>
      </c>
      <c r="G40" s="45">
        <v>32230726</v>
      </c>
      <c r="H40" s="45">
        <v>22019719</v>
      </c>
      <c r="I40" s="45">
        <v>30146703</v>
      </c>
      <c r="J40" s="45">
        <v>30146703</v>
      </c>
      <c r="K40" s="45">
        <v>30146703</v>
      </c>
      <c r="L40" s="45">
        <v>30146703</v>
      </c>
      <c r="M40" s="45">
        <v>30146703</v>
      </c>
      <c r="N40" s="45">
        <v>30146703</v>
      </c>
      <c r="O40" s="45"/>
      <c r="P40" s="45"/>
      <c r="Q40" s="45"/>
      <c r="R40" s="45"/>
      <c r="S40" s="45"/>
      <c r="T40" s="45"/>
      <c r="U40" s="45"/>
      <c r="V40" s="45"/>
      <c r="W40" s="45">
        <v>30146703</v>
      </c>
      <c r="X40" s="45">
        <v>27814790</v>
      </c>
      <c r="Y40" s="45">
        <v>2331913</v>
      </c>
      <c r="Z40" s="46">
        <v>8.38</v>
      </c>
      <c r="AA40" s="47">
        <v>1705580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23169571</v>
      </c>
      <c r="D7" s="17"/>
      <c r="E7" s="18">
        <v>25569900</v>
      </c>
      <c r="F7" s="19">
        <v>25569900</v>
      </c>
      <c r="G7" s="19">
        <v>1521202</v>
      </c>
      <c r="H7" s="19">
        <v>1687951</v>
      </c>
      <c r="I7" s="19">
        <v>2201526</v>
      </c>
      <c r="J7" s="19">
        <v>5410679</v>
      </c>
      <c r="K7" s="19">
        <v>1536723</v>
      </c>
      <c r="L7" s="19">
        <v>2117496</v>
      </c>
      <c r="M7" s="19">
        <v>2017764</v>
      </c>
      <c r="N7" s="19">
        <v>5671983</v>
      </c>
      <c r="O7" s="19"/>
      <c r="P7" s="19"/>
      <c r="Q7" s="19"/>
      <c r="R7" s="19"/>
      <c r="S7" s="19"/>
      <c r="T7" s="19"/>
      <c r="U7" s="19"/>
      <c r="V7" s="19"/>
      <c r="W7" s="19">
        <v>11082662</v>
      </c>
      <c r="X7" s="19">
        <v>12784950</v>
      </c>
      <c r="Y7" s="19">
        <v>-1702288</v>
      </c>
      <c r="Z7" s="20">
        <v>-13.31</v>
      </c>
      <c r="AA7" s="21">
        <v>25569900</v>
      </c>
    </row>
    <row r="8" spans="1:27" ht="13.5">
      <c r="A8" s="22" t="s">
        <v>35</v>
      </c>
      <c r="B8" s="16"/>
      <c r="C8" s="17">
        <v>473359</v>
      </c>
      <c r="D8" s="17"/>
      <c r="E8" s="18">
        <v>966803</v>
      </c>
      <c r="F8" s="19">
        <v>966803</v>
      </c>
      <c r="G8" s="19">
        <v>67847</v>
      </c>
      <c r="H8" s="19">
        <v>48488</v>
      </c>
      <c r="I8" s="19">
        <v>39996</v>
      </c>
      <c r="J8" s="19">
        <v>156331</v>
      </c>
      <c r="K8" s="19">
        <v>78580</v>
      </c>
      <c r="L8" s="19">
        <v>35806</v>
      </c>
      <c r="M8" s="19">
        <v>133401</v>
      </c>
      <c r="N8" s="19">
        <v>247787</v>
      </c>
      <c r="O8" s="19"/>
      <c r="P8" s="19"/>
      <c r="Q8" s="19"/>
      <c r="R8" s="19"/>
      <c r="S8" s="19"/>
      <c r="T8" s="19"/>
      <c r="U8" s="19"/>
      <c r="V8" s="19"/>
      <c r="W8" s="19">
        <v>404118</v>
      </c>
      <c r="X8" s="19">
        <v>474422</v>
      </c>
      <c r="Y8" s="19">
        <v>-70304</v>
      </c>
      <c r="Z8" s="20">
        <v>-14.82</v>
      </c>
      <c r="AA8" s="21">
        <v>966803</v>
      </c>
    </row>
    <row r="9" spans="1:27" ht="13.5">
      <c r="A9" s="22" t="s">
        <v>36</v>
      </c>
      <c r="B9" s="16"/>
      <c r="C9" s="17">
        <v>335305755</v>
      </c>
      <c r="D9" s="17"/>
      <c r="E9" s="18">
        <v>268573000</v>
      </c>
      <c r="F9" s="19">
        <v>268573000</v>
      </c>
      <c r="G9" s="19">
        <v>113174691</v>
      </c>
      <c r="H9" s="19">
        <v>2131928</v>
      </c>
      <c r="I9" s="19">
        <v>5791203</v>
      </c>
      <c r="J9" s="19">
        <v>121097822</v>
      </c>
      <c r="K9" s="19">
        <v>15510</v>
      </c>
      <c r="L9" s="19">
        <v>2393810</v>
      </c>
      <c r="M9" s="19">
        <v>89652227</v>
      </c>
      <c r="N9" s="19">
        <v>92061547</v>
      </c>
      <c r="O9" s="19"/>
      <c r="P9" s="19"/>
      <c r="Q9" s="19"/>
      <c r="R9" s="19"/>
      <c r="S9" s="19"/>
      <c r="T9" s="19"/>
      <c r="U9" s="19"/>
      <c r="V9" s="19"/>
      <c r="W9" s="19">
        <v>213159369</v>
      </c>
      <c r="X9" s="19">
        <v>201429750</v>
      </c>
      <c r="Y9" s="19">
        <v>11729619</v>
      </c>
      <c r="Z9" s="20">
        <v>5.82</v>
      </c>
      <c r="AA9" s="21">
        <v>268573000</v>
      </c>
    </row>
    <row r="10" spans="1:27" ht="13.5">
      <c r="A10" s="22" t="s">
        <v>37</v>
      </c>
      <c r="B10" s="16"/>
      <c r="C10" s="17">
        <v>384157754</v>
      </c>
      <c r="D10" s="17"/>
      <c r="E10" s="18">
        <v>373735147</v>
      </c>
      <c r="F10" s="19">
        <v>373735147</v>
      </c>
      <c r="G10" s="19">
        <v>76000000</v>
      </c>
      <c r="H10" s="19">
        <v>1070740</v>
      </c>
      <c r="I10" s="19">
        <v>112188000</v>
      </c>
      <c r="J10" s="19">
        <v>189258740</v>
      </c>
      <c r="K10" s="19">
        <v>44413000</v>
      </c>
      <c r="L10" s="19">
        <v>1133000</v>
      </c>
      <c r="M10" s="19">
        <v>64050000</v>
      </c>
      <c r="N10" s="19">
        <v>109596000</v>
      </c>
      <c r="O10" s="19"/>
      <c r="P10" s="19"/>
      <c r="Q10" s="19"/>
      <c r="R10" s="19"/>
      <c r="S10" s="19"/>
      <c r="T10" s="19"/>
      <c r="U10" s="19"/>
      <c r="V10" s="19"/>
      <c r="W10" s="19">
        <v>298854740</v>
      </c>
      <c r="X10" s="19">
        <v>280301360</v>
      </c>
      <c r="Y10" s="19">
        <v>18553380</v>
      </c>
      <c r="Z10" s="20">
        <v>6.62</v>
      </c>
      <c r="AA10" s="21">
        <v>373735147</v>
      </c>
    </row>
    <row r="11" spans="1:27" ht="13.5">
      <c r="A11" s="22" t="s">
        <v>38</v>
      </c>
      <c r="B11" s="16"/>
      <c r="C11" s="17">
        <v>10221047</v>
      </c>
      <c r="D11" s="17"/>
      <c r="E11" s="18">
        <v>12428136</v>
      </c>
      <c r="F11" s="19">
        <v>12428136</v>
      </c>
      <c r="G11" s="19">
        <v>416314</v>
      </c>
      <c r="H11" s="19">
        <v>982681</v>
      </c>
      <c r="I11" s="19">
        <v>1093951</v>
      </c>
      <c r="J11" s="19">
        <v>2492946</v>
      </c>
      <c r="K11" s="19">
        <v>1175280</v>
      </c>
      <c r="L11" s="19">
        <v>1315317</v>
      </c>
      <c r="M11" s="19">
        <v>1011479</v>
      </c>
      <c r="N11" s="19">
        <v>3502076</v>
      </c>
      <c r="O11" s="19"/>
      <c r="P11" s="19"/>
      <c r="Q11" s="19"/>
      <c r="R11" s="19"/>
      <c r="S11" s="19"/>
      <c r="T11" s="19"/>
      <c r="U11" s="19"/>
      <c r="V11" s="19"/>
      <c r="W11" s="19">
        <v>5995022</v>
      </c>
      <c r="X11" s="19">
        <v>6214068</v>
      </c>
      <c r="Y11" s="19">
        <v>-219046</v>
      </c>
      <c r="Z11" s="20">
        <v>-3.53</v>
      </c>
      <c r="AA11" s="21">
        <v>12428136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-420896539</v>
      </c>
      <c r="D14" s="17"/>
      <c r="E14" s="18">
        <v>-300589044</v>
      </c>
      <c r="F14" s="19">
        <v>-300589044</v>
      </c>
      <c r="G14" s="19">
        <v>-64740386</v>
      </c>
      <c r="H14" s="19">
        <v>-27556411</v>
      </c>
      <c r="I14" s="19">
        <v>-27929657</v>
      </c>
      <c r="J14" s="19">
        <v>-120226454</v>
      </c>
      <c r="K14" s="19">
        <v>-23006806</v>
      </c>
      <c r="L14" s="19">
        <v>-30712144</v>
      </c>
      <c r="M14" s="19">
        <v>-47875171</v>
      </c>
      <c r="N14" s="19">
        <v>-101594121</v>
      </c>
      <c r="O14" s="19"/>
      <c r="P14" s="19"/>
      <c r="Q14" s="19"/>
      <c r="R14" s="19"/>
      <c r="S14" s="19"/>
      <c r="T14" s="19"/>
      <c r="U14" s="19"/>
      <c r="V14" s="19"/>
      <c r="W14" s="19">
        <v>-221820575</v>
      </c>
      <c r="X14" s="19">
        <v>-150294522</v>
      </c>
      <c r="Y14" s="19">
        <v>-71526053</v>
      </c>
      <c r="Z14" s="20">
        <v>47.59</v>
      </c>
      <c r="AA14" s="21">
        <v>-300589044</v>
      </c>
    </row>
    <row r="15" spans="1:27" ht="13.5">
      <c r="A15" s="22" t="s">
        <v>42</v>
      </c>
      <c r="B15" s="16"/>
      <c r="C15" s="17">
        <v>-3067434</v>
      </c>
      <c r="D15" s="17"/>
      <c r="E15" s="18">
        <v>-600804</v>
      </c>
      <c r="F15" s="19">
        <v>-600804</v>
      </c>
      <c r="G15" s="19">
        <v>-50283</v>
      </c>
      <c r="H15" s="19">
        <v>-52586</v>
      </c>
      <c r="I15" s="19">
        <v>-43607</v>
      </c>
      <c r="J15" s="19">
        <v>-146476</v>
      </c>
      <c r="K15" s="19">
        <v>-167579</v>
      </c>
      <c r="L15" s="19">
        <v>-35089</v>
      </c>
      <c r="M15" s="19">
        <v>-30790</v>
      </c>
      <c r="N15" s="19">
        <v>-233458</v>
      </c>
      <c r="O15" s="19"/>
      <c r="P15" s="19"/>
      <c r="Q15" s="19"/>
      <c r="R15" s="19"/>
      <c r="S15" s="19"/>
      <c r="T15" s="19"/>
      <c r="U15" s="19"/>
      <c r="V15" s="19"/>
      <c r="W15" s="19">
        <v>-379934</v>
      </c>
      <c r="X15" s="19">
        <v>-300402</v>
      </c>
      <c r="Y15" s="19">
        <v>-79532</v>
      </c>
      <c r="Z15" s="20">
        <v>26.48</v>
      </c>
      <c r="AA15" s="21">
        <v>-600804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329363513</v>
      </c>
      <c r="D17" s="25">
        <f>SUM(D6:D16)</f>
        <v>0</v>
      </c>
      <c r="E17" s="26">
        <f t="shared" si="0"/>
        <v>380083138</v>
      </c>
      <c r="F17" s="27">
        <f t="shared" si="0"/>
        <v>380083138</v>
      </c>
      <c r="G17" s="27">
        <f t="shared" si="0"/>
        <v>126389385</v>
      </c>
      <c r="H17" s="27">
        <f t="shared" si="0"/>
        <v>-21687209</v>
      </c>
      <c r="I17" s="27">
        <f t="shared" si="0"/>
        <v>93341412</v>
      </c>
      <c r="J17" s="27">
        <f t="shared" si="0"/>
        <v>198043588</v>
      </c>
      <c r="K17" s="27">
        <f t="shared" si="0"/>
        <v>24044708</v>
      </c>
      <c r="L17" s="27">
        <f t="shared" si="0"/>
        <v>-23751804</v>
      </c>
      <c r="M17" s="27">
        <f t="shared" si="0"/>
        <v>108958910</v>
      </c>
      <c r="N17" s="27">
        <f t="shared" si="0"/>
        <v>109251814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307295402</v>
      </c>
      <c r="X17" s="27">
        <f t="shared" si="0"/>
        <v>350609626</v>
      </c>
      <c r="Y17" s="27">
        <f t="shared" si="0"/>
        <v>-43314224</v>
      </c>
      <c r="Z17" s="28">
        <f>+IF(X17&lt;&gt;0,+(Y17/X17)*100,0)</f>
        <v>-12.353974559728718</v>
      </c>
      <c r="AA17" s="29">
        <f>SUM(AA6:AA16)</f>
        <v>380083138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1484803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-244225408</v>
      </c>
      <c r="D26" s="17"/>
      <c r="E26" s="18">
        <v>-375492989</v>
      </c>
      <c r="F26" s="19">
        <v>-375492989</v>
      </c>
      <c r="G26" s="19">
        <v>-82650</v>
      </c>
      <c r="H26" s="19">
        <v>-34838979</v>
      </c>
      <c r="I26" s="19">
        <v>-51177086</v>
      </c>
      <c r="J26" s="19">
        <v>-86098715</v>
      </c>
      <c r="K26" s="19">
        <v>-20171657</v>
      </c>
      <c r="L26" s="19">
        <v>-5360843</v>
      </c>
      <c r="M26" s="19">
        <v>-35692839</v>
      </c>
      <c r="N26" s="19">
        <v>-61225339</v>
      </c>
      <c r="O26" s="19"/>
      <c r="P26" s="19"/>
      <c r="Q26" s="19"/>
      <c r="R26" s="19"/>
      <c r="S26" s="19"/>
      <c r="T26" s="19"/>
      <c r="U26" s="19"/>
      <c r="V26" s="19"/>
      <c r="W26" s="19">
        <v>-147324054</v>
      </c>
      <c r="X26" s="19">
        <v>-188088844</v>
      </c>
      <c r="Y26" s="19">
        <v>40764790</v>
      </c>
      <c r="Z26" s="20">
        <v>-21.67</v>
      </c>
      <c r="AA26" s="21">
        <v>-375492989</v>
      </c>
    </row>
    <row r="27" spans="1:27" ht="13.5">
      <c r="A27" s="23" t="s">
        <v>51</v>
      </c>
      <c r="B27" s="24"/>
      <c r="C27" s="25">
        <f aca="true" t="shared" si="1" ref="C27:Y27">SUM(C21:C26)</f>
        <v>-242740605</v>
      </c>
      <c r="D27" s="25">
        <f>SUM(D21:D26)</f>
        <v>0</v>
      </c>
      <c r="E27" s="26">
        <f t="shared" si="1"/>
        <v>-375492989</v>
      </c>
      <c r="F27" s="27">
        <f t="shared" si="1"/>
        <v>-375492989</v>
      </c>
      <c r="G27" s="27">
        <f t="shared" si="1"/>
        <v>-82650</v>
      </c>
      <c r="H27" s="27">
        <f t="shared" si="1"/>
        <v>-34838979</v>
      </c>
      <c r="I27" s="27">
        <f t="shared" si="1"/>
        <v>-51177086</v>
      </c>
      <c r="J27" s="27">
        <f t="shared" si="1"/>
        <v>-86098715</v>
      </c>
      <c r="K27" s="27">
        <f t="shared" si="1"/>
        <v>-20171657</v>
      </c>
      <c r="L27" s="27">
        <f t="shared" si="1"/>
        <v>-5360843</v>
      </c>
      <c r="M27" s="27">
        <f t="shared" si="1"/>
        <v>-35692839</v>
      </c>
      <c r="N27" s="27">
        <f t="shared" si="1"/>
        <v>-61225339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-147324054</v>
      </c>
      <c r="X27" s="27">
        <f t="shared" si="1"/>
        <v>-188088844</v>
      </c>
      <c r="Y27" s="27">
        <f t="shared" si="1"/>
        <v>40764790</v>
      </c>
      <c r="Z27" s="28">
        <f>+IF(X27&lt;&gt;0,+(Y27/X27)*100,0)</f>
        <v>-21.673156755644687</v>
      </c>
      <c r="AA27" s="29">
        <f>SUM(AA21:AA26)</f>
        <v>-375492989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-83662029</v>
      </c>
      <c r="D35" s="17"/>
      <c r="E35" s="18">
        <v>-9543264</v>
      </c>
      <c r="F35" s="19">
        <v>-9543264</v>
      </c>
      <c r="G35" s="19">
        <v>-732052</v>
      </c>
      <c r="H35" s="19">
        <v>-729749</v>
      </c>
      <c r="I35" s="19">
        <v>-738728</v>
      </c>
      <c r="J35" s="19">
        <v>-2200529</v>
      </c>
      <c r="K35" s="19">
        <v>-741666</v>
      </c>
      <c r="L35" s="19">
        <v>-747245</v>
      </c>
      <c r="M35" s="19">
        <v>-1002661</v>
      </c>
      <c r="N35" s="19">
        <v>-2491572</v>
      </c>
      <c r="O35" s="19"/>
      <c r="P35" s="19"/>
      <c r="Q35" s="19"/>
      <c r="R35" s="19"/>
      <c r="S35" s="19"/>
      <c r="T35" s="19"/>
      <c r="U35" s="19"/>
      <c r="V35" s="19"/>
      <c r="W35" s="19">
        <v>-4692101</v>
      </c>
      <c r="X35" s="19">
        <v>-4771632</v>
      </c>
      <c r="Y35" s="19">
        <v>79531</v>
      </c>
      <c r="Z35" s="20">
        <v>-1.67</v>
      </c>
      <c r="AA35" s="21">
        <v>-9543264</v>
      </c>
    </row>
    <row r="36" spans="1:27" ht="13.5">
      <c r="A36" s="23" t="s">
        <v>57</v>
      </c>
      <c r="B36" s="24"/>
      <c r="C36" s="25">
        <f aca="true" t="shared" si="2" ref="C36:Y36">SUM(C31:C35)</f>
        <v>-83662029</v>
      </c>
      <c r="D36" s="25">
        <f>SUM(D31:D35)</f>
        <v>0</v>
      </c>
      <c r="E36" s="26">
        <f t="shared" si="2"/>
        <v>-9543264</v>
      </c>
      <c r="F36" s="27">
        <f t="shared" si="2"/>
        <v>-9543264</v>
      </c>
      <c r="G36" s="27">
        <f t="shared" si="2"/>
        <v>-732052</v>
      </c>
      <c r="H36" s="27">
        <f t="shared" si="2"/>
        <v>-729749</v>
      </c>
      <c r="I36" s="27">
        <f t="shared" si="2"/>
        <v>-738728</v>
      </c>
      <c r="J36" s="27">
        <f t="shared" si="2"/>
        <v>-2200529</v>
      </c>
      <c r="K36" s="27">
        <f t="shared" si="2"/>
        <v>-741666</v>
      </c>
      <c r="L36" s="27">
        <f t="shared" si="2"/>
        <v>-747245</v>
      </c>
      <c r="M36" s="27">
        <f t="shared" si="2"/>
        <v>-1002661</v>
      </c>
      <c r="N36" s="27">
        <f t="shared" si="2"/>
        <v>-2491572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-4692101</v>
      </c>
      <c r="X36" s="27">
        <f t="shared" si="2"/>
        <v>-4771632</v>
      </c>
      <c r="Y36" s="27">
        <f t="shared" si="2"/>
        <v>79531</v>
      </c>
      <c r="Z36" s="28">
        <f>+IF(X36&lt;&gt;0,+(Y36/X36)*100,0)</f>
        <v>-1.6667463039899137</v>
      </c>
      <c r="AA36" s="29">
        <f>SUM(AA31:AA35)</f>
        <v>-9543264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2960879</v>
      </c>
      <c r="D38" s="31">
        <f>+D17+D27+D36</f>
        <v>0</v>
      </c>
      <c r="E38" s="32">
        <f t="shared" si="3"/>
        <v>-4953115</v>
      </c>
      <c r="F38" s="33">
        <f t="shared" si="3"/>
        <v>-4953115</v>
      </c>
      <c r="G38" s="33">
        <f t="shared" si="3"/>
        <v>125574683</v>
      </c>
      <c r="H38" s="33">
        <f t="shared" si="3"/>
        <v>-57255937</v>
      </c>
      <c r="I38" s="33">
        <f t="shared" si="3"/>
        <v>41425598</v>
      </c>
      <c r="J38" s="33">
        <f t="shared" si="3"/>
        <v>109744344</v>
      </c>
      <c r="K38" s="33">
        <f t="shared" si="3"/>
        <v>3131385</v>
      </c>
      <c r="L38" s="33">
        <f t="shared" si="3"/>
        <v>-29859892</v>
      </c>
      <c r="M38" s="33">
        <f t="shared" si="3"/>
        <v>72263410</v>
      </c>
      <c r="N38" s="33">
        <f t="shared" si="3"/>
        <v>45534903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155279247</v>
      </c>
      <c r="X38" s="33">
        <f t="shared" si="3"/>
        <v>157749150</v>
      </c>
      <c r="Y38" s="33">
        <f t="shared" si="3"/>
        <v>-2469903</v>
      </c>
      <c r="Z38" s="34">
        <f>+IF(X38&lt;&gt;0,+(Y38/X38)*100,0)</f>
        <v>-1.5657155680395107</v>
      </c>
      <c r="AA38" s="35">
        <f>+AA17+AA27+AA36</f>
        <v>-4953115</v>
      </c>
    </row>
    <row r="39" spans="1:27" ht="13.5">
      <c r="A39" s="22" t="s">
        <v>59</v>
      </c>
      <c r="B39" s="16"/>
      <c r="C39" s="31">
        <v>57974458</v>
      </c>
      <c r="D39" s="31"/>
      <c r="E39" s="32">
        <v>28507022</v>
      </c>
      <c r="F39" s="33">
        <v>28507022</v>
      </c>
      <c r="G39" s="33">
        <v>60935336</v>
      </c>
      <c r="H39" s="33">
        <v>186510019</v>
      </c>
      <c r="I39" s="33">
        <v>129254082</v>
      </c>
      <c r="J39" s="33">
        <v>60935336</v>
      </c>
      <c r="K39" s="33">
        <v>170679680</v>
      </c>
      <c r="L39" s="33">
        <v>173811065</v>
      </c>
      <c r="M39" s="33">
        <v>143951173</v>
      </c>
      <c r="N39" s="33">
        <v>170679680</v>
      </c>
      <c r="O39" s="33"/>
      <c r="P39" s="33"/>
      <c r="Q39" s="33"/>
      <c r="R39" s="33"/>
      <c r="S39" s="33"/>
      <c r="T39" s="33"/>
      <c r="U39" s="33"/>
      <c r="V39" s="33"/>
      <c r="W39" s="33">
        <v>60935336</v>
      </c>
      <c r="X39" s="33">
        <v>28507022</v>
      </c>
      <c r="Y39" s="33">
        <v>32428314</v>
      </c>
      <c r="Z39" s="34">
        <v>113.76</v>
      </c>
      <c r="AA39" s="35">
        <v>28507022</v>
      </c>
    </row>
    <row r="40" spans="1:27" ht="13.5">
      <c r="A40" s="41" t="s">
        <v>60</v>
      </c>
      <c r="B40" s="42"/>
      <c r="C40" s="43">
        <v>60935337</v>
      </c>
      <c r="D40" s="43"/>
      <c r="E40" s="44">
        <v>23553907</v>
      </c>
      <c r="F40" s="45">
        <v>23553907</v>
      </c>
      <c r="G40" s="45">
        <v>186510019</v>
      </c>
      <c r="H40" s="45">
        <v>129254082</v>
      </c>
      <c r="I40" s="45">
        <v>170679680</v>
      </c>
      <c r="J40" s="45">
        <v>170679680</v>
      </c>
      <c r="K40" s="45">
        <v>173811065</v>
      </c>
      <c r="L40" s="45">
        <v>143951173</v>
      </c>
      <c r="M40" s="45">
        <v>216214583</v>
      </c>
      <c r="N40" s="45">
        <v>216214583</v>
      </c>
      <c r="O40" s="45"/>
      <c r="P40" s="45"/>
      <c r="Q40" s="45"/>
      <c r="R40" s="45"/>
      <c r="S40" s="45"/>
      <c r="T40" s="45"/>
      <c r="U40" s="45"/>
      <c r="V40" s="45"/>
      <c r="W40" s="45">
        <v>216214583</v>
      </c>
      <c r="X40" s="45">
        <v>186256172</v>
      </c>
      <c r="Y40" s="45">
        <v>29958411</v>
      </c>
      <c r="Z40" s="46">
        <v>16.08</v>
      </c>
      <c r="AA40" s="47">
        <v>23553907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970237523</v>
      </c>
      <c r="D6" s="17"/>
      <c r="E6" s="18">
        <v>209979060</v>
      </c>
      <c r="F6" s="19">
        <v>199736181</v>
      </c>
      <c r="G6" s="19">
        <v>25559255</v>
      </c>
      <c r="H6" s="19">
        <v>21339335</v>
      </c>
      <c r="I6" s="19">
        <v>24867335</v>
      </c>
      <c r="J6" s="19">
        <v>71765925</v>
      </c>
      <c r="K6" s="19">
        <v>21893316</v>
      </c>
      <c r="L6" s="19">
        <v>22703627</v>
      </c>
      <c r="M6" s="19">
        <v>21891316</v>
      </c>
      <c r="N6" s="19">
        <v>66488259</v>
      </c>
      <c r="O6" s="19"/>
      <c r="P6" s="19"/>
      <c r="Q6" s="19"/>
      <c r="R6" s="19"/>
      <c r="S6" s="19"/>
      <c r="T6" s="19"/>
      <c r="U6" s="19"/>
      <c r="V6" s="19"/>
      <c r="W6" s="19">
        <v>138254184</v>
      </c>
      <c r="X6" s="19">
        <v>120794241</v>
      </c>
      <c r="Y6" s="19">
        <v>17459943</v>
      </c>
      <c r="Z6" s="20">
        <v>14.45</v>
      </c>
      <c r="AA6" s="21">
        <v>199736181</v>
      </c>
    </row>
    <row r="7" spans="1:27" ht="13.5">
      <c r="A7" s="22" t="s">
        <v>34</v>
      </c>
      <c r="B7" s="16"/>
      <c r="C7" s="17"/>
      <c r="D7" s="17"/>
      <c r="E7" s="18">
        <v>903134604</v>
      </c>
      <c r="F7" s="19">
        <v>931458923</v>
      </c>
      <c r="G7" s="19">
        <v>49651217</v>
      </c>
      <c r="H7" s="19">
        <v>66934849</v>
      </c>
      <c r="I7" s="19">
        <v>83194941</v>
      </c>
      <c r="J7" s="19">
        <v>199781007</v>
      </c>
      <c r="K7" s="19">
        <v>54929386</v>
      </c>
      <c r="L7" s="19">
        <v>65622387</v>
      </c>
      <c r="M7" s="19">
        <v>70805548</v>
      </c>
      <c r="N7" s="19">
        <v>191357321</v>
      </c>
      <c r="O7" s="19"/>
      <c r="P7" s="19"/>
      <c r="Q7" s="19"/>
      <c r="R7" s="19"/>
      <c r="S7" s="19"/>
      <c r="T7" s="19"/>
      <c r="U7" s="19"/>
      <c r="V7" s="19"/>
      <c r="W7" s="19">
        <v>391138328</v>
      </c>
      <c r="X7" s="19">
        <v>479012231</v>
      </c>
      <c r="Y7" s="19">
        <v>-87873903</v>
      </c>
      <c r="Z7" s="20">
        <v>-18.34</v>
      </c>
      <c r="AA7" s="21">
        <v>931458923</v>
      </c>
    </row>
    <row r="8" spans="1:27" ht="13.5">
      <c r="A8" s="22" t="s">
        <v>35</v>
      </c>
      <c r="B8" s="16"/>
      <c r="C8" s="17"/>
      <c r="D8" s="17"/>
      <c r="E8" s="18">
        <v>28910576</v>
      </c>
      <c r="F8" s="19">
        <v>33170736</v>
      </c>
      <c r="G8" s="19">
        <v>1119008</v>
      </c>
      <c r="H8" s="19">
        <v>1548975</v>
      </c>
      <c r="I8" s="19">
        <v>995519</v>
      </c>
      <c r="J8" s="19">
        <v>3663502</v>
      </c>
      <c r="K8" s="19">
        <v>2217002</v>
      </c>
      <c r="L8" s="19">
        <v>3797274</v>
      </c>
      <c r="M8" s="19">
        <v>4440222</v>
      </c>
      <c r="N8" s="19">
        <v>10454498</v>
      </c>
      <c r="O8" s="19"/>
      <c r="P8" s="19"/>
      <c r="Q8" s="19"/>
      <c r="R8" s="19"/>
      <c r="S8" s="19"/>
      <c r="T8" s="19"/>
      <c r="U8" s="19"/>
      <c r="V8" s="19"/>
      <c r="W8" s="19">
        <v>14118000</v>
      </c>
      <c r="X8" s="19">
        <v>11785017</v>
      </c>
      <c r="Y8" s="19">
        <v>2332983</v>
      </c>
      <c r="Z8" s="20">
        <v>19.8</v>
      </c>
      <c r="AA8" s="21">
        <v>33170736</v>
      </c>
    </row>
    <row r="9" spans="1:27" ht="13.5">
      <c r="A9" s="22" t="s">
        <v>36</v>
      </c>
      <c r="B9" s="16"/>
      <c r="C9" s="17">
        <v>464077142</v>
      </c>
      <c r="D9" s="17"/>
      <c r="E9" s="18">
        <v>325438028</v>
      </c>
      <c r="F9" s="19">
        <v>330688028</v>
      </c>
      <c r="G9" s="19">
        <v>92306125</v>
      </c>
      <c r="H9" s="19">
        <v>24850000</v>
      </c>
      <c r="I9" s="19">
        <v>14158000</v>
      </c>
      <c r="J9" s="19">
        <v>131314125</v>
      </c>
      <c r="K9" s="19">
        <v>15445812</v>
      </c>
      <c r="L9" s="19">
        <v>4631557</v>
      </c>
      <c r="M9" s="19">
        <v>82667809</v>
      </c>
      <c r="N9" s="19">
        <v>102745178</v>
      </c>
      <c r="O9" s="19"/>
      <c r="P9" s="19"/>
      <c r="Q9" s="19"/>
      <c r="R9" s="19"/>
      <c r="S9" s="19"/>
      <c r="T9" s="19"/>
      <c r="U9" s="19"/>
      <c r="V9" s="19"/>
      <c r="W9" s="19">
        <v>234059303</v>
      </c>
      <c r="X9" s="19">
        <v>179002494</v>
      </c>
      <c r="Y9" s="19">
        <v>55056809</v>
      </c>
      <c r="Z9" s="20">
        <v>30.76</v>
      </c>
      <c r="AA9" s="21">
        <v>330688028</v>
      </c>
    </row>
    <row r="10" spans="1:27" ht="13.5">
      <c r="A10" s="22" t="s">
        <v>37</v>
      </c>
      <c r="B10" s="16"/>
      <c r="C10" s="17"/>
      <c r="D10" s="17"/>
      <c r="E10" s="18">
        <v>185150000</v>
      </c>
      <c r="F10" s="19">
        <v>215197281</v>
      </c>
      <c r="G10" s="19">
        <v>24000000</v>
      </c>
      <c r="H10" s="19">
        <v>41161000</v>
      </c>
      <c r="I10" s="19">
        <v>4625000</v>
      </c>
      <c r="J10" s="19">
        <v>69786000</v>
      </c>
      <c r="K10" s="19">
        <v>15836863</v>
      </c>
      <c r="L10" s="19">
        <v>13359834</v>
      </c>
      <c r="M10" s="19">
        <v>60000000</v>
      </c>
      <c r="N10" s="19">
        <v>89196697</v>
      </c>
      <c r="O10" s="19"/>
      <c r="P10" s="19"/>
      <c r="Q10" s="19"/>
      <c r="R10" s="19"/>
      <c r="S10" s="19"/>
      <c r="T10" s="19"/>
      <c r="U10" s="19"/>
      <c r="V10" s="19"/>
      <c r="W10" s="19">
        <v>158982697</v>
      </c>
      <c r="X10" s="19">
        <v>143145834</v>
      </c>
      <c r="Y10" s="19">
        <v>15836863</v>
      </c>
      <c r="Z10" s="20">
        <v>11.06</v>
      </c>
      <c r="AA10" s="21">
        <v>215197281</v>
      </c>
    </row>
    <row r="11" spans="1:27" ht="13.5">
      <c r="A11" s="22" t="s">
        <v>38</v>
      </c>
      <c r="B11" s="16"/>
      <c r="C11" s="17">
        <v>19673326</v>
      </c>
      <c r="D11" s="17"/>
      <c r="E11" s="18">
        <v>5219796</v>
      </c>
      <c r="F11" s="19">
        <v>3800576</v>
      </c>
      <c r="G11" s="19">
        <v>434983</v>
      </c>
      <c r="H11" s="19">
        <v>2356583</v>
      </c>
      <c r="I11" s="19">
        <v>1011264</v>
      </c>
      <c r="J11" s="19">
        <v>3802830</v>
      </c>
      <c r="K11" s="19">
        <v>1365805</v>
      </c>
      <c r="L11" s="19">
        <v>1713282</v>
      </c>
      <c r="M11" s="19">
        <v>1344840</v>
      </c>
      <c r="N11" s="19">
        <v>4423927</v>
      </c>
      <c r="O11" s="19"/>
      <c r="P11" s="19"/>
      <c r="Q11" s="19"/>
      <c r="R11" s="19"/>
      <c r="S11" s="19"/>
      <c r="T11" s="19"/>
      <c r="U11" s="19"/>
      <c r="V11" s="19"/>
      <c r="W11" s="19">
        <v>8226757</v>
      </c>
      <c r="X11" s="19">
        <v>6956243</v>
      </c>
      <c r="Y11" s="19">
        <v>1270514</v>
      </c>
      <c r="Z11" s="20">
        <v>18.26</v>
      </c>
      <c r="AA11" s="21">
        <v>3800576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-1363680396</v>
      </c>
      <c r="D14" s="17"/>
      <c r="E14" s="18">
        <v>-1380394358</v>
      </c>
      <c r="F14" s="19">
        <v>-829339164</v>
      </c>
      <c r="G14" s="19">
        <v>-156806654</v>
      </c>
      <c r="H14" s="19">
        <v>-205096433</v>
      </c>
      <c r="I14" s="19">
        <v>-132026912</v>
      </c>
      <c r="J14" s="19">
        <v>-493929999</v>
      </c>
      <c r="K14" s="19">
        <v>-105574076</v>
      </c>
      <c r="L14" s="19">
        <v>-76100271</v>
      </c>
      <c r="M14" s="19">
        <v>-125805560</v>
      </c>
      <c r="N14" s="19">
        <v>-307479907</v>
      </c>
      <c r="O14" s="19"/>
      <c r="P14" s="19"/>
      <c r="Q14" s="19"/>
      <c r="R14" s="19"/>
      <c r="S14" s="19"/>
      <c r="T14" s="19"/>
      <c r="U14" s="19"/>
      <c r="V14" s="19"/>
      <c r="W14" s="19">
        <v>-801409906</v>
      </c>
      <c r="X14" s="19">
        <v>-565545906</v>
      </c>
      <c r="Y14" s="19">
        <v>-235864000</v>
      </c>
      <c r="Z14" s="20">
        <v>41.71</v>
      </c>
      <c r="AA14" s="21">
        <v>-829339164</v>
      </c>
    </row>
    <row r="15" spans="1:27" ht="13.5">
      <c r="A15" s="22" t="s">
        <v>42</v>
      </c>
      <c r="B15" s="16"/>
      <c r="C15" s="17">
        <v>-66141054</v>
      </c>
      <c r="D15" s="17"/>
      <c r="E15" s="18">
        <v>-61899168</v>
      </c>
      <c r="F15" s="19">
        <v>-553162187</v>
      </c>
      <c r="G15" s="19">
        <v>-4931820</v>
      </c>
      <c r="H15" s="19">
        <v>-3742000</v>
      </c>
      <c r="I15" s="19">
        <v>-4202979</v>
      </c>
      <c r="J15" s="19">
        <v>-12876799</v>
      </c>
      <c r="K15" s="19">
        <v>-4320442</v>
      </c>
      <c r="L15" s="19">
        <v>-4182398</v>
      </c>
      <c r="M15" s="19">
        <v>-4201927</v>
      </c>
      <c r="N15" s="19">
        <v>-12704767</v>
      </c>
      <c r="O15" s="19"/>
      <c r="P15" s="19"/>
      <c r="Q15" s="19"/>
      <c r="R15" s="19"/>
      <c r="S15" s="19"/>
      <c r="T15" s="19"/>
      <c r="U15" s="19"/>
      <c r="V15" s="19"/>
      <c r="W15" s="19">
        <v>-25581566</v>
      </c>
      <c r="X15" s="19">
        <v>-257983668</v>
      </c>
      <c r="Y15" s="19">
        <v>232402102</v>
      </c>
      <c r="Z15" s="20">
        <v>-90.08</v>
      </c>
      <c r="AA15" s="21">
        <v>-553162187</v>
      </c>
    </row>
    <row r="16" spans="1:27" ht="13.5">
      <c r="A16" s="22" t="s">
        <v>43</v>
      </c>
      <c r="B16" s="16"/>
      <c r="C16" s="17"/>
      <c r="D16" s="17"/>
      <c r="E16" s="18"/>
      <c r="F16" s="19">
        <v>-96098483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-96098483</v>
      </c>
    </row>
    <row r="17" spans="1:27" ht="13.5">
      <c r="A17" s="23" t="s">
        <v>44</v>
      </c>
      <c r="B17" s="24"/>
      <c r="C17" s="25">
        <f aca="true" t="shared" si="0" ref="C17:Y17">SUM(C6:C16)</f>
        <v>24166541</v>
      </c>
      <c r="D17" s="25">
        <f>SUM(D6:D16)</f>
        <v>0</v>
      </c>
      <c r="E17" s="26">
        <f t="shared" si="0"/>
        <v>215538538</v>
      </c>
      <c r="F17" s="27">
        <f t="shared" si="0"/>
        <v>235451891</v>
      </c>
      <c r="G17" s="27">
        <f t="shared" si="0"/>
        <v>31332114</v>
      </c>
      <c r="H17" s="27">
        <f t="shared" si="0"/>
        <v>-50647691</v>
      </c>
      <c r="I17" s="27">
        <f t="shared" si="0"/>
        <v>-7377832</v>
      </c>
      <c r="J17" s="27">
        <f t="shared" si="0"/>
        <v>-26693409</v>
      </c>
      <c r="K17" s="27">
        <f t="shared" si="0"/>
        <v>1793666</v>
      </c>
      <c r="L17" s="27">
        <f t="shared" si="0"/>
        <v>31545292</v>
      </c>
      <c r="M17" s="27">
        <f t="shared" si="0"/>
        <v>111142248</v>
      </c>
      <c r="N17" s="27">
        <f t="shared" si="0"/>
        <v>144481206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117787797</v>
      </c>
      <c r="X17" s="27">
        <f t="shared" si="0"/>
        <v>117166486</v>
      </c>
      <c r="Y17" s="27">
        <f t="shared" si="0"/>
        <v>621311</v>
      </c>
      <c r="Z17" s="28">
        <f>+IF(X17&lt;&gt;0,+(Y17/X17)*100,0)</f>
        <v>0.5302804762788567</v>
      </c>
      <c r="AA17" s="29">
        <f>SUM(AA6:AA16)</f>
        <v>235451891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-1945922</v>
      </c>
      <c r="D21" s="17"/>
      <c r="E21" s="18">
        <v>2012010</v>
      </c>
      <c r="F21" s="19">
        <v>2012008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2012008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-306804404</v>
      </c>
      <c r="D26" s="17"/>
      <c r="E26" s="18">
        <v>-275634840</v>
      </c>
      <c r="F26" s="19">
        <v>-208470838</v>
      </c>
      <c r="G26" s="19">
        <v>-5424749</v>
      </c>
      <c r="H26" s="19">
        <v>-7985898</v>
      </c>
      <c r="I26" s="19">
        <v>-16209064</v>
      </c>
      <c r="J26" s="19">
        <v>-29619711</v>
      </c>
      <c r="K26" s="19">
        <v>-12180335</v>
      </c>
      <c r="L26" s="19">
        <v>-25845301</v>
      </c>
      <c r="M26" s="19">
        <v>-11047478</v>
      </c>
      <c r="N26" s="19">
        <v>-49073114</v>
      </c>
      <c r="O26" s="19"/>
      <c r="P26" s="19"/>
      <c r="Q26" s="19"/>
      <c r="R26" s="19"/>
      <c r="S26" s="19"/>
      <c r="T26" s="19"/>
      <c r="U26" s="19"/>
      <c r="V26" s="19"/>
      <c r="W26" s="19">
        <v>-78692825</v>
      </c>
      <c r="X26" s="19">
        <v>-78693373</v>
      </c>
      <c r="Y26" s="19">
        <v>548</v>
      </c>
      <c r="Z26" s="20"/>
      <c r="AA26" s="21">
        <v>-208470838</v>
      </c>
    </row>
    <row r="27" spans="1:27" ht="13.5">
      <c r="A27" s="23" t="s">
        <v>51</v>
      </c>
      <c r="B27" s="24"/>
      <c r="C27" s="25">
        <f aca="true" t="shared" si="1" ref="C27:Y27">SUM(C21:C26)</f>
        <v>-308750326</v>
      </c>
      <c r="D27" s="25">
        <f>SUM(D21:D26)</f>
        <v>0</v>
      </c>
      <c r="E27" s="26">
        <f t="shared" si="1"/>
        <v>-273622830</v>
      </c>
      <c r="F27" s="27">
        <f t="shared" si="1"/>
        <v>-206458830</v>
      </c>
      <c r="G27" s="27">
        <f t="shared" si="1"/>
        <v>-5424749</v>
      </c>
      <c r="H27" s="27">
        <f t="shared" si="1"/>
        <v>-7985898</v>
      </c>
      <c r="I27" s="27">
        <f t="shared" si="1"/>
        <v>-16209064</v>
      </c>
      <c r="J27" s="27">
        <f t="shared" si="1"/>
        <v>-29619711</v>
      </c>
      <c r="K27" s="27">
        <f t="shared" si="1"/>
        <v>-12180335</v>
      </c>
      <c r="L27" s="27">
        <f t="shared" si="1"/>
        <v>-25845301</v>
      </c>
      <c r="M27" s="27">
        <f t="shared" si="1"/>
        <v>-11047478</v>
      </c>
      <c r="N27" s="27">
        <f t="shared" si="1"/>
        <v>-49073114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-78692825</v>
      </c>
      <c r="X27" s="27">
        <f t="shared" si="1"/>
        <v>-78693373</v>
      </c>
      <c r="Y27" s="27">
        <f t="shared" si="1"/>
        <v>548</v>
      </c>
      <c r="Z27" s="28">
        <f>+IF(X27&lt;&gt;0,+(Y27/X27)*100,0)</f>
        <v>-0.0006963737594524002</v>
      </c>
      <c r="AA27" s="29">
        <f>SUM(AA21:AA26)</f>
        <v>-206458830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-11361825</v>
      </c>
      <c r="D32" s="17"/>
      <c r="E32" s="18">
        <v>90516567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1132000</v>
      </c>
      <c r="F33" s="19">
        <v>1704522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94333</v>
      </c>
      <c r="Y33" s="19">
        <v>-94333</v>
      </c>
      <c r="Z33" s="20">
        <v>-100</v>
      </c>
      <c r="AA33" s="21">
        <v>1704522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-294419</v>
      </c>
      <c r="D35" s="17"/>
      <c r="E35" s="18">
        <v>-32192064</v>
      </c>
      <c r="F35" s="19">
        <v>-29375232</v>
      </c>
      <c r="G35" s="19"/>
      <c r="H35" s="19">
        <v>-13673000</v>
      </c>
      <c r="I35" s="19"/>
      <c r="J35" s="19">
        <v>-13673000</v>
      </c>
      <c r="K35" s="19"/>
      <c r="L35" s="19"/>
      <c r="M35" s="19">
        <v>-16870308</v>
      </c>
      <c r="N35" s="19">
        <v>-16870308</v>
      </c>
      <c r="O35" s="19"/>
      <c r="P35" s="19"/>
      <c r="Q35" s="19"/>
      <c r="R35" s="19"/>
      <c r="S35" s="19"/>
      <c r="T35" s="19"/>
      <c r="U35" s="19"/>
      <c r="V35" s="19"/>
      <c r="W35" s="19">
        <v>-30543308</v>
      </c>
      <c r="X35" s="19">
        <v>-30543308</v>
      </c>
      <c r="Y35" s="19"/>
      <c r="Z35" s="20"/>
      <c r="AA35" s="21">
        <v>-29375232</v>
      </c>
    </row>
    <row r="36" spans="1:27" ht="13.5">
      <c r="A36" s="23" t="s">
        <v>57</v>
      </c>
      <c r="B36" s="24"/>
      <c r="C36" s="25">
        <f aca="true" t="shared" si="2" ref="C36:Y36">SUM(C31:C35)</f>
        <v>-11656244</v>
      </c>
      <c r="D36" s="25">
        <f>SUM(D31:D35)</f>
        <v>0</v>
      </c>
      <c r="E36" s="26">
        <f t="shared" si="2"/>
        <v>59456503</v>
      </c>
      <c r="F36" s="27">
        <f t="shared" si="2"/>
        <v>-27670710</v>
      </c>
      <c r="G36" s="27">
        <f t="shared" si="2"/>
        <v>0</v>
      </c>
      <c r="H36" s="27">
        <f t="shared" si="2"/>
        <v>-13673000</v>
      </c>
      <c r="I36" s="27">
        <f t="shared" si="2"/>
        <v>0</v>
      </c>
      <c r="J36" s="27">
        <f t="shared" si="2"/>
        <v>-13673000</v>
      </c>
      <c r="K36" s="27">
        <f t="shared" si="2"/>
        <v>0</v>
      </c>
      <c r="L36" s="27">
        <f t="shared" si="2"/>
        <v>0</v>
      </c>
      <c r="M36" s="27">
        <f t="shared" si="2"/>
        <v>-16870308</v>
      </c>
      <c r="N36" s="27">
        <f t="shared" si="2"/>
        <v>-16870308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-30543308</v>
      </c>
      <c r="X36" s="27">
        <f t="shared" si="2"/>
        <v>-30448975</v>
      </c>
      <c r="Y36" s="27">
        <f t="shared" si="2"/>
        <v>-94333</v>
      </c>
      <c r="Z36" s="28">
        <f>+IF(X36&lt;&gt;0,+(Y36/X36)*100,0)</f>
        <v>0.30980681615719413</v>
      </c>
      <c r="AA36" s="29">
        <f>SUM(AA31:AA35)</f>
        <v>-27670710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-296240029</v>
      </c>
      <c r="D38" s="31">
        <f>+D17+D27+D36</f>
        <v>0</v>
      </c>
      <c r="E38" s="32">
        <f t="shared" si="3"/>
        <v>1372211</v>
      </c>
      <c r="F38" s="33">
        <f t="shared" si="3"/>
        <v>1322351</v>
      </c>
      <c r="G38" s="33">
        <f t="shared" si="3"/>
        <v>25907365</v>
      </c>
      <c r="H38" s="33">
        <f t="shared" si="3"/>
        <v>-72306589</v>
      </c>
      <c r="I38" s="33">
        <f t="shared" si="3"/>
        <v>-23586896</v>
      </c>
      <c r="J38" s="33">
        <f t="shared" si="3"/>
        <v>-69986120</v>
      </c>
      <c r="K38" s="33">
        <f t="shared" si="3"/>
        <v>-10386669</v>
      </c>
      <c r="L38" s="33">
        <f t="shared" si="3"/>
        <v>5699991</v>
      </c>
      <c r="M38" s="33">
        <f t="shared" si="3"/>
        <v>83224462</v>
      </c>
      <c r="N38" s="33">
        <f t="shared" si="3"/>
        <v>78537784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8551664</v>
      </c>
      <c r="X38" s="33">
        <f t="shared" si="3"/>
        <v>8024138</v>
      </c>
      <c r="Y38" s="33">
        <f t="shared" si="3"/>
        <v>527526</v>
      </c>
      <c r="Z38" s="34">
        <f>+IF(X38&lt;&gt;0,+(Y38/X38)*100,0)</f>
        <v>6.5742388777461205</v>
      </c>
      <c r="AA38" s="35">
        <f>+AA17+AA27+AA36</f>
        <v>1322351</v>
      </c>
    </row>
    <row r="39" spans="1:27" ht="13.5">
      <c r="A39" s="22" t="s">
        <v>59</v>
      </c>
      <c r="B39" s="16"/>
      <c r="C39" s="31">
        <v>340812924</v>
      </c>
      <c r="D39" s="31"/>
      <c r="E39" s="32">
        <v>39182000</v>
      </c>
      <c r="F39" s="33">
        <v>44572985</v>
      </c>
      <c r="G39" s="33">
        <v>39182000</v>
      </c>
      <c r="H39" s="33">
        <v>65089365</v>
      </c>
      <c r="I39" s="33">
        <v>-7217224</v>
      </c>
      <c r="J39" s="33">
        <v>39182000</v>
      </c>
      <c r="K39" s="33">
        <v>-30804120</v>
      </c>
      <c r="L39" s="33">
        <v>-41190789</v>
      </c>
      <c r="M39" s="33">
        <v>-35490798</v>
      </c>
      <c r="N39" s="33">
        <v>-30804120</v>
      </c>
      <c r="O39" s="33"/>
      <c r="P39" s="33"/>
      <c r="Q39" s="33"/>
      <c r="R39" s="33"/>
      <c r="S39" s="33"/>
      <c r="T39" s="33"/>
      <c r="U39" s="33"/>
      <c r="V39" s="33"/>
      <c r="W39" s="33">
        <v>39182000</v>
      </c>
      <c r="X39" s="33">
        <v>44572985</v>
      </c>
      <c r="Y39" s="33">
        <v>-5390985</v>
      </c>
      <c r="Z39" s="34">
        <v>-12.09</v>
      </c>
      <c r="AA39" s="35">
        <v>44572985</v>
      </c>
    </row>
    <row r="40" spans="1:27" ht="13.5">
      <c r="A40" s="41" t="s">
        <v>60</v>
      </c>
      <c r="B40" s="42"/>
      <c r="C40" s="43">
        <v>44572895</v>
      </c>
      <c r="D40" s="43"/>
      <c r="E40" s="44">
        <v>40554212</v>
      </c>
      <c r="F40" s="45">
        <v>45895336</v>
      </c>
      <c r="G40" s="45">
        <v>65089365</v>
      </c>
      <c r="H40" s="45">
        <v>-7217224</v>
      </c>
      <c r="I40" s="45">
        <v>-30804120</v>
      </c>
      <c r="J40" s="45">
        <v>-30804120</v>
      </c>
      <c r="K40" s="45">
        <v>-41190789</v>
      </c>
      <c r="L40" s="45">
        <v>-35490798</v>
      </c>
      <c r="M40" s="45">
        <v>47733664</v>
      </c>
      <c r="N40" s="45">
        <v>47733664</v>
      </c>
      <c r="O40" s="45"/>
      <c r="P40" s="45"/>
      <c r="Q40" s="45"/>
      <c r="R40" s="45"/>
      <c r="S40" s="45"/>
      <c r="T40" s="45"/>
      <c r="U40" s="45"/>
      <c r="V40" s="45"/>
      <c r="W40" s="45">
        <v>47733664</v>
      </c>
      <c r="X40" s="45">
        <v>52597123</v>
      </c>
      <c r="Y40" s="45">
        <v>-4863459</v>
      </c>
      <c r="Z40" s="46">
        <v>-9.25</v>
      </c>
      <c r="AA40" s="47">
        <v>45895336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15615887</v>
      </c>
      <c r="D6" s="17"/>
      <c r="E6" s="18">
        <v>17829828</v>
      </c>
      <c r="F6" s="19">
        <v>17829828</v>
      </c>
      <c r="G6" s="19">
        <v>388976</v>
      </c>
      <c r="H6" s="19">
        <v>332980</v>
      </c>
      <c r="I6" s="19">
        <v>869416</v>
      </c>
      <c r="J6" s="19">
        <v>1591372</v>
      </c>
      <c r="K6" s="19">
        <v>2595976</v>
      </c>
      <c r="L6" s="19">
        <v>401539</v>
      </c>
      <c r="M6" s="19">
        <v>366606</v>
      </c>
      <c r="N6" s="19">
        <v>3364121</v>
      </c>
      <c r="O6" s="19"/>
      <c r="P6" s="19"/>
      <c r="Q6" s="19"/>
      <c r="R6" s="19"/>
      <c r="S6" s="19"/>
      <c r="T6" s="19"/>
      <c r="U6" s="19"/>
      <c r="V6" s="19"/>
      <c r="W6" s="19">
        <v>4955493</v>
      </c>
      <c r="X6" s="19">
        <v>8914914</v>
      </c>
      <c r="Y6" s="19">
        <v>-3959421</v>
      </c>
      <c r="Z6" s="20">
        <v>-44.41</v>
      </c>
      <c r="AA6" s="21">
        <v>17829828</v>
      </c>
    </row>
    <row r="7" spans="1:27" ht="13.5">
      <c r="A7" s="22" t="s">
        <v>34</v>
      </c>
      <c r="B7" s="16"/>
      <c r="C7" s="17">
        <v>10595490</v>
      </c>
      <c r="D7" s="17"/>
      <c r="E7" s="18">
        <v>16338144</v>
      </c>
      <c r="F7" s="19">
        <v>16338144</v>
      </c>
      <c r="G7" s="19">
        <v>737328</v>
      </c>
      <c r="H7" s="19">
        <v>662425</v>
      </c>
      <c r="I7" s="19">
        <v>1056817</v>
      </c>
      <c r="J7" s="19">
        <v>2456570</v>
      </c>
      <c r="K7" s="19">
        <v>778749</v>
      </c>
      <c r="L7" s="19">
        <v>680949</v>
      </c>
      <c r="M7" s="19">
        <v>705166</v>
      </c>
      <c r="N7" s="19">
        <v>2164864</v>
      </c>
      <c r="O7" s="19"/>
      <c r="P7" s="19"/>
      <c r="Q7" s="19"/>
      <c r="R7" s="19"/>
      <c r="S7" s="19"/>
      <c r="T7" s="19"/>
      <c r="U7" s="19"/>
      <c r="V7" s="19"/>
      <c r="W7" s="19">
        <v>4621434</v>
      </c>
      <c r="X7" s="19">
        <v>8169072</v>
      </c>
      <c r="Y7" s="19">
        <v>-3547638</v>
      </c>
      <c r="Z7" s="20">
        <v>-43.43</v>
      </c>
      <c r="AA7" s="21">
        <v>16338144</v>
      </c>
    </row>
    <row r="8" spans="1:27" ht="13.5">
      <c r="A8" s="22" t="s">
        <v>35</v>
      </c>
      <c r="B8" s="16"/>
      <c r="C8" s="17">
        <v>11757931</v>
      </c>
      <c r="D8" s="17"/>
      <c r="E8" s="18">
        <v>10936932</v>
      </c>
      <c r="F8" s="19">
        <v>10936932</v>
      </c>
      <c r="G8" s="19">
        <v>698997</v>
      </c>
      <c r="H8" s="19">
        <v>141260</v>
      </c>
      <c r="I8" s="19">
        <v>200605</v>
      </c>
      <c r="J8" s="19">
        <v>1040862</v>
      </c>
      <c r="K8" s="19">
        <v>180872</v>
      </c>
      <c r="L8" s="19">
        <v>112625</v>
      </c>
      <c r="M8" s="19">
        <v>113132</v>
      </c>
      <c r="N8" s="19">
        <v>406629</v>
      </c>
      <c r="O8" s="19"/>
      <c r="P8" s="19"/>
      <c r="Q8" s="19"/>
      <c r="R8" s="19"/>
      <c r="S8" s="19"/>
      <c r="T8" s="19"/>
      <c r="U8" s="19"/>
      <c r="V8" s="19"/>
      <c r="W8" s="19">
        <v>1447491</v>
      </c>
      <c r="X8" s="19">
        <v>5468466</v>
      </c>
      <c r="Y8" s="19">
        <v>-4020975</v>
      </c>
      <c r="Z8" s="20">
        <v>-73.53</v>
      </c>
      <c r="AA8" s="21">
        <v>10936932</v>
      </c>
    </row>
    <row r="9" spans="1:27" ht="13.5">
      <c r="A9" s="22" t="s">
        <v>36</v>
      </c>
      <c r="B9" s="16"/>
      <c r="C9" s="17">
        <v>25500000</v>
      </c>
      <c r="D9" s="17"/>
      <c r="E9" s="18">
        <v>28376337</v>
      </c>
      <c r="F9" s="19">
        <v>28376337</v>
      </c>
      <c r="G9" s="19">
        <v>9821000</v>
      </c>
      <c r="H9" s="19">
        <v>1825000</v>
      </c>
      <c r="I9" s="19">
        <v>321000</v>
      </c>
      <c r="J9" s="19">
        <v>11967000</v>
      </c>
      <c r="K9" s="19"/>
      <c r="L9" s="19">
        <v>578000</v>
      </c>
      <c r="M9" s="19">
        <v>7857000</v>
      </c>
      <c r="N9" s="19">
        <v>8435000</v>
      </c>
      <c r="O9" s="19"/>
      <c r="P9" s="19"/>
      <c r="Q9" s="19"/>
      <c r="R9" s="19"/>
      <c r="S9" s="19"/>
      <c r="T9" s="19"/>
      <c r="U9" s="19"/>
      <c r="V9" s="19"/>
      <c r="W9" s="19">
        <v>20402000</v>
      </c>
      <c r="X9" s="19">
        <v>18688002</v>
      </c>
      <c r="Y9" s="19">
        <v>1713998</v>
      </c>
      <c r="Z9" s="20">
        <v>9.17</v>
      </c>
      <c r="AA9" s="21">
        <v>28376337</v>
      </c>
    </row>
    <row r="10" spans="1:27" ht="13.5">
      <c r="A10" s="22" t="s">
        <v>37</v>
      </c>
      <c r="B10" s="16"/>
      <c r="C10" s="17">
        <v>21183000</v>
      </c>
      <c r="D10" s="17"/>
      <c r="E10" s="18">
        <v>26913250</v>
      </c>
      <c r="F10" s="19">
        <v>26913250</v>
      </c>
      <c r="G10" s="19">
        <v>8300000</v>
      </c>
      <c r="H10" s="19">
        <v>1800000</v>
      </c>
      <c r="I10" s="19">
        <v>1200000</v>
      </c>
      <c r="J10" s="19">
        <v>11300000</v>
      </c>
      <c r="K10" s="19"/>
      <c r="L10" s="19">
        <v>5000000</v>
      </c>
      <c r="M10" s="19">
        <v>3613000</v>
      </c>
      <c r="N10" s="19">
        <v>8613000</v>
      </c>
      <c r="O10" s="19"/>
      <c r="P10" s="19"/>
      <c r="Q10" s="19"/>
      <c r="R10" s="19"/>
      <c r="S10" s="19"/>
      <c r="T10" s="19"/>
      <c r="U10" s="19"/>
      <c r="V10" s="19"/>
      <c r="W10" s="19">
        <v>19913000</v>
      </c>
      <c r="X10" s="19">
        <v>8956500</v>
      </c>
      <c r="Y10" s="19">
        <v>10956500</v>
      </c>
      <c r="Z10" s="20">
        <v>122.33</v>
      </c>
      <c r="AA10" s="21">
        <v>26913250</v>
      </c>
    </row>
    <row r="11" spans="1:27" ht="13.5">
      <c r="A11" s="22" t="s">
        <v>38</v>
      </c>
      <c r="B11" s="16"/>
      <c r="C11" s="17">
        <v>1655258</v>
      </c>
      <c r="D11" s="17"/>
      <c r="E11" s="18">
        <v>1553976</v>
      </c>
      <c r="F11" s="19">
        <v>1553976</v>
      </c>
      <c r="G11" s="19"/>
      <c r="H11" s="19">
        <v>196504</v>
      </c>
      <c r="I11" s="19">
        <v>87643</v>
      </c>
      <c r="J11" s="19">
        <v>284147</v>
      </c>
      <c r="K11" s="19">
        <v>75263</v>
      </c>
      <c r="L11" s="19">
        <v>152629</v>
      </c>
      <c r="M11" s="19">
        <v>145552</v>
      </c>
      <c r="N11" s="19">
        <v>373444</v>
      </c>
      <c r="O11" s="19"/>
      <c r="P11" s="19"/>
      <c r="Q11" s="19"/>
      <c r="R11" s="19"/>
      <c r="S11" s="19"/>
      <c r="T11" s="19"/>
      <c r="U11" s="19"/>
      <c r="V11" s="19"/>
      <c r="W11" s="19">
        <v>657591</v>
      </c>
      <c r="X11" s="19">
        <v>776988</v>
      </c>
      <c r="Y11" s="19">
        <v>-119397</v>
      </c>
      <c r="Z11" s="20">
        <v>-15.37</v>
      </c>
      <c r="AA11" s="21">
        <v>1553976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-66731646</v>
      </c>
      <c r="D14" s="17"/>
      <c r="E14" s="18">
        <v>-60311823</v>
      </c>
      <c r="F14" s="19">
        <v>-60311823</v>
      </c>
      <c r="G14" s="19">
        <v>-11532591</v>
      </c>
      <c r="H14" s="19">
        <v>-7847763</v>
      </c>
      <c r="I14" s="19">
        <v>-2815089</v>
      </c>
      <c r="J14" s="19">
        <v>-22195443</v>
      </c>
      <c r="K14" s="19">
        <v>-2296516</v>
      </c>
      <c r="L14" s="19">
        <v>-3529948</v>
      </c>
      <c r="M14" s="19">
        <v>-6674816</v>
      </c>
      <c r="N14" s="19">
        <v>-12501280</v>
      </c>
      <c r="O14" s="19"/>
      <c r="P14" s="19"/>
      <c r="Q14" s="19"/>
      <c r="R14" s="19"/>
      <c r="S14" s="19"/>
      <c r="T14" s="19"/>
      <c r="U14" s="19"/>
      <c r="V14" s="19"/>
      <c r="W14" s="19">
        <v>-34696723</v>
      </c>
      <c r="X14" s="19">
        <v>-32426442</v>
      </c>
      <c r="Y14" s="19">
        <v>-2270281</v>
      </c>
      <c r="Z14" s="20">
        <v>7</v>
      </c>
      <c r="AA14" s="21">
        <v>-60311823</v>
      </c>
    </row>
    <row r="15" spans="1:27" ht="13.5">
      <c r="A15" s="22" t="s">
        <v>42</v>
      </c>
      <c r="B15" s="16"/>
      <c r="C15" s="17">
        <v>-92204</v>
      </c>
      <c r="D15" s="17"/>
      <c r="E15" s="18">
        <v>-101004</v>
      </c>
      <c r="F15" s="19">
        <v>-101004</v>
      </c>
      <c r="G15" s="19"/>
      <c r="H15" s="19"/>
      <c r="I15" s="19"/>
      <c r="J15" s="19"/>
      <c r="K15" s="19"/>
      <c r="L15" s="19"/>
      <c r="M15" s="19">
        <v>-44022</v>
      </c>
      <c r="N15" s="19">
        <v>-44022</v>
      </c>
      <c r="O15" s="19"/>
      <c r="P15" s="19"/>
      <c r="Q15" s="19"/>
      <c r="R15" s="19"/>
      <c r="S15" s="19"/>
      <c r="T15" s="19"/>
      <c r="U15" s="19"/>
      <c r="V15" s="19"/>
      <c r="W15" s="19">
        <v>-44022</v>
      </c>
      <c r="X15" s="19">
        <v>-50502</v>
      </c>
      <c r="Y15" s="19">
        <v>6480</v>
      </c>
      <c r="Z15" s="20">
        <v>-12.83</v>
      </c>
      <c r="AA15" s="21">
        <v>-101004</v>
      </c>
    </row>
    <row r="16" spans="1:27" ht="13.5">
      <c r="A16" s="22" t="s">
        <v>43</v>
      </c>
      <c r="B16" s="16"/>
      <c r="C16" s="17"/>
      <c r="D16" s="17"/>
      <c r="E16" s="18">
        <v>-4699633</v>
      </c>
      <c r="F16" s="19">
        <v>-4699633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-3549618</v>
      </c>
      <c r="Y16" s="19">
        <v>3549618</v>
      </c>
      <c r="Z16" s="20">
        <v>-100</v>
      </c>
      <c r="AA16" s="21">
        <v>-4699633</v>
      </c>
    </row>
    <row r="17" spans="1:27" ht="13.5">
      <c r="A17" s="23" t="s">
        <v>44</v>
      </c>
      <c r="B17" s="24"/>
      <c r="C17" s="25">
        <f aca="true" t="shared" si="0" ref="C17:Y17">SUM(C6:C16)</f>
        <v>19483716</v>
      </c>
      <c r="D17" s="25">
        <f>SUM(D6:D16)</f>
        <v>0</v>
      </c>
      <c r="E17" s="26">
        <f t="shared" si="0"/>
        <v>36836007</v>
      </c>
      <c r="F17" s="27">
        <f t="shared" si="0"/>
        <v>36836007</v>
      </c>
      <c r="G17" s="27">
        <f t="shared" si="0"/>
        <v>8413710</v>
      </c>
      <c r="H17" s="27">
        <f t="shared" si="0"/>
        <v>-2889594</v>
      </c>
      <c r="I17" s="27">
        <f t="shared" si="0"/>
        <v>920392</v>
      </c>
      <c r="J17" s="27">
        <f t="shared" si="0"/>
        <v>6444508</v>
      </c>
      <c r="K17" s="27">
        <f t="shared" si="0"/>
        <v>1334344</v>
      </c>
      <c r="L17" s="27">
        <f t="shared" si="0"/>
        <v>3395794</v>
      </c>
      <c r="M17" s="27">
        <f t="shared" si="0"/>
        <v>6081618</v>
      </c>
      <c r="N17" s="27">
        <f t="shared" si="0"/>
        <v>10811756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17256264</v>
      </c>
      <c r="X17" s="27">
        <f t="shared" si="0"/>
        <v>14947380</v>
      </c>
      <c r="Y17" s="27">
        <f t="shared" si="0"/>
        <v>2308884</v>
      </c>
      <c r="Z17" s="28">
        <f>+IF(X17&lt;&gt;0,+(Y17/X17)*100,0)</f>
        <v>15.4467471891395</v>
      </c>
      <c r="AA17" s="29">
        <f>SUM(AA6:AA16)</f>
        <v>36836007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150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-25760321</v>
      </c>
      <c r="D26" s="17"/>
      <c r="E26" s="18">
        <v>-25221888</v>
      </c>
      <c r="F26" s="19">
        <v>-25221888</v>
      </c>
      <c r="G26" s="19">
        <v>-2003923</v>
      </c>
      <c r="H26" s="19">
        <v>-3805601</v>
      </c>
      <c r="I26" s="19">
        <v>-255510</v>
      </c>
      <c r="J26" s="19">
        <v>-6065034</v>
      </c>
      <c r="K26" s="19">
        <v>-487360</v>
      </c>
      <c r="L26" s="19">
        <v>-785476</v>
      </c>
      <c r="M26" s="19">
        <v>-1965606</v>
      </c>
      <c r="N26" s="19">
        <v>-3238442</v>
      </c>
      <c r="O26" s="19"/>
      <c r="P26" s="19"/>
      <c r="Q26" s="19"/>
      <c r="R26" s="19"/>
      <c r="S26" s="19"/>
      <c r="T26" s="19"/>
      <c r="U26" s="19"/>
      <c r="V26" s="19"/>
      <c r="W26" s="19">
        <v>-9303476</v>
      </c>
      <c r="X26" s="19">
        <v>-10810848</v>
      </c>
      <c r="Y26" s="19">
        <v>1507372</v>
      </c>
      <c r="Z26" s="20">
        <v>-13.94</v>
      </c>
      <c r="AA26" s="21">
        <v>-25221888</v>
      </c>
    </row>
    <row r="27" spans="1:27" ht="13.5">
      <c r="A27" s="23" t="s">
        <v>51</v>
      </c>
      <c r="B27" s="24"/>
      <c r="C27" s="25">
        <f aca="true" t="shared" si="1" ref="C27:Y27">SUM(C21:C26)</f>
        <v>-25760171</v>
      </c>
      <c r="D27" s="25">
        <f>SUM(D21:D26)</f>
        <v>0</v>
      </c>
      <c r="E27" s="26">
        <f t="shared" si="1"/>
        <v>-25221888</v>
      </c>
      <c r="F27" s="27">
        <f t="shared" si="1"/>
        <v>-25221888</v>
      </c>
      <c r="G27" s="27">
        <f t="shared" si="1"/>
        <v>-2003923</v>
      </c>
      <c r="H27" s="27">
        <f t="shared" si="1"/>
        <v>-3805601</v>
      </c>
      <c r="I27" s="27">
        <f t="shared" si="1"/>
        <v>-255510</v>
      </c>
      <c r="J27" s="27">
        <f t="shared" si="1"/>
        <v>-6065034</v>
      </c>
      <c r="K27" s="27">
        <f t="shared" si="1"/>
        <v>-487360</v>
      </c>
      <c r="L27" s="27">
        <f t="shared" si="1"/>
        <v>-785476</v>
      </c>
      <c r="M27" s="27">
        <f t="shared" si="1"/>
        <v>-1965606</v>
      </c>
      <c r="N27" s="27">
        <f t="shared" si="1"/>
        <v>-3238442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-9303476</v>
      </c>
      <c r="X27" s="27">
        <f t="shared" si="1"/>
        <v>-10810848</v>
      </c>
      <c r="Y27" s="27">
        <f t="shared" si="1"/>
        <v>1507372</v>
      </c>
      <c r="Z27" s="28">
        <f>+IF(X27&lt;&gt;0,+(Y27/X27)*100,0)</f>
        <v>-13.943143035587957</v>
      </c>
      <c r="AA27" s="29">
        <f>SUM(AA21:AA26)</f>
        <v>-25221888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-28788</v>
      </c>
      <c r="D33" s="17"/>
      <c r="E33" s="18"/>
      <c r="F33" s="19"/>
      <c r="G33" s="19"/>
      <c r="H33" s="36">
        <v>-2259</v>
      </c>
      <c r="I33" s="36"/>
      <c r="J33" s="36">
        <v>-2259</v>
      </c>
      <c r="K33" s="19">
        <v>-38708</v>
      </c>
      <c r="L33" s="19"/>
      <c r="M33" s="19">
        <v>1816</v>
      </c>
      <c r="N33" s="19">
        <v>-36892</v>
      </c>
      <c r="O33" s="36"/>
      <c r="P33" s="36"/>
      <c r="Q33" s="36"/>
      <c r="R33" s="19"/>
      <c r="S33" s="19"/>
      <c r="T33" s="19"/>
      <c r="U33" s="19"/>
      <c r="V33" s="36"/>
      <c r="W33" s="36">
        <v>-39151</v>
      </c>
      <c r="X33" s="36"/>
      <c r="Y33" s="19">
        <v>-39151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-129502</v>
      </c>
      <c r="D35" s="17"/>
      <c r="E35" s="18">
        <v>-52404</v>
      </c>
      <c r="F35" s="19">
        <v>-52404</v>
      </c>
      <c r="G35" s="19"/>
      <c r="H35" s="19"/>
      <c r="I35" s="19"/>
      <c r="J35" s="19"/>
      <c r="K35" s="19"/>
      <c r="L35" s="19"/>
      <c r="M35" s="19">
        <v>-29862</v>
      </c>
      <c r="N35" s="19">
        <v>-29862</v>
      </c>
      <c r="O35" s="19"/>
      <c r="P35" s="19"/>
      <c r="Q35" s="19"/>
      <c r="R35" s="19"/>
      <c r="S35" s="19"/>
      <c r="T35" s="19"/>
      <c r="U35" s="19"/>
      <c r="V35" s="19"/>
      <c r="W35" s="19">
        <v>-29862</v>
      </c>
      <c r="X35" s="19">
        <v>-26202</v>
      </c>
      <c r="Y35" s="19">
        <v>-3660</v>
      </c>
      <c r="Z35" s="20">
        <v>13.97</v>
      </c>
      <c r="AA35" s="21">
        <v>-52404</v>
      </c>
    </row>
    <row r="36" spans="1:27" ht="13.5">
      <c r="A36" s="23" t="s">
        <v>57</v>
      </c>
      <c r="B36" s="24"/>
      <c r="C36" s="25">
        <f aca="true" t="shared" si="2" ref="C36:Y36">SUM(C31:C35)</f>
        <v>-158290</v>
      </c>
      <c r="D36" s="25">
        <f>SUM(D31:D35)</f>
        <v>0</v>
      </c>
      <c r="E36" s="26">
        <f t="shared" si="2"/>
        <v>-52404</v>
      </c>
      <c r="F36" s="27">
        <f t="shared" si="2"/>
        <v>-52404</v>
      </c>
      <c r="G36" s="27">
        <f t="shared" si="2"/>
        <v>0</v>
      </c>
      <c r="H36" s="27">
        <f t="shared" si="2"/>
        <v>-2259</v>
      </c>
      <c r="I36" s="27">
        <f t="shared" si="2"/>
        <v>0</v>
      </c>
      <c r="J36" s="27">
        <f t="shared" si="2"/>
        <v>-2259</v>
      </c>
      <c r="K36" s="27">
        <f t="shared" si="2"/>
        <v>-38708</v>
      </c>
      <c r="L36" s="27">
        <f t="shared" si="2"/>
        <v>0</v>
      </c>
      <c r="M36" s="27">
        <f t="shared" si="2"/>
        <v>-28046</v>
      </c>
      <c r="N36" s="27">
        <f t="shared" si="2"/>
        <v>-66754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-69013</v>
      </c>
      <c r="X36" s="27">
        <f t="shared" si="2"/>
        <v>-26202</v>
      </c>
      <c r="Y36" s="27">
        <f t="shared" si="2"/>
        <v>-42811</v>
      </c>
      <c r="Z36" s="28">
        <f>+IF(X36&lt;&gt;0,+(Y36/X36)*100,0)</f>
        <v>163.38829097015494</v>
      </c>
      <c r="AA36" s="29">
        <f>SUM(AA31:AA35)</f>
        <v>-52404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-6434745</v>
      </c>
      <c r="D38" s="31">
        <f>+D17+D27+D36</f>
        <v>0</v>
      </c>
      <c r="E38" s="32">
        <f t="shared" si="3"/>
        <v>11561715</v>
      </c>
      <c r="F38" s="33">
        <f t="shared" si="3"/>
        <v>11561715</v>
      </c>
      <c r="G38" s="33">
        <f t="shared" si="3"/>
        <v>6409787</v>
      </c>
      <c r="H38" s="33">
        <f t="shared" si="3"/>
        <v>-6697454</v>
      </c>
      <c r="I38" s="33">
        <f t="shared" si="3"/>
        <v>664882</v>
      </c>
      <c r="J38" s="33">
        <f t="shared" si="3"/>
        <v>377215</v>
      </c>
      <c r="K38" s="33">
        <f t="shared" si="3"/>
        <v>808276</v>
      </c>
      <c r="L38" s="33">
        <f t="shared" si="3"/>
        <v>2610318</v>
      </c>
      <c r="M38" s="33">
        <f t="shared" si="3"/>
        <v>4087966</v>
      </c>
      <c r="N38" s="33">
        <f t="shared" si="3"/>
        <v>7506560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7883775</v>
      </c>
      <c r="X38" s="33">
        <f t="shared" si="3"/>
        <v>4110330</v>
      </c>
      <c r="Y38" s="33">
        <f t="shared" si="3"/>
        <v>3773445</v>
      </c>
      <c r="Z38" s="34">
        <f>+IF(X38&lt;&gt;0,+(Y38/X38)*100,0)</f>
        <v>91.80394274912234</v>
      </c>
      <c r="AA38" s="35">
        <f>+AA17+AA27+AA36</f>
        <v>11561715</v>
      </c>
    </row>
    <row r="39" spans="1:27" ht="13.5">
      <c r="A39" s="22" t="s">
        <v>59</v>
      </c>
      <c r="B39" s="16"/>
      <c r="C39" s="31">
        <v>27463226</v>
      </c>
      <c r="D39" s="31"/>
      <c r="E39" s="32">
        <v>22185849</v>
      </c>
      <c r="F39" s="33">
        <v>22185849</v>
      </c>
      <c r="G39" s="33">
        <v>6645112</v>
      </c>
      <c r="H39" s="33">
        <v>13054899</v>
      </c>
      <c r="I39" s="33">
        <v>6357445</v>
      </c>
      <c r="J39" s="33">
        <v>6645112</v>
      </c>
      <c r="K39" s="33">
        <v>7022327</v>
      </c>
      <c r="L39" s="33">
        <v>7830603</v>
      </c>
      <c r="M39" s="33">
        <v>10440921</v>
      </c>
      <c r="N39" s="33">
        <v>7022327</v>
      </c>
      <c r="O39" s="33"/>
      <c r="P39" s="33"/>
      <c r="Q39" s="33"/>
      <c r="R39" s="33"/>
      <c r="S39" s="33"/>
      <c r="T39" s="33"/>
      <c r="U39" s="33"/>
      <c r="V39" s="33"/>
      <c r="W39" s="33">
        <v>6645112</v>
      </c>
      <c r="X39" s="33">
        <v>22185849</v>
      </c>
      <c r="Y39" s="33">
        <v>-15540737</v>
      </c>
      <c r="Z39" s="34">
        <v>-70.05</v>
      </c>
      <c r="AA39" s="35">
        <v>22185849</v>
      </c>
    </row>
    <row r="40" spans="1:27" ht="13.5">
      <c r="A40" s="41" t="s">
        <v>60</v>
      </c>
      <c r="B40" s="42"/>
      <c r="C40" s="43">
        <v>21028481</v>
      </c>
      <c r="D40" s="43"/>
      <c r="E40" s="44">
        <v>33747564</v>
      </c>
      <c r="F40" s="45">
        <v>33747564</v>
      </c>
      <c r="G40" s="45">
        <v>13054899</v>
      </c>
      <c r="H40" s="45">
        <v>6357445</v>
      </c>
      <c r="I40" s="45">
        <v>7022327</v>
      </c>
      <c r="J40" s="45">
        <v>7022327</v>
      </c>
      <c r="K40" s="45">
        <v>7830603</v>
      </c>
      <c r="L40" s="45">
        <v>10440921</v>
      </c>
      <c r="M40" s="45">
        <v>14528887</v>
      </c>
      <c r="N40" s="45">
        <v>14528887</v>
      </c>
      <c r="O40" s="45"/>
      <c r="P40" s="45"/>
      <c r="Q40" s="45"/>
      <c r="R40" s="45"/>
      <c r="S40" s="45"/>
      <c r="T40" s="45"/>
      <c r="U40" s="45"/>
      <c r="V40" s="45"/>
      <c r="W40" s="45">
        <v>14528887</v>
      </c>
      <c r="X40" s="45">
        <v>26296179</v>
      </c>
      <c r="Y40" s="45">
        <v>-11767292</v>
      </c>
      <c r="Z40" s="46">
        <v>-44.75</v>
      </c>
      <c r="AA40" s="47">
        <v>33747564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13550630</v>
      </c>
      <c r="F6" s="19">
        <v>13550630</v>
      </c>
      <c r="G6" s="19">
        <v>424</v>
      </c>
      <c r="H6" s="19">
        <v>244</v>
      </c>
      <c r="I6" s="19">
        <v>688</v>
      </c>
      <c r="J6" s="19">
        <v>1356</v>
      </c>
      <c r="K6" s="19">
        <v>4052</v>
      </c>
      <c r="L6" s="19">
        <v>1062</v>
      </c>
      <c r="M6" s="19">
        <v>2606</v>
      </c>
      <c r="N6" s="19">
        <v>7720</v>
      </c>
      <c r="O6" s="19"/>
      <c r="P6" s="19"/>
      <c r="Q6" s="19"/>
      <c r="R6" s="19"/>
      <c r="S6" s="19"/>
      <c r="T6" s="19"/>
      <c r="U6" s="19"/>
      <c r="V6" s="19"/>
      <c r="W6" s="19">
        <v>9076</v>
      </c>
      <c r="X6" s="19">
        <v>6782856</v>
      </c>
      <c r="Y6" s="19">
        <v>-6773780</v>
      </c>
      <c r="Z6" s="20">
        <v>-99.87</v>
      </c>
      <c r="AA6" s="21">
        <v>13550630</v>
      </c>
    </row>
    <row r="7" spans="1:27" ht="13.5">
      <c r="A7" s="22" t="s">
        <v>34</v>
      </c>
      <c r="B7" s="16"/>
      <c r="C7" s="17">
        <v>20114310</v>
      </c>
      <c r="D7" s="17"/>
      <c r="E7" s="18">
        <v>1048080</v>
      </c>
      <c r="F7" s="19">
        <v>1048080</v>
      </c>
      <c r="G7" s="19">
        <v>15</v>
      </c>
      <c r="H7" s="19">
        <v>8</v>
      </c>
      <c r="I7" s="19">
        <v>11</v>
      </c>
      <c r="J7" s="19">
        <v>34</v>
      </c>
      <c r="K7" s="19">
        <v>11</v>
      </c>
      <c r="L7" s="19">
        <v>15</v>
      </c>
      <c r="M7" s="19">
        <v>9</v>
      </c>
      <c r="N7" s="19">
        <v>35</v>
      </c>
      <c r="O7" s="19"/>
      <c r="P7" s="19"/>
      <c r="Q7" s="19"/>
      <c r="R7" s="19"/>
      <c r="S7" s="19"/>
      <c r="T7" s="19"/>
      <c r="U7" s="19"/>
      <c r="V7" s="19"/>
      <c r="W7" s="19">
        <v>69</v>
      </c>
      <c r="X7" s="19">
        <v>571680</v>
      </c>
      <c r="Y7" s="19">
        <v>-571611</v>
      </c>
      <c r="Z7" s="20">
        <v>-99.99</v>
      </c>
      <c r="AA7" s="21">
        <v>1048080</v>
      </c>
    </row>
    <row r="8" spans="1:27" ht="13.5">
      <c r="A8" s="22" t="s">
        <v>35</v>
      </c>
      <c r="B8" s="16"/>
      <c r="C8" s="17">
        <v>121709740</v>
      </c>
      <c r="D8" s="17"/>
      <c r="E8" s="18">
        <v>25082107</v>
      </c>
      <c r="F8" s="19">
        <v>25082107</v>
      </c>
      <c r="G8" s="19">
        <v>4578</v>
      </c>
      <c r="H8" s="19">
        <v>221</v>
      </c>
      <c r="I8" s="19">
        <v>499</v>
      </c>
      <c r="J8" s="19">
        <v>5298</v>
      </c>
      <c r="K8" s="19">
        <v>382</v>
      </c>
      <c r="L8" s="19">
        <v>243</v>
      </c>
      <c r="M8" s="19">
        <v>531</v>
      </c>
      <c r="N8" s="19">
        <v>1156</v>
      </c>
      <c r="O8" s="19"/>
      <c r="P8" s="19"/>
      <c r="Q8" s="19"/>
      <c r="R8" s="19"/>
      <c r="S8" s="19"/>
      <c r="T8" s="19"/>
      <c r="U8" s="19"/>
      <c r="V8" s="19"/>
      <c r="W8" s="19">
        <v>6454</v>
      </c>
      <c r="X8" s="19">
        <v>12550482</v>
      </c>
      <c r="Y8" s="19">
        <v>-12544028</v>
      </c>
      <c r="Z8" s="20">
        <v>-99.95</v>
      </c>
      <c r="AA8" s="21">
        <v>25082107</v>
      </c>
    </row>
    <row r="9" spans="1:27" ht="13.5">
      <c r="A9" s="22" t="s">
        <v>36</v>
      </c>
      <c r="B9" s="16"/>
      <c r="C9" s="17"/>
      <c r="D9" s="17"/>
      <c r="E9" s="18">
        <v>79376400</v>
      </c>
      <c r="F9" s="19">
        <v>79376400</v>
      </c>
      <c r="G9" s="19">
        <v>31539</v>
      </c>
      <c r="H9" s="19">
        <v>2105</v>
      </c>
      <c r="I9" s="19"/>
      <c r="J9" s="19">
        <v>33644</v>
      </c>
      <c r="K9" s="19">
        <v>738</v>
      </c>
      <c r="L9" s="19"/>
      <c r="M9" s="19">
        <v>24762</v>
      </c>
      <c r="N9" s="19">
        <v>25500</v>
      </c>
      <c r="O9" s="19"/>
      <c r="P9" s="19"/>
      <c r="Q9" s="19"/>
      <c r="R9" s="19"/>
      <c r="S9" s="19"/>
      <c r="T9" s="19"/>
      <c r="U9" s="19"/>
      <c r="V9" s="19"/>
      <c r="W9" s="19">
        <v>59144</v>
      </c>
      <c r="X9" s="19">
        <v>39688000</v>
      </c>
      <c r="Y9" s="19">
        <v>-39628856</v>
      </c>
      <c r="Z9" s="20">
        <v>-99.85</v>
      </c>
      <c r="AA9" s="21">
        <v>79376400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>
        <v>5000</v>
      </c>
      <c r="H10" s="19"/>
      <c r="I10" s="19"/>
      <c r="J10" s="19">
        <v>5000</v>
      </c>
      <c r="K10" s="19"/>
      <c r="L10" s="19"/>
      <c r="M10" s="19">
        <v>11800</v>
      </c>
      <c r="N10" s="19">
        <v>11800</v>
      </c>
      <c r="O10" s="19"/>
      <c r="P10" s="19"/>
      <c r="Q10" s="19"/>
      <c r="R10" s="19"/>
      <c r="S10" s="19"/>
      <c r="T10" s="19"/>
      <c r="U10" s="19"/>
      <c r="V10" s="19"/>
      <c r="W10" s="19">
        <v>16800</v>
      </c>
      <c r="X10" s="19"/>
      <c r="Y10" s="19">
        <v>16800</v>
      </c>
      <c r="Z10" s="20"/>
      <c r="AA10" s="21"/>
    </row>
    <row r="11" spans="1:27" ht="13.5">
      <c r="A11" s="22" t="s">
        <v>38</v>
      </c>
      <c r="B11" s="16"/>
      <c r="C11" s="17">
        <v>2550115</v>
      </c>
      <c r="D11" s="17"/>
      <c r="E11" s="18">
        <v>3000000</v>
      </c>
      <c r="F11" s="19">
        <v>3000000</v>
      </c>
      <c r="G11" s="19">
        <v>252</v>
      </c>
      <c r="H11" s="19">
        <v>293</v>
      </c>
      <c r="I11" s="19">
        <v>338</v>
      </c>
      <c r="J11" s="19">
        <v>883</v>
      </c>
      <c r="K11" s="19">
        <v>251</v>
      </c>
      <c r="L11" s="19">
        <v>208</v>
      </c>
      <c r="M11" s="19">
        <v>297</v>
      </c>
      <c r="N11" s="19">
        <v>756</v>
      </c>
      <c r="O11" s="19"/>
      <c r="P11" s="19"/>
      <c r="Q11" s="19"/>
      <c r="R11" s="19"/>
      <c r="S11" s="19"/>
      <c r="T11" s="19"/>
      <c r="U11" s="19"/>
      <c r="V11" s="19"/>
      <c r="W11" s="19">
        <v>1639</v>
      </c>
      <c r="X11" s="19">
        <v>1500000</v>
      </c>
      <c r="Y11" s="19">
        <v>-1498361</v>
      </c>
      <c r="Z11" s="20">
        <v>-99.89</v>
      </c>
      <c r="AA11" s="21">
        <v>3000000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-69435595</v>
      </c>
      <c r="D14" s="17"/>
      <c r="E14" s="18"/>
      <c r="F14" s="19"/>
      <c r="G14" s="19">
        <v>-4525</v>
      </c>
      <c r="H14" s="19">
        <v>-6039</v>
      </c>
      <c r="I14" s="19">
        <v>-7383</v>
      </c>
      <c r="J14" s="19">
        <v>-17947</v>
      </c>
      <c r="K14" s="19">
        <v>-5670</v>
      </c>
      <c r="L14" s="19">
        <v>-13652</v>
      </c>
      <c r="M14" s="19">
        <v>-8838</v>
      </c>
      <c r="N14" s="19">
        <v>-28160</v>
      </c>
      <c r="O14" s="19"/>
      <c r="P14" s="19"/>
      <c r="Q14" s="19"/>
      <c r="R14" s="19"/>
      <c r="S14" s="19"/>
      <c r="T14" s="19"/>
      <c r="U14" s="19"/>
      <c r="V14" s="19"/>
      <c r="W14" s="19">
        <v>-46107</v>
      </c>
      <c r="X14" s="19"/>
      <c r="Y14" s="19">
        <v>-46107</v>
      </c>
      <c r="Z14" s="20"/>
      <c r="AA14" s="21"/>
    </row>
    <row r="15" spans="1:27" ht="13.5">
      <c r="A15" s="22" t="s">
        <v>42</v>
      </c>
      <c r="B15" s="16"/>
      <c r="C15" s="17">
        <v>-491000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74447570</v>
      </c>
      <c r="D17" s="25">
        <f>SUM(D6:D16)</f>
        <v>0</v>
      </c>
      <c r="E17" s="26">
        <f t="shared" si="0"/>
        <v>122057217</v>
      </c>
      <c r="F17" s="27">
        <f t="shared" si="0"/>
        <v>122057217</v>
      </c>
      <c r="G17" s="27">
        <f t="shared" si="0"/>
        <v>37283</v>
      </c>
      <c r="H17" s="27">
        <f t="shared" si="0"/>
        <v>-3168</v>
      </c>
      <c r="I17" s="27">
        <f t="shared" si="0"/>
        <v>-5847</v>
      </c>
      <c r="J17" s="27">
        <f t="shared" si="0"/>
        <v>28268</v>
      </c>
      <c r="K17" s="27">
        <f t="shared" si="0"/>
        <v>-236</v>
      </c>
      <c r="L17" s="27">
        <f t="shared" si="0"/>
        <v>-12124</v>
      </c>
      <c r="M17" s="27">
        <f t="shared" si="0"/>
        <v>31167</v>
      </c>
      <c r="N17" s="27">
        <f t="shared" si="0"/>
        <v>18807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47075</v>
      </c>
      <c r="X17" s="27">
        <f t="shared" si="0"/>
        <v>61093018</v>
      </c>
      <c r="Y17" s="27">
        <f t="shared" si="0"/>
        <v>-61045943</v>
      </c>
      <c r="Z17" s="28">
        <f>+IF(X17&lt;&gt;0,+(Y17/X17)*100,0)</f>
        <v>-99.92294536832344</v>
      </c>
      <c r="AA17" s="29">
        <f>SUM(AA6:AA16)</f>
        <v>122057217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226680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-25460</v>
      </c>
      <c r="H22" s="19">
        <v>11603</v>
      </c>
      <c r="I22" s="19">
        <v>11796</v>
      </c>
      <c r="J22" s="19">
        <v>-2061</v>
      </c>
      <c r="K22" s="19">
        <v>12077</v>
      </c>
      <c r="L22" s="19">
        <v>12268</v>
      </c>
      <c r="M22" s="36"/>
      <c r="N22" s="19">
        <v>24345</v>
      </c>
      <c r="O22" s="19"/>
      <c r="P22" s="19"/>
      <c r="Q22" s="19"/>
      <c r="R22" s="19"/>
      <c r="S22" s="19"/>
      <c r="T22" s="36"/>
      <c r="U22" s="19"/>
      <c r="V22" s="19"/>
      <c r="W22" s="19">
        <v>22284</v>
      </c>
      <c r="X22" s="19"/>
      <c r="Y22" s="19">
        <v>22284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-68274619</v>
      </c>
      <c r="D24" s="17"/>
      <c r="E24" s="18"/>
      <c r="F24" s="19"/>
      <c r="G24" s="19">
        <v>-413931</v>
      </c>
      <c r="H24" s="19"/>
      <c r="I24" s="19"/>
      <c r="J24" s="19">
        <v>-413931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-413931</v>
      </c>
      <c r="X24" s="19"/>
      <c r="Y24" s="19">
        <v>-413931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-3629</v>
      </c>
      <c r="H26" s="19">
        <v>-819</v>
      </c>
      <c r="I26" s="19">
        <v>-1114</v>
      </c>
      <c r="J26" s="19">
        <v>-5562</v>
      </c>
      <c r="K26" s="19">
        <v>-9356</v>
      </c>
      <c r="L26" s="19">
        <v>-1510</v>
      </c>
      <c r="M26" s="19">
        <v>-2971</v>
      </c>
      <c r="N26" s="19">
        <v>-13837</v>
      </c>
      <c r="O26" s="19"/>
      <c r="P26" s="19"/>
      <c r="Q26" s="19"/>
      <c r="R26" s="19"/>
      <c r="S26" s="19"/>
      <c r="T26" s="19"/>
      <c r="U26" s="19"/>
      <c r="V26" s="19"/>
      <c r="W26" s="19">
        <v>-19399</v>
      </c>
      <c r="X26" s="19"/>
      <c r="Y26" s="19">
        <v>-19399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-68047939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-443020</v>
      </c>
      <c r="H27" s="27">
        <f t="shared" si="1"/>
        <v>10784</v>
      </c>
      <c r="I27" s="27">
        <f t="shared" si="1"/>
        <v>10682</v>
      </c>
      <c r="J27" s="27">
        <f t="shared" si="1"/>
        <v>-421554</v>
      </c>
      <c r="K27" s="27">
        <f t="shared" si="1"/>
        <v>2721</v>
      </c>
      <c r="L27" s="27">
        <f t="shared" si="1"/>
        <v>10758</v>
      </c>
      <c r="M27" s="27">
        <f t="shared" si="1"/>
        <v>-2971</v>
      </c>
      <c r="N27" s="27">
        <f t="shared" si="1"/>
        <v>10508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-411046</v>
      </c>
      <c r="X27" s="27">
        <f t="shared" si="1"/>
        <v>0</v>
      </c>
      <c r="Y27" s="27">
        <f t="shared" si="1"/>
        <v>-411046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106936</v>
      </c>
      <c r="H33" s="36">
        <v>51901</v>
      </c>
      <c r="I33" s="36">
        <v>43486</v>
      </c>
      <c r="J33" s="36">
        <v>202323</v>
      </c>
      <c r="K33" s="19">
        <v>2657975</v>
      </c>
      <c r="L33" s="19">
        <v>65144</v>
      </c>
      <c r="M33" s="19">
        <v>-427658</v>
      </c>
      <c r="N33" s="19">
        <v>2295461</v>
      </c>
      <c r="O33" s="36"/>
      <c r="P33" s="36"/>
      <c r="Q33" s="36"/>
      <c r="R33" s="19"/>
      <c r="S33" s="19"/>
      <c r="T33" s="19"/>
      <c r="U33" s="19"/>
      <c r="V33" s="36"/>
      <c r="W33" s="36">
        <v>2497784</v>
      </c>
      <c r="X33" s="36"/>
      <c r="Y33" s="19">
        <v>2497784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106936</v>
      </c>
      <c r="H36" s="27">
        <f t="shared" si="2"/>
        <v>51901</v>
      </c>
      <c r="I36" s="27">
        <f t="shared" si="2"/>
        <v>43486</v>
      </c>
      <c r="J36" s="27">
        <f t="shared" si="2"/>
        <v>202323</v>
      </c>
      <c r="K36" s="27">
        <f t="shared" si="2"/>
        <v>2657975</v>
      </c>
      <c r="L36" s="27">
        <f t="shared" si="2"/>
        <v>65144</v>
      </c>
      <c r="M36" s="27">
        <f t="shared" si="2"/>
        <v>-427658</v>
      </c>
      <c r="N36" s="27">
        <f t="shared" si="2"/>
        <v>2295461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2497784</v>
      </c>
      <c r="X36" s="27">
        <f t="shared" si="2"/>
        <v>0</v>
      </c>
      <c r="Y36" s="27">
        <f t="shared" si="2"/>
        <v>2497784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6399631</v>
      </c>
      <c r="D38" s="31">
        <f>+D17+D27+D36</f>
        <v>0</v>
      </c>
      <c r="E38" s="32">
        <f t="shared" si="3"/>
        <v>122057217</v>
      </c>
      <c r="F38" s="33">
        <f t="shared" si="3"/>
        <v>122057217</v>
      </c>
      <c r="G38" s="33">
        <f t="shared" si="3"/>
        <v>-298801</v>
      </c>
      <c r="H38" s="33">
        <f t="shared" si="3"/>
        <v>59517</v>
      </c>
      <c r="I38" s="33">
        <f t="shared" si="3"/>
        <v>48321</v>
      </c>
      <c r="J38" s="33">
        <f t="shared" si="3"/>
        <v>-190963</v>
      </c>
      <c r="K38" s="33">
        <f t="shared" si="3"/>
        <v>2660460</v>
      </c>
      <c r="L38" s="33">
        <f t="shared" si="3"/>
        <v>63778</v>
      </c>
      <c r="M38" s="33">
        <f t="shared" si="3"/>
        <v>-399462</v>
      </c>
      <c r="N38" s="33">
        <f t="shared" si="3"/>
        <v>2324776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2133813</v>
      </c>
      <c r="X38" s="33">
        <f t="shared" si="3"/>
        <v>61093018</v>
      </c>
      <c r="Y38" s="33">
        <f t="shared" si="3"/>
        <v>-58959205</v>
      </c>
      <c r="Z38" s="34">
        <f>+IF(X38&lt;&gt;0,+(Y38/X38)*100,0)</f>
        <v>-96.50727191116995</v>
      </c>
      <c r="AA38" s="35">
        <f>+AA17+AA27+AA36</f>
        <v>122057217</v>
      </c>
    </row>
    <row r="39" spans="1:27" ht="13.5">
      <c r="A39" s="22" t="s">
        <v>59</v>
      </c>
      <c r="B39" s="16"/>
      <c r="C39" s="31">
        <v>30342809</v>
      </c>
      <c r="D39" s="31"/>
      <c r="E39" s="32"/>
      <c r="F39" s="33"/>
      <c r="G39" s="33"/>
      <c r="H39" s="33">
        <v>-298801</v>
      </c>
      <c r="I39" s="33">
        <v>-239284</v>
      </c>
      <c r="J39" s="33"/>
      <c r="K39" s="33">
        <v>-190963</v>
      </c>
      <c r="L39" s="33">
        <v>2469497</v>
      </c>
      <c r="M39" s="33">
        <v>2533275</v>
      </c>
      <c r="N39" s="33">
        <v>-190963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36742440</v>
      </c>
      <c r="D40" s="43"/>
      <c r="E40" s="44">
        <v>122057217</v>
      </c>
      <c r="F40" s="45">
        <v>122057217</v>
      </c>
      <c r="G40" s="45">
        <v>-298801</v>
      </c>
      <c r="H40" s="45">
        <v>-239284</v>
      </c>
      <c r="I40" s="45">
        <v>-190963</v>
      </c>
      <c r="J40" s="45">
        <v>-190963</v>
      </c>
      <c r="K40" s="45">
        <v>2469497</v>
      </c>
      <c r="L40" s="45">
        <v>2533275</v>
      </c>
      <c r="M40" s="45">
        <v>2133813</v>
      </c>
      <c r="N40" s="45">
        <v>2133813</v>
      </c>
      <c r="O40" s="45"/>
      <c r="P40" s="45"/>
      <c r="Q40" s="45"/>
      <c r="R40" s="45"/>
      <c r="S40" s="45"/>
      <c r="T40" s="45"/>
      <c r="U40" s="45"/>
      <c r="V40" s="45"/>
      <c r="W40" s="45">
        <v>2133813</v>
      </c>
      <c r="X40" s="45">
        <v>61093018</v>
      </c>
      <c r="Y40" s="45">
        <v>-58959205</v>
      </c>
      <c r="Z40" s="46">
        <v>-96.51</v>
      </c>
      <c r="AA40" s="47">
        <v>122057217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24422179</v>
      </c>
      <c r="D7" s="17"/>
      <c r="E7" s="18">
        <v>15412908</v>
      </c>
      <c r="F7" s="19">
        <v>15412908</v>
      </c>
      <c r="G7" s="19">
        <v>1723570</v>
      </c>
      <c r="H7" s="19">
        <v>1458988</v>
      </c>
      <c r="I7" s="19">
        <v>1327226</v>
      </c>
      <c r="J7" s="19">
        <v>4509784</v>
      </c>
      <c r="K7" s="19">
        <v>2648385</v>
      </c>
      <c r="L7" s="19">
        <v>2128111</v>
      </c>
      <c r="M7" s="19">
        <v>1776917</v>
      </c>
      <c r="N7" s="19">
        <v>6553413</v>
      </c>
      <c r="O7" s="19"/>
      <c r="P7" s="19"/>
      <c r="Q7" s="19"/>
      <c r="R7" s="19"/>
      <c r="S7" s="19"/>
      <c r="T7" s="19"/>
      <c r="U7" s="19"/>
      <c r="V7" s="19"/>
      <c r="W7" s="19">
        <v>11063197</v>
      </c>
      <c r="X7" s="19">
        <v>7706454</v>
      </c>
      <c r="Y7" s="19">
        <v>3356743</v>
      </c>
      <c r="Z7" s="20">
        <v>43.56</v>
      </c>
      <c r="AA7" s="21">
        <v>15412908</v>
      </c>
    </row>
    <row r="8" spans="1:27" ht="13.5">
      <c r="A8" s="22" t="s">
        <v>35</v>
      </c>
      <c r="B8" s="16"/>
      <c r="C8" s="17">
        <v>8272552</v>
      </c>
      <c r="D8" s="17"/>
      <c r="E8" s="18">
        <v>8966316</v>
      </c>
      <c r="F8" s="19">
        <v>8966316</v>
      </c>
      <c r="G8" s="19">
        <v>105352</v>
      </c>
      <c r="H8" s="19">
        <v>100654</v>
      </c>
      <c r="I8" s="19">
        <v>4732224</v>
      </c>
      <c r="J8" s="19">
        <v>4938230</v>
      </c>
      <c r="K8" s="19">
        <v>52981</v>
      </c>
      <c r="L8" s="19">
        <v>152654</v>
      </c>
      <c r="M8" s="19">
        <v>128091</v>
      </c>
      <c r="N8" s="19">
        <v>333726</v>
      </c>
      <c r="O8" s="19"/>
      <c r="P8" s="19"/>
      <c r="Q8" s="19"/>
      <c r="R8" s="19"/>
      <c r="S8" s="19"/>
      <c r="T8" s="19"/>
      <c r="U8" s="19"/>
      <c r="V8" s="19"/>
      <c r="W8" s="19">
        <v>5271956</v>
      </c>
      <c r="X8" s="19">
        <v>4483158</v>
      </c>
      <c r="Y8" s="19">
        <v>788798</v>
      </c>
      <c r="Z8" s="20">
        <v>17.59</v>
      </c>
      <c r="AA8" s="21">
        <v>8966316</v>
      </c>
    </row>
    <row r="9" spans="1:27" ht="13.5">
      <c r="A9" s="22" t="s">
        <v>36</v>
      </c>
      <c r="B9" s="16"/>
      <c r="C9" s="17">
        <v>190394937</v>
      </c>
      <c r="D9" s="17"/>
      <c r="E9" s="18">
        <v>133598001</v>
      </c>
      <c r="F9" s="19">
        <v>133598001</v>
      </c>
      <c r="G9" s="19">
        <v>53816000</v>
      </c>
      <c r="H9" s="19">
        <v>2275000</v>
      </c>
      <c r="I9" s="19">
        <v>1064000</v>
      </c>
      <c r="J9" s="19">
        <v>57155000</v>
      </c>
      <c r="K9" s="19"/>
      <c r="L9" s="19">
        <v>673000</v>
      </c>
      <c r="M9" s="19">
        <v>34403000</v>
      </c>
      <c r="N9" s="19">
        <v>35076000</v>
      </c>
      <c r="O9" s="19"/>
      <c r="P9" s="19"/>
      <c r="Q9" s="19"/>
      <c r="R9" s="19"/>
      <c r="S9" s="19"/>
      <c r="T9" s="19"/>
      <c r="U9" s="19"/>
      <c r="V9" s="19"/>
      <c r="W9" s="19">
        <v>92231000</v>
      </c>
      <c r="X9" s="19">
        <v>89065334</v>
      </c>
      <c r="Y9" s="19">
        <v>3165666</v>
      </c>
      <c r="Z9" s="20">
        <v>3.55</v>
      </c>
      <c r="AA9" s="21">
        <v>133598001</v>
      </c>
    </row>
    <row r="10" spans="1:27" ht="13.5">
      <c r="A10" s="22" t="s">
        <v>37</v>
      </c>
      <c r="B10" s="16"/>
      <c r="C10" s="17">
        <v>33138850</v>
      </c>
      <c r="D10" s="17"/>
      <c r="E10" s="18">
        <v>91041000</v>
      </c>
      <c r="F10" s="19">
        <v>91041000</v>
      </c>
      <c r="G10" s="19">
        <v>32820000</v>
      </c>
      <c r="H10" s="19"/>
      <c r="I10" s="19"/>
      <c r="J10" s="19">
        <v>32820000</v>
      </c>
      <c r="K10" s="19">
        <v>24700000</v>
      </c>
      <c r="L10" s="19"/>
      <c r="M10" s="19"/>
      <c r="N10" s="19">
        <v>24700000</v>
      </c>
      <c r="O10" s="19"/>
      <c r="P10" s="19"/>
      <c r="Q10" s="19"/>
      <c r="R10" s="19"/>
      <c r="S10" s="19"/>
      <c r="T10" s="19"/>
      <c r="U10" s="19"/>
      <c r="V10" s="19"/>
      <c r="W10" s="19">
        <v>57520000</v>
      </c>
      <c r="X10" s="19">
        <v>44915333</v>
      </c>
      <c r="Y10" s="19">
        <v>12604667</v>
      </c>
      <c r="Z10" s="20">
        <v>28.06</v>
      </c>
      <c r="AA10" s="21">
        <v>91041000</v>
      </c>
    </row>
    <row r="11" spans="1:27" ht="13.5">
      <c r="A11" s="22" t="s">
        <v>38</v>
      </c>
      <c r="B11" s="16"/>
      <c r="C11" s="17">
        <v>4124131</v>
      </c>
      <c r="D11" s="17"/>
      <c r="E11" s="18">
        <v>3222852</v>
      </c>
      <c r="F11" s="19">
        <v>3222852</v>
      </c>
      <c r="G11" s="19">
        <v>268387</v>
      </c>
      <c r="H11" s="19">
        <v>186827</v>
      </c>
      <c r="I11" s="19">
        <v>119818</v>
      </c>
      <c r="J11" s="19">
        <v>575032</v>
      </c>
      <c r="K11" s="19">
        <v>342155</v>
      </c>
      <c r="L11" s="19">
        <v>358757</v>
      </c>
      <c r="M11" s="19">
        <v>301963</v>
      </c>
      <c r="N11" s="19">
        <v>1002875</v>
      </c>
      <c r="O11" s="19"/>
      <c r="P11" s="19"/>
      <c r="Q11" s="19"/>
      <c r="R11" s="19"/>
      <c r="S11" s="19"/>
      <c r="T11" s="19"/>
      <c r="U11" s="19"/>
      <c r="V11" s="19"/>
      <c r="W11" s="19">
        <v>1577907</v>
      </c>
      <c r="X11" s="19">
        <v>1611426</v>
      </c>
      <c r="Y11" s="19">
        <v>-33519</v>
      </c>
      <c r="Z11" s="20">
        <v>-2.08</v>
      </c>
      <c r="AA11" s="21">
        <v>3222852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-208458648</v>
      </c>
      <c r="D14" s="17"/>
      <c r="E14" s="18">
        <v>-171407724</v>
      </c>
      <c r="F14" s="19">
        <v>-171407724</v>
      </c>
      <c r="G14" s="19">
        <v>-40417924</v>
      </c>
      <c r="H14" s="19">
        <v>-15201957</v>
      </c>
      <c r="I14" s="19">
        <v>-11975093</v>
      </c>
      <c r="J14" s="19">
        <v>-67594974</v>
      </c>
      <c r="K14" s="19">
        <v>-11367108</v>
      </c>
      <c r="L14" s="19">
        <v>-11120200</v>
      </c>
      <c r="M14" s="19">
        <v>-10298287</v>
      </c>
      <c r="N14" s="19">
        <v>-32785595</v>
      </c>
      <c r="O14" s="19"/>
      <c r="P14" s="19"/>
      <c r="Q14" s="19"/>
      <c r="R14" s="19"/>
      <c r="S14" s="19"/>
      <c r="T14" s="19"/>
      <c r="U14" s="19"/>
      <c r="V14" s="19"/>
      <c r="W14" s="19">
        <v>-100380569</v>
      </c>
      <c r="X14" s="19">
        <v>-85703862</v>
      </c>
      <c r="Y14" s="19">
        <v>-14676707</v>
      </c>
      <c r="Z14" s="20">
        <v>17.12</v>
      </c>
      <c r="AA14" s="21">
        <v>-171407724</v>
      </c>
    </row>
    <row r="15" spans="1:27" ht="13.5">
      <c r="A15" s="22" t="s">
        <v>42</v>
      </c>
      <c r="B15" s="16"/>
      <c r="C15" s="17">
        <v>-935897</v>
      </c>
      <c r="D15" s="17"/>
      <c r="E15" s="18">
        <v>-761568</v>
      </c>
      <c r="F15" s="19">
        <v>-761568</v>
      </c>
      <c r="G15" s="19"/>
      <c r="H15" s="19"/>
      <c r="I15" s="19"/>
      <c r="J15" s="19"/>
      <c r="K15" s="19">
        <v>-3589</v>
      </c>
      <c r="L15" s="19"/>
      <c r="M15" s="19"/>
      <c r="N15" s="19">
        <v>-3589</v>
      </c>
      <c r="O15" s="19"/>
      <c r="P15" s="19"/>
      <c r="Q15" s="19"/>
      <c r="R15" s="19"/>
      <c r="S15" s="19"/>
      <c r="T15" s="19"/>
      <c r="U15" s="19"/>
      <c r="V15" s="19"/>
      <c r="W15" s="19">
        <v>-3589</v>
      </c>
      <c r="X15" s="19">
        <v>-380784</v>
      </c>
      <c r="Y15" s="19">
        <v>377195</v>
      </c>
      <c r="Z15" s="20">
        <v>-99.06</v>
      </c>
      <c r="AA15" s="21">
        <v>-761568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50958104</v>
      </c>
      <c r="D17" s="25">
        <f>SUM(D6:D16)</f>
        <v>0</v>
      </c>
      <c r="E17" s="26">
        <f t="shared" si="0"/>
        <v>80071785</v>
      </c>
      <c r="F17" s="27">
        <f t="shared" si="0"/>
        <v>80071785</v>
      </c>
      <c r="G17" s="27">
        <f t="shared" si="0"/>
        <v>48315385</v>
      </c>
      <c r="H17" s="27">
        <f t="shared" si="0"/>
        <v>-11180488</v>
      </c>
      <c r="I17" s="27">
        <f t="shared" si="0"/>
        <v>-4731825</v>
      </c>
      <c r="J17" s="27">
        <f t="shared" si="0"/>
        <v>32403072</v>
      </c>
      <c r="K17" s="27">
        <f t="shared" si="0"/>
        <v>16372824</v>
      </c>
      <c r="L17" s="27">
        <f t="shared" si="0"/>
        <v>-7807678</v>
      </c>
      <c r="M17" s="27">
        <f t="shared" si="0"/>
        <v>26311684</v>
      </c>
      <c r="N17" s="27">
        <f t="shared" si="0"/>
        <v>34876830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67279902</v>
      </c>
      <c r="X17" s="27">
        <f t="shared" si="0"/>
        <v>61697059</v>
      </c>
      <c r="Y17" s="27">
        <f t="shared" si="0"/>
        <v>5582843</v>
      </c>
      <c r="Z17" s="28">
        <f>+IF(X17&lt;&gt;0,+(Y17/X17)*100,0)</f>
        <v>9.0487992304463</v>
      </c>
      <c r="AA17" s="29">
        <f>SUM(AA6:AA16)</f>
        <v>80071785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4682811</v>
      </c>
      <c r="D21" s="17"/>
      <c r="E21" s="18"/>
      <c r="F21" s="19"/>
      <c r="G21" s="36">
        <v>2997682</v>
      </c>
      <c r="H21" s="36"/>
      <c r="I21" s="36"/>
      <c r="J21" s="19">
        <v>2997682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2997682</v>
      </c>
      <c r="X21" s="19"/>
      <c r="Y21" s="36">
        <v>2997682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-37732761</v>
      </c>
      <c r="D26" s="17"/>
      <c r="E26" s="18">
        <v>-91041000</v>
      </c>
      <c r="F26" s="19">
        <v>-91041000</v>
      </c>
      <c r="G26" s="19">
        <v>-187154</v>
      </c>
      <c r="H26" s="19">
        <v>-3826014</v>
      </c>
      <c r="I26" s="19">
        <v>-3357424</v>
      </c>
      <c r="J26" s="19">
        <v>-7370592</v>
      </c>
      <c r="K26" s="19">
        <v>-3050922</v>
      </c>
      <c r="L26" s="19">
        <v>-3602295</v>
      </c>
      <c r="M26" s="19">
        <v>-4057590</v>
      </c>
      <c r="N26" s="19">
        <v>-10710807</v>
      </c>
      <c r="O26" s="19"/>
      <c r="P26" s="19"/>
      <c r="Q26" s="19"/>
      <c r="R26" s="19"/>
      <c r="S26" s="19"/>
      <c r="T26" s="19"/>
      <c r="U26" s="19"/>
      <c r="V26" s="19"/>
      <c r="W26" s="19">
        <v>-18081399</v>
      </c>
      <c r="X26" s="19">
        <v>-45520500</v>
      </c>
      <c r="Y26" s="19">
        <v>27439101</v>
      </c>
      <c r="Z26" s="20">
        <v>-60.28</v>
      </c>
      <c r="AA26" s="21">
        <v>-91041000</v>
      </c>
    </row>
    <row r="27" spans="1:27" ht="13.5">
      <c r="A27" s="23" t="s">
        <v>51</v>
      </c>
      <c r="B27" s="24"/>
      <c r="C27" s="25">
        <f aca="true" t="shared" si="1" ref="C27:Y27">SUM(C21:C26)</f>
        <v>-33049950</v>
      </c>
      <c r="D27" s="25">
        <f>SUM(D21:D26)</f>
        <v>0</v>
      </c>
      <c r="E27" s="26">
        <f t="shared" si="1"/>
        <v>-91041000</v>
      </c>
      <c r="F27" s="27">
        <f t="shared" si="1"/>
        <v>-91041000</v>
      </c>
      <c r="G27" s="27">
        <f t="shared" si="1"/>
        <v>2810528</v>
      </c>
      <c r="H27" s="27">
        <f t="shared" si="1"/>
        <v>-3826014</v>
      </c>
      <c r="I27" s="27">
        <f t="shared" si="1"/>
        <v>-3357424</v>
      </c>
      <c r="J27" s="27">
        <f t="shared" si="1"/>
        <v>-4372910</v>
      </c>
      <c r="K27" s="27">
        <f t="shared" si="1"/>
        <v>-3050922</v>
      </c>
      <c r="L27" s="27">
        <f t="shared" si="1"/>
        <v>-3602295</v>
      </c>
      <c r="M27" s="27">
        <f t="shared" si="1"/>
        <v>-4057590</v>
      </c>
      <c r="N27" s="27">
        <f t="shared" si="1"/>
        <v>-10710807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-15083717</v>
      </c>
      <c r="X27" s="27">
        <f t="shared" si="1"/>
        <v>-45520500</v>
      </c>
      <c r="Y27" s="27">
        <f t="shared" si="1"/>
        <v>30436783</v>
      </c>
      <c r="Z27" s="28">
        <f>+IF(X27&lt;&gt;0,+(Y27/X27)*100,0)</f>
        <v>-66.8639030766358</v>
      </c>
      <c r="AA27" s="29">
        <f>SUM(AA21:AA26)</f>
        <v>-91041000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-66352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-66352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17841802</v>
      </c>
      <c r="D38" s="31">
        <f>+D17+D27+D36</f>
        <v>0</v>
      </c>
      <c r="E38" s="32">
        <f t="shared" si="3"/>
        <v>-10969215</v>
      </c>
      <c r="F38" s="33">
        <f t="shared" si="3"/>
        <v>-10969215</v>
      </c>
      <c r="G38" s="33">
        <f t="shared" si="3"/>
        <v>51125913</v>
      </c>
      <c r="H38" s="33">
        <f t="shared" si="3"/>
        <v>-15006502</v>
      </c>
      <c r="I38" s="33">
        <f t="shared" si="3"/>
        <v>-8089249</v>
      </c>
      <c r="J38" s="33">
        <f t="shared" si="3"/>
        <v>28030162</v>
      </c>
      <c r="K38" s="33">
        <f t="shared" si="3"/>
        <v>13321902</v>
      </c>
      <c r="L38" s="33">
        <f t="shared" si="3"/>
        <v>-11409973</v>
      </c>
      <c r="M38" s="33">
        <f t="shared" si="3"/>
        <v>22254094</v>
      </c>
      <c r="N38" s="33">
        <f t="shared" si="3"/>
        <v>24166023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52196185</v>
      </c>
      <c r="X38" s="33">
        <f t="shared" si="3"/>
        <v>16176559</v>
      </c>
      <c r="Y38" s="33">
        <f t="shared" si="3"/>
        <v>36019626</v>
      </c>
      <c r="Z38" s="34">
        <f>+IF(X38&lt;&gt;0,+(Y38/X38)*100,0)</f>
        <v>222.6655619405833</v>
      </c>
      <c r="AA38" s="35">
        <f>+AA17+AA27+AA36</f>
        <v>-10969215</v>
      </c>
    </row>
    <row r="39" spans="1:27" ht="13.5">
      <c r="A39" s="22" t="s">
        <v>59</v>
      </c>
      <c r="B39" s="16"/>
      <c r="C39" s="31">
        <v>147870</v>
      </c>
      <c r="D39" s="31"/>
      <c r="E39" s="32">
        <v>-16933630</v>
      </c>
      <c r="F39" s="33">
        <v>-16933630</v>
      </c>
      <c r="G39" s="33">
        <v>17989672</v>
      </c>
      <c r="H39" s="33">
        <v>69115585</v>
      </c>
      <c r="I39" s="33">
        <v>54109083</v>
      </c>
      <c r="J39" s="33">
        <v>17989672</v>
      </c>
      <c r="K39" s="33">
        <v>46019834</v>
      </c>
      <c r="L39" s="33">
        <v>59341736</v>
      </c>
      <c r="M39" s="33">
        <v>47931763</v>
      </c>
      <c r="N39" s="33">
        <v>46019834</v>
      </c>
      <c r="O39" s="33"/>
      <c r="P39" s="33"/>
      <c r="Q39" s="33"/>
      <c r="R39" s="33"/>
      <c r="S39" s="33"/>
      <c r="T39" s="33"/>
      <c r="U39" s="33"/>
      <c r="V39" s="33"/>
      <c r="W39" s="33">
        <v>17989672</v>
      </c>
      <c r="X39" s="33">
        <v>-16933630</v>
      </c>
      <c r="Y39" s="33">
        <v>34923302</v>
      </c>
      <c r="Z39" s="34">
        <v>-206.24</v>
      </c>
      <c r="AA39" s="35">
        <v>-16933630</v>
      </c>
    </row>
    <row r="40" spans="1:27" ht="13.5">
      <c r="A40" s="41" t="s">
        <v>60</v>
      </c>
      <c r="B40" s="42"/>
      <c r="C40" s="43">
        <v>17989672</v>
      </c>
      <c r="D40" s="43"/>
      <c r="E40" s="44">
        <v>-27902845</v>
      </c>
      <c r="F40" s="45">
        <v>-27902845</v>
      </c>
      <c r="G40" s="45">
        <v>69115585</v>
      </c>
      <c r="H40" s="45">
        <v>54109083</v>
      </c>
      <c r="I40" s="45">
        <v>46019834</v>
      </c>
      <c r="J40" s="45">
        <v>46019834</v>
      </c>
      <c r="K40" s="45">
        <v>59341736</v>
      </c>
      <c r="L40" s="45">
        <v>47931763</v>
      </c>
      <c r="M40" s="45">
        <v>70185857</v>
      </c>
      <c r="N40" s="45">
        <v>70185857</v>
      </c>
      <c r="O40" s="45"/>
      <c r="P40" s="45"/>
      <c r="Q40" s="45"/>
      <c r="R40" s="45"/>
      <c r="S40" s="45"/>
      <c r="T40" s="45"/>
      <c r="U40" s="45"/>
      <c r="V40" s="45"/>
      <c r="W40" s="45">
        <v>70185857</v>
      </c>
      <c r="X40" s="45">
        <v>-757071</v>
      </c>
      <c r="Y40" s="45">
        <v>70942928</v>
      </c>
      <c r="Z40" s="46">
        <v>-9370.71</v>
      </c>
      <c r="AA40" s="47">
        <v>-27902845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18408216</v>
      </c>
      <c r="F6" s="19">
        <v>18408216</v>
      </c>
      <c r="G6" s="19">
        <v>1127971</v>
      </c>
      <c r="H6" s="19">
        <v>285407</v>
      </c>
      <c r="I6" s="19">
        <v>177648</v>
      </c>
      <c r="J6" s="19">
        <v>1591026</v>
      </c>
      <c r="K6" s="19">
        <v>2202839</v>
      </c>
      <c r="L6" s="19">
        <v>419615</v>
      </c>
      <c r="M6" s="19">
        <v>199081</v>
      </c>
      <c r="N6" s="19">
        <v>2821535</v>
      </c>
      <c r="O6" s="19"/>
      <c r="P6" s="19"/>
      <c r="Q6" s="19"/>
      <c r="R6" s="19"/>
      <c r="S6" s="19"/>
      <c r="T6" s="19"/>
      <c r="U6" s="19"/>
      <c r="V6" s="19"/>
      <c r="W6" s="19">
        <v>4412561</v>
      </c>
      <c r="X6" s="19">
        <v>9204108</v>
      </c>
      <c r="Y6" s="19">
        <v>-4791547</v>
      </c>
      <c r="Z6" s="20">
        <v>-52.06</v>
      </c>
      <c r="AA6" s="21">
        <v>18408216</v>
      </c>
    </row>
    <row r="7" spans="1:27" ht="13.5">
      <c r="A7" s="22" t="s">
        <v>34</v>
      </c>
      <c r="B7" s="16"/>
      <c r="C7" s="17"/>
      <c r="D7" s="17"/>
      <c r="E7" s="18">
        <v>31353372</v>
      </c>
      <c r="F7" s="19">
        <v>31353372</v>
      </c>
      <c r="G7" s="19">
        <v>1111383</v>
      </c>
      <c r="H7" s="19">
        <v>1045294</v>
      </c>
      <c r="I7" s="19">
        <v>976551</v>
      </c>
      <c r="J7" s="19">
        <v>3133228</v>
      </c>
      <c r="K7" s="19">
        <v>926223</v>
      </c>
      <c r="L7" s="19">
        <v>1133464</v>
      </c>
      <c r="M7" s="19">
        <v>1023948</v>
      </c>
      <c r="N7" s="19">
        <v>3083635</v>
      </c>
      <c r="O7" s="19"/>
      <c r="P7" s="19"/>
      <c r="Q7" s="19"/>
      <c r="R7" s="19"/>
      <c r="S7" s="19"/>
      <c r="T7" s="19"/>
      <c r="U7" s="19"/>
      <c r="V7" s="19"/>
      <c r="W7" s="19">
        <v>6216863</v>
      </c>
      <c r="X7" s="19">
        <v>15676686</v>
      </c>
      <c r="Y7" s="19">
        <v>-9459823</v>
      </c>
      <c r="Z7" s="20">
        <v>-60.34</v>
      </c>
      <c r="AA7" s="21">
        <v>31353372</v>
      </c>
    </row>
    <row r="8" spans="1:27" ht="13.5">
      <c r="A8" s="22" t="s">
        <v>35</v>
      </c>
      <c r="B8" s="16"/>
      <c r="C8" s="17">
        <v>30610070</v>
      </c>
      <c r="D8" s="17"/>
      <c r="E8" s="18">
        <v>15975120</v>
      </c>
      <c r="F8" s="19">
        <v>15975120</v>
      </c>
      <c r="G8" s="19">
        <v>582478</v>
      </c>
      <c r="H8" s="19">
        <v>4401657</v>
      </c>
      <c r="I8" s="19">
        <v>9044518</v>
      </c>
      <c r="J8" s="19">
        <v>14028653</v>
      </c>
      <c r="K8" s="19">
        <v>2854750</v>
      </c>
      <c r="L8" s="19">
        <v>3370983</v>
      </c>
      <c r="M8" s="19">
        <v>568216</v>
      </c>
      <c r="N8" s="19">
        <v>6793949</v>
      </c>
      <c r="O8" s="19"/>
      <c r="P8" s="19"/>
      <c r="Q8" s="19"/>
      <c r="R8" s="19"/>
      <c r="S8" s="19"/>
      <c r="T8" s="19"/>
      <c r="U8" s="19"/>
      <c r="V8" s="19"/>
      <c r="W8" s="19">
        <v>20822602</v>
      </c>
      <c r="X8" s="19">
        <v>7987560</v>
      </c>
      <c r="Y8" s="19">
        <v>12835042</v>
      </c>
      <c r="Z8" s="20">
        <v>160.69</v>
      </c>
      <c r="AA8" s="21">
        <v>15975120</v>
      </c>
    </row>
    <row r="9" spans="1:27" ht="13.5">
      <c r="A9" s="22" t="s">
        <v>36</v>
      </c>
      <c r="B9" s="16"/>
      <c r="C9" s="17">
        <v>92930835</v>
      </c>
      <c r="D9" s="17"/>
      <c r="E9" s="18">
        <v>62659056</v>
      </c>
      <c r="F9" s="19">
        <v>62659056</v>
      </c>
      <c r="G9" s="19">
        <v>24125000</v>
      </c>
      <c r="H9" s="19">
        <v>2075000</v>
      </c>
      <c r="I9" s="19"/>
      <c r="J9" s="19">
        <v>26200000</v>
      </c>
      <c r="K9" s="19"/>
      <c r="L9" s="19">
        <v>1523000</v>
      </c>
      <c r="M9" s="19">
        <v>16555000</v>
      </c>
      <c r="N9" s="19">
        <v>18078000</v>
      </c>
      <c r="O9" s="19"/>
      <c r="P9" s="19"/>
      <c r="Q9" s="19"/>
      <c r="R9" s="19"/>
      <c r="S9" s="19"/>
      <c r="T9" s="19"/>
      <c r="U9" s="19"/>
      <c r="V9" s="19"/>
      <c r="W9" s="19">
        <v>44278000</v>
      </c>
      <c r="X9" s="19">
        <v>31329528</v>
      </c>
      <c r="Y9" s="19">
        <v>12948472</v>
      </c>
      <c r="Z9" s="20">
        <v>41.33</v>
      </c>
      <c r="AA9" s="21">
        <v>62659056</v>
      </c>
    </row>
    <row r="10" spans="1:27" ht="13.5">
      <c r="A10" s="22" t="s">
        <v>37</v>
      </c>
      <c r="B10" s="16"/>
      <c r="C10" s="17"/>
      <c r="D10" s="17"/>
      <c r="E10" s="18">
        <v>34359951</v>
      </c>
      <c r="F10" s="19">
        <v>34359951</v>
      </c>
      <c r="G10" s="19">
        <v>17588000</v>
      </c>
      <c r="H10" s="19">
        <v>1000000</v>
      </c>
      <c r="I10" s="19">
        <v>2500000</v>
      </c>
      <c r="J10" s="19">
        <v>21088000</v>
      </c>
      <c r="K10" s="19">
        <v>2500000</v>
      </c>
      <c r="L10" s="19">
        <v>1912000</v>
      </c>
      <c r="M10" s="19">
        <v>3721000</v>
      </c>
      <c r="N10" s="19">
        <v>8133000</v>
      </c>
      <c r="O10" s="19"/>
      <c r="P10" s="19"/>
      <c r="Q10" s="19"/>
      <c r="R10" s="19"/>
      <c r="S10" s="19"/>
      <c r="T10" s="19"/>
      <c r="U10" s="19"/>
      <c r="V10" s="19"/>
      <c r="W10" s="19">
        <v>29221000</v>
      </c>
      <c r="X10" s="19">
        <v>22489959</v>
      </c>
      <c r="Y10" s="19">
        <v>6731041</v>
      </c>
      <c r="Z10" s="20">
        <v>29.93</v>
      </c>
      <c r="AA10" s="21">
        <v>34359951</v>
      </c>
    </row>
    <row r="11" spans="1:27" ht="13.5">
      <c r="A11" s="22" t="s">
        <v>38</v>
      </c>
      <c r="B11" s="16"/>
      <c r="C11" s="17">
        <v>298280</v>
      </c>
      <c r="D11" s="17"/>
      <c r="E11" s="18">
        <v>402228</v>
      </c>
      <c r="F11" s="19">
        <v>402228</v>
      </c>
      <c r="G11" s="19">
        <v>63493</v>
      </c>
      <c r="H11" s="19">
        <v>12105</v>
      </c>
      <c r="I11" s="19">
        <v>8475</v>
      </c>
      <c r="J11" s="19">
        <v>84073</v>
      </c>
      <c r="K11" s="19">
        <v>8498</v>
      </c>
      <c r="L11" s="19">
        <v>8708</v>
      </c>
      <c r="M11" s="19">
        <v>21547</v>
      </c>
      <c r="N11" s="19">
        <v>38753</v>
      </c>
      <c r="O11" s="19"/>
      <c r="P11" s="19"/>
      <c r="Q11" s="19"/>
      <c r="R11" s="19"/>
      <c r="S11" s="19"/>
      <c r="T11" s="19"/>
      <c r="U11" s="19"/>
      <c r="V11" s="19"/>
      <c r="W11" s="19">
        <v>122826</v>
      </c>
      <c r="X11" s="19">
        <v>201114</v>
      </c>
      <c r="Y11" s="19">
        <v>-78288</v>
      </c>
      <c r="Z11" s="20">
        <v>-38.93</v>
      </c>
      <c r="AA11" s="21">
        <v>402228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-92838218</v>
      </c>
      <c r="D14" s="17"/>
      <c r="E14" s="18">
        <v>-118587569</v>
      </c>
      <c r="F14" s="19">
        <v>-118587569</v>
      </c>
      <c r="G14" s="19">
        <v>-29050944</v>
      </c>
      <c r="H14" s="19">
        <v>-22319966</v>
      </c>
      <c r="I14" s="19">
        <v>-10506581</v>
      </c>
      <c r="J14" s="19">
        <v>-61877491</v>
      </c>
      <c r="K14" s="19">
        <v>-5886459</v>
      </c>
      <c r="L14" s="19">
        <v>-9498309</v>
      </c>
      <c r="M14" s="19">
        <v>-20811574</v>
      </c>
      <c r="N14" s="19">
        <v>-36196342</v>
      </c>
      <c r="O14" s="19"/>
      <c r="P14" s="19"/>
      <c r="Q14" s="19"/>
      <c r="R14" s="19"/>
      <c r="S14" s="19"/>
      <c r="T14" s="19"/>
      <c r="U14" s="19"/>
      <c r="V14" s="19"/>
      <c r="W14" s="19">
        <v>-98073833</v>
      </c>
      <c r="X14" s="19">
        <v>-58519956</v>
      </c>
      <c r="Y14" s="19">
        <v>-39553877</v>
      </c>
      <c r="Z14" s="20">
        <v>67.59</v>
      </c>
      <c r="AA14" s="21">
        <v>-118587569</v>
      </c>
    </row>
    <row r="15" spans="1:27" ht="13.5">
      <c r="A15" s="22" t="s">
        <v>42</v>
      </c>
      <c r="B15" s="16"/>
      <c r="C15" s="17">
        <v>-2065316</v>
      </c>
      <c r="D15" s="17"/>
      <c r="E15" s="18">
        <v>-3621000</v>
      </c>
      <c r="F15" s="19">
        <v>-3621000</v>
      </c>
      <c r="G15" s="19">
        <v>-3310</v>
      </c>
      <c r="H15" s="19">
        <v>-3659</v>
      </c>
      <c r="I15" s="19">
        <v>-3183</v>
      </c>
      <c r="J15" s="19">
        <v>-10152</v>
      </c>
      <c r="K15" s="19">
        <v>-3516</v>
      </c>
      <c r="L15" s="19">
        <v>-3072</v>
      </c>
      <c r="M15" s="19">
        <v>-6836</v>
      </c>
      <c r="N15" s="19">
        <v>-13424</v>
      </c>
      <c r="O15" s="19"/>
      <c r="P15" s="19"/>
      <c r="Q15" s="19"/>
      <c r="R15" s="19"/>
      <c r="S15" s="19"/>
      <c r="T15" s="19"/>
      <c r="U15" s="19"/>
      <c r="V15" s="19"/>
      <c r="W15" s="19">
        <v>-23576</v>
      </c>
      <c r="X15" s="19">
        <v>-1810500</v>
      </c>
      <c r="Y15" s="19">
        <v>1786924</v>
      </c>
      <c r="Z15" s="20">
        <v>-98.7</v>
      </c>
      <c r="AA15" s="21">
        <v>-3621000</v>
      </c>
    </row>
    <row r="16" spans="1:27" ht="13.5">
      <c r="A16" s="22" t="s">
        <v>43</v>
      </c>
      <c r="B16" s="16"/>
      <c r="C16" s="17"/>
      <c r="D16" s="17"/>
      <c r="E16" s="18">
        <v>-4990000</v>
      </c>
      <c r="F16" s="19">
        <v>-4990000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-2495000</v>
      </c>
      <c r="Y16" s="19">
        <v>2495000</v>
      </c>
      <c r="Z16" s="20">
        <v>-100</v>
      </c>
      <c r="AA16" s="21">
        <v>-4990000</v>
      </c>
    </row>
    <row r="17" spans="1:27" ht="13.5">
      <c r="A17" s="23" t="s">
        <v>44</v>
      </c>
      <c r="B17" s="24"/>
      <c r="C17" s="25">
        <f aca="true" t="shared" si="0" ref="C17:Y17">SUM(C6:C16)</f>
        <v>28935651</v>
      </c>
      <c r="D17" s="25">
        <f>SUM(D6:D16)</f>
        <v>0</v>
      </c>
      <c r="E17" s="26">
        <f t="shared" si="0"/>
        <v>35959374</v>
      </c>
      <c r="F17" s="27">
        <f t="shared" si="0"/>
        <v>35959374</v>
      </c>
      <c r="G17" s="27">
        <f t="shared" si="0"/>
        <v>15544071</v>
      </c>
      <c r="H17" s="27">
        <f t="shared" si="0"/>
        <v>-13504162</v>
      </c>
      <c r="I17" s="27">
        <f t="shared" si="0"/>
        <v>2197428</v>
      </c>
      <c r="J17" s="27">
        <f t="shared" si="0"/>
        <v>4237337</v>
      </c>
      <c r="K17" s="27">
        <f t="shared" si="0"/>
        <v>2602335</v>
      </c>
      <c r="L17" s="27">
        <f t="shared" si="0"/>
        <v>-1133611</v>
      </c>
      <c r="M17" s="27">
        <f t="shared" si="0"/>
        <v>1270382</v>
      </c>
      <c r="N17" s="27">
        <f t="shared" si="0"/>
        <v>2739106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6976443</v>
      </c>
      <c r="X17" s="27">
        <f t="shared" si="0"/>
        <v>24063499</v>
      </c>
      <c r="Y17" s="27">
        <f t="shared" si="0"/>
        <v>-17087056</v>
      </c>
      <c r="Z17" s="28">
        <f>+IF(X17&lt;&gt;0,+(Y17/X17)*100,0)</f>
        <v>-71.00819377930034</v>
      </c>
      <c r="AA17" s="29">
        <f>SUM(AA6:AA16)</f>
        <v>35959374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290482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-29691639</v>
      </c>
      <c r="D26" s="17"/>
      <c r="E26" s="18">
        <v>-34359948</v>
      </c>
      <c r="F26" s="19">
        <v>-34359948</v>
      </c>
      <c r="G26" s="19"/>
      <c r="H26" s="19"/>
      <c r="I26" s="19">
        <v>-4174757</v>
      </c>
      <c r="J26" s="19">
        <v>-4174757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-4174757</v>
      </c>
      <c r="X26" s="19">
        <v>-22906632</v>
      </c>
      <c r="Y26" s="19">
        <v>18731875</v>
      </c>
      <c r="Z26" s="20">
        <v>-81.77</v>
      </c>
      <c r="AA26" s="21">
        <v>-34359948</v>
      </c>
    </row>
    <row r="27" spans="1:27" ht="13.5">
      <c r="A27" s="23" t="s">
        <v>51</v>
      </c>
      <c r="B27" s="24"/>
      <c r="C27" s="25">
        <f aca="true" t="shared" si="1" ref="C27:Y27">SUM(C21:C26)</f>
        <v>-29401157</v>
      </c>
      <c r="D27" s="25">
        <f>SUM(D21:D26)</f>
        <v>0</v>
      </c>
      <c r="E27" s="26">
        <f t="shared" si="1"/>
        <v>-34359948</v>
      </c>
      <c r="F27" s="27">
        <f t="shared" si="1"/>
        <v>-34359948</v>
      </c>
      <c r="G27" s="27">
        <f t="shared" si="1"/>
        <v>0</v>
      </c>
      <c r="H27" s="27">
        <f t="shared" si="1"/>
        <v>0</v>
      </c>
      <c r="I27" s="27">
        <f t="shared" si="1"/>
        <v>-4174757</v>
      </c>
      <c r="J27" s="27">
        <f t="shared" si="1"/>
        <v>-4174757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-4174757</v>
      </c>
      <c r="X27" s="27">
        <f t="shared" si="1"/>
        <v>-22906632</v>
      </c>
      <c r="Y27" s="27">
        <f t="shared" si="1"/>
        <v>18731875</v>
      </c>
      <c r="Z27" s="28">
        <f>+IF(X27&lt;&gt;0,+(Y27/X27)*100,0)</f>
        <v>-81.77489820415327</v>
      </c>
      <c r="AA27" s="29">
        <f>SUM(AA21:AA26)</f>
        <v>-34359948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68997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68997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-396509</v>
      </c>
      <c r="D38" s="31">
        <f>+D17+D27+D36</f>
        <v>0</v>
      </c>
      <c r="E38" s="32">
        <f t="shared" si="3"/>
        <v>1599426</v>
      </c>
      <c r="F38" s="33">
        <f t="shared" si="3"/>
        <v>1599426</v>
      </c>
      <c r="G38" s="33">
        <f t="shared" si="3"/>
        <v>15544071</v>
      </c>
      <c r="H38" s="33">
        <f t="shared" si="3"/>
        <v>-13504162</v>
      </c>
      <c r="I38" s="33">
        <f t="shared" si="3"/>
        <v>-1977329</v>
      </c>
      <c r="J38" s="33">
        <f t="shared" si="3"/>
        <v>62580</v>
      </c>
      <c r="K38" s="33">
        <f t="shared" si="3"/>
        <v>2602335</v>
      </c>
      <c r="L38" s="33">
        <f t="shared" si="3"/>
        <v>-1133611</v>
      </c>
      <c r="M38" s="33">
        <f t="shared" si="3"/>
        <v>1270382</v>
      </c>
      <c r="N38" s="33">
        <f t="shared" si="3"/>
        <v>2739106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2801686</v>
      </c>
      <c r="X38" s="33">
        <f t="shared" si="3"/>
        <v>1156867</v>
      </c>
      <c r="Y38" s="33">
        <f t="shared" si="3"/>
        <v>1644819</v>
      </c>
      <c r="Z38" s="34">
        <f>+IF(X38&lt;&gt;0,+(Y38/X38)*100,0)</f>
        <v>142.1787465629152</v>
      </c>
      <c r="AA38" s="35">
        <f>+AA17+AA27+AA36</f>
        <v>1599426</v>
      </c>
    </row>
    <row r="39" spans="1:27" ht="13.5">
      <c r="A39" s="22" t="s">
        <v>59</v>
      </c>
      <c r="B39" s="16"/>
      <c r="C39" s="31">
        <v>1115766</v>
      </c>
      <c r="D39" s="31"/>
      <c r="E39" s="32">
        <v>1092031</v>
      </c>
      <c r="F39" s="33">
        <v>1092031</v>
      </c>
      <c r="G39" s="33">
        <v>111880</v>
      </c>
      <c r="H39" s="33">
        <v>15655951</v>
      </c>
      <c r="I39" s="33">
        <v>2151789</v>
      </c>
      <c r="J39" s="33">
        <v>111880</v>
      </c>
      <c r="K39" s="33">
        <v>174460</v>
      </c>
      <c r="L39" s="33">
        <v>2776795</v>
      </c>
      <c r="M39" s="33">
        <v>1643184</v>
      </c>
      <c r="N39" s="33">
        <v>174460</v>
      </c>
      <c r="O39" s="33"/>
      <c r="P39" s="33"/>
      <c r="Q39" s="33"/>
      <c r="R39" s="33"/>
      <c r="S39" s="33"/>
      <c r="T39" s="33"/>
      <c r="U39" s="33"/>
      <c r="V39" s="33"/>
      <c r="W39" s="33">
        <v>111880</v>
      </c>
      <c r="X39" s="33">
        <v>1092031</v>
      </c>
      <c r="Y39" s="33">
        <v>-980151</v>
      </c>
      <c r="Z39" s="34">
        <v>-89.75</v>
      </c>
      <c r="AA39" s="35">
        <v>1092031</v>
      </c>
    </row>
    <row r="40" spans="1:27" ht="13.5">
      <c r="A40" s="41" t="s">
        <v>60</v>
      </c>
      <c r="B40" s="42"/>
      <c r="C40" s="43">
        <v>719257</v>
      </c>
      <c r="D40" s="43"/>
      <c r="E40" s="44">
        <v>2691456</v>
      </c>
      <c r="F40" s="45">
        <v>2691456</v>
      </c>
      <c r="G40" s="45">
        <v>15655951</v>
      </c>
      <c r="H40" s="45">
        <v>2151789</v>
      </c>
      <c r="I40" s="45">
        <v>174460</v>
      </c>
      <c r="J40" s="45">
        <v>174460</v>
      </c>
      <c r="K40" s="45">
        <v>2776795</v>
      </c>
      <c r="L40" s="45">
        <v>1643184</v>
      </c>
      <c r="M40" s="45">
        <v>2913566</v>
      </c>
      <c r="N40" s="45">
        <v>2913566</v>
      </c>
      <c r="O40" s="45"/>
      <c r="P40" s="45"/>
      <c r="Q40" s="45"/>
      <c r="R40" s="45"/>
      <c r="S40" s="45"/>
      <c r="T40" s="45"/>
      <c r="U40" s="45"/>
      <c r="V40" s="45"/>
      <c r="W40" s="45">
        <v>2913566</v>
      </c>
      <c r="X40" s="45">
        <v>2248897</v>
      </c>
      <c r="Y40" s="45">
        <v>664669</v>
      </c>
      <c r="Z40" s="46">
        <v>29.56</v>
      </c>
      <c r="AA40" s="47">
        <v>2691456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79183582</v>
      </c>
      <c r="D6" s="17"/>
      <c r="E6" s="18">
        <v>74138712</v>
      </c>
      <c r="F6" s="19">
        <v>74138712</v>
      </c>
      <c r="G6" s="19">
        <v>1268691</v>
      </c>
      <c r="H6" s="19">
        <v>4234198</v>
      </c>
      <c r="I6" s="19">
        <v>12122194</v>
      </c>
      <c r="J6" s="19">
        <v>17625083</v>
      </c>
      <c r="K6" s="19">
        <v>5947523</v>
      </c>
      <c r="L6" s="19">
        <v>3718107</v>
      </c>
      <c r="M6" s="19">
        <v>3260765</v>
      </c>
      <c r="N6" s="19">
        <v>12926395</v>
      </c>
      <c r="O6" s="19"/>
      <c r="P6" s="19"/>
      <c r="Q6" s="19"/>
      <c r="R6" s="19"/>
      <c r="S6" s="19"/>
      <c r="T6" s="19"/>
      <c r="U6" s="19"/>
      <c r="V6" s="19"/>
      <c r="W6" s="19">
        <v>30551478</v>
      </c>
      <c r="X6" s="19">
        <v>37069356</v>
      </c>
      <c r="Y6" s="19">
        <v>-6517878</v>
      </c>
      <c r="Z6" s="20">
        <v>-17.58</v>
      </c>
      <c r="AA6" s="21">
        <v>74138712</v>
      </c>
    </row>
    <row r="7" spans="1:27" ht="13.5">
      <c r="A7" s="22" t="s">
        <v>34</v>
      </c>
      <c r="B7" s="16"/>
      <c r="C7" s="17">
        <v>8136481</v>
      </c>
      <c r="D7" s="17"/>
      <c r="E7" s="18">
        <v>8662500</v>
      </c>
      <c r="F7" s="19">
        <v>8662500</v>
      </c>
      <c r="G7" s="19">
        <v>181938</v>
      </c>
      <c r="H7" s="19">
        <v>489269</v>
      </c>
      <c r="I7" s="19">
        <v>1891991</v>
      </c>
      <c r="J7" s="19">
        <v>2563198</v>
      </c>
      <c r="K7" s="19">
        <v>532297</v>
      </c>
      <c r="L7" s="19">
        <v>442247</v>
      </c>
      <c r="M7" s="19">
        <v>394206</v>
      </c>
      <c r="N7" s="19">
        <v>1368750</v>
      </c>
      <c r="O7" s="19"/>
      <c r="P7" s="19"/>
      <c r="Q7" s="19"/>
      <c r="R7" s="19"/>
      <c r="S7" s="19"/>
      <c r="T7" s="19"/>
      <c r="U7" s="19"/>
      <c r="V7" s="19"/>
      <c r="W7" s="19">
        <v>3931948</v>
      </c>
      <c r="X7" s="19">
        <v>4331250</v>
      </c>
      <c r="Y7" s="19">
        <v>-399302</v>
      </c>
      <c r="Z7" s="20">
        <v>-9.22</v>
      </c>
      <c r="AA7" s="21">
        <v>8662500</v>
      </c>
    </row>
    <row r="8" spans="1:27" ht="13.5">
      <c r="A8" s="22" t="s">
        <v>35</v>
      </c>
      <c r="B8" s="16"/>
      <c r="C8" s="17">
        <v>9933731</v>
      </c>
      <c r="D8" s="17"/>
      <c r="E8" s="18">
        <v>19285308</v>
      </c>
      <c r="F8" s="19">
        <v>19285308</v>
      </c>
      <c r="G8" s="19">
        <v>2849141</v>
      </c>
      <c r="H8" s="19">
        <v>5226655</v>
      </c>
      <c r="I8" s="19">
        <v>7184566</v>
      </c>
      <c r="J8" s="19">
        <v>15260362</v>
      </c>
      <c r="K8" s="19">
        <v>7641559</v>
      </c>
      <c r="L8" s="19">
        <v>2895267</v>
      </c>
      <c r="M8" s="19">
        <v>5035823</v>
      </c>
      <c r="N8" s="19">
        <v>15572649</v>
      </c>
      <c r="O8" s="19"/>
      <c r="P8" s="19"/>
      <c r="Q8" s="19"/>
      <c r="R8" s="19"/>
      <c r="S8" s="19"/>
      <c r="T8" s="19"/>
      <c r="U8" s="19"/>
      <c r="V8" s="19"/>
      <c r="W8" s="19">
        <v>30833011</v>
      </c>
      <c r="X8" s="19">
        <v>9642654</v>
      </c>
      <c r="Y8" s="19">
        <v>21190357</v>
      </c>
      <c r="Z8" s="20">
        <v>219.76</v>
      </c>
      <c r="AA8" s="21">
        <v>19285308</v>
      </c>
    </row>
    <row r="9" spans="1:27" ht="13.5">
      <c r="A9" s="22" t="s">
        <v>36</v>
      </c>
      <c r="B9" s="16"/>
      <c r="C9" s="17">
        <v>80331433</v>
      </c>
      <c r="D9" s="17"/>
      <c r="E9" s="18">
        <v>141750000</v>
      </c>
      <c r="F9" s="19">
        <v>141750000</v>
      </c>
      <c r="G9" s="19">
        <v>11859000</v>
      </c>
      <c r="H9" s="19">
        <v>34121000</v>
      </c>
      <c r="I9" s="19">
        <v>510000</v>
      </c>
      <c r="J9" s="19">
        <v>46490000</v>
      </c>
      <c r="K9" s="19"/>
      <c r="L9" s="19"/>
      <c r="M9" s="19">
        <v>41540000</v>
      </c>
      <c r="N9" s="19">
        <v>41540000</v>
      </c>
      <c r="O9" s="19"/>
      <c r="P9" s="19"/>
      <c r="Q9" s="19"/>
      <c r="R9" s="19"/>
      <c r="S9" s="19"/>
      <c r="T9" s="19"/>
      <c r="U9" s="19"/>
      <c r="V9" s="19"/>
      <c r="W9" s="19">
        <v>88030000</v>
      </c>
      <c r="X9" s="19">
        <v>70875000</v>
      </c>
      <c r="Y9" s="19">
        <v>17155000</v>
      </c>
      <c r="Z9" s="20">
        <v>24.2</v>
      </c>
      <c r="AA9" s="21">
        <v>141750000</v>
      </c>
    </row>
    <row r="10" spans="1:27" ht="13.5">
      <c r="A10" s="22" t="s">
        <v>37</v>
      </c>
      <c r="B10" s="16"/>
      <c r="C10" s="17">
        <v>32060000</v>
      </c>
      <c r="D10" s="17"/>
      <c r="E10" s="18">
        <v>77008464</v>
      </c>
      <c r="F10" s="19">
        <v>77008464</v>
      </c>
      <c r="G10" s="19"/>
      <c r="H10" s="19"/>
      <c r="I10" s="19">
        <v>10388000</v>
      </c>
      <c r="J10" s="19">
        <v>10388000</v>
      </c>
      <c r="K10" s="19">
        <v>34000000</v>
      </c>
      <c r="L10" s="19">
        <v>6000000</v>
      </c>
      <c r="M10" s="19">
        <v>33102000</v>
      </c>
      <c r="N10" s="19">
        <v>73102000</v>
      </c>
      <c r="O10" s="19"/>
      <c r="P10" s="19"/>
      <c r="Q10" s="19"/>
      <c r="R10" s="19"/>
      <c r="S10" s="19"/>
      <c r="T10" s="19"/>
      <c r="U10" s="19"/>
      <c r="V10" s="19"/>
      <c r="W10" s="19">
        <v>83490000</v>
      </c>
      <c r="X10" s="19">
        <v>38504232</v>
      </c>
      <c r="Y10" s="19">
        <v>44985768</v>
      </c>
      <c r="Z10" s="20">
        <v>116.83</v>
      </c>
      <c r="AA10" s="21">
        <v>77008464</v>
      </c>
    </row>
    <row r="11" spans="1:27" ht="13.5">
      <c r="A11" s="22" t="s">
        <v>38</v>
      </c>
      <c r="B11" s="16"/>
      <c r="C11" s="17">
        <v>7220470</v>
      </c>
      <c r="D11" s="17"/>
      <c r="E11" s="18">
        <v>9500004</v>
      </c>
      <c r="F11" s="19">
        <v>9500004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4750002</v>
      </c>
      <c r="Y11" s="19">
        <v>-4750002</v>
      </c>
      <c r="Z11" s="20">
        <v>-100</v>
      </c>
      <c r="AA11" s="21">
        <v>9500004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-144891534</v>
      </c>
      <c r="D14" s="17"/>
      <c r="E14" s="18">
        <v>-227011068</v>
      </c>
      <c r="F14" s="19">
        <v>-227011068</v>
      </c>
      <c r="G14" s="19">
        <v>-30377226</v>
      </c>
      <c r="H14" s="19">
        <v>-15278242</v>
      </c>
      <c r="I14" s="19">
        <v>-16029036</v>
      </c>
      <c r="J14" s="19">
        <v>-61684504</v>
      </c>
      <c r="K14" s="19">
        <v>-81303840</v>
      </c>
      <c r="L14" s="19">
        <v>-26317785</v>
      </c>
      <c r="M14" s="19">
        <v>-21546131</v>
      </c>
      <c r="N14" s="19">
        <v>-129167756</v>
      </c>
      <c r="O14" s="19"/>
      <c r="P14" s="19"/>
      <c r="Q14" s="19"/>
      <c r="R14" s="19"/>
      <c r="S14" s="19"/>
      <c r="T14" s="19"/>
      <c r="U14" s="19"/>
      <c r="V14" s="19"/>
      <c r="W14" s="19">
        <v>-190852260</v>
      </c>
      <c r="X14" s="19">
        <v>-113505534</v>
      </c>
      <c r="Y14" s="19">
        <v>-77346726</v>
      </c>
      <c r="Z14" s="20">
        <v>68.14</v>
      </c>
      <c r="AA14" s="21">
        <v>-227011068</v>
      </c>
    </row>
    <row r="15" spans="1:27" ht="13.5">
      <c r="A15" s="22" t="s">
        <v>42</v>
      </c>
      <c r="B15" s="16"/>
      <c r="C15" s="17">
        <v>-505465</v>
      </c>
      <c r="D15" s="17"/>
      <c r="E15" s="18">
        <v>-401328</v>
      </c>
      <c r="F15" s="19">
        <v>-401328</v>
      </c>
      <c r="G15" s="19">
        <v>-36358</v>
      </c>
      <c r="H15" s="19">
        <v>-36800</v>
      </c>
      <c r="I15" s="19">
        <v>-36034</v>
      </c>
      <c r="J15" s="19">
        <v>-109192</v>
      </c>
      <c r="K15" s="19">
        <v>-34124</v>
      </c>
      <c r="L15" s="19">
        <v>-34475</v>
      </c>
      <c r="M15" s="19">
        <v>-32604</v>
      </c>
      <c r="N15" s="19">
        <v>-101203</v>
      </c>
      <c r="O15" s="19"/>
      <c r="P15" s="19"/>
      <c r="Q15" s="19"/>
      <c r="R15" s="19"/>
      <c r="S15" s="19"/>
      <c r="T15" s="19"/>
      <c r="U15" s="19"/>
      <c r="V15" s="19"/>
      <c r="W15" s="19">
        <v>-210395</v>
      </c>
      <c r="X15" s="19">
        <v>-200664</v>
      </c>
      <c r="Y15" s="19">
        <v>-9731</v>
      </c>
      <c r="Z15" s="20">
        <v>4.85</v>
      </c>
      <c r="AA15" s="21">
        <v>-401328</v>
      </c>
    </row>
    <row r="16" spans="1:27" ht="13.5">
      <c r="A16" s="22" t="s">
        <v>43</v>
      </c>
      <c r="B16" s="16"/>
      <c r="C16" s="17"/>
      <c r="D16" s="17"/>
      <c r="E16" s="18">
        <v>-4773996</v>
      </c>
      <c r="F16" s="19">
        <v>-4773996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-2386998</v>
      </c>
      <c r="Y16" s="19">
        <v>2386998</v>
      </c>
      <c r="Z16" s="20">
        <v>-100</v>
      </c>
      <c r="AA16" s="21">
        <v>-4773996</v>
      </c>
    </row>
    <row r="17" spans="1:27" ht="13.5">
      <c r="A17" s="23" t="s">
        <v>44</v>
      </c>
      <c r="B17" s="24"/>
      <c r="C17" s="25">
        <f aca="true" t="shared" si="0" ref="C17:Y17">SUM(C6:C16)</f>
        <v>71468698</v>
      </c>
      <c r="D17" s="25">
        <f>SUM(D6:D16)</f>
        <v>0</v>
      </c>
      <c r="E17" s="26">
        <f t="shared" si="0"/>
        <v>98158596</v>
      </c>
      <c r="F17" s="27">
        <f t="shared" si="0"/>
        <v>98158596</v>
      </c>
      <c r="G17" s="27">
        <f t="shared" si="0"/>
        <v>-14254814</v>
      </c>
      <c r="H17" s="27">
        <f t="shared" si="0"/>
        <v>28756080</v>
      </c>
      <c r="I17" s="27">
        <f t="shared" si="0"/>
        <v>16031681</v>
      </c>
      <c r="J17" s="27">
        <f t="shared" si="0"/>
        <v>30532947</v>
      </c>
      <c r="K17" s="27">
        <f t="shared" si="0"/>
        <v>-33216585</v>
      </c>
      <c r="L17" s="27">
        <f t="shared" si="0"/>
        <v>-13296639</v>
      </c>
      <c r="M17" s="27">
        <f t="shared" si="0"/>
        <v>61754059</v>
      </c>
      <c r="N17" s="27">
        <f t="shared" si="0"/>
        <v>15240835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45773782</v>
      </c>
      <c r="X17" s="27">
        <f t="shared" si="0"/>
        <v>49079298</v>
      </c>
      <c r="Y17" s="27">
        <f t="shared" si="0"/>
        <v>-3305516</v>
      </c>
      <c r="Z17" s="28">
        <f>+IF(X17&lt;&gt;0,+(Y17/X17)*100,0)</f>
        <v>-6.735051507867941</v>
      </c>
      <c r="AA17" s="29">
        <f>SUM(AA6:AA16)</f>
        <v>98158596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807468</v>
      </c>
      <c r="D21" s="17"/>
      <c r="E21" s="18"/>
      <c r="F21" s="19"/>
      <c r="G21" s="36"/>
      <c r="H21" s="36">
        <v>2892488</v>
      </c>
      <c r="I21" s="36"/>
      <c r="J21" s="19">
        <v>2892488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2892488</v>
      </c>
      <c r="X21" s="19"/>
      <c r="Y21" s="36">
        <v>2892488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26000004</v>
      </c>
      <c r="F24" s="19">
        <v>26000004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13000002</v>
      </c>
      <c r="Y24" s="19">
        <v>-13000002</v>
      </c>
      <c r="Z24" s="20">
        <v>-100</v>
      </c>
      <c r="AA24" s="21">
        <v>26000004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-57664630</v>
      </c>
      <c r="D26" s="17"/>
      <c r="E26" s="18">
        <v>-110194200</v>
      </c>
      <c r="F26" s="19">
        <v>-110194200</v>
      </c>
      <c r="G26" s="19">
        <v>-3651541</v>
      </c>
      <c r="H26" s="19">
        <v>-195795</v>
      </c>
      <c r="I26" s="19">
        <v>-2988132</v>
      </c>
      <c r="J26" s="19">
        <v>-6835468</v>
      </c>
      <c r="K26" s="19">
        <v>-1931670</v>
      </c>
      <c r="L26" s="19">
        <v>-6995661</v>
      </c>
      <c r="M26" s="19">
        <v>-2409330</v>
      </c>
      <c r="N26" s="19">
        <v>-11336661</v>
      </c>
      <c r="O26" s="19"/>
      <c r="P26" s="19"/>
      <c r="Q26" s="19"/>
      <c r="R26" s="19"/>
      <c r="S26" s="19"/>
      <c r="T26" s="19"/>
      <c r="U26" s="19"/>
      <c r="V26" s="19"/>
      <c r="W26" s="19">
        <v>-18172129</v>
      </c>
      <c r="X26" s="19">
        <v>-55097100</v>
      </c>
      <c r="Y26" s="19">
        <v>36924971</v>
      </c>
      <c r="Z26" s="20">
        <v>-67.02</v>
      </c>
      <c r="AA26" s="21">
        <v>-110194200</v>
      </c>
    </row>
    <row r="27" spans="1:27" ht="13.5">
      <c r="A27" s="23" t="s">
        <v>51</v>
      </c>
      <c r="B27" s="24"/>
      <c r="C27" s="25">
        <f aca="true" t="shared" si="1" ref="C27:Y27">SUM(C21:C26)</f>
        <v>-56857162</v>
      </c>
      <c r="D27" s="25">
        <f>SUM(D21:D26)</f>
        <v>0</v>
      </c>
      <c r="E27" s="26">
        <f t="shared" si="1"/>
        <v>-84194196</v>
      </c>
      <c r="F27" s="27">
        <f t="shared" si="1"/>
        <v>-84194196</v>
      </c>
      <c r="G27" s="27">
        <f t="shared" si="1"/>
        <v>-3651541</v>
      </c>
      <c r="H27" s="27">
        <f t="shared" si="1"/>
        <v>2696693</v>
      </c>
      <c r="I27" s="27">
        <f t="shared" si="1"/>
        <v>-2988132</v>
      </c>
      <c r="J27" s="27">
        <f t="shared" si="1"/>
        <v>-3942980</v>
      </c>
      <c r="K27" s="27">
        <f t="shared" si="1"/>
        <v>-1931670</v>
      </c>
      <c r="L27" s="27">
        <f t="shared" si="1"/>
        <v>-6995661</v>
      </c>
      <c r="M27" s="27">
        <f t="shared" si="1"/>
        <v>-2409330</v>
      </c>
      <c r="N27" s="27">
        <f t="shared" si="1"/>
        <v>-11336661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-15279641</v>
      </c>
      <c r="X27" s="27">
        <f t="shared" si="1"/>
        <v>-42097098</v>
      </c>
      <c r="Y27" s="27">
        <f t="shared" si="1"/>
        <v>26817457</v>
      </c>
      <c r="Z27" s="28">
        <f>+IF(X27&lt;&gt;0,+(Y27/X27)*100,0)</f>
        <v>-63.70381397786612</v>
      </c>
      <c r="AA27" s="29">
        <f>SUM(AA21:AA26)</f>
        <v>-84194196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13000000</v>
      </c>
      <c r="H33" s="36">
        <v>5000000</v>
      </c>
      <c r="I33" s="36"/>
      <c r="J33" s="36">
        <v>18000000</v>
      </c>
      <c r="K33" s="19"/>
      <c r="L33" s="19">
        <v>11000000</v>
      </c>
      <c r="M33" s="19"/>
      <c r="N33" s="19">
        <v>11000000</v>
      </c>
      <c r="O33" s="36"/>
      <c r="P33" s="36"/>
      <c r="Q33" s="36"/>
      <c r="R33" s="19"/>
      <c r="S33" s="19"/>
      <c r="T33" s="19"/>
      <c r="U33" s="19"/>
      <c r="V33" s="36"/>
      <c r="W33" s="36">
        <v>29000000</v>
      </c>
      <c r="X33" s="36"/>
      <c r="Y33" s="19">
        <v>29000000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-1286399</v>
      </c>
      <c r="D35" s="17"/>
      <c r="E35" s="18">
        <v>-1266408</v>
      </c>
      <c r="F35" s="19">
        <v>-1266408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-633204</v>
      </c>
      <c r="Y35" s="19">
        <v>633204</v>
      </c>
      <c r="Z35" s="20">
        <v>-100</v>
      </c>
      <c r="AA35" s="21">
        <v>-1266408</v>
      </c>
    </row>
    <row r="36" spans="1:27" ht="13.5">
      <c r="A36" s="23" t="s">
        <v>57</v>
      </c>
      <c r="B36" s="24"/>
      <c r="C36" s="25">
        <f aca="true" t="shared" si="2" ref="C36:Y36">SUM(C31:C35)</f>
        <v>-1286399</v>
      </c>
      <c r="D36" s="25">
        <f>SUM(D31:D35)</f>
        <v>0</v>
      </c>
      <c r="E36" s="26">
        <f t="shared" si="2"/>
        <v>-1266408</v>
      </c>
      <c r="F36" s="27">
        <f t="shared" si="2"/>
        <v>-1266408</v>
      </c>
      <c r="G36" s="27">
        <f t="shared" si="2"/>
        <v>13000000</v>
      </c>
      <c r="H36" s="27">
        <f t="shared" si="2"/>
        <v>5000000</v>
      </c>
      <c r="I36" s="27">
        <f t="shared" si="2"/>
        <v>0</v>
      </c>
      <c r="J36" s="27">
        <f t="shared" si="2"/>
        <v>18000000</v>
      </c>
      <c r="K36" s="27">
        <f t="shared" si="2"/>
        <v>0</v>
      </c>
      <c r="L36" s="27">
        <f t="shared" si="2"/>
        <v>11000000</v>
      </c>
      <c r="M36" s="27">
        <f t="shared" si="2"/>
        <v>0</v>
      </c>
      <c r="N36" s="27">
        <f t="shared" si="2"/>
        <v>11000000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29000000</v>
      </c>
      <c r="X36" s="27">
        <f t="shared" si="2"/>
        <v>-633204</v>
      </c>
      <c r="Y36" s="27">
        <f t="shared" si="2"/>
        <v>29633204</v>
      </c>
      <c r="Z36" s="28">
        <f>+IF(X36&lt;&gt;0,+(Y36/X36)*100,0)</f>
        <v>-4679.8826286631165</v>
      </c>
      <c r="AA36" s="29">
        <f>SUM(AA31:AA35)</f>
        <v>-1266408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13325137</v>
      </c>
      <c r="D38" s="31">
        <f>+D17+D27+D36</f>
        <v>0</v>
      </c>
      <c r="E38" s="32">
        <f t="shared" si="3"/>
        <v>12697992</v>
      </c>
      <c r="F38" s="33">
        <f t="shared" si="3"/>
        <v>12697992</v>
      </c>
      <c r="G38" s="33">
        <f t="shared" si="3"/>
        <v>-4906355</v>
      </c>
      <c r="H38" s="33">
        <f t="shared" si="3"/>
        <v>36452773</v>
      </c>
      <c r="I38" s="33">
        <f t="shared" si="3"/>
        <v>13043549</v>
      </c>
      <c r="J38" s="33">
        <f t="shared" si="3"/>
        <v>44589967</v>
      </c>
      <c r="K38" s="33">
        <f t="shared" si="3"/>
        <v>-35148255</v>
      </c>
      <c r="L38" s="33">
        <f t="shared" si="3"/>
        <v>-9292300</v>
      </c>
      <c r="M38" s="33">
        <f t="shared" si="3"/>
        <v>59344729</v>
      </c>
      <c r="N38" s="33">
        <f t="shared" si="3"/>
        <v>14904174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59494141</v>
      </c>
      <c r="X38" s="33">
        <f t="shared" si="3"/>
        <v>6348996</v>
      </c>
      <c r="Y38" s="33">
        <f t="shared" si="3"/>
        <v>53145145</v>
      </c>
      <c r="Z38" s="34">
        <f>+IF(X38&lt;&gt;0,+(Y38/X38)*100,0)</f>
        <v>837.0637656725567</v>
      </c>
      <c r="AA38" s="35">
        <f>+AA17+AA27+AA36</f>
        <v>12697992</v>
      </c>
    </row>
    <row r="39" spans="1:27" ht="13.5">
      <c r="A39" s="22" t="s">
        <v>59</v>
      </c>
      <c r="B39" s="16"/>
      <c r="C39" s="31">
        <v>110350936</v>
      </c>
      <c r="D39" s="31"/>
      <c r="E39" s="32">
        <v>122977629</v>
      </c>
      <c r="F39" s="33">
        <v>122977629</v>
      </c>
      <c r="G39" s="33">
        <v>6485662</v>
      </c>
      <c r="H39" s="33">
        <v>1579307</v>
      </c>
      <c r="I39" s="33">
        <v>38032080</v>
      </c>
      <c r="J39" s="33">
        <v>6485662</v>
      </c>
      <c r="K39" s="33">
        <v>51075629</v>
      </c>
      <c r="L39" s="33">
        <v>15927374</v>
      </c>
      <c r="M39" s="33">
        <v>6635074</v>
      </c>
      <c r="N39" s="33">
        <v>51075629</v>
      </c>
      <c r="O39" s="33"/>
      <c r="P39" s="33"/>
      <c r="Q39" s="33"/>
      <c r="R39" s="33"/>
      <c r="S39" s="33"/>
      <c r="T39" s="33"/>
      <c r="U39" s="33"/>
      <c r="V39" s="33"/>
      <c r="W39" s="33">
        <v>6485662</v>
      </c>
      <c r="X39" s="33">
        <v>122977629</v>
      </c>
      <c r="Y39" s="33">
        <v>-116491967</v>
      </c>
      <c r="Z39" s="34">
        <v>-94.73</v>
      </c>
      <c r="AA39" s="35">
        <v>122977629</v>
      </c>
    </row>
    <row r="40" spans="1:27" ht="13.5">
      <c r="A40" s="41" t="s">
        <v>60</v>
      </c>
      <c r="B40" s="42"/>
      <c r="C40" s="43">
        <v>123676073</v>
      </c>
      <c r="D40" s="43"/>
      <c r="E40" s="44">
        <v>135675620</v>
      </c>
      <c r="F40" s="45">
        <v>135675620</v>
      </c>
      <c r="G40" s="45">
        <v>1579307</v>
      </c>
      <c r="H40" s="45">
        <v>38032080</v>
      </c>
      <c r="I40" s="45">
        <v>51075629</v>
      </c>
      <c r="J40" s="45">
        <v>51075629</v>
      </c>
      <c r="K40" s="45">
        <v>15927374</v>
      </c>
      <c r="L40" s="45">
        <v>6635074</v>
      </c>
      <c r="M40" s="45">
        <v>65979803</v>
      </c>
      <c r="N40" s="45">
        <v>65979803</v>
      </c>
      <c r="O40" s="45"/>
      <c r="P40" s="45"/>
      <c r="Q40" s="45"/>
      <c r="R40" s="45"/>
      <c r="S40" s="45"/>
      <c r="T40" s="45"/>
      <c r="U40" s="45"/>
      <c r="V40" s="45"/>
      <c r="W40" s="45">
        <v>65979803</v>
      </c>
      <c r="X40" s="45">
        <v>129326624</v>
      </c>
      <c r="Y40" s="45">
        <v>-63346821</v>
      </c>
      <c r="Z40" s="46">
        <v>-48.98</v>
      </c>
      <c r="AA40" s="47">
        <v>135675620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27723545</v>
      </c>
      <c r="D6" s="17"/>
      <c r="E6" s="18">
        <v>16481892</v>
      </c>
      <c r="F6" s="19">
        <v>16481892</v>
      </c>
      <c r="G6" s="19">
        <v>1470586</v>
      </c>
      <c r="H6" s="19">
        <v>1002783</v>
      </c>
      <c r="I6" s="19">
        <v>1034979</v>
      </c>
      <c r="J6" s="19">
        <v>3508348</v>
      </c>
      <c r="K6" s="19">
        <v>2600837</v>
      </c>
      <c r="L6" s="19">
        <v>3106749</v>
      </c>
      <c r="M6" s="19">
        <v>1367158</v>
      </c>
      <c r="N6" s="19">
        <v>7074744</v>
      </c>
      <c r="O6" s="19"/>
      <c r="P6" s="19"/>
      <c r="Q6" s="19"/>
      <c r="R6" s="19"/>
      <c r="S6" s="19"/>
      <c r="T6" s="19"/>
      <c r="U6" s="19"/>
      <c r="V6" s="19"/>
      <c r="W6" s="19">
        <v>10583092</v>
      </c>
      <c r="X6" s="19">
        <v>8240946</v>
      </c>
      <c r="Y6" s="19">
        <v>2342146</v>
      </c>
      <c r="Z6" s="20">
        <v>28.42</v>
      </c>
      <c r="AA6" s="21">
        <v>16481892</v>
      </c>
    </row>
    <row r="7" spans="1:27" ht="13.5">
      <c r="A7" s="22" t="s">
        <v>34</v>
      </c>
      <c r="B7" s="16"/>
      <c r="C7" s="17">
        <v>28899899</v>
      </c>
      <c r="D7" s="17"/>
      <c r="E7" s="18">
        <v>38827416</v>
      </c>
      <c r="F7" s="19">
        <v>38827416</v>
      </c>
      <c r="G7" s="19">
        <v>3267623</v>
      </c>
      <c r="H7" s="19">
        <v>3642248</v>
      </c>
      <c r="I7" s="19">
        <v>2479324</v>
      </c>
      <c r="J7" s="19">
        <v>9389195</v>
      </c>
      <c r="K7" s="19">
        <v>3447278</v>
      </c>
      <c r="L7" s="19">
        <v>3132929</v>
      </c>
      <c r="M7" s="19">
        <v>3385140</v>
      </c>
      <c r="N7" s="19">
        <v>9965347</v>
      </c>
      <c r="O7" s="19"/>
      <c r="P7" s="19"/>
      <c r="Q7" s="19"/>
      <c r="R7" s="19"/>
      <c r="S7" s="19"/>
      <c r="T7" s="19"/>
      <c r="U7" s="19"/>
      <c r="V7" s="19"/>
      <c r="W7" s="19">
        <v>19354542</v>
      </c>
      <c r="X7" s="19">
        <v>19413708</v>
      </c>
      <c r="Y7" s="19">
        <v>-59166</v>
      </c>
      <c r="Z7" s="20">
        <v>-0.3</v>
      </c>
      <c r="AA7" s="21">
        <v>38827416</v>
      </c>
    </row>
    <row r="8" spans="1:27" ht="13.5">
      <c r="A8" s="22" t="s">
        <v>35</v>
      </c>
      <c r="B8" s="16"/>
      <c r="C8" s="17">
        <v>6065303</v>
      </c>
      <c r="D8" s="17"/>
      <c r="E8" s="18">
        <v>4547268</v>
      </c>
      <c r="F8" s="19">
        <v>4547268</v>
      </c>
      <c r="G8" s="19">
        <v>593574</v>
      </c>
      <c r="H8" s="19">
        <v>412214</v>
      </c>
      <c r="I8" s="19">
        <v>3063078</v>
      </c>
      <c r="J8" s="19">
        <v>4068866</v>
      </c>
      <c r="K8" s="19">
        <v>3403353</v>
      </c>
      <c r="L8" s="19">
        <v>5639542</v>
      </c>
      <c r="M8" s="19">
        <v>310111</v>
      </c>
      <c r="N8" s="19">
        <v>9353006</v>
      </c>
      <c r="O8" s="19"/>
      <c r="P8" s="19"/>
      <c r="Q8" s="19"/>
      <c r="R8" s="19"/>
      <c r="S8" s="19"/>
      <c r="T8" s="19"/>
      <c r="U8" s="19"/>
      <c r="V8" s="19"/>
      <c r="W8" s="19">
        <v>13421872</v>
      </c>
      <c r="X8" s="19">
        <v>2273634</v>
      </c>
      <c r="Y8" s="19">
        <v>11148238</v>
      </c>
      <c r="Z8" s="20">
        <v>490.33</v>
      </c>
      <c r="AA8" s="21">
        <v>4547268</v>
      </c>
    </row>
    <row r="9" spans="1:27" ht="13.5">
      <c r="A9" s="22" t="s">
        <v>36</v>
      </c>
      <c r="B9" s="16"/>
      <c r="C9" s="17">
        <v>159734000</v>
      </c>
      <c r="D9" s="17"/>
      <c r="E9" s="18">
        <v>105326000</v>
      </c>
      <c r="F9" s="19">
        <v>105326000</v>
      </c>
      <c r="G9" s="19">
        <v>40750000</v>
      </c>
      <c r="H9" s="19">
        <v>2748000</v>
      </c>
      <c r="I9" s="19"/>
      <c r="J9" s="19">
        <v>43498000</v>
      </c>
      <c r="K9" s="19"/>
      <c r="L9" s="19">
        <v>1359000</v>
      </c>
      <c r="M9" s="19">
        <v>30129000</v>
      </c>
      <c r="N9" s="19">
        <v>31488000</v>
      </c>
      <c r="O9" s="19"/>
      <c r="P9" s="19"/>
      <c r="Q9" s="19"/>
      <c r="R9" s="19"/>
      <c r="S9" s="19"/>
      <c r="T9" s="19"/>
      <c r="U9" s="19"/>
      <c r="V9" s="19"/>
      <c r="W9" s="19">
        <v>74986000</v>
      </c>
      <c r="X9" s="19">
        <v>78994000</v>
      </c>
      <c r="Y9" s="19">
        <v>-4008000</v>
      </c>
      <c r="Z9" s="20">
        <v>-5.07</v>
      </c>
      <c r="AA9" s="21">
        <v>105326000</v>
      </c>
    </row>
    <row r="10" spans="1:27" ht="13.5">
      <c r="A10" s="22" t="s">
        <v>37</v>
      </c>
      <c r="B10" s="16"/>
      <c r="C10" s="17">
        <v>-58789552</v>
      </c>
      <c r="D10" s="17"/>
      <c r="E10" s="18">
        <v>65640000</v>
      </c>
      <c r="F10" s="19">
        <v>65640000</v>
      </c>
      <c r="G10" s="19">
        <v>10000000</v>
      </c>
      <c r="H10" s="19"/>
      <c r="I10" s="19">
        <v>8000000</v>
      </c>
      <c r="J10" s="19">
        <v>18000000</v>
      </c>
      <c r="K10" s="19">
        <v>3000000</v>
      </c>
      <c r="L10" s="19">
        <v>3000000</v>
      </c>
      <c r="M10" s="19">
        <v>18000000</v>
      </c>
      <c r="N10" s="19">
        <v>24000000</v>
      </c>
      <c r="O10" s="19"/>
      <c r="P10" s="19"/>
      <c r="Q10" s="19"/>
      <c r="R10" s="19"/>
      <c r="S10" s="19"/>
      <c r="T10" s="19"/>
      <c r="U10" s="19"/>
      <c r="V10" s="19"/>
      <c r="W10" s="19">
        <v>42000000</v>
      </c>
      <c r="X10" s="19">
        <v>55400000</v>
      </c>
      <c r="Y10" s="19">
        <v>-13400000</v>
      </c>
      <c r="Z10" s="20">
        <v>-24.19</v>
      </c>
      <c r="AA10" s="21">
        <v>65640000</v>
      </c>
    </row>
    <row r="11" spans="1:27" ht="13.5">
      <c r="A11" s="22" t="s">
        <v>38</v>
      </c>
      <c r="B11" s="16"/>
      <c r="C11" s="17">
        <v>4897131</v>
      </c>
      <c r="D11" s="17"/>
      <c r="E11" s="18">
        <v>7384560</v>
      </c>
      <c r="F11" s="19">
        <v>7384560</v>
      </c>
      <c r="G11" s="19">
        <v>162978</v>
      </c>
      <c r="H11" s="19">
        <v>169857</v>
      </c>
      <c r="I11" s="19">
        <v>115273</v>
      </c>
      <c r="J11" s="19">
        <v>448108</v>
      </c>
      <c r="K11" s="19">
        <v>105532</v>
      </c>
      <c r="L11" s="19">
        <v>346181</v>
      </c>
      <c r="M11" s="19">
        <v>144028</v>
      </c>
      <c r="N11" s="19">
        <v>595741</v>
      </c>
      <c r="O11" s="19"/>
      <c r="P11" s="19"/>
      <c r="Q11" s="19"/>
      <c r="R11" s="19"/>
      <c r="S11" s="19"/>
      <c r="T11" s="19"/>
      <c r="U11" s="19"/>
      <c r="V11" s="19"/>
      <c r="W11" s="19">
        <v>1043849</v>
      </c>
      <c r="X11" s="19">
        <v>3692280</v>
      </c>
      <c r="Y11" s="19">
        <v>-2648431</v>
      </c>
      <c r="Z11" s="20">
        <v>-71.73</v>
      </c>
      <c r="AA11" s="21">
        <v>7384560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-166147492</v>
      </c>
      <c r="D14" s="17"/>
      <c r="E14" s="18">
        <v>-148553900</v>
      </c>
      <c r="F14" s="19">
        <v>-148553900</v>
      </c>
      <c r="G14" s="19">
        <v>-34049330</v>
      </c>
      <c r="H14" s="19">
        <v>-38385310</v>
      </c>
      <c r="I14" s="19">
        <v>-36192522</v>
      </c>
      <c r="J14" s="19">
        <v>-108627162</v>
      </c>
      <c r="K14" s="19">
        <v>-18003950</v>
      </c>
      <c r="L14" s="19">
        <v>-32598207</v>
      </c>
      <c r="M14" s="19">
        <v>-35635800</v>
      </c>
      <c r="N14" s="19">
        <v>-86237957</v>
      </c>
      <c r="O14" s="19"/>
      <c r="P14" s="19"/>
      <c r="Q14" s="19"/>
      <c r="R14" s="19"/>
      <c r="S14" s="19"/>
      <c r="T14" s="19"/>
      <c r="U14" s="19"/>
      <c r="V14" s="19"/>
      <c r="W14" s="19">
        <v>-194865119</v>
      </c>
      <c r="X14" s="19">
        <v>-74399364</v>
      </c>
      <c r="Y14" s="19">
        <v>-120465755</v>
      </c>
      <c r="Z14" s="20">
        <v>161.92</v>
      </c>
      <c r="AA14" s="21">
        <v>-148553900</v>
      </c>
    </row>
    <row r="15" spans="1:27" ht="13.5">
      <c r="A15" s="22" t="s">
        <v>42</v>
      </c>
      <c r="B15" s="16"/>
      <c r="C15" s="17">
        <v>-914904</v>
      </c>
      <c r="D15" s="17"/>
      <c r="E15" s="18">
        <v>-1105572</v>
      </c>
      <c r="F15" s="19">
        <v>-1105572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-552786</v>
      </c>
      <c r="Y15" s="19">
        <v>552786</v>
      </c>
      <c r="Z15" s="20">
        <v>-100</v>
      </c>
      <c r="AA15" s="21">
        <v>-1105572</v>
      </c>
    </row>
    <row r="16" spans="1:27" ht="13.5">
      <c r="A16" s="22" t="s">
        <v>43</v>
      </c>
      <c r="B16" s="16"/>
      <c r="C16" s="17">
        <v>-2450840</v>
      </c>
      <c r="D16" s="17"/>
      <c r="E16" s="18">
        <v>-4947960</v>
      </c>
      <c r="F16" s="19">
        <v>-4947960</v>
      </c>
      <c r="G16" s="19"/>
      <c r="H16" s="19"/>
      <c r="I16" s="19"/>
      <c r="J16" s="19"/>
      <c r="K16" s="19"/>
      <c r="L16" s="19">
        <v>-148929</v>
      </c>
      <c r="M16" s="19"/>
      <c r="N16" s="19">
        <v>-148929</v>
      </c>
      <c r="O16" s="19"/>
      <c r="P16" s="19"/>
      <c r="Q16" s="19"/>
      <c r="R16" s="19"/>
      <c r="S16" s="19"/>
      <c r="T16" s="19"/>
      <c r="U16" s="19"/>
      <c r="V16" s="19"/>
      <c r="W16" s="19">
        <v>-148929</v>
      </c>
      <c r="X16" s="19">
        <v>-2473980</v>
      </c>
      <c r="Y16" s="19">
        <v>2325051</v>
      </c>
      <c r="Z16" s="20">
        <v>-93.98</v>
      </c>
      <c r="AA16" s="21">
        <v>-4947960</v>
      </c>
    </row>
    <row r="17" spans="1:27" ht="13.5">
      <c r="A17" s="23" t="s">
        <v>44</v>
      </c>
      <c r="B17" s="24"/>
      <c r="C17" s="25">
        <f aca="true" t="shared" si="0" ref="C17:Y17">SUM(C6:C16)</f>
        <v>-982910</v>
      </c>
      <c r="D17" s="25">
        <f>SUM(D6:D16)</f>
        <v>0</v>
      </c>
      <c r="E17" s="26">
        <f t="shared" si="0"/>
        <v>83599704</v>
      </c>
      <c r="F17" s="27">
        <f t="shared" si="0"/>
        <v>83599704</v>
      </c>
      <c r="G17" s="27">
        <f t="shared" si="0"/>
        <v>22195431</v>
      </c>
      <c r="H17" s="27">
        <f t="shared" si="0"/>
        <v>-30410208</v>
      </c>
      <c r="I17" s="27">
        <f t="shared" si="0"/>
        <v>-21499868</v>
      </c>
      <c r="J17" s="27">
        <f t="shared" si="0"/>
        <v>-29714645</v>
      </c>
      <c r="K17" s="27">
        <f t="shared" si="0"/>
        <v>-5446950</v>
      </c>
      <c r="L17" s="27">
        <f t="shared" si="0"/>
        <v>-16162735</v>
      </c>
      <c r="M17" s="27">
        <f t="shared" si="0"/>
        <v>17699637</v>
      </c>
      <c r="N17" s="27">
        <f t="shared" si="0"/>
        <v>-3910048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-33624693</v>
      </c>
      <c r="X17" s="27">
        <f t="shared" si="0"/>
        <v>90588438</v>
      </c>
      <c r="Y17" s="27">
        <f t="shared" si="0"/>
        <v>-124213131</v>
      </c>
      <c r="Z17" s="28">
        <f>+IF(X17&lt;&gt;0,+(Y17/X17)*100,0)</f>
        <v>-137.1180845396628</v>
      </c>
      <c r="AA17" s="29">
        <f>SUM(AA6:AA16)</f>
        <v>83599704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309536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10465986</v>
      </c>
      <c r="H23" s="36">
        <v>19630391</v>
      </c>
      <c r="I23" s="36">
        <v>19063515</v>
      </c>
      <c r="J23" s="19">
        <v>49159892</v>
      </c>
      <c r="K23" s="36">
        <v>7615882</v>
      </c>
      <c r="L23" s="36">
        <v>10941049</v>
      </c>
      <c r="M23" s="19"/>
      <c r="N23" s="36">
        <v>18556931</v>
      </c>
      <c r="O23" s="36"/>
      <c r="P23" s="36"/>
      <c r="Q23" s="19"/>
      <c r="R23" s="36"/>
      <c r="S23" s="36"/>
      <c r="T23" s="19"/>
      <c r="U23" s="36"/>
      <c r="V23" s="36"/>
      <c r="W23" s="36">
        <v>67716823</v>
      </c>
      <c r="X23" s="19"/>
      <c r="Y23" s="36">
        <v>67716823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>
        <v>15037464</v>
      </c>
      <c r="N24" s="19">
        <v>15037464</v>
      </c>
      <c r="O24" s="19"/>
      <c r="P24" s="19"/>
      <c r="Q24" s="19"/>
      <c r="R24" s="19"/>
      <c r="S24" s="19"/>
      <c r="T24" s="19"/>
      <c r="U24" s="19"/>
      <c r="V24" s="19"/>
      <c r="W24" s="19">
        <v>15037464</v>
      </c>
      <c r="X24" s="19"/>
      <c r="Y24" s="19">
        <v>15037464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-74658000</v>
      </c>
      <c r="F26" s="19">
        <v>-74658000</v>
      </c>
      <c r="G26" s="19">
        <v>-136551</v>
      </c>
      <c r="H26" s="19">
        <v>-5032975</v>
      </c>
      <c r="I26" s="19">
        <v>-4412457</v>
      </c>
      <c r="J26" s="19">
        <v>-9581983</v>
      </c>
      <c r="K26" s="19">
        <v>-2509652</v>
      </c>
      <c r="L26" s="19">
        <v>-5368729</v>
      </c>
      <c r="M26" s="19">
        <v>-3743882</v>
      </c>
      <c r="N26" s="19">
        <v>-11622263</v>
      </c>
      <c r="O26" s="19"/>
      <c r="P26" s="19"/>
      <c r="Q26" s="19"/>
      <c r="R26" s="19"/>
      <c r="S26" s="19"/>
      <c r="T26" s="19"/>
      <c r="U26" s="19"/>
      <c r="V26" s="19"/>
      <c r="W26" s="19">
        <v>-21204246</v>
      </c>
      <c r="X26" s="19">
        <v>-37329000</v>
      </c>
      <c r="Y26" s="19">
        <v>16124754</v>
      </c>
      <c r="Z26" s="20">
        <v>-43.2</v>
      </c>
      <c r="AA26" s="21">
        <v>-74658000</v>
      </c>
    </row>
    <row r="27" spans="1:27" ht="13.5">
      <c r="A27" s="23" t="s">
        <v>51</v>
      </c>
      <c r="B27" s="24"/>
      <c r="C27" s="25">
        <f aca="true" t="shared" si="1" ref="C27:Y27">SUM(C21:C26)</f>
        <v>309536</v>
      </c>
      <c r="D27" s="25">
        <f>SUM(D21:D26)</f>
        <v>0</v>
      </c>
      <c r="E27" s="26">
        <f t="shared" si="1"/>
        <v>-74658000</v>
      </c>
      <c r="F27" s="27">
        <f t="shared" si="1"/>
        <v>-74658000</v>
      </c>
      <c r="G27" s="27">
        <f t="shared" si="1"/>
        <v>10329435</v>
      </c>
      <c r="H27" s="27">
        <f t="shared" si="1"/>
        <v>14597416</v>
      </c>
      <c r="I27" s="27">
        <f t="shared" si="1"/>
        <v>14651058</v>
      </c>
      <c r="J27" s="27">
        <f t="shared" si="1"/>
        <v>39577909</v>
      </c>
      <c r="K27" s="27">
        <f t="shared" si="1"/>
        <v>5106230</v>
      </c>
      <c r="L27" s="27">
        <f t="shared" si="1"/>
        <v>5572320</v>
      </c>
      <c r="M27" s="27">
        <f t="shared" si="1"/>
        <v>11293582</v>
      </c>
      <c r="N27" s="27">
        <f t="shared" si="1"/>
        <v>21972132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61550041</v>
      </c>
      <c r="X27" s="27">
        <f t="shared" si="1"/>
        <v>-37329000</v>
      </c>
      <c r="Y27" s="27">
        <f t="shared" si="1"/>
        <v>98879041</v>
      </c>
      <c r="Z27" s="28">
        <f>+IF(X27&lt;&gt;0,+(Y27/X27)*100,0)</f>
        <v>-264.8853197246109</v>
      </c>
      <c r="AA27" s="29">
        <f>SUM(AA21:AA26)</f>
        <v>-74658000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3050000</v>
      </c>
      <c r="F32" s="19">
        <v>3050000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3050000</v>
      </c>
      <c r="Y32" s="19">
        <v>-3050000</v>
      </c>
      <c r="Z32" s="20">
        <v>-100</v>
      </c>
      <c r="AA32" s="21">
        <v>3050000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-2689542</v>
      </c>
      <c r="D35" s="17"/>
      <c r="E35" s="18">
        <v>-3470304</v>
      </c>
      <c r="F35" s="19">
        <v>-3470304</v>
      </c>
      <c r="G35" s="19">
        <v>-350634</v>
      </c>
      <c r="H35" s="19">
        <v>-350634</v>
      </c>
      <c r="I35" s="19">
        <v>-350634</v>
      </c>
      <c r="J35" s="19">
        <v>-1051902</v>
      </c>
      <c r="K35" s="19">
        <v>-350634</v>
      </c>
      <c r="L35" s="19">
        <v>-350634</v>
      </c>
      <c r="M35" s="19">
        <v>-350634</v>
      </c>
      <c r="N35" s="19">
        <v>-1051902</v>
      </c>
      <c r="O35" s="19"/>
      <c r="P35" s="19"/>
      <c r="Q35" s="19"/>
      <c r="R35" s="19"/>
      <c r="S35" s="19"/>
      <c r="T35" s="19"/>
      <c r="U35" s="19"/>
      <c r="V35" s="19"/>
      <c r="W35" s="19">
        <v>-2103804</v>
      </c>
      <c r="X35" s="19">
        <v>-1735152</v>
      </c>
      <c r="Y35" s="19">
        <v>-368652</v>
      </c>
      <c r="Z35" s="20">
        <v>21.25</v>
      </c>
      <c r="AA35" s="21">
        <v>-3470304</v>
      </c>
    </row>
    <row r="36" spans="1:27" ht="13.5">
      <c r="A36" s="23" t="s">
        <v>57</v>
      </c>
      <c r="B36" s="24"/>
      <c r="C36" s="25">
        <f aca="true" t="shared" si="2" ref="C36:Y36">SUM(C31:C35)</f>
        <v>-2689542</v>
      </c>
      <c r="D36" s="25">
        <f>SUM(D31:D35)</f>
        <v>0</v>
      </c>
      <c r="E36" s="26">
        <f t="shared" si="2"/>
        <v>-420304</v>
      </c>
      <c r="F36" s="27">
        <f t="shared" si="2"/>
        <v>-420304</v>
      </c>
      <c r="G36" s="27">
        <f t="shared" si="2"/>
        <v>-350634</v>
      </c>
      <c r="H36" s="27">
        <f t="shared" si="2"/>
        <v>-350634</v>
      </c>
      <c r="I36" s="27">
        <f t="shared" si="2"/>
        <v>-350634</v>
      </c>
      <c r="J36" s="27">
        <f t="shared" si="2"/>
        <v>-1051902</v>
      </c>
      <c r="K36" s="27">
        <f t="shared" si="2"/>
        <v>-350634</v>
      </c>
      <c r="L36" s="27">
        <f t="shared" si="2"/>
        <v>-350634</v>
      </c>
      <c r="M36" s="27">
        <f t="shared" si="2"/>
        <v>-350634</v>
      </c>
      <c r="N36" s="27">
        <f t="shared" si="2"/>
        <v>-1051902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-2103804</v>
      </c>
      <c r="X36" s="27">
        <f t="shared" si="2"/>
        <v>1314848</v>
      </c>
      <c r="Y36" s="27">
        <f t="shared" si="2"/>
        <v>-3418652</v>
      </c>
      <c r="Z36" s="28">
        <f>+IF(X36&lt;&gt;0,+(Y36/X36)*100,0)</f>
        <v>-260.0035897685512</v>
      </c>
      <c r="AA36" s="29">
        <f>SUM(AA31:AA35)</f>
        <v>-420304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-3362916</v>
      </c>
      <c r="D38" s="31">
        <f>+D17+D27+D36</f>
        <v>0</v>
      </c>
      <c r="E38" s="32">
        <f t="shared" si="3"/>
        <v>8521400</v>
      </c>
      <c r="F38" s="33">
        <f t="shared" si="3"/>
        <v>8521400</v>
      </c>
      <c r="G38" s="33">
        <f t="shared" si="3"/>
        <v>32174232</v>
      </c>
      <c r="H38" s="33">
        <f t="shared" si="3"/>
        <v>-16163426</v>
      </c>
      <c r="I38" s="33">
        <f t="shared" si="3"/>
        <v>-7199444</v>
      </c>
      <c r="J38" s="33">
        <f t="shared" si="3"/>
        <v>8811362</v>
      </c>
      <c r="K38" s="33">
        <f t="shared" si="3"/>
        <v>-691354</v>
      </c>
      <c r="L38" s="33">
        <f t="shared" si="3"/>
        <v>-10941049</v>
      </c>
      <c r="M38" s="33">
        <f t="shared" si="3"/>
        <v>28642585</v>
      </c>
      <c r="N38" s="33">
        <f t="shared" si="3"/>
        <v>17010182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25821544</v>
      </c>
      <c r="X38" s="33">
        <f t="shared" si="3"/>
        <v>54574286</v>
      </c>
      <c r="Y38" s="33">
        <f t="shared" si="3"/>
        <v>-28752742</v>
      </c>
      <c r="Z38" s="34">
        <f>+IF(X38&lt;&gt;0,+(Y38/X38)*100,0)</f>
        <v>-52.68551200101821</v>
      </c>
      <c r="AA38" s="35">
        <f>+AA17+AA27+AA36</f>
        <v>8521400</v>
      </c>
    </row>
    <row r="39" spans="1:27" ht="13.5">
      <c r="A39" s="22" t="s">
        <v>59</v>
      </c>
      <c r="B39" s="16"/>
      <c r="C39" s="31">
        <v>13137115</v>
      </c>
      <c r="D39" s="31"/>
      <c r="E39" s="32">
        <v>10564095</v>
      </c>
      <c r="F39" s="33">
        <v>10564095</v>
      </c>
      <c r="G39" s="33">
        <v>9774199</v>
      </c>
      <c r="H39" s="33">
        <v>41948431</v>
      </c>
      <c r="I39" s="33">
        <v>25785005</v>
      </c>
      <c r="J39" s="33">
        <v>9774199</v>
      </c>
      <c r="K39" s="33">
        <v>18585561</v>
      </c>
      <c r="L39" s="33">
        <v>17894207</v>
      </c>
      <c r="M39" s="33">
        <v>6953158</v>
      </c>
      <c r="N39" s="33">
        <v>18585561</v>
      </c>
      <c r="O39" s="33"/>
      <c r="P39" s="33"/>
      <c r="Q39" s="33"/>
      <c r="R39" s="33"/>
      <c r="S39" s="33"/>
      <c r="T39" s="33"/>
      <c r="U39" s="33"/>
      <c r="V39" s="33"/>
      <c r="W39" s="33">
        <v>9774199</v>
      </c>
      <c r="X39" s="33">
        <v>10564095</v>
      </c>
      <c r="Y39" s="33">
        <v>-789896</v>
      </c>
      <c r="Z39" s="34">
        <v>-7.48</v>
      </c>
      <c r="AA39" s="35">
        <v>10564095</v>
      </c>
    </row>
    <row r="40" spans="1:27" ht="13.5">
      <c r="A40" s="41" t="s">
        <v>60</v>
      </c>
      <c r="B40" s="42"/>
      <c r="C40" s="43">
        <v>9774199</v>
      </c>
      <c r="D40" s="43"/>
      <c r="E40" s="44">
        <v>19085496</v>
      </c>
      <c r="F40" s="45">
        <v>19085496</v>
      </c>
      <c r="G40" s="45">
        <v>41948431</v>
      </c>
      <c r="H40" s="45">
        <v>25785005</v>
      </c>
      <c r="I40" s="45">
        <v>18585561</v>
      </c>
      <c r="J40" s="45">
        <v>18585561</v>
      </c>
      <c r="K40" s="45">
        <v>17894207</v>
      </c>
      <c r="L40" s="45">
        <v>6953158</v>
      </c>
      <c r="M40" s="45">
        <v>35595743</v>
      </c>
      <c r="N40" s="45">
        <v>35595743</v>
      </c>
      <c r="O40" s="45"/>
      <c r="P40" s="45"/>
      <c r="Q40" s="45"/>
      <c r="R40" s="45"/>
      <c r="S40" s="45"/>
      <c r="T40" s="45"/>
      <c r="U40" s="45"/>
      <c r="V40" s="45"/>
      <c r="W40" s="45">
        <v>35595743</v>
      </c>
      <c r="X40" s="45">
        <v>65138382</v>
      </c>
      <c r="Y40" s="45">
        <v>-29542639</v>
      </c>
      <c r="Z40" s="46">
        <v>-45.35</v>
      </c>
      <c r="AA40" s="47">
        <v>19085496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60407178</v>
      </c>
      <c r="D6" s="17"/>
      <c r="E6" s="18">
        <v>66315984</v>
      </c>
      <c r="F6" s="19">
        <v>66315984</v>
      </c>
      <c r="G6" s="19">
        <v>2366709</v>
      </c>
      <c r="H6" s="19">
        <v>5341060</v>
      </c>
      <c r="I6" s="19">
        <v>263236</v>
      </c>
      <c r="J6" s="19">
        <v>7971005</v>
      </c>
      <c r="K6" s="19">
        <v>5531652</v>
      </c>
      <c r="L6" s="19">
        <v>5643737</v>
      </c>
      <c r="M6" s="19">
        <v>5621907</v>
      </c>
      <c r="N6" s="19">
        <v>16797296</v>
      </c>
      <c r="O6" s="19"/>
      <c r="P6" s="19"/>
      <c r="Q6" s="19"/>
      <c r="R6" s="19"/>
      <c r="S6" s="19"/>
      <c r="T6" s="19"/>
      <c r="U6" s="19"/>
      <c r="V6" s="19"/>
      <c r="W6" s="19">
        <v>24768301</v>
      </c>
      <c r="X6" s="19">
        <v>33157992</v>
      </c>
      <c r="Y6" s="19">
        <v>-8389691</v>
      </c>
      <c r="Z6" s="20">
        <v>-25.3</v>
      </c>
      <c r="AA6" s="21">
        <v>66315984</v>
      </c>
    </row>
    <row r="7" spans="1:27" ht="13.5">
      <c r="A7" s="22" t="s">
        <v>34</v>
      </c>
      <c r="B7" s="16"/>
      <c r="C7" s="17">
        <v>238008500</v>
      </c>
      <c r="D7" s="17"/>
      <c r="E7" s="18">
        <v>265029920</v>
      </c>
      <c r="F7" s="19">
        <v>265029920</v>
      </c>
      <c r="G7" s="19">
        <v>9882623</v>
      </c>
      <c r="H7" s="19">
        <v>14037344</v>
      </c>
      <c r="I7" s="19">
        <v>19181286</v>
      </c>
      <c r="J7" s="19">
        <v>43101253</v>
      </c>
      <c r="K7" s="19">
        <v>22032000</v>
      </c>
      <c r="L7" s="19">
        <v>18137863</v>
      </c>
      <c r="M7" s="19">
        <v>16947982</v>
      </c>
      <c r="N7" s="19">
        <v>57117845</v>
      </c>
      <c r="O7" s="19"/>
      <c r="P7" s="19"/>
      <c r="Q7" s="19"/>
      <c r="R7" s="19"/>
      <c r="S7" s="19"/>
      <c r="T7" s="19"/>
      <c r="U7" s="19"/>
      <c r="V7" s="19"/>
      <c r="W7" s="19">
        <v>100219098</v>
      </c>
      <c r="X7" s="19">
        <v>135611988</v>
      </c>
      <c r="Y7" s="19">
        <v>-35392890</v>
      </c>
      <c r="Z7" s="20">
        <v>-26.1</v>
      </c>
      <c r="AA7" s="21">
        <v>265029920</v>
      </c>
    </row>
    <row r="8" spans="1:27" ht="13.5">
      <c r="A8" s="22" t="s">
        <v>35</v>
      </c>
      <c r="B8" s="16"/>
      <c r="C8" s="17">
        <v>14096587</v>
      </c>
      <c r="D8" s="17"/>
      <c r="E8" s="18">
        <v>9881352</v>
      </c>
      <c r="F8" s="19">
        <v>9881352</v>
      </c>
      <c r="G8" s="19">
        <v>493435137</v>
      </c>
      <c r="H8" s="19">
        <v>6326711</v>
      </c>
      <c r="I8" s="19">
        <v>1181412</v>
      </c>
      <c r="J8" s="19">
        <v>500943260</v>
      </c>
      <c r="K8" s="19">
        <v>869705</v>
      </c>
      <c r="L8" s="19">
        <v>743136</v>
      </c>
      <c r="M8" s="19">
        <v>581353</v>
      </c>
      <c r="N8" s="19">
        <v>2194194</v>
      </c>
      <c r="O8" s="19"/>
      <c r="P8" s="19"/>
      <c r="Q8" s="19"/>
      <c r="R8" s="19"/>
      <c r="S8" s="19"/>
      <c r="T8" s="19"/>
      <c r="U8" s="19"/>
      <c r="V8" s="19"/>
      <c r="W8" s="19">
        <v>503137454</v>
      </c>
      <c r="X8" s="19">
        <v>4940676</v>
      </c>
      <c r="Y8" s="19">
        <v>498196778</v>
      </c>
      <c r="Z8" s="20">
        <v>10083.58</v>
      </c>
      <c r="AA8" s="21">
        <v>9881352</v>
      </c>
    </row>
    <row r="9" spans="1:27" ht="13.5">
      <c r="A9" s="22" t="s">
        <v>36</v>
      </c>
      <c r="B9" s="16"/>
      <c r="C9" s="17">
        <v>135291689</v>
      </c>
      <c r="D9" s="17"/>
      <c r="E9" s="18">
        <v>114588000</v>
      </c>
      <c r="F9" s="19">
        <v>114588000</v>
      </c>
      <c r="G9" s="19">
        <v>5231000</v>
      </c>
      <c r="H9" s="19"/>
      <c r="I9" s="19">
        <v>-44951000</v>
      </c>
      <c r="J9" s="19">
        <v>-39720000</v>
      </c>
      <c r="K9" s="19"/>
      <c r="L9" s="19"/>
      <c r="M9" s="19">
        <v>36967000</v>
      </c>
      <c r="N9" s="19">
        <v>36967000</v>
      </c>
      <c r="O9" s="19"/>
      <c r="P9" s="19"/>
      <c r="Q9" s="19"/>
      <c r="R9" s="19"/>
      <c r="S9" s="19"/>
      <c r="T9" s="19"/>
      <c r="U9" s="19"/>
      <c r="V9" s="19"/>
      <c r="W9" s="19">
        <v>-2753000</v>
      </c>
      <c r="X9" s="19">
        <v>79725333</v>
      </c>
      <c r="Y9" s="19">
        <v>-82478333</v>
      </c>
      <c r="Z9" s="20">
        <v>-103.45</v>
      </c>
      <c r="AA9" s="21">
        <v>114588000</v>
      </c>
    </row>
    <row r="10" spans="1:27" ht="13.5">
      <c r="A10" s="22" t="s">
        <v>37</v>
      </c>
      <c r="B10" s="16"/>
      <c r="C10" s="17">
        <v>39935943</v>
      </c>
      <c r="D10" s="17"/>
      <c r="E10" s="18">
        <v>55077999</v>
      </c>
      <c r="F10" s="19">
        <v>55077999</v>
      </c>
      <c r="G10" s="19">
        <v>56476000</v>
      </c>
      <c r="H10" s="19"/>
      <c r="I10" s="19"/>
      <c r="J10" s="19">
        <v>56476000</v>
      </c>
      <c r="K10" s="19">
        <v>2000000</v>
      </c>
      <c r="L10" s="19">
        <v>2000000</v>
      </c>
      <c r="M10" s="19"/>
      <c r="N10" s="19">
        <v>4000000</v>
      </c>
      <c r="O10" s="19"/>
      <c r="P10" s="19"/>
      <c r="Q10" s="19"/>
      <c r="R10" s="19"/>
      <c r="S10" s="19"/>
      <c r="T10" s="19"/>
      <c r="U10" s="19"/>
      <c r="V10" s="19"/>
      <c r="W10" s="19">
        <v>60476000</v>
      </c>
      <c r="X10" s="19">
        <v>36718666</v>
      </c>
      <c r="Y10" s="19">
        <v>23757334</v>
      </c>
      <c r="Z10" s="20">
        <v>64.7</v>
      </c>
      <c r="AA10" s="21">
        <v>55077999</v>
      </c>
    </row>
    <row r="11" spans="1:27" ht="13.5">
      <c r="A11" s="22" t="s">
        <v>38</v>
      </c>
      <c r="B11" s="16"/>
      <c r="C11" s="17">
        <v>1774825</v>
      </c>
      <c r="D11" s="17"/>
      <c r="E11" s="18">
        <v>1972106</v>
      </c>
      <c r="F11" s="19">
        <v>1972106</v>
      </c>
      <c r="G11" s="19">
        <v>1956110</v>
      </c>
      <c r="H11" s="19">
        <v>176037</v>
      </c>
      <c r="I11" s="19">
        <v>-11491809</v>
      </c>
      <c r="J11" s="19">
        <v>-9359662</v>
      </c>
      <c r="K11" s="19">
        <v>164342</v>
      </c>
      <c r="L11" s="19">
        <v>59924</v>
      </c>
      <c r="M11" s="19">
        <v>52145</v>
      </c>
      <c r="N11" s="19">
        <v>276411</v>
      </c>
      <c r="O11" s="19"/>
      <c r="P11" s="19"/>
      <c r="Q11" s="19"/>
      <c r="R11" s="19"/>
      <c r="S11" s="19"/>
      <c r="T11" s="19"/>
      <c r="U11" s="19"/>
      <c r="V11" s="19"/>
      <c r="W11" s="19">
        <v>-9083251</v>
      </c>
      <c r="X11" s="19">
        <v>985998</v>
      </c>
      <c r="Y11" s="19">
        <v>-10069249</v>
      </c>
      <c r="Z11" s="20">
        <v>-1021.22</v>
      </c>
      <c r="AA11" s="21">
        <v>1972106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-484235069</v>
      </c>
      <c r="D14" s="17"/>
      <c r="E14" s="18">
        <v>-476231820</v>
      </c>
      <c r="F14" s="19">
        <v>-476231820</v>
      </c>
      <c r="G14" s="19">
        <v>-487413747</v>
      </c>
      <c r="H14" s="19">
        <v>-24117018</v>
      </c>
      <c r="I14" s="19">
        <v>34577998</v>
      </c>
      <c r="J14" s="19">
        <v>-476952767</v>
      </c>
      <c r="K14" s="19">
        <v>-31174622</v>
      </c>
      <c r="L14" s="19">
        <v>-19502449</v>
      </c>
      <c r="M14" s="19">
        <v>-38024961</v>
      </c>
      <c r="N14" s="19">
        <v>-88702032</v>
      </c>
      <c r="O14" s="19"/>
      <c r="P14" s="19"/>
      <c r="Q14" s="19"/>
      <c r="R14" s="19"/>
      <c r="S14" s="19"/>
      <c r="T14" s="19"/>
      <c r="U14" s="19"/>
      <c r="V14" s="19"/>
      <c r="W14" s="19">
        <v>-565654799</v>
      </c>
      <c r="X14" s="19">
        <v>-252022270</v>
      </c>
      <c r="Y14" s="19">
        <v>-313632529</v>
      </c>
      <c r="Z14" s="20">
        <v>124.45</v>
      </c>
      <c r="AA14" s="21">
        <v>-476231820</v>
      </c>
    </row>
    <row r="15" spans="1:27" ht="13.5">
      <c r="A15" s="22" t="s">
        <v>42</v>
      </c>
      <c r="B15" s="16"/>
      <c r="C15" s="17">
        <v>-340939</v>
      </c>
      <c r="D15" s="17"/>
      <c r="E15" s="18">
        <v>-959400</v>
      </c>
      <c r="F15" s="19">
        <v>-959400</v>
      </c>
      <c r="G15" s="19"/>
      <c r="H15" s="19"/>
      <c r="I15" s="19">
        <v>-4603</v>
      </c>
      <c r="J15" s="19">
        <v>-4603</v>
      </c>
      <c r="K15" s="19">
        <v>-79950</v>
      </c>
      <c r="L15" s="19"/>
      <c r="M15" s="19">
        <v>-704</v>
      </c>
      <c r="N15" s="19">
        <v>-80654</v>
      </c>
      <c r="O15" s="19"/>
      <c r="P15" s="19"/>
      <c r="Q15" s="19"/>
      <c r="R15" s="19"/>
      <c r="S15" s="19"/>
      <c r="T15" s="19"/>
      <c r="U15" s="19"/>
      <c r="V15" s="19"/>
      <c r="W15" s="19">
        <v>-85257</v>
      </c>
      <c r="X15" s="19"/>
      <c r="Y15" s="19">
        <v>-85257</v>
      </c>
      <c r="Z15" s="20"/>
      <c r="AA15" s="21">
        <v>-959400</v>
      </c>
    </row>
    <row r="16" spans="1:27" ht="13.5">
      <c r="A16" s="22" t="s">
        <v>43</v>
      </c>
      <c r="B16" s="16"/>
      <c r="C16" s="17">
        <v>-23392499</v>
      </c>
      <c r="D16" s="17"/>
      <c r="E16" s="18">
        <v>-17237000</v>
      </c>
      <c r="F16" s="19">
        <v>-17237000</v>
      </c>
      <c r="G16" s="19">
        <v>-25457832</v>
      </c>
      <c r="H16" s="19">
        <v>-1976540</v>
      </c>
      <c r="I16" s="19">
        <v>-705824</v>
      </c>
      <c r="J16" s="19">
        <v>-28140196</v>
      </c>
      <c r="K16" s="19">
        <v>-2176011</v>
      </c>
      <c r="L16" s="19">
        <v>-881754</v>
      </c>
      <c r="M16" s="19">
        <v>-1428190</v>
      </c>
      <c r="N16" s="19">
        <v>-4485955</v>
      </c>
      <c r="O16" s="19"/>
      <c r="P16" s="19"/>
      <c r="Q16" s="19"/>
      <c r="R16" s="19"/>
      <c r="S16" s="19"/>
      <c r="T16" s="19"/>
      <c r="U16" s="19"/>
      <c r="V16" s="19"/>
      <c r="W16" s="19">
        <v>-32626151</v>
      </c>
      <c r="X16" s="19">
        <v>-8527998</v>
      </c>
      <c r="Y16" s="19">
        <v>-24098153</v>
      </c>
      <c r="Z16" s="20">
        <v>282.58</v>
      </c>
      <c r="AA16" s="21">
        <v>-17237000</v>
      </c>
    </row>
    <row r="17" spans="1:27" ht="13.5">
      <c r="A17" s="23" t="s">
        <v>44</v>
      </c>
      <c r="B17" s="24"/>
      <c r="C17" s="25">
        <f aca="true" t="shared" si="0" ref="C17:Y17">SUM(C6:C16)</f>
        <v>-18453785</v>
      </c>
      <c r="D17" s="25">
        <f>SUM(D6:D16)</f>
        <v>0</v>
      </c>
      <c r="E17" s="26">
        <f t="shared" si="0"/>
        <v>18437141</v>
      </c>
      <c r="F17" s="27">
        <f t="shared" si="0"/>
        <v>18437141</v>
      </c>
      <c r="G17" s="27">
        <f t="shared" si="0"/>
        <v>56476000</v>
      </c>
      <c r="H17" s="27">
        <f t="shared" si="0"/>
        <v>-212406</v>
      </c>
      <c r="I17" s="27">
        <f t="shared" si="0"/>
        <v>-1949304</v>
      </c>
      <c r="J17" s="27">
        <f t="shared" si="0"/>
        <v>54314290</v>
      </c>
      <c r="K17" s="27">
        <f t="shared" si="0"/>
        <v>-2832884</v>
      </c>
      <c r="L17" s="27">
        <f t="shared" si="0"/>
        <v>6200457</v>
      </c>
      <c r="M17" s="27">
        <f t="shared" si="0"/>
        <v>20716532</v>
      </c>
      <c r="N17" s="27">
        <f t="shared" si="0"/>
        <v>24084105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78398395</v>
      </c>
      <c r="X17" s="27">
        <f t="shared" si="0"/>
        <v>30590385</v>
      </c>
      <c r="Y17" s="27">
        <f t="shared" si="0"/>
        <v>47808010</v>
      </c>
      <c r="Z17" s="28">
        <f>+IF(X17&lt;&gt;0,+(Y17/X17)*100,0)</f>
        <v>156.2844338180118</v>
      </c>
      <c r="AA17" s="29">
        <f>SUM(AA6:AA16)</f>
        <v>18437141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25856</v>
      </c>
      <c r="J21" s="19">
        <v>25856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25856</v>
      </c>
      <c r="X21" s="19"/>
      <c r="Y21" s="36">
        <v>25856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-56190923</v>
      </c>
      <c r="D26" s="17"/>
      <c r="E26" s="18">
        <v>-55077999</v>
      </c>
      <c r="F26" s="19">
        <v>-55077999</v>
      </c>
      <c r="G26" s="19"/>
      <c r="H26" s="19"/>
      <c r="I26" s="19"/>
      <c r="J26" s="19"/>
      <c r="K26" s="19">
        <v>-1294925</v>
      </c>
      <c r="L26" s="19">
        <v>-1120407</v>
      </c>
      <c r="M26" s="19">
        <v>-3255690</v>
      </c>
      <c r="N26" s="19">
        <v>-5671022</v>
      </c>
      <c r="O26" s="19"/>
      <c r="P26" s="19"/>
      <c r="Q26" s="19"/>
      <c r="R26" s="19"/>
      <c r="S26" s="19"/>
      <c r="T26" s="19"/>
      <c r="U26" s="19"/>
      <c r="V26" s="19"/>
      <c r="W26" s="19">
        <v>-5671022</v>
      </c>
      <c r="X26" s="19">
        <v>-36718666</v>
      </c>
      <c r="Y26" s="19">
        <v>31047644</v>
      </c>
      <c r="Z26" s="20">
        <v>-84.56</v>
      </c>
      <c r="AA26" s="21">
        <v>-55077999</v>
      </c>
    </row>
    <row r="27" spans="1:27" ht="13.5">
      <c r="A27" s="23" t="s">
        <v>51</v>
      </c>
      <c r="B27" s="24"/>
      <c r="C27" s="25">
        <f aca="true" t="shared" si="1" ref="C27:Y27">SUM(C21:C26)</f>
        <v>-56190923</v>
      </c>
      <c r="D27" s="25">
        <f>SUM(D21:D26)</f>
        <v>0</v>
      </c>
      <c r="E27" s="26">
        <f t="shared" si="1"/>
        <v>-55077999</v>
      </c>
      <c r="F27" s="27">
        <f t="shared" si="1"/>
        <v>-55077999</v>
      </c>
      <c r="G27" s="27">
        <f t="shared" si="1"/>
        <v>0</v>
      </c>
      <c r="H27" s="27">
        <f t="shared" si="1"/>
        <v>0</v>
      </c>
      <c r="I27" s="27">
        <f t="shared" si="1"/>
        <v>25856</v>
      </c>
      <c r="J27" s="27">
        <f t="shared" si="1"/>
        <v>25856</v>
      </c>
      <c r="K27" s="27">
        <f t="shared" si="1"/>
        <v>-1294925</v>
      </c>
      <c r="L27" s="27">
        <f t="shared" si="1"/>
        <v>-1120407</v>
      </c>
      <c r="M27" s="27">
        <f t="shared" si="1"/>
        <v>-3255690</v>
      </c>
      <c r="N27" s="27">
        <f t="shared" si="1"/>
        <v>-5671022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-5645166</v>
      </c>
      <c r="X27" s="27">
        <f t="shared" si="1"/>
        <v>-36718666</v>
      </c>
      <c r="Y27" s="27">
        <f t="shared" si="1"/>
        <v>31073500</v>
      </c>
      <c r="Z27" s="28">
        <f>+IF(X27&lt;&gt;0,+(Y27/X27)*100,0)</f>
        <v>-84.62589572290017</v>
      </c>
      <c r="AA27" s="29">
        <f>SUM(AA21:AA26)</f>
        <v>-55077999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-74644708</v>
      </c>
      <c r="D38" s="31">
        <f>+D17+D27+D36</f>
        <v>0</v>
      </c>
      <c r="E38" s="32">
        <f t="shared" si="3"/>
        <v>-36640858</v>
      </c>
      <c r="F38" s="33">
        <f t="shared" si="3"/>
        <v>-36640858</v>
      </c>
      <c r="G38" s="33">
        <f t="shared" si="3"/>
        <v>56476000</v>
      </c>
      <c r="H38" s="33">
        <f t="shared" si="3"/>
        <v>-212406</v>
      </c>
      <c r="I38" s="33">
        <f t="shared" si="3"/>
        <v>-1923448</v>
      </c>
      <c r="J38" s="33">
        <f t="shared" si="3"/>
        <v>54340146</v>
      </c>
      <c r="K38" s="33">
        <f t="shared" si="3"/>
        <v>-4127809</v>
      </c>
      <c r="L38" s="33">
        <f t="shared" si="3"/>
        <v>5080050</v>
      </c>
      <c r="M38" s="33">
        <f t="shared" si="3"/>
        <v>17460842</v>
      </c>
      <c r="N38" s="33">
        <f t="shared" si="3"/>
        <v>18413083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72753229</v>
      </c>
      <c r="X38" s="33">
        <f t="shared" si="3"/>
        <v>-6128281</v>
      </c>
      <c r="Y38" s="33">
        <f t="shared" si="3"/>
        <v>78881510</v>
      </c>
      <c r="Z38" s="34">
        <f>+IF(X38&lt;&gt;0,+(Y38/X38)*100,0)</f>
        <v>-1287.1718839263408</v>
      </c>
      <c r="AA38" s="35">
        <f>+AA17+AA27+AA36</f>
        <v>-36640858</v>
      </c>
    </row>
    <row r="39" spans="1:27" ht="13.5">
      <c r="A39" s="22" t="s">
        <v>59</v>
      </c>
      <c r="B39" s="16"/>
      <c r="C39" s="31">
        <v>36636073</v>
      </c>
      <c r="D39" s="31"/>
      <c r="E39" s="32">
        <v>36636073</v>
      </c>
      <c r="F39" s="33">
        <v>36636073</v>
      </c>
      <c r="G39" s="33">
        <v>36607863</v>
      </c>
      <c r="H39" s="33">
        <v>93083863</v>
      </c>
      <c r="I39" s="33">
        <v>92871457</v>
      </c>
      <c r="J39" s="33">
        <v>36607863</v>
      </c>
      <c r="K39" s="33">
        <v>90948009</v>
      </c>
      <c r="L39" s="33">
        <v>86820200</v>
      </c>
      <c r="M39" s="33">
        <v>91900250</v>
      </c>
      <c r="N39" s="33">
        <v>90948009</v>
      </c>
      <c r="O39" s="33"/>
      <c r="P39" s="33"/>
      <c r="Q39" s="33"/>
      <c r="R39" s="33"/>
      <c r="S39" s="33"/>
      <c r="T39" s="33"/>
      <c r="U39" s="33"/>
      <c r="V39" s="33"/>
      <c r="W39" s="33">
        <v>36607863</v>
      </c>
      <c r="X39" s="33">
        <v>36636073</v>
      </c>
      <c r="Y39" s="33">
        <v>-28210</v>
      </c>
      <c r="Z39" s="34">
        <v>-0.08</v>
      </c>
      <c r="AA39" s="35">
        <v>36636073</v>
      </c>
    </row>
    <row r="40" spans="1:27" ht="13.5">
      <c r="A40" s="41" t="s">
        <v>60</v>
      </c>
      <c r="B40" s="42"/>
      <c r="C40" s="43">
        <v>-38008635</v>
      </c>
      <c r="D40" s="43"/>
      <c r="E40" s="44">
        <v>-61195551</v>
      </c>
      <c r="F40" s="45">
        <v>-61195551</v>
      </c>
      <c r="G40" s="45">
        <v>93083863</v>
      </c>
      <c r="H40" s="45">
        <v>92871457</v>
      </c>
      <c r="I40" s="45">
        <v>90948009</v>
      </c>
      <c r="J40" s="45">
        <v>90948009</v>
      </c>
      <c r="K40" s="45">
        <v>86820200</v>
      </c>
      <c r="L40" s="45">
        <v>91900250</v>
      </c>
      <c r="M40" s="45">
        <v>109361092</v>
      </c>
      <c r="N40" s="45">
        <v>109361092</v>
      </c>
      <c r="O40" s="45"/>
      <c r="P40" s="45"/>
      <c r="Q40" s="45"/>
      <c r="R40" s="45"/>
      <c r="S40" s="45"/>
      <c r="T40" s="45"/>
      <c r="U40" s="45"/>
      <c r="V40" s="45"/>
      <c r="W40" s="45">
        <v>109361092</v>
      </c>
      <c r="X40" s="45">
        <v>-30682974</v>
      </c>
      <c r="Y40" s="45">
        <v>140044066</v>
      </c>
      <c r="Z40" s="46">
        <v>-456.42</v>
      </c>
      <c r="AA40" s="47">
        <v>-61195551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18230205</v>
      </c>
      <c r="D6" s="17"/>
      <c r="E6" s="18">
        <v>16624269</v>
      </c>
      <c r="F6" s="19">
        <v>16624269</v>
      </c>
      <c r="G6" s="19">
        <v>614639</v>
      </c>
      <c r="H6" s="19">
        <v>548002</v>
      </c>
      <c r="I6" s="19">
        <v>630990</v>
      </c>
      <c r="J6" s="19">
        <v>1793631</v>
      </c>
      <c r="K6" s="19">
        <v>4299957</v>
      </c>
      <c r="L6" s="19">
        <v>1102788</v>
      </c>
      <c r="M6" s="19">
        <v>2234586</v>
      </c>
      <c r="N6" s="19">
        <v>7637331</v>
      </c>
      <c r="O6" s="19"/>
      <c r="P6" s="19"/>
      <c r="Q6" s="19"/>
      <c r="R6" s="19"/>
      <c r="S6" s="19"/>
      <c r="T6" s="19"/>
      <c r="U6" s="19"/>
      <c r="V6" s="19"/>
      <c r="W6" s="19">
        <v>9430962</v>
      </c>
      <c r="X6" s="19">
        <v>8312004</v>
      </c>
      <c r="Y6" s="19">
        <v>1118958</v>
      </c>
      <c r="Z6" s="20">
        <v>13.46</v>
      </c>
      <c r="AA6" s="21">
        <v>16624269</v>
      </c>
    </row>
    <row r="7" spans="1:27" ht="13.5">
      <c r="A7" s="22" t="s">
        <v>34</v>
      </c>
      <c r="B7" s="16"/>
      <c r="C7" s="17">
        <v>1685461</v>
      </c>
      <c r="D7" s="17"/>
      <c r="E7" s="18">
        <v>894828</v>
      </c>
      <c r="F7" s="19">
        <v>894828</v>
      </c>
      <c r="G7" s="19">
        <v>54873</v>
      </c>
      <c r="H7" s="19">
        <v>41852</v>
      </c>
      <c r="I7" s="19">
        <v>30470</v>
      </c>
      <c r="J7" s="19">
        <v>127195</v>
      </c>
      <c r="K7" s="19">
        <v>75754</v>
      </c>
      <c r="L7" s="19">
        <v>70615</v>
      </c>
      <c r="M7" s="19">
        <v>62384</v>
      </c>
      <c r="N7" s="19">
        <v>208753</v>
      </c>
      <c r="O7" s="19"/>
      <c r="P7" s="19"/>
      <c r="Q7" s="19"/>
      <c r="R7" s="19"/>
      <c r="S7" s="19"/>
      <c r="T7" s="19"/>
      <c r="U7" s="19"/>
      <c r="V7" s="19"/>
      <c r="W7" s="19">
        <v>335948</v>
      </c>
      <c r="X7" s="19">
        <v>447498</v>
      </c>
      <c r="Y7" s="19">
        <v>-111550</v>
      </c>
      <c r="Z7" s="20">
        <v>-24.93</v>
      </c>
      <c r="AA7" s="21">
        <v>894828</v>
      </c>
    </row>
    <row r="8" spans="1:27" ht="13.5">
      <c r="A8" s="22" t="s">
        <v>35</v>
      </c>
      <c r="B8" s="16"/>
      <c r="C8" s="17">
        <v>4809301</v>
      </c>
      <c r="D8" s="17"/>
      <c r="E8" s="18">
        <v>1281419</v>
      </c>
      <c r="F8" s="19">
        <v>1281419</v>
      </c>
      <c r="G8" s="19">
        <v>120945</v>
      </c>
      <c r="H8" s="19">
        <v>211636</v>
      </c>
      <c r="I8" s="19">
        <v>161885</v>
      </c>
      <c r="J8" s="19">
        <v>494466</v>
      </c>
      <c r="K8" s="19">
        <v>143573</v>
      </c>
      <c r="L8" s="19">
        <v>154766</v>
      </c>
      <c r="M8" s="19">
        <v>583893</v>
      </c>
      <c r="N8" s="19">
        <v>882232</v>
      </c>
      <c r="O8" s="19"/>
      <c r="P8" s="19"/>
      <c r="Q8" s="19"/>
      <c r="R8" s="19"/>
      <c r="S8" s="19"/>
      <c r="T8" s="19"/>
      <c r="U8" s="19"/>
      <c r="V8" s="19"/>
      <c r="W8" s="19">
        <v>1376698</v>
      </c>
      <c r="X8" s="19">
        <v>640500</v>
      </c>
      <c r="Y8" s="19">
        <v>736198</v>
      </c>
      <c r="Z8" s="20">
        <v>114.94</v>
      </c>
      <c r="AA8" s="21">
        <v>1281419</v>
      </c>
    </row>
    <row r="9" spans="1:27" ht="13.5">
      <c r="A9" s="22" t="s">
        <v>36</v>
      </c>
      <c r="B9" s="16"/>
      <c r="C9" s="17">
        <v>113968902</v>
      </c>
      <c r="D9" s="17"/>
      <c r="E9" s="18">
        <v>124761001</v>
      </c>
      <c r="F9" s="19">
        <v>124761001</v>
      </c>
      <c r="G9" s="19">
        <v>50435000</v>
      </c>
      <c r="H9" s="19">
        <v>2101000</v>
      </c>
      <c r="I9" s="19"/>
      <c r="J9" s="19">
        <v>52536000</v>
      </c>
      <c r="K9" s="19"/>
      <c r="L9" s="19">
        <v>495000</v>
      </c>
      <c r="M9" s="19">
        <v>40349000</v>
      </c>
      <c r="N9" s="19">
        <v>40844000</v>
      </c>
      <c r="O9" s="19"/>
      <c r="P9" s="19"/>
      <c r="Q9" s="19"/>
      <c r="R9" s="19"/>
      <c r="S9" s="19"/>
      <c r="T9" s="19"/>
      <c r="U9" s="19"/>
      <c r="V9" s="19"/>
      <c r="W9" s="19">
        <v>93380000</v>
      </c>
      <c r="X9" s="19">
        <v>45144534</v>
      </c>
      <c r="Y9" s="19">
        <v>48235466</v>
      </c>
      <c r="Z9" s="20">
        <v>106.85</v>
      </c>
      <c r="AA9" s="21">
        <v>124761001</v>
      </c>
    </row>
    <row r="10" spans="1:27" ht="13.5">
      <c r="A10" s="22" t="s">
        <v>37</v>
      </c>
      <c r="B10" s="16"/>
      <c r="C10" s="17">
        <v>47505098</v>
      </c>
      <c r="D10" s="17"/>
      <c r="E10" s="18">
        <v>44417001</v>
      </c>
      <c r="F10" s="19">
        <v>44417001</v>
      </c>
      <c r="G10" s="19">
        <v>21000000</v>
      </c>
      <c r="H10" s="19">
        <v>2000000</v>
      </c>
      <c r="I10" s="19">
        <v>1000000</v>
      </c>
      <c r="J10" s="19">
        <v>24000000</v>
      </c>
      <c r="K10" s="19">
        <v>1000000</v>
      </c>
      <c r="L10" s="19">
        <v>2000000</v>
      </c>
      <c r="M10" s="19">
        <v>14417000</v>
      </c>
      <c r="N10" s="19">
        <v>17417000</v>
      </c>
      <c r="O10" s="19"/>
      <c r="P10" s="19"/>
      <c r="Q10" s="19"/>
      <c r="R10" s="19"/>
      <c r="S10" s="19"/>
      <c r="T10" s="19"/>
      <c r="U10" s="19"/>
      <c r="V10" s="19"/>
      <c r="W10" s="19">
        <v>41417000</v>
      </c>
      <c r="X10" s="19">
        <v>29611334</v>
      </c>
      <c r="Y10" s="19">
        <v>11805666</v>
      </c>
      <c r="Z10" s="20">
        <v>39.87</v>
      </c>
      <c r="AA10" s="21">
        <v>44417001</v>
      </c>
    </row>
    <row r="11" spans="1:27" ht="13.5">
      <c r="A11" s="22" t="s">
        <v>38</v>
      </c>
      <c r="B11" s="16"/>
      <c r="C11" s="17">
        <v>1813802</v>
      </c>
      <c r="D11" s="17"/>
      <c r="E11" s="18">
        <v>1720393</v>
      </c>
      <c r="F11" s="19">
        <v>1720393</v>
      </c>
      <c r="G11" s="19">
        <v>175926</v>
      </c>
      <c r="H11" s="19">
        <v>182910</v>
      </c>
      <c r="I11" s="19">
        <v>180652</v>
      </c>
      <c r="J11" s="19">
        <v>539488</v>
      </c>
      <c r="K11" s="19">
        <v>119231</v>
      </c>
      <c r="L11" s="19">
        <v>74260</v>
      </c>
      <c r="M11" s="19">
        <v>151477</v>
      </c>
      <c r="N11" s="19">
        <v>344968</v>
      </c>
      <c r="O11" s="19"/>
      <c r="P11" s="19"/>
      <c r="Q11" s="19"/>
      <c r="R11" s="19"/>
      <c r="S11" s="19"/>
      <c r="T11" s="19"/>
      <c r="U11" s="19"/>
      <c r="V11" s="19"/>
      <c r="W11" s="19">
        <v>884456</v>
      </c>
      <c r="X11" s="19">
        <v>859998</v>
      </c>
      <c r="Y11" s="19">
        <v>24458</v>
      </c>
      <c r="Z11" s="20">
        <v>2.84</v>
      </c>
      <c r="AA11" s="21">
        <v>1720393</v>
      </c>
    </row>
    <row r="12" spans="1:27" ht="13.5">
      <c r="A12" s="22" t="s">
        <v>39</v>
      </c>
      <c r="B12" s="16"/>
      <c r="C12" s="17">
        <v>-9035873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-137939832</v>
      </c>
      <c r="D14" s="17"/>
      <c r="E14" s="18">
        <v>-135288889</v>
      </c>
      <c r="F14" s="19">
        <v>-135288889</v>
      </c>
      <c r="G14" s="19">
        <v>-13268129</v>
      </c>
      <c r="H14" s="19">
        <v>-13167931</v>
      </c>
      <c r="I14" s="19">
        <v>-12694055</v>
      </c>
      <c r="J14" s="19">
        <v>-39130115</v>
      </c>
      <c r="K14" s="19">
        <v>-10766447</v>
      </c>
      <c r="L14" s="19">
        <v>-16853306</v>
      </c>
      <c r="M14" s="19">
        <v>-12998720</v>
      </c>
      <c r="N14" s="19">
        <v>-40618473</v>
      </c>
      <c r="O14" s="19"/>
      <c r="P14" s="19"/>
      <c r="Q14" s="19"/>
      <c r="R14" s="19"/>
      <c r="S14" s="19"/>
      <c r="T14" s="19"/>
      <c r="U14" s="19"/>
      <c r="V14" s="19"/>
      <c r="W14" s="19">
        <v>-79748588</v>
      </c>
      <c r="X14" s="19">
        <v>-67644504</v>
      </c>
      <c r="Y14" s="19">
        <v>-12104084</v>
      </c>
      <c r="Z14" s="20">
        <v>17.89</v>
      </c>
      <c r="AA14" s="21">
        <v>-135288889</v>
      </c>
    </row>
    <row r="15" spans="1:27" ht="13.5">
      <c r="A15" s="22" t="s">
        <v>42</v>
      </c>
      <c r="B15" s="16"/>
      <c r="C15" s="17">
        <v>-128738</v>
      </c>
      <c r="D15" s="17"/>
      <c r="E15" s="18">
        <v>-482039</v>
      </c>
      <c r="F15" s="19">
        <v>-482039</v>
      </c>
      <c r="G15" s="19">
        <v>-443</v>
      </c>
      <c r="H15" s="19">
        <v>-230</v>
      </c>
      <c r="I15" s="19"/>
      <c r="J15" s="19">
        <v>-673</v>
      </c>
      <c r="K15" s="19">
        <v>-204</v>
      </c>
      <c r="L15" s="19"/>
      <c r="M15" s="19"/>
      <c r="N15" s="19">
        <v>-204</v>
      </c>
      <c r="O15" s="19"/>
      <c r="P15" s="19"/>
      <c r="Q15" s="19"/>
      <c r="R15" s="19"/>
      <c r="S15" s="19"/>
      <c r="T15" s="19"/>
      <c r="U15" s="19"/>
      <c r="V15" s="19"/>
      <c r="W15" s="19">
        <v>-877</v>
      </c>
      <c r="X15" s="19">
        <v>-241002</v>
      </c>
      <c r="Y15" s="19">
        <v>240125</v>
      </c>
      <c r="Z15" s="20">
        <v>-99.64</v>
      </c>
      <c r="AA15" s="21">
        <v>-482039</v>
      </c>
    </row>
    <row r="16" spans="1:27" ht="13.5">
      <c r="A16" s="22" t="s">
        <v>43</v>
      </c>
      <c r="B16" s="16"/>
      <c r="C16" s="17"/>
      <c r="D16" s="17"/>
      <c r="E16" s="18">
        <v>-217136</v>
      </c>
      <c r="F16" s="19">
        <v>-217136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-108498</v>
      </c>
      <c r="Y16" s="19">
        <v>108498</v>
      </c>
      <c r="Z16" s="20">
        <v>-100</v>
      </c>
      <c r="AA16" s="21">
        <v>-217136</v>
      </c>
    </row>
    <row r="17" spans="1:27" ht="13.5">
      <c r="A17" s="23" t="s">
        <v>44</v>
      </c>
      <c r="B17" s="24"/>
      <c r="C17" s="25">
        <f aca="true" t="shared" si="0" ref="C17:Y17">SUM(C6:C16)</f>
        <v>40908326</v>
      </c>
      <c r="D17" s="25">
        <f>SUM(D6:D16)</f>
        <v>0</v>
      </c>
      <c r="E17" s="26">
        <f t="shared" si="0"/>
        <v>53710847</v>
      </c>
      <c r="F17" s="27">
        <f t="shared" si="0"/>
        <v>53710847</v>
      </c>
      <c r="G17" s="27">
        <f t="shared" si="0"/>
        <v>59132811</v>
      </c>
      <c r="H17" s="27">
        <f t="shared" si="0"/>
        <v>-8082761</v>
      </c>
      <c r="I17" s="27">
        <f t="shared" si="0"/>
        <v>-10690058</v>
      </c>
      <c r="J17" s="27">
        <f t="shared" si="0"/>
        <v>40359992</v>
      </c>
      <c r="K17" s="27">
        <f t="shared" si="0"/>
        <v>-5128136</v>
      </c>
      <c r="L17" s="27">
        <f t="shared" si="0"/>
        <v>-12955877</v>
      </c>
      <c r="M17" s="27">
        <f t="shared" si="0"/>
        <v>44799620</v>
      </c>
      <c r="N17" s="27">
        <f t="shared" si="0"/>
        <v>26715607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67075599</v>
      </c>
      <c r="X17" s="27">
        <f t="shared" si="0"/>
        <v>17021864</v>
      </c>
      <c r="Y17" s="27">
        <f t="shared" si="0"/>
        <v>50053735</v>
      </c>
      <c r="Z17" s="28">
        <f>+IF(X17&lt;&gt;0,+(Y17/X17)*100,0)</f>
        <v>294.0555452681328</v>
      </c>
      <c r="AA17" s="29">
        <f>SUM(AA6:AA16)</f>
        <v>53710847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3584612</v>
      </c>
      <c r="H22" s="19"/>
      <c r="I22" s="19"/>
      <c r="J22" s="19">
        <v>3584612</v>
      </c>
      <c r="K22" s="19"/>
      <c r="L22" s="19">
        <v>4919775</v>
      </c>
      <c r="M22" s="36"/>
      <c r="N22" s="19">
        <v>4919775</v>
      </c>
      <c r="O22" s="19"/>
      <c r="P22" s="19"/>
      <c r="Q22" s="19"/>
      <c r="R22" s="19"/>
      <c r="S22" s="19"/>
      <c r="T22" s="36"/>
      <c r="U22" s="19"/>
      <c r="V22" s="19"/>
      <c r="W22" s="19">
        <v>8504387</v>
      </c>
      <c r="X22" s="19"/>
      <c r="Y22" s="19">
        <v>8504387</v>
      </c>
      <c r="Z22" s="20"/>
      <c r="AA22" s="21"/>
    </row>
    <row r="23" spans="1:27" ht="13.5">
      <c r="A23" s="22" t="s">
        <v>48</v>
      </c>
      <c r="B23" s="16"/>
      <c r="C23" s="40">
        <v>-30560</v>
      </c>
      <c r="D23" s="40"/>
      <c r="E23" s="18">
        <v>322317</v>
      </c>
      <c r="F23" s="19">
        <v>322317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160998</v>
      </c>
      <c r="Y23" s="36">
        <v>-160998</v>
      </c>
      <c r="Z23" s="37">
        <v>-100</v>
      </c>
      <c r="AA23" s="38">
        <v>322317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-49516773</v>
      </c>
      <c r="D26" s="17"/>
      <c r="E26" s="18">
        <v>-54167004</v>
      </c>
      <c r="F26" s="19">
        <v>-54167004</v>
      </c>
      <c r="G26" s="19">
        <v>-12543985</v>
      </c>
      <c r="H26" s="19">
        <v>-5740034</v>
      </c>
      <c r="I26" s="19">
        <v>-7017950</v>
      </c>
      <c r="J26" s="19">
        <v>-25301969</v>
      </c>
      <c r="K26" s="19">
        <v>-3994642</v>
      </c>
      <c r="L26" s="19">
        <v>-2144061</v>
      </c>
      <c r="M26" s="19">
        <v>-9630542</v>
      </c>
      <c r="N26" s="19">
        <v>-15769245</v>
      </c>
      <c r="O26" s="19"/>
      <c r="P26" s="19"/>
      <c r="Q26" s="19"/>
      <c r="R26" s="19"/>
      <c r="S26" s="19"/>
      <c r="T26" s="19"/>
      <c r="U26" s="19"/>
      <c r="V26" s="19"/>
      <c r="W26" s="19">
        <v>-41071214</v>
      </c>
      <c r="X26" s="19">
        <v>-27083502</v>
      </c>
      <c r="Y26" s="19">
        <v>-13987712</v>
      </c>
      <c r="Z26" s="20">
        <v>51.65</v>
      </c>
      <c r="AA26" s="21">
        <v>-54167004</v>
      </c>
    </row>
    <row r="27" spans="1:27" ht="13.5">
      <c r="A27" s="23" t="s">
        <v>51</v>
      </c>
      <c r="B27" s="24"/>
      <c r="C27" s="25">
        <f aca="true" t="shared" si="1" ref="C27:Y27">SUM(C21:C26)</f>
        <v>-49547333</v>
      </c>
      <c r="D27" s="25">
        <f>SUM(D21:D26)</f>
        <v>0</v>
      </c>
      <c r="E27" s="26">
        <f t="shared" si="1"/>
        <v>-53844687</v>
      </c>
      <c r="F27" s="27">
        <f t="shared" si="1"/>
        <v>-53844687</v>
      </c>
      <c r="G27" s="27">
        <f t="shared" si="1"/>
        <v>-8959373</v>
      </c>
      <c r="H27" s="27">
        <f t="shared" si="1"/>
        <v>-5740034</v>
      </c>
      <c r="I27" s="27">
        <f t="shared" si="1"/>
        <v>-7017950</v>
      </c>
      <c r="J27" s="27">
        <f t="shared" si="1"/>
        <v>-21717357</v>
      </c>
      <c r="K27" s="27">
        <f t="shared" si="1"/>
        <v>-3994642</v>
      </c>
      <c r="L27" s="27">
        <f t="shared" si="1"/>
        <v>2775714</v>
      </c>
      <c r="M27" s="27">
        <f t="shared" si="1"/>
        <v>-9630542</v>
      </c>
      <c r="N27" s="27">
        <f t="shared" si="1"/>
        <v>-10849470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-32566827</v>
      </c>
      <c r="X27" s="27">
        <f t="shared" si="1"/>
        <v>-26922504</v>
      </c>
      <c r="Y27" s="27">
        <f t="shared" si="1"/>
        <v>-5644323</v>
      </c>
      <c r="Z27" s="28">
        <f>+IF(X27&lt;&gt;0,+(Y27/X27)*100,0)</f>
        <v>20.965074422497995</v>
      </c>
      <c r="AA27" s="29">
        <f>SUM(AA21:AA26)</f>
        <v>-53844687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5949996</v>
      </c>
      <c r="F32" s="19">
        <v>5949996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2974998</v>
      </c>
      <c r="Y32" s="19">
        <v>-2974998</v>
      </c>
      <c r="Z32" s="20">
        <v>-100</v>
      </c>
      <c r="AA32" s="21">
        <v>5949996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-492934</v>
      </c>
      <c r="D35" s="17"/>
      <c r="E35" s="18">
        <v>-1523729</v>
      </c>
      <c r="F35" s="19">
        <v>-1523729</v>
      </c>
      <c r="G35" s="19">
        <v>-26852</v>
      </c>
      <c r="H35" s="19">
        <v>-27066</v>
      </c>
      <c r="I35" s="19"/>
      <c r="J35" s="19">
        <v>-53918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-53918</v>
      </c>
      <c r="X35" s="19">
        <v>-762000</v>
      </c>
      <c r="Y35" s="19">
        <v>708082</v>
      </c>
      <c r="Z35" s="20">
        <v>-92.92</v>
      </c>
      <c r="AA35" s="21">
        <v>-1523729</v>
      </c>
    </row>
    <row r="36" spans="1:27" ht="13.5">
      <c r="A36" s="23" t="s">
        <v>57</v>
      </c>
      <c r="B36" s="24"/>
      <c r="C36" s="25">
        <f aca="true" t="shared" si="2" ref="C36:Y36">SUM(C31:C35)</f>
        <v>-492934</v>
      </c>
      <c r="D36" s="25">
        <f>SUM(D31:D35)</f>
        <v>0</v>
      </c>
      <c r="E36" s="26">
        <f t="shared" si="2"/>
        <v>4426267</v>
      </c>
      <c r="F36" s="27">
        <f t="shared" si="2"/>
        <v>4426267</v>
      </c>
      <c r="G36" s="27">
        <f t="shared" si="2"/>
        <v>-26852</v>
      </c>
      <c r="H36" s="27">
        <f t="shared" si="2"/>
        <v>-27066</v>
      </c>
      <c r="I36" s="27">
        <f t="shared" si="2"/>
        <v>0</v>
      </c>
      <c r="J36" s="27">
        <f t="shared" si="2"/>
        <v>-53918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-53918</v>
      </c>
      <c r="X36" s="27">
        <f t="shared" si="2"/>
        <v>2212998</v>
      </c>
      <c r="Y36" s="27">
        <f t="shared" si="2"/>
        <v>-2266916</v>
      </c>
      <c r="Z36" s="28">
        <f>+IF(X36&lt;&gt;0,+(Y36/X36)*100,0)</f>
        <v>-102.43642334968219</v>
      </c>
      <c r="AA36" s="29">
        <f>SUM(AA31:AA35)</f>
        <v>4426267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-9131941</v>
      </c>
      <c r="D38" s="31">
        <f>+D17+D27+D36</f>
        <v>0</v>
      </c>
      <c r="E38" s="32">
        <f t="shared" si="3"/>
        <v>4292427</v>
      </c>
      <c r="F38" s="33">
        <f t="shared" si="3"/>
        <v>4292427</v>
      </c>
      <c r="G38" s="33">
        <f t="shared" si="3"/>
        <v>50146586</v>
      </c>
      <c r="H38" s="33">
        <f t="shared" si="3"/>
        <v>-13849861</v>
      </c>
      <c r="I38" s="33">
        <f t="shared" si="3"/>
        <v>-17708008</v>
      </c>
      <c r="J38" s="33">
        <f t="shared" si="3"/>
        <v>18588717</v>
      </c>
      <c r="K38" s="33">
        <f t="shared" si="3"/>
        <v>-9122778</v>
      </c>
      <c r="L38" s="33">
        <f t="shared" si="3"/>
        <v>-10180163</v>
      </c>
      <c r="M38" s="33">
        <f t="shared" si="3"/>
        <v>35169078</v>
      </c>
      <c r="N38" s="33">
        <f t="shared" si="3"/>
        <v>15866137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34454854</v>
      </c>
      <c r="X38" s="33">
        <f t="shared" si="3"/>
        <v>-7687642</v>
      </c>
      <c r="Y38" s="33">
        <f t="shared" si="3"/>
        <v>42142496</v>
      </c>
      <c r="Z38" s="34">
        <f>+IF(X38&lt;&gt;0,+(Y38/X38)*100,0)</f>
        <v>-548.184944095992</v>
      </c>
      <c r="AA38" s="35">
        <f>+AA17+AA27+AA36</f>
        <v>4292427</v>
      </c>
    </row>
    <row r="39" spans="1:27" ht="13.5">
      <c r="A39" s="22" t="s">
        <v>59</v>
      </c>
      <c r="B39" s="16"/>
      <c r="C39" s="31">
        <v>15677729</v>
      </c>
      <c r="D39" s="31"/>
      <c r="E39" s="32">
        <v>11482705</v>
      </c>
      <c r="F39" s="33">
        <v>11482705</v>
      </c>
      <c r="G39" s="33">
        <v>6508710</v>
      </c>
      <c r="H39" s="33">
        <v>56655296</v>
      </c>
      <c r="I39" s="33">
        <v>42805435</v>
      </c>
      <c r="J39" s="33">
        <v>6508710</v>
      </c>
      <c r="K39" s="33">
        <v>25097427</v>
      </c>
      <c r="L39" s="33">
        <v>15974649</v>
      </c>
      <c r="M39" s="33">
        <v>5794486</v>
      </c>
      <c r="N39" s="33">
        <v>25097427</v>
      </c>
      <c r="O39" s="33"/>
      <c r="P39" s="33"/>
      <c r="Q39" s="33"/>
      <c r="R39" s="33"/>
      <c r="S39" s="33"/>
      <c r="T39" s="33"/>
      <c r="U39" s="33"/>
      <c r="V39" s="33"/>
      <c r="W39" s="33">
        <v>6508710</v>
      </c>
      <c r="X39" s="33">
        <v>11482705</v>
      </c>
      <c r="Y39" s="33">
        <v>-4973995</v>
      </c>
      <c r="Z39" s="34">
        <v>-43.32</v>
      </c>
      <c r="AA39" s="35">
        <v>11482705</v>
      </c>
    </row>
    <row r="40" spans="1:27" ht="13.5">
      <c r="A40" s="41" t="s">
        <v>60</v>
      </c>
      <c r="B40" s="42"/>
      <c r="C40" s="43">
        <v>6545788</v>
      </c>
      <c r="D40" s="43"/>
      <c r="E40" s="44">
        <v>15775133</v>
      </c>
      <c r="F40" s="45">
        <v>15775133</v>
      </c>
      <c r="G40" s="45">
        <v>56655296</v>
      </c>
      <c r="H40" s="45">
        <v>42805435</v>
      </c>
      <c r="I40" s="45">
        <v>25097427</v>
      </c>
      <c r="J40" s="45">
        <v>25097427</v>
      </c>
      <c r="K40" s="45">
        <v>15974649</v>
      </c>
      <c r="L40" s="45">
        <v>5794486</v>
      </c>
      <c r="M40" s="45">
        <v>40963564</v>
      </c>
      <c r="N40" s="45">
        <v>40963564</v>
      </c>
      <c r="O40" s="45"/>
      <c r="P40" s="45"/>
      <c r="Q40" s="45"/>
      <c r="R40" s="45"/>
      <c r="S40" s="45"/>
      <c r="T40" s="45"/>
      <c r="U40" s="45"/>
      <c r="V40" s="45"/>
      <c r="W40" s="45">
        <v>40963564</v>
      </c>
      <c r="X40" s="45">
        <v>3795064</v>
      </c>
      <c r="Y40" s="45">
        <v>37168500</v>
      </c>
      <c r="Z40" s="46">
        <v>979.39</v>
      </c>
      <c r="AA40" s="47">
        <v>15775133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37496000</v>
      </c>
      <c r="F6" s="19">
        <v>37496000</v>
      </c>
      <c r="G6" s="19">
        <v>1275787</v>
      </c>
      <c r="H6" s="19">
        <v>3081460</v>
      </c>
      <c r="I6" s="19">
        <v>4029660</v>
      </c>
      <c r="J6" s="19">
        <v>8386907</v>
      </c>
      <c r="K6" s="19">
        <v>2461195</v>
      </c>
      <c r="L6" s="19">
        <v>4035692</v>
      </c>
      <c r="M6" s="19">
        <v>19663975</v>
      </c>
      <c r="N6" s="19">
        <v>26160862</v>
      </c>
      <c r="O6" s="19"/>
      <c r="P6" s="19"/>
      <c r="Q6" s="19"/>
      <c r="R6" s="19"/>
      <c r="S6" s="19"/>
      <c r="T6" s="19"/>
      <c r="U6" s="19"/>
      <c r="V6" s="19"/>
      <c r="W6" s="19">
        <v>34547769</v>
      </c>
      <c r="X6" s="19">
        <v>29291000</v>
      </c>
      <c r="Y6" s="19">
        <v>5256769</v>
      </c>
      <c r="Z6" s="20">
        <v>17.95</v>
      </c>
      <c r="AA6" s="21">
        <v>37496000</v>
      </c>
    </row>
    <row r="7" spans="1:27" ht="13.5">
      <c r="A7" s="22" t="s">
        <v>34</v>
      </c>
      <c r="B7" s="16"/>
      <c r="C7" s="17"/>
      <c r="D7" s="17"/>
      <c r="E7" s="18">
        <v>29791000</v>
      </c>
      <c r="F7" s="19">
        <v>29791000</v>
      </c>
      <c r="G7" s="19">
        <v>2862000</v>
      </c>
      <c r="H7" s="19">
        <v>3500249</v>
      </c>
      <c r="I7" s="19">
        <v>4985137</v>
      </c>
      <c r="J7" s="19">
        <v>11347386</v>
      </c>
      <c r="K7" s="19">
        <v>1767890</v>
      </c>
      <c r="L7" s="19">
        <v>4430859</v>
      </c>
      <c r="M7" s="19">
        <v>4155493</v>
      </c>
      <c r="N7" s="19">
        <v>10354242</v>
      </c>
      <c r="O7" s="19"/>
      <c r="P7" s="19"/>
      <c r="Q7" s="19"/>
      <c r="R7" s="19"/>
      <c r="S7" s="19"/>
      <c r="T7" s="19"/>
      <c r="U7" s="19"/>
      <c r="V7" s="19"/>
      <c r="W7" s="19">
        <v>21701628</v>
      </c>
      <c r="X7" s="19">
        <v>19741000</v>
      </c>
      <c r="Y7" s="19">
        <v>1960628</v>
      </c>
      <c r="Z7" s="20">
        <v>9.93</v>
      </c>
      <c r="AA7" s="21">
        <v>29791000</v>
      </c>
    </row>
    <row r="8" spans="1:27" ht="13.5">
      <c r="A8" s="22" t="s">
        <v>35</v>
      </c>
      <c r="B8" s="16"/>
      <c r="C8" s="17"/>
      <c r="D8" s="17"/>
      <c r="E8" s="18">
        <v>13493000</v>
      </c>
      <c r="F8" s="19">
        <v>13493000</v>
      </c>
      <c r="G8" s="19">
        <v>583825</v>
      </c>
      <c r="H8" s="19">
        <v>615965</v>
      </c>
      <c r="I8" s="19">
        <v>894613</v>
      </c>
      <c r="J8" s="19">
        <v>2094403</v>
      </c>
      <c r="K8" s="19">
        <v>502606</v>
      </c>
      <c r="L8" s="19">
        <v>932300</v>
      </c>
      <c r="M8" s="19">
        <v>692210</v>
      </c>
      <c r="N8" s="19">
        <v>2127116</v>
      </c>
      <c r="O8" s="19"/>
      <c r="P8" s="19"/>
      <c r="Q8" s="19"/>
      <c r="R8" s="19"/>
      <c r="S8" s="19"/>
      <c r="T8" s="19"/>
      <c r="U8" s="19"/>
      <c r="V8" s="19"/>
      <c r="W8" s="19">
        <v>4221519</v>
      </c>
      <c r="X8" s="19">
        <v>6258000</v>
      </c>
      <c r="Y8" s="19">
        <v>-2036481</v>
      </c>
      <c r="Z8" s="20">
        <v>-32.54</v>
      </c>
      <c r="AA8" s="21">
        <v>13493000</v>
      </c>
    </row>
    <row r="9" spans="1:27" ht="13.5">
      <c r="A9" s="22" t="s">
        <v>36</v>
      </c>
      <c r="B9" s="16"/>
      <c r="C9" s="17"/>
      <c r="D9" s="17"/>
      <c r="E9" s="18">
        <v>115726000</v>
      </c>
      <c r="F9" s="19">
        <v>115726000</v>
      </c>
      <c r="G9" s="19">
        <v>51858000</v>
      </c>
      <c r="H9" s="19">
        <v>1750000</v>
      </c>
      <c r="I9" s="19"/>
      <c r="J9" s="19">
        <v>53608000</v>
      </c>
      <c r="K9" s="19"/>
      <c r="L9" s="19">
        <v>41000000</v>
      </c>
      <c r="M9" s="19"/>
      <c r="N9" s="19">
        <v>41000000</v>
      </c>
      <c r="O9" s="19"/>
      <c r="P9" s="19"/>
      <c r="Q9" s="19"/>
      <c r="R9" s="19"/>
      <c r="S9" s="19"/>
      <c r="T9" s="19"/>
      <c r="U9" s="19"/>
      <c r="V9" s="19"/>
      <c r="W9" s="19">
        <v>94608000</v>
      </c>
      <c r="X9" s="19">
        <v>89363000</v>
      </c>
      <c r="Y9" s="19">
        <v>5245000</v>
      </c>
      <c r="Z9" s="20">
        <v>5.87</v>
      </c>
      <c r="AA9" s="21">
        <v>115726000</v>
      </c>
    </row>
    <row r="10" spans="1:27" ht="13.5">
      <c r="A10" s="22" t="s">
        <v>37</v>
      </c>
      <c r="B10" s="16"/>
      <c r="C10" s="17"/>
      <c r="D10" s="17"/>
      <c r="E10" s="18">
        <v>54490000</v>
      </c>
      <c r="F10" s="19">
        <v>54490000</v>
      </c>
      <c r="G10" s="19">
        <v>23700000</v>
      </c>
      <c r="H10" s="19"/>
      <c r="I10" s="19"/>
      <c r="J10" s="19">
        <v>23700000</v>
      </c>
      <c r="K10" s="19">
        <v>4000000</v>
      </c>
      <c r="L10" s="19"/>
      <c r="M10" s="19">
        <v>10000000</v>
      </c>
      <c r="N10" s="19">
        <v>14000000</v>
      </c>
      <c r="O10" s="19"/>
      <c r="P10" s="19"/>
      <c r="Q10" s="19"/>
      <c r="R10" s="19"/>
      <c r="S10" s="19"/>
      <c r="T10" s="19"/>
      <c r="U10" s="19"/>
      <c r="V10" s="19"/>
      <c r="W10" s="19">
        <v>37700000</v>
      </c>
      <c r="X10" s="19">
        <v>44660000</v>
      </c>
      <c r="Y10" s="19">
        <v>-6960000</v>
      </c>
      <c r="Z10" s="20">
        <v>-15.58</v>
      </c>
      <c r="AA10" s="21">
        <v>54490000</v>
      </c>
    </row>
    <row r="11" spans="1:27" ht="13.5">
      <c r="A11" s="22" t="s">
        <v>38</v>
      </c>
      <c r="B11" s="16"/>
      <c r="C11" s="17"/>
      <c r="D11" s="17"/>
      <c r="E11" s="18">
        <v>857000</v>
      </c>
      <c r="F11" s="19">
        <v>857000</v>
      </c>
      <c r="G11" s="19">
        <v>57763</v>
      </c>
      <c r="H11" s="19">
        <v>175954</v>
      </c>
      <c r="I11" s="19">
        <v>65730</v>
      </c>
      <c r="J11" s="19">
        <v>299447</v>
      </c>
      <c r="K11" s="19">
        <v>26733</v>
      </c>
      <c r="L11" s="19">
        <v>48813</v>
      </c>
      <c r="M11" s="19">
        <v>18694</v>
      </c>
      <c r="N11" s="19">
        <v>94240</v>
      </c>
      <c r="O11" s="19"/>
      <c r="P11" s="19"/>
      <c r="Q11" s="19"/>
      <c r="R11" s="19"/>
      <c r="S11" s="19"/>
      <c r="T11" s="19"/>
      <c r="U11" s="19"/>
      <c r="V11" s="19"/>
      <c r="W11" s="19">
        <v>393687</v>
      </c>
      <c r="X11" s="19">
        <v>490000</v>
      </c>
      <c r="Y11" s="19">
        <v>-96313</v>
      </c>
      <c r="Z11" s="20">
        <v>-19.66</v>
      </c>
      <c r="AA11" s="21">
        <v>857000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-190487000</v>
      </c>
      <c r="F14" s="19">
        <v>-190487000</v>
      </c>
      <c r="G14" s="19">
        <v>-34938891</v>
      </c>
      <c r="H14" s="19">
        <v>-39821594</v>
      </c>
      <c r="I14" s="19">
        <v>-35573089</v>
      </c>
      <c r="J14" s="19">
        <v>-110333574</v>
      </c>
      <c r="K14" s="19">
        <v>-18554472</v>
      </c>
      <c r="L14" s="19">
        <v>-30410087</v>
      </c>
      <c r="M14" s="19">
        <v>-33288516</v>
      </c>
      <c r="N14" s="19">
        <v>-82253075</v>
      </c>
      <c r="O14" s="19"/>
      <c r="P14" s="19"/>
      <c r="Q14" s="19"/>
      <c r="R14" s="19"/>
      <c r="S14" s="19"/>
      <c r="T14" s="19"/>
      <c r="U14" s="19"/>
      <c r="V14" s="19"/>
      <c r="W14" s="19">
        <v>-192586649</v>
      </c>
      <c r="X14" s="19">
        <v>-103902000</v>
      </c>
      <c r="Y14" s="19">
        <v>-88684649</v>
      </c>
      <c r="Z14" s="20">
        <v>85.35</v>
      </c>
      <c r="AA14" s="21">
        <v>-190487000</v>
      </c>
    </row>
    <row r="15" spans="1:27" ht="13.5">
      <c r="A15" s="22" t="s">
        <v>42</v>
      </c>
      <c r="B15" s="16"/>
      <c r="C15" s="17"/>
      <c r="D15" s="17"/>
      <c r="E15" s="18">
        <v>-55000000</v>
      </c>
      <c r="F15" s="19">
        <v>-55000000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-30000000</v>
      </c>
      <c r="Y15" s="19">
        <v>30000000</v>
      </c>
      <c r="Z15" s="20">
        <v>-100</v>
      </c>
      <c r="AA15" s="21">
        <v>-55000000</v>
      </c>
    </row>
    <row r="16" spans="1:27" ht="13.5">
      <c r="A16" s="22" t="s">
        <v>43</v>
      </c>
      <c r="B16" s="16"/>
      <c r="C16" s="17"/>
      <c r="D16" s="17"/>
      <c r="E16" s="18">
        <v>-28468000</v>
      </c>
      <c r="F16" s="19">
        <v>-28468000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-15528000</v>
      </c>
      <c r="Y16" s="19">
        <v>15528000</v>
      </c>
      <c r="Z16" s="20">
        <v>-100</v>
      </c>
      <c r="AA16" s="21">
        <v>-28468000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-22102000</v>
      </c>
      <c r="F17" s="27">
        <f t="shared" si="0"/>
        <v>-22102000</v>
      </c>
      <c r="G17" s="27">
        <f t="shared" si="0"/>
        <v>45398484</v>
      </c>
      <c r="H17" s="27">
        <f t="shared" si="0"/>
        <v>-30697966</v>
      </c>
      <c r="I17" s="27">
        <f t="shared" si="0"/>
        <v>-25597949</v>
      </c>
      <c r="J17" s="27">
        <f t="shared" si="0"/>
        <v>-10897431</v>
      </c>
      <c r="K17" s="27">
        <f t="shared" si="0"/>
        <v>-9796048</v>
      </c>
      <c r="L17" s="27">
        <f t="shared" si="0"/>
        <v>20037577</v>
      </c>
      <c r="M17" s="27">
        <f t="shared" si="0"/>
        <v>1241856</v>
      </c>
      <c r="N17" s="27">
        <f t="shared" si="0"/>
        <v>11483385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585954</v>
      </c>
      <c r="X17" s="27">
        <f t="shared" si="0"/>
        <v>40373000</v>
      </c>
      <c r="Y17" s="27">
        <f t="shared" si="0"/>
        <v>-39787046</v>
      </c>
      <c r="Z17" s="28">
        <f>+IF(X17&lt;&gt;0,+(Y17/X17)*100,0)</f>
        <v>-98.54864884947861</v>
      </c>
      <c r="AA17" s="29">
        <f>SUM(AA6:AA16)</f>
        <v>-22102000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-56325562</v>
      </c>
      <c r="F26" s="19">
        <v>-56325562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-35990562</v>
      </c>
      <c r="Y26" s="19">
        <v>35990562</v>
      </c>
      <c r="Z26" s="20">
        <v>-100</v>
      </c>
      <c r="AA26" s="21">
        <v>-56325562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-56325562</v>
      </c>
      <c r="F27" s="27">
        <f t="shared" si="1"/>
        <v>-56325562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-35990562</v>
      </c>
      <c r="Y27" s="27">
        <f t="shared" si="1"/>
        <v>35990562</v>
      </c>
      <c r="Z27" s="28">
        <f>+IF(X27&lt;&gt;0,+(Y27/X27)*100,0)</f>
        <v>-100</v>
      </c>
      <c r="AA27" s="29">
        <f>SUM(AA21:AA26)</f>
        <v>-56325562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-78427562</v>
      </c>
      <c r="F38" s="33">
        <f t="shared" si="3"/>
        <v>-78427562</v>
      </c>
      <c r="G38" s="33">
        <f t="shared" si="3"/>
        <v>45398484</v>
      </c>
      <c r="H38" s="33">
        <f t="shared" si="3"/>
        <v>-30697966</v>
      </c>
      <c r="I38" s="33">
        <f t="shared" si="3"/>
        <v>-25597949</v>
      </c>
      <c r="J38" s="33">
        <f t="shared" si="3"/>
        <v>-10897431</v>
      </c>
      <c r="K38" s="33">
        <f t="shared" si="3"/>
        <v>-9796048</v>
      </c>
      <c r="L38" s="33">
        <f t="shared" si="3"/>
        <v>20037577</v>
      </c>
      <c r="M38" s="33">
        <f t="shared" si="3"/>
        <v>1241856</v>
      </c>
      <c r="N38" s="33">
        <f t="shared" si="3"/>
        <v>11483385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585954</v>
      </c>
      <c r="X38" s="33">
        <f t="shared" si="3"/>
        <v>4382438</v>
      </c>
      <c r="Y38" s="33">
        <f t="shared" si="3"/>
        <v>-3796484</v>
      </c>
      <c r="Z38" s="34">
        <f>+IF(X38&lt;&gt;0,+(Y38/X38)*100,0)</f>
        <v>-86.62949709727782</v>
      </c>
      <c r="AA38" s="35">
        <f>+AA17+AA27+AA36</f>
        <v>-78427562</v>
      </c>
    </row>
    <row r="39" spans="1:27" ht="13.5">
      <c r="A39" s="22" t="s">
        <v>59</v>
      </c>
      <c r="B39" s="16"/>
      <c r="C39" s="31"/>
      <c r="D39" s="31"/>
      <c r="E39" s="32">
        <v>4246000</v>
      </c>
      <c r="F39" s="33">
        <v>4246000</v>
      </c>
      <c r="G39" s="33">
        <v>825691</v>
      </c>
      <c r="H39" s="33">
        <v>46224175</v>
      </c>
      <c r="I39" s="33">
        <v>15526209</v>
      </c>
      <c r="J39" s="33">
        <v>825691</v>
      </c>
      <c r="K39" s="33">
        <v>-10071740</v>
      </c>
      <c r="L39" s="33">
        <v>-19867788</v>
      </c>
      <c r="M39" s="33">
        <v>169789</v>
      </c>
      <c r="N39" s="33">
        <v>-10071740</v>
      </c>
      <c r="O39" s="33"/>
      <c r="P39" s="33"/>
      <c r="Q39" s="33"/>
      <c r="R39" s="33"/>
      <c r="S39" s="33"/>
      <c r="T39" s="33"/>
      <c r="U39" s="33"/>
      <c r="V39" s="33"/>
      <c r="W39" s="33">
        <v>825691</v>
      </c>
      <c r="X39" s="33">
        <v>4246000</v>
      </c>
      <c r="Y39" s="33">
        <v>-3420309</v>
      </c>
      <c r="Z39" s="34">
        <v>-80.55</v>
      </c>
      <c r="AA39" s="35">
        <v>4246000</v>
      </c>
    </row>
    <row r="40" spans="1:27" ht="13.5">
      <c r="A40" s="41" t="s">
        <v>60</v>
      </c>
      <c r="B40" s="42"/>
      <c r="C40" s="43"/>
      <c r="D40" s="43"/>
      <c r="E40" s="44">
        <v>-74181562</v>
      </c>
      <c r="F40" s="45">
        <v>-74181562</v>
      </c>
      <c r="G40" s="45">
        <v>46224175</v>
      </c>
      <c r="H40" s="45">
        <v>15526209</v>
      </c>
      <c r="I40" s="45">
        <v>-10071740</v>
      </c>
      <c r="J40" s="45">
        <v>-10071740</v>
      </c>
      <c r="K40" s="45">
        <v>-19867788</v>
      </c>
      <c r="L40" s="45">
        <v>169789</v>
      </c>
      <c r="M40" s="45">
        <v>1411645</v>
      </c>
      <c r="N40" s="45">
        <v>1411645</v>
      </c>
      <c r="O40" s="45"/>
      <c r="P40" s="45"/>
      <c r="Q40" s="45"/>
      <c r="R40" s="45"/>
      <c r="S40" s="45"/>
      <c r="T40" s="45"/>
      <c r="U40" s="45"/>
      <c r="V40" s="45"/>
      <c r="W40" s="45">
        <v>1411645</v>
      </c>
      <c r="X40" s="45">
        <v>8628438</v>
      </c>
      <c r="Y40" s="45">
        <v>-7216793</v>
      </c>
      <c r="Z40" s="46">
        <v>-83.64</v>
      </c>
      <c r="AA40" s="47">
        <v>-74181562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25445343</v>
      </c>
      <c r="D7" s="17"/>
      <c r="E7" s="18">
        <v>19230036</v>
      </c>
      <c r="F7" s="19">
        <v>19230036</v>
      </c>
      <c r="G7" s="19">
        <v>1436832</v>
      </c>
      <c r="H7" s="19">
        <v>1499689</v>
      </c>
      <c r="I7" s="19">
        <v>931335</v>
      </c>
      <c r="J7" s="19">
        <v>3867856</v>
      </c>
      <c r="K7" s="19">
        <v>488672</v>
      </c>
      <c r="L7" s="19">
        <v>1660492</v>
      </c>
      <c r="M7" s="19">
        <v>673283</v>
      </c>
      <c r="N7" s="19">
        <v>2822447</v>
      </c>
      <c r="O7" s="19"/>
      <c r="P7" s="19"/>
      <c r="Q7" s="19"/>
      <c r="R7" s="19"/>
      <c r="S7" s="19"/>
      <c r="T7" s="19"/>
      <c r="U7" s="19"/>
      <c r="V7" s="19"/>
      <c r="W7" s="19">
        <v>6690303</v>
      </c>
      <c r="X7" s="19">
        <v>9615018</v>
      </c>
      <c r="Y7" s="19">
        <v>-2924715</v>
      </c>
      <c r="Z7" s="20">
        <v>-30.42</v>
      </c>
      <c r="AA7" s="21">
        <v>19230036</v>
      </c>
    </row>
    <row r="8" spans="1:27" ht="13.5">
      <c r="A8" s="22" t="s">
        <v>35</v>
      </c>
      <c r="B8" s="16"/>
      <c r="C8" s="17">
        <v>4503724</v>
      </c>
      <c r="D8" s="17"/>
      <c r="E8" s="18">
        <v>58087992</v>
      </c>
      <c r="F8" s="19">
        <v>58087992</v>
      </c>
      <c r="G8" s="19">
        <v>62512</v>
      </c>
      <c r="H8" s="19">
        <v>91223</v>
      </c>
      <c r="I8" s="19">
        <v>36696</v>
      </c>
      <c r="J8" s="19">
        <v>190431</v>
      </c>
      <c r="K8" s="19">
        <v>145062</v>
      </c>
      <c r="L8" s="19">
        <v>55201</v>
      </c>
      <c r="M8" s="19">
        <v>47649</v>
      </c>
      <c r="N8" s="19">
        <v>247912</v>
      </c>
      <c r="O8" s="19"/>
      <c r="P8" s="19"/>
      <c r="Q8" s="19"/>
      <c r="R8" s="19"/>
      <c r="S8" s="19"/>
      <c r="T8" s="19"/>
      <c r="U8" s="19"/>
      <c r="V8" s="19"/>
      <c r="W8" s="19">
        <v>438343</v>
      </c>
      <c r="X8" s="19">
        <v>21017472</v>
      </c>
      <c r="Y8" s="19">
        <v>-20579129</v>
      </c>
      <c r="Z8" s="20">
        <v>-97.91</v>
      </c>
      <c r="AA8" s="21">
        <v>58087992</v>
      </c>
    </row>
    <row r="9" spans="1:27" ht="13.5">
      <c r="A9" s="22" t="s">
        <v>36</v>
      </c>
      <c r="B9" s="16"/>
      <c r="C9" s="17">
        <v>340193605</v>
      </c>
      <c r="D9" s="17"/>
      <c r="E9" s="18">
        <v>355019004</v>
      </c>
      <c r="F9" s="19">
        <v>355019004</v>
      </c>
      <c r="G9" s="19">
        <v>144934000</v>
      </c>
      <c r="H9" s="19">
        <v>2156000</v>
      </c>
      <c r="I9" s="19"/>
      <c r="J9" s="19">
        <v>147090000</v>
      </c>
      <c r="K9" s="19">
        <v>955000</v>
      </c>
      <c r="L9" s="19">
        <v>1631000</v>
      </c>
      <c r="M9" s="19">
        <v>117045000</v>
      </c>
      <c r="N9" s="19">
        <v>119631000</v>
      </c>
      <c r="O9" s="19"/>
      <c r="P9" s="19"/>
      <c r="Q9" s="19"/>
      <c r="R9" s="19"/>
      <c r="S9" s="19"/>
      <c r="T9" s="19"/>
      <c r="U9" s="19"/>
      <c r="V9" s="19"/>
      <c r="W9" s="19">
        <v>266721000</v>
      </c>
      <c r="X9" s="19">
        <v>177509502</v>
      </c>
      <c r="Y9" s="19">
        <v>89211498</v>
      </c>
      <c r="Z9" s="20">
        <v>50.26</v>
      </c>
      <c r="AA9" s="21">
        <v>355019004</v>
      </c>
    </row>
    <row r="10" spans="1:27" ht="13.5">
      <c r="A10" s="22" t="s">
        <v>37</v>
      </c>
      <c r="B10" s="16"/>
      <c r="C10" s="17">
        <v>522707443</v>
      </c>
      <c r="D10" s="17"/>
      <c r="E10" s="18">
        <v>437625000</v>
      </c>
      <c r="F10" s="19">
        <v>437625000</v>
      </c>
      <c r="G10" s="19">
        <v>65000000</v>
      </c>
      <c r="H10" s="19">
        <v>54006000</v>
      </c>
      <c r="I10" s="19">
        <v>1129000</v>
      </c>
      <c r="J10" s="19">
        <v>120135000</v>
      </c>
      <c r="K10" s="19">
        <v>86938000</v>
      </c>
      <c r="L10" s="19"/>
      <c r="M10" s="19">
        <v>120000000</v>
      </c>
      <c r="N10" s="19">
        <v>206938000</v>
      </c>
      <c r="O10" s="19"/>
      <c r="P10" s="19"/>
      <c r="Q10" s="19"/>
      <c r="R10" s="19"/>
      <c r="S10" s="19"/>
      <c r="T10" s="19"/>
      <c r="U10" s="19"/>
      <c r="V10" s="19"/>
      <c r="W10" s="19">
        <v>327073000</v>
      </c>
      <c r="X10" s="19">
        <v>218812500</v>
      </c>
      <c r="Y10" s="19">
        <v>108260500</v>
      </c>
      <c r="Z10" s="20">
        <v>49.48</v>
      </c>
      <c r="AA10" s="21">
        <v>437625000</v>
      </c>
    </row>
    <row r="11" spans="1:27" ht="13.5">
      <c r="A11" s="22" t="s">
        <v>38</v>
      </c>
      <c r="B11" s="16"/>
      <c r="C11" s="17">
        <v>3617095</v>
      </c>
      <c r="D11" s="17"/>
      <c r="E11" s="18">
        <v>2000004</v>
      </c>
      <c r="F11" s="19">
        <v>2000004</v>
      </c>
      <c r="G11" s="19">
        <v>2</v>
      </c>
      <c r="H11" s="19">
        <v>691222</v>
      </c>
      <c r="I11" s="19">
        <v>66860</v>
      </c>
      <c r="J11" s="19">
        <v>758084</v>
      </c>
      <c r="K11" s="19">
        <v>242052</v>
      </c>
      <c r="L11" s="19">
        <v>187034</v>
      </c>
      <c r="M11" s="19">
        <v>254820</v>
      </c>
      <c r="N11" s="19">
        <v>683906</v>
      </c>
      <c r="O11" s="19"/>
      <c r="P11" s="19"/>
      <c r="Q11" s="19"/>
      <c r="R11" s="19"/>
      <c r="S11" s="19"/>
      <c r="T11" s="19"/>
      <c r="U11" s="19"/>
      <c r="V11" s="19"/>
      <c r="W11" s="19">
        <v>1441990</v>
      </c>
      <c r="X11" s="19">
        <v>1000002</v>
      </c>
      <c r="Y11" s="19">
        <v>441988</v>
      </c>
      <c r="Z11" s="20">
        <v>44.2</v>
      </c>
      <c r="AA11" s="21">
        <v>2000004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-485373997</v>
      </c>
      <c r="D14" s="17"/>
      <c r="E14" s="18">
        <v>-386233308</v>
      </c>
      <c r="F14" s="19">
        <v>-386233308</v>
      </c>
      <c r="G14" s="19">
        <v>-119477997</v>
      </c>
      <c r="H14" s="19">
        <v>-27369622</v>
      </c>
      <c r="I14" s="19">
        <v>-38386982</v>
      </c>
      <c r="J14" s="19">
        <v>-185234601</v>
      </c>
      <c r="K14" s="19">
        <v>-42505288</v>
      </c>
      <c r="L14" s="19">
        <v>-85325935</v>
      </c>
      <c r="M14" s="19">
        <v>-121154511</v>
      </c>
      <c r="N14" s="19">
        <v>-248985734</v>
      </c>
      <c r="O14" s="19"/>
      <c r="P14" s="19"/>
      <c r="Q14" s="19"/>
      <c r="R14" s="19"/>
      <c r="S14" s="19"/>
      <c r="T14" s="19"/>
      <c r="U14" s="19"/>
      <c r="V14" s="19"/>
      <c r="W14" s="19">
        <v>-434220335</v>
      </c>
      <c r="X14" s="19">
        <v>-193116654</v>
      </c>
      <c r="Y14" s="19">
        <v>-241103681</v>
      </c>
      <c r="Z14" s="20">
        <v>124.85</v>
      </c>
      <c r="AA14" s="21">
        <v>-386233308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411093213</v>
      </c>
      <c r="D17" s="25">
        <f>SUM(D6:D16)</f>
        <v>0</v>
      </c>
      <c r="E17" s="26">
        <f t="shared" si="0"/>
        <v>485728728</v>
      </c>
      <c r="F17" s="27">
        <f t="shared" si="0"/>
        <v>485728728</v>
      </c>
      <c r="G17" s="27">
        <f t="shared" si="0"/>
        <v>91955349</v>
      </c>
      <c r="H17" s="27">
        <f t="shared" si="0"/>
        <v>31074512</v>
      </c>
      <c r="I17" s="27">
        <f t="shared" si="0"/>
        <v>-36223091</v>
      </c>
      <c r="J17" s="27">
        <f t="shared" si="0"/>
        <v>86806770</v>
      </c>
      <c r="K17" s="27">
        <f t="shared" si="0"/>
        <v>46263498</v>
      </c>
      <c r="L17" s="27">
        <f t="shared" si="0"/>
        <v>-81792208</v>
      </c>
      <c r="M17" s="27">
        <f t="shared" si="0"/>
        <v>116866241</v>
      </c>
      <c r="N17" s="27">
        <f t="shared" si="0"/>
        <v>81337531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168144301</v>
      </c>
      <c r="X17" s="27">
        <f t="shared" si="0"/>
        <v>234837840</v>
      </c>
      <c r="Y17" s="27">
        <f t="shared" si="0"/>
        <v>-66693539</v>
      </c>
      <c r="Z17" s="28">
        <f>+IF(X17&lt;&gt;0,+(Y17/X17)*100,0)</f>
        <v>-28.399826450456196</v>
      </c>
      <c r="AA17" s="29">
        <f>SUM(AA6:AA16)</f>
        <v>485728728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83837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-439325004</v>
      </c>
      <c r="F26" s="19">
        <v>-439325004</v>
      </c>
      <c r="G26" s="19">
        <v>-51285684</v>
      </c>
      <c r="H26" s="19">
        <v>-36950371</v>
      </c>
      <c r="I26" s="19">
        <v>-39966806</v>
      </c>
      <c r="J26" s="19">
        <v>-128202861</v>
      </c>
      <c r="K26" s="19">
        <v>-19305387</v>
      </c>
      <c r="L26" s="19">
        <v>-37869709</v>
      </c>
      <c r="M26" s="19">
        <v>-40483045</v>
      </c>
      <c r="N26" s="19">
        <v>-97658141</v>
      </c>
      <c r="O26" s="19"/>
      <c r="P26" s="19"/>
      <c r="Q26" s="19"/>
      <c r="R26" s="19"/>
      <c r="S26" s="19"/>
      <c r="T26" s="19"/>
      <c r="U26" s="19"/>
      <c r="V26" s="19"/>
      <c r="W26" s="19">
        <v>-225861002</v>
      </c>
      <c r="X26" s="19">
        <v>-219662502</v>
      </c>
      <c r="Y26" s="19">
        <v>-6198500</v>
      </c>
      <c r="Z26" s="20">
        <v>2.82</v>
      </c>
      <c r="AA26" s="21">
        <v>-439325004</v>
      </c>
    </row>
    <row r="27" spans="1:27" ht="13.5">
      <c r="A27" s="23" t="s">
        <v>51</v>
      </c>
      <c r="B27" s="24"/>
      <c r="C27" s="25">
        <f aca="true" t="shared" si="1" ref="C27:Y27">SUM(C21:C26)</f>
        <v>83837</v>
      </c>
      <c r="D27" s="25">
        <f>SUM(D21:D26)</f>
        <v>0</v>
      </c>
      <c r="E27" s="26">
        <f t="shared" si="1"/>
        <v>-439325004</v>
      </c>
      <c r="F27" s="27">
        <f t="shared" si="1"/>
        <v>-439325004</v>
      </c>
      <c r="G27" s="27">
        <f t="shared" si="1"/>
        <v>-51285684</v>
      </c>
      <c r="H27" s="27">
        <f t="shared" si="1"/>
        <v>-36950371</v>
      </c>
      <c r="I27" s="27">
        <f t="shared" si="1"/>
        <v>-39966806</v>
      </c>
      <c r="J27" s="27">
        <f t="shared" si="1"/>
        <v>-128202861</v>
      </c>
      <c r="K27" s="27">
        <f t="shared" si="1"/>
        <v>-19305387</v>
      </c>
      <c r="L27" s="27">
        <f t="shared" si="1"/>
        <v>-37869709</v>
      </c>
      <c r="M27" s="27">
        <f t="shared" si="1"/>
        <v>-40483045</v>
      </c>
      <c r="N27" s="27">
        <f t="shared" si="1"/>
        <v>-97658141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-225861002</v>
      </c>
      <c r="X27" s="27">
        <f t="shared" si="1"/>
        <v>-219662502</v>
      </c>
      <c r="Y27" s="27">
        <f t="shared" si="1"/>
        <v>-6198500</v>
      </c>
      <c r="Z27" s="28">
        <f>+IF(X27&lt;&gt;0,+(Y27/X27)*100,0)</f>
        <v>2.821828916434722</v>
      </c>
      <c r="AA27" s="29">
        <f>SUM(AA21:AA26)</f>
        <v>-439325004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411177050</v>
      </c>
      <c r="D38" s="31">
        <f>+D17+D27+D36</f>
        <v>0</v>
      </c>
      <c r="E38" s="32">
        <f t="shared" si="3"/>
        <v>46403724</v>
      </c>
      <c r="F38" s="33">
        <f t="shared" si="3"/>
        <v>46403724</v>
      </c>
      <c r="G38" s="33">
        <f t="shared" si="3"/>
        <v>40669665</v>
      </c>
      <c r="H38" s="33">
        <f t="shared" si="3"/>
        <v>-5875859</v>
      </c>
      <c r="I38" s="33">
        <f t="shared" si="3"/>
        <v>-76189897</v>
      </c>
      <c r="J38" s="33">
        <f t="shared" si="3"/>
        <v>-41396091</v>
      </c>
      <c r="K38" s="33">
        <f t="shared" si="3"/>
        <v>26958111</v>
      </c>
      <c r="L38" s="33">
        <f t="shared" si="3"/>
        <v>-119661917</v>
      </c>
      <c r="M38" s="33">
        <f t="shared" si="3"/>
        <v>76383196</v>
      </c>
      <c r="N38" s="33">
        <f t="shared" si="3"/>
        <v>-16320610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-57716701</v>
      </c>
      <c r="X38" s="33">
        <f t="shared" si="3"/>
        <v>15175338</v>
      </c>
      <c r="Y38" s="33">
        <f t="shared" si="3"/>
        <v>-72892039</v>
      </c>
      <c r="Z38" s="34">
        <f>+IF(X38&lt;&gt;0,+(Y38/X38)*100,0)</f>
        <v>-480.3322271965211</v>
      </c>
      <c r="AA38" s="35">
        <f>+AA17+AA27+AA36</f>
        <v>46403724</v>
      </c>
    </row>
    <row r="39" spans="1:27" ht="13.5">
      <c r="A39" s="22" t="s">
        <v>59</v>
      </c>
      <c r="B39" s="16"/>
      <c r="C39" s="31"/>
      <c r="D39" s="31"/>
      <c r="E39" s="32">
        <v>-45480859</v>
      </c>
      <c r="F39" s="33">
        <v>-45480859</v>
      </c>
      <c r="G39" s="33">
        <v>3844304</v>
      </c>
      <c r="H39" s="33">
        <v>44513969</v>
      </c>
      <c r="I39" s="33">
        <v>38638110</v>
      </c>
      <c r="J39" s="33">
        <v>3844304</v>
      </c>
      <c r="K39" s="33">
        <v>-37551787</v>
      </c>
      <c r="L39" s="33">
        <v>-10593676</v>
      </c>
      <c r="M39" s="33">
        <v>-130255593</v>
      </c>
      <c r="N39" s="33">
        <v>-37551787</v>
      </c>
      <c r="O39" s="33"/>
      <c r="P39" s="33"/>
      <c r="Q39" s="33"/>
      <c r="R39" s="33"/>
      <c r="S39" s="33"/>
      <c r="T39" s="33"/>
      <c r="U39" s="33"/>
      <c r="V39" s="33"/>
      <c r="W39" s="33">
        <v>3844304</v>
      </c>
      <c r="X39" s="33">
        <v>-45480859</v>
      </c>
      <c r="Y39" s="33">
        <v>49325163</v>
      </c>
      <c r="Z39" s="34">
        <v>-108.45</v>
      </c>
      <c r="AA39" s="35">
        <v>-45480859</v>
      </c>
    </row>
    <row r="40" spans="1:27" ht="13.5">
      <c r="A40" s="41" t="s">
        <v>60</v>
      </c>
      <c r="B40" s="42"/>
      <c r="C40" s="43">
        <v>411177051</v>
      </c>
      <c r="D40" s="43"/>
      <c r="E40" s="44">
        <v>922865</v>
      </c>
      <c r="F40" s="45">
        <v>922865</v>
      </c>
      <c r="G40" s="45">
        <v>44513969</v>
      </c>
      <c r="H40" s="45">
        <v>38638110</v>
      </c>
      <c r="I40" s="45">
        <v>-37551787</v>
      </c>
      <c r="J40" s="45">
        <v>-37551787</v>
      </c>
      <c r="K40" s="45">
        <v>-10593676</v>
      </c>
      <c r="L40" s="45">
        <v>-130255593</v>
      </c>
      <c r="M40" s="45">
        <v>-53872397</v>
      </c>
      <c r="N40" s="45">
        <v>-53872397</v>
      </c>
      <c r="O40" s="45"/>
      <c r="P40" s="45"/>
      <c r="Q40" s="45"/>
      <c r="R40" s="45"/>
      <c r="S40" s="45"/>
      <c r="T40" s="45"/>
      <c r="U40" s="45"/>
      <c r="V40" s="45"/>
      <c r="W40" s="45">
        <v>-53872397</v>
      </c>
      <c r="X40" s="45">
        <v>-30305521</v>
      </c>
      <c r="Y40" s="45">
        <v>-23566876</v>
      </c>
      <c r="Z40" s="46">
        <v>77.76</v>
      </c>
      <c r="AA40" s="47">
        <v>922865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10066942</v>
      </c>
      <c r="D6" s="17"/>
      <c r="E6" s="18">
        <v>13932000</v>
      </c>
      <c r="F6" s="19">
        <v>13932000</v>
      </c>
      <c r="G6" s="19">
        <v>402773</v>
      </c>
      <c r="H6" s="19">
        <v>126477</v>
      </c>
      <c r="I6" s="19">
        <v>4367780</v>
      </c>
      <c r="J6" s="19">
        <v>4897030</v>
      </c>
      <c r="K6" s="19">
        <v>366663</v>
      </c>
      <c r="L6" s="19">
        <v>323005</v>
      </c>
      <c r="M6" s="19">
        <v>260954</v>
      </c>
      <c r="N6" s="19">
        <v>950622</v>
      </c>
      <c r="O6" s="19"/>
      <c r="P6" s="19"/>
      <c r="Q6" s="19"/>
      <c r="R6" s="19"/>
      <c r="S6" s="19"/>
      <c r="T6" s="19"/>
      <c r="U6" s="19"/>
      <c r="V6" s="19"/>
      <c r="W6" s="19">
        <v>5847652</v>
      </c>
      <c r="X6" s="19">
        <v>6966000</v>
      </c>
      <c r="Y6" s="19">
        <v>-1118348</v>
      </c>
      <c r="Z6" s="20">
        <v>-16.05</v>
      </c>
      <c r="AA6" s="21">
        <v>13932000</v>
      </c>
    </row>
    <row r="7" spans="1:27" ht="13.5">
      <c r="A7" s="22" t="s">
        <v>34</v>
      </c>
      <c r="B7" s="16"/>
      <c r="C7" s="17">
        <v>175692</v>
      </c>
      <c r="D7" s="17"/>
      <c r="E7" s="18">
        <v>1249404</v>
      </c>
      <c r="F7" s="19">
        <v>1249404</v>
      </c>
      <c r="G7" s="19"/>
      <c r="H7" s="19">
        <v>13705</v>
      </c>
      <c r="I7" s="19">
        <v>21928</v>
      </c>
      <c r="J7" s="19">
        <v>35633</v>
      </c>
      <c r="K7" s="19">
        <v>13705</v>
      </c>
      <c r="L7" s="19">
        <v>63625</v>
      </c>
      <c r="M7" s="19">
        <v>21928</v>
      </c>
      <c r="N7" s="19">
        <v>99258</v>
      </c>
      <c r="O7" s="19"/>
      <c r="P7" s="19"/>
      <c r="Q7" s="19"/>
      <c r="R7" s="19"/>
      <c r="S7" s="19"/>
      <c r="T7" s="19"/>
      <c r="U7" s="19"/>
      <c r="V7" s="19"/>
      <c r="W7" s="19">
        <v>134891</v>
      </c>
      <c r="X7" s="19">
        <v>624702</v>
      </c>
      <c r="Y7" s="19">
        <v>-489811</v>
      </c>
      <c r="Z7" s="20">
        <v>-78.41</v>
      </c>
      <c r="AA7" s="21">
        <v>1249404</v>
      </c>
    </row>
    <row r="8" spans="1:27" ht="13.5">
      <c r="A8" s="22" t="s">
        <v>35</v>
      </c>
      <c r="B8" s="16"/>
      <c r="C8" s="17">
        <v>4853713</v>
      </c>
      <c r="D8" s="17"/>
      <c r="E8" s="18">
        <v>4337008</v>
      </c>
      <c r="F8" s="19">
        <v>4337008</v>
      </c>
      <c r="G8" s="19">
        <v>577847</v>
      </c>
      <c r="H8" s="19">
        <v>598263</v>
      </c>
      <c r="I8" s="19">
        <v>536724</v>
      </c>
      <c r="J8" s="19">
        <v>1712834</v>
      </c>
      <c r="K8" s="19">
        <v>383049</v>
      </c>
      <c r="L8" s="19">
        <v>415725</v>
      </c>
      <c r="M8" s="19">
        <v>344496</v>
      </c>
      <c r="N8" s="19">
        <v>1143270</v>
      </c>
      <c r="O8" s="19"/>
      <c r="P8" s="19"/>
      <c r="Q8" s="19"/>
      <c r="R8" s="19"/>
      <c r="S8" s="19"/>
      <c r="T8" s="19"/>
      <c r="U8" s="19"/>
      <c r="V8" s="19"/>
      <c r="W8" s="19">
        <v>2856104</v>
      </c>
      <c r="X8" s="19">
        <v>2028504</v>
      </c>
      <c r="Y8" s="19">
        <v>827600</v>
      </c>
      <c r="Z8" s="20">
        <v>40.8</v>
      </c>
      <c r="AA8" s="21">
        <v>4337008</v>
      </c>
    </row>
    <row r="9" spans="1:27" ht="13.5">
      <c r="A9" s="22" t="s">
        <v>36</v>
      </c>
      <c r="B9" s="16"/>
      <c r="C9" s="17">
        <v>133361280</v>
      </c>
      <c r="D9" s="17"/>
      <c r="E9" s="18">
        <v>128152000</v>
      </c>
      <c r="F9" s="19">
        <v>128152000</v>
      </c>
      <c r="G9" s="19">
        <v>51024000</v>
      </c>
      <c r="H9" s="19">
        <v>2395000</v>
      </c>
      <c r="I9" s="19">
        <v>97597</v>
      </c>
      <c r="J9" s="19">
        <v>53516597</v>
      </c>
      <c r="K9" s="19">
        <v>1026800</v>
      </c>
      <c r="L9" s="19">
        <v>1024000</v>
      </c>
      <c r="M9" s="19">
        <v>33139000</v>
      </c>
      <c r="N9" s="19">
        <v>35189800</v>
      </c>
      <c r="O9" s="19"/>
      <c r="P9" s="19"/>
      <c r="Q9" s="19"/>
      <c r="R9" s="19"/>
      <c r="S9" s="19"/>
      <c r="T9" s="19"/>
      <c r="U9" s="19"/>
      <c r="V9" s="19"/>
      <c r="W9" s="19">
        <v>88706397</v>
      </c>
      <c r="X9" s="19">
        <v>64076000</v>
      </c>
      <c r="Y9" s="19">
        <v>24630397</v>
      </c>
      <c r="Z9" s="20">
        <v>38.44</v>
      </c>
      <c r="AA9" s="21">
        <v>128152000</v>
      </c>
    </row>
    <row r="10" spans="1:27" ht="13.5">
      <c r="A10" s="22" t="s">
        <v>37</v>
      </c>
      <c r="B10" s="16"/>
      <c r="C10" s="17">
        <v>48924742</v>
      </c>
      <c r="D10" s="17"/>
      <c r="E10" s="18">
        <v>53325000</v>
      </c>
      <c r="F10" s="19">
        <v>53325000</v>
      </c>
      <c r="G10" s="19">
        <v>1197788</v>
      </c>
      <c r="H10" s="19">
        <v>11000000</v>
      </c>
      <c r="I10" s="19">
        <v>6528507</v>
      </c>
      <c r="J10" s="19">
        <v>18726295</v>
      </c>
      <c r="K10" s="19">
        <v>3000000</v>
      </c>
      <c r="L10" s="19">
        <v>1500000</v>
      </c>
      <c r="M10" s="19">
        <v>21700000</v>
      </c>
      <c r="N10" s="19">
        <v>26200000</v>
      </c>
      <c r="O10" s="19"/>
      <c r="P10" s="19"/>
      <c r="Q10" s="19"/>
      <c r="R10" s="19"/>
      <c r="S10" s="19"/>
      <c r="T10" s="19"/>
      <c r="U10" s="19"/>
      <c r="V10" s="19"/>
      <c r="W10" s="19">
        <v>44926295</v>
      </c>
      <c r="X10" s="19">
        <v>26662500</v>
      </c>
      <c r="Y10" s="19">
        <v>18263795</v>
      </c>
      <c r="Z10" s="20">
        <v>68.5</v>
      </c>
      <c r="AA10" s="21">
        <v>53325000</v>
      </c>
    </row>
    <row r="11" spans="1:27" ht="13.5">
      <c r="A11" s="22" t="s">
        <v>38</v>
      </c>
      <c r="B11" s="16"/>
      <c r="C11" s="17">
        <v>7149089</v>
      </c>
      <c r="D11" s="17"/>
      <c r="E11" s="18">
        <v>4000330</v>
      </c>
      <c r="F11" s="19">
        <v>4000330</v>
      </c>
      <c r="G11" s="19">
        <v>223100</v>
      </c>
      <c r="H11" s="19">
        <v>231660</v>
      </c>
      <c r="I11" s="19">
        <v>159398</v>
      </c>
      <c r="J11" s="19">
        <v>614158</v>
      </c>
      <c r="K11" s="19">
        <v>373813</v>
      </c>
      <c r="L11" s="19">
        <v>314297</v>
      </c>
      <c r="M11" s="19">
        <v>392255</v>
      </c>
      <c r="N11" s="19">
        <v>1080365</v>
      </c>
      <c r="O11" s="19"/>
      <c r="P11" s="19"/>
      <c r="Q11" s="19"/>
      <c r="R11" s="19"/>
      <c r="S11" s="19"/>
      <c r="T11" s="19"/>
      <c r="U11" s="19"/>
      <c r="V11" s="19"/>
      <c r="W11" s="19">
        <v>1694523</v>
      </c>
      <c r="X11" s="19">
        <v>1999998</v>
      </c>
      <c r="Y11" s="19">
        <v>-305475</v>
      </c>
      <c r="Z11" s="20">
        <v>-15.27</v>
      </c>
      <c r="AA11" s="21">
        <v>4000330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-142272389</v>
      </c>
      <c r="D14" s="17"/>
      <c r="E14" s="18">
        <v>-91531000</v>
      </c>
      <c r="F14" s="19">
        <v>-91531000</v>
      </c>
      <c r="G14" s="19">
        <v>-12021396</v>
      </c>
      <c r="H14" s="19">
        <v>-9556552</v>
      </c>
      <c r="I14" s="19">
        <v>-25896937</v>
      </c>
      <c r="J14" s="19">
        <v>-47474885</v>
      </c>
      <c r="K14" s="19">
        <v>-12768796</v>
      </c>
      <c r="L14" s="19">
        <v>-11951809</v>
      </c>
      <c r="M14" s="19">
        <v>-24401810</v>
      </c>
      <c r="N14" s="19">
        <v>-49122415</v>
      </c>
      <c r="O14" s="19"/>
      <c r="P14" s="19"/>
      <c r="Q14" s="19"/>
      <c r="R14" s="19"/>
      <c r="S14" s="19"/>
      <c r="T14" s="19"/>
      <c r="U14" s="19"/>
      <c r="V14" s="19"/>
      <c r="W14" s="19">
        <v>-96597300</v>
      </c>
      <c r="X14" s="19">
        <v>-45765002</v>
      </c>
      <c r="Y14" s="19">
        <v>-50832298</v>
      </c>
      <c r="Z14" s="20">
        <v>111.07</v>
      </c>
      <c r="AA14" s="21">
        <v>-91531000</v>
      </c>
    </row>
    <row r="15" spans="1:27" ht="13.5">
      <c r="A15" s="22" t="s">
        <v>42</v>
      </c>
      <c r="B15" s="16"/>
      <c r="C15" s="17">
        <v>-20320</v>
      </c>
      <c r="D15" s="17"/>
      <c r="E15" s="18">
        <v>-257450</v>
      </c>
      <c r="F15" s="19">
        <v>-257450</v>
      </c>
      <c r="G15" s="19">
        <v>-22</v>
      </c>
      <c r="H15" s="19"/>
      <c r="I15" s="19"/>
      <c r="J15" s="19">
        <v>-22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-22</v>
      </c>
      <c r="X15" s="19">
        <v>-128496</v>
      </c>
      <c r="Y15" s="19">
        <v>128474</v>
      </c>
      <c r="Z15" s="20">
        <v>-99.98</v>
      </c>
      <c r="AA15" s="21">
        <v>-257450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62238749</v>
      </c>
      <c r="D17" s="25">
        <f>SUM(D6:D16)</f>
        <v>0</v>
      </c>
      <c r="E17" s="26">
        <f t="shared" si="0"/>
        <v>113207292</v>
      </c>
      <c r="F17" s="27">
        <f t="shared" si="0"/>
        <v>113207292</v>
      </c>
      <c r="G17" s="27">
        <f t="shared" si="0"/>
        <v>41404090</v>
      </c>
      <c r="H17" s="27">
        <f t="shared" si="0"/>
        <v>4808553</v>
      </c>
      <c r="I17" s="27">
        <f t="shared" si="0"/>
        <v>-14185003</v>
      </c>
      <c r="J17" s="27">
        <f t="shared" si="0"/>
        <v>32027640</v>
      </c>
      <c r="K17" s="27">
        <f t="shared" si="0"/>
        <v>-7604766</v>
      </c>
      <c r="L17" s="27">
        <f t="shared" si="0"/>
        <v>-8311157</v>
      </c>
      <c r="M17" s="27">
        <f t="shared" si="0"/>
        <v>31456823</v>
      </c>
      <c r="N17" s="27">
        <f t="shared" si="0"/>
        <v>15540900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47568540</v>
      </c>
      <c r="X17" s="27">
        <f t="shared" si="0"/>
        <v>56464206</v>
      </c>
      <c r="Y17" s="27">
        <f t="shared" si="0"/>
        <v>-8895666</v>
      </c>
      <c r="Z17" s="28">
        <f>+IF(X17&lt;&gt;0,+(Y17/X17)*100,0)</f>
        <v>-15.754522431432047</v>
      </c>
      <c r="AA17" s="29">
        <f>SUM(AA6:AA16)</f>
        <v>113207292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-77704077</v>
      </c>
      <c r="D26" s="17"/>
      <c r="E26" s="18">
        <v>-74380663</v>
      </c>
      <c r="F26" s="19">
        <v>-74380663</v>
      </c>
      <c r="G26" s="19">
        <v>-2123942</v>
      </c>
      <c r="H26" s="19">
        <v>-2538023</v>
      </c>
      <c r="I26" s="19">
        <v>-5940373</v>
      </c>
      <c r="J26" s="19">
        <v>-10602338</v>
      </c>
      <c r="K26" s="19">
        <v>-5288932</v>
      </c>
      <c r="L26" s="19">
        <v>-5507615</v>
      </c>
      <c r="M26" s="19">
        <v>-5283987</v>
      </c>
      <c r="N26" s="19">
        <v>-16080534</v>
      </c>
      <c r="O26" s="19"/>
      <c r="P26" s="19"/>
      <c r="Q26" s="19"/>
      <c r="R26" s="19"/>
      <c r="S26" s="19"/>
      <c r="T26" s="19"/>
      <c r="U26" s="19"/>
      <c r="V26" s="19"/>
      <c r="W26" s="19">
        <v>-26682872</v>
      </c>
      <c r="X26" s="19">
        <v>-37189998</v>
      </c>
      <c r="Y26" s="19">
        <v>10507126</v>
      </c>
      <c r="Z26" s="20">
        <v>-28.25</v>
      </c>
      <c r="AA26" s="21">
        <v>-74380663</v>
      </c>
    </row>
    <row r="27" spans="1:27" ht="13.5">
      <c r="A27" s="23" t="s">
        <v>51</v>
      </c>
      <c r="B27" s="24"/>
      <c r="C27" s="25">
        <f aca="true" t="shared" si="1" ref="C27:Y27">SUM(C21:C26)</f>
        <v>-77704077</v>
      </c>
      <c r="D27" s="25">
        <f>SUM(D21:D26)</f>
        <v>0</v>
      </c>
      <c r="E27" s="26">
        <f t="shared" si="1"/>
        <v>-74380663</v>
      </c>
      <c r="F27" s="27">
        <f t="shared" si="1"/>
        <v>-74380663</v>
      </c>
      <c r="G27" s="27">
        <f t="shared" si="1"/>
        <v>-2123942</v>
      </c>
      <c r="H27" s="27">
        <f t="shared" si="1"/>
        <v>-2538023</v>
      </c>
      <c r="I27" s="27">
        <f t="shared" si="1"/>
        <v>-5940373</v>
      </c>
      <c r="J27" s="27">
        <f t="shared" si="1"/>
        <v>-10602338</v>
      </c>
      <c r="K27" s="27">
        <f t="shared" si="1"/>
        <v>-5288932</v>
      </c>
      <c r="L27" s="27">
        <f t="shared" si="1"/>
        <v>-5507615</v>
      </c>
      <c r="M27" s="27">
        <f t="shared" si="1"/>
        <v>-5283987</v>
      </c>
      <c r="N27" s="27">
        <f t="shared" si="1"/>
        <v>-16080534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-26682872</v>
      </c>
      <c r="X27" s="27">
        <f t="shared" si="1"/>
        <v>-37189998</v>
      </c>
      <c r="Y27" s="27">
        <f t="shared" si="1"/>
        <v>10507126</v>
      </c>
      <c r="Z27" s="28">
        <f>+IF(X27&lt;&gt;0,+(Y27/X27)*100,0)</f>
        <v>-28.252558658379062</v>
      </c>
      <c r="AA27" s="29">
        <f>SUM(AA21:AA26)</f>
        <v>-74380663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-15465328</v>
      </c>
      <c r="D38" s="31">
        <f>+D17+D27+D36</f>
        <v>0</v>
      </c>
      <c r="E38" s="32">
        <f t="shared" si="3"/>
        <v>38826629</v>
      </c>
      <c r="F38" s="33">
        <f t="shared" si="3"/>
        <v>38826629</v>
      </c>
      <c r="G38" s="33">
        <f t="shared" si="3"/>
        <v>39280148</v>
      </c>
      <c r="H38" s="33">
        <f t="shared" si="3"/>
        <v>2270530</v>
      </c>
      <c r="I38" s="33">
        <f t="shared" si="3"/>
        <v>-20125376</v>
      </c>
      <c r="J38" s="33">
        <f t="shared" si="3"/>
        <v>21425302</v>
      </c>
      <c r="K38" s="33">
        <f t="shared" si="3"/>
        <v>-12893698</v>
      </c>
      <c r="L38" s="33">
        <f t="shared" si="3"/>
        <v>-13818772</v>
      </c>
      <c r="M38" s="33">
        <f t="shared" si="3"/>
        <v>26172836</v>
      </c>
      <c r="N38" s="33">
        <f t="shared" si="3"/>
        <v>-539634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20885668</v>
      </c>
      <c r="X38" s="33">
        <f t="shared" si="3"/>
        <v>19274208</v>
      </c>
      <c r="Y38" s="33">
        <f t="shared" si="3"/>
        <v>1611460</v>
      </c>
      <c r="Z38" s="34">
        <f>+IF(X38&lt;&gt;0,+(Y38/X38)*100,0)</f>
        <v>8.360706701930372</v>
      </c>
      <c r="AA38" s="35">
        <f>+AA17+AA27+AA36</f>
        <v>38826629</v>
      </c>
    </row>
    <row r="39" spans="1:27" ht="13.5">
      <c r="A39" s="22" t="s">
        <v>59</v>
      </c>
      <c r="B39" s="16"/>
      <c r="C39" s="31">
        <v>77653673</v>
      </c>
      <c r="D39" s="31"/>
      <c r="E39" s="32">
        <v>77637741</v>
      </c>
      <c r="F39" s="33">
        <v>77637741</v>
      </c>
      <c r="G39" s="33">
        <v>77638254</v>
      </c>
      <c r="H39" s="33">
        <v>116918402</v>
      </c>
      <c r="I39" s="33">
        <v>119188932</v>
      </c>
      <c r="J39" s="33">
        <v>77638254</v>
      </c>
      <c r="K39" s="33">
        <v>99063556</v>
      </c>
      <c r="L39" s="33">
        <v>86169858</v>
      </c>
      <c r="M39" s="33">
        <v>72351086</v>
      </c>
      <c r="N39" s="33">
        <v>99063556</v>
      </c>
      <c r="O39" s="33"/>
      <c r="P39" s="33"/>
      <c r="Q39" s="33"/>
      <c r="R39" s="33"/>
      <c r="S39" s="33"/>
      <c r="T39" s="33"/>
      <c r="U39" s="33"/>
      <c r="V39" s="33"/>
      <c r="W39" s="33">
        <v>77638254</v>
      </c>
      <c r="X39" s="33">
        <v>77637741</v>
      </c>
      <c r="Y39" s="33">
        <v>513</v>
      </c>
      <c r="Z39" s="34"/>
      <c r="AA39" s="35">
        <v>77637741</v>
      </c>
    </row>
    <row r="40" spans="1:27" ht="13.5">
      <c r="A40" s="41" t="s">
        <v>60</v>
      </c>
      <c r="B40" s="42"/>
      <c r="C40" s="43">
        <v>62188345</v>
      </c>
      <c r="D40" s="43"/>
      <c r="E40" s="44">
        <v>116464370</v>
      </c>
      <c r="F40" s="45">
        <v>116464370</v>
      </c>
      <c r="G40" s="45">
        <v>116918402</v>
      </c>
      <c r="H40" s="45">
        <v>119188932</v>
      </c>
      <c r="I40" s="45">
        <v>99063556</v>
      </c>
      <c r="J40" s="45">
        <v>99063556</v>
      </c>
      <c r="K40" s="45">
        <v>86169858</v>
      </c>
      <c r="L40" s="45">
        <v>72351086</v>
      </c>
      <c r="M40" s="45">
        <v>98523922</v>
      </c>
      <c r="N40" s="45">
        <v>98523922</v>
      </c>
      <c r="O40" s="45"/>
      <c r="P40" s="45"/>
      <c r="Q40" s="45"/>
      <c r="R40" s="45"/>
      <c r="S40" s="45"/>
      <c r="T40" s="45"/>
      <c r="U40" s="45"/>
      <c r="V40" s="45"/>
      <c r="W40" s="45">
        <v>98523922</v>
      </c>
      <c r="X40" s="45">
        <v>96911949</v>
      </c>
      <c r="Y40" s="45">
        <v>1611973</v>
      </c>
      <c r="Z40" s="46">
        <v>1.66</v>
      </c>
      <c r="AA40" s="47">
        <v>116464370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15886231</v>
      </c>
      <c r="D6" s="17"/>
      <c r="E6" s="18">
        <v>20441748</v>
      </c>
      <c r="F6" s="19">
        <v>20441748</v>
      </c>
      <c r="G6" s="19">
        <v>491140</v>
      </c>
      <c r="H6" s="19">
        <v>538212</v>
      </c>
      <c r="I6" s="19">
        <v>4024586</v>
      </c>
      <c r="J6" s="19">
        <v>5053938</v>
      </c>
      <c r="K6" s="19">
        <v>465445</v>
      </c>
      <c r="L6" s="19">
        <v>617225</v>
      </c>
      <c r="M6" s="19">
        <v>820743</v>
      </c>
      <c r="N6" s="19">
        <v>1903413</v>
      </c>
      <c r="O6" s="19"/>
      <c r="P6" s="19"/>
      <c r="Q6" s="19"/>
      <c r="R6" s="19"/>
      <c r="S6" s="19"/>
      <c r="T6" s="19"/>
      <c r="U6" s="19"/>
      <c r="V6" s="19"/>
      <c r="W6" s="19">
        <v>6957351</v>
      </c>
      <c r="X6" s="19">
        <v>10220874</v>
      </c>
      <c r="Y6" s="19">
        <v>-3263523</v>
      </c>
      <c r="Z6" s="20">
        <v>-31.93</v>
      </c>
      <c r="AA6" s="21">
        <v>20441748</v>
      </c>
    </row>
    <row r="7" spans="1:27" ht="13.5">
      <c r="A7" s="22" t="s">
        <v>34</v>
      </c>
      <c r="B7" s="16"/>
      <c r="C7" s="17">
        <v>1516102</v>
      </c>
      <c r="D7" s="17"/>
      <c r="E7" s="18">
        <v>2253276</v>
      </c>
      <c r="F7" s="19">
        <v>2253276</v>
      </c>
      <c r="G7" s="19">
        <v>73164</v>
      </c>
      <c r="H7" s="19">
        <v>177828</v>
      </c>
      <c r="I7" s="19">
        <v>143413</v>
      </c>
      <c r="J7" s="19">
        <v>394405</v>
      </c>
      <c r="K7" s="19">
        <v>41962</v>
      </c>
      <c r="L7" s="19">
        <v>155354</v>
      </c>
      <c r="M7" s="19">
        <v>136579</v>
      </c>
      <c r="N7" s="19">
        <v>333895</v>
      </c>
      <c r="O7" s="19"/>
      <c r="P7" s="19"/>
      <c r="Q7" s="19"/>
      <c r="R7" s="19"/>
      <c r="S7" s="19"/>
      <c r="T7" s="19"/>
      <c r="U7" s="19"/>
      <c r="V7" s="19"/>
      <c r="W7" s="19">
        <v>728300</v>
      </c>
      <c r="X7" s="19">
        <v>1126638</v>
      </c>
      <c r="Y7" s="19">
        <v>-398338</v>
      </c>
      <c r="Z7" s="20">
        <v>-35.36</v>
      </c>
      <c r="AA7" s="21">
        <v>2253276</v>
      </c>
    </row>
    <row r="8" spans="1:27" ht="13.5">
      <c r="A8" s="22" t="s">
        <v>35</v>
      </c>
      <c r="B8" s="16"/>
      <c r="C8" s="17">
        <v>8342797</v>
      </c>
      <c r="D8" s="17"/>
      <c r="E8" s="18">
        <v>2796984</v>
      </c>
      <c r="F8" s="19">
        <v>2796984</v>
      </c>
      <c r="G8" s="19">
        <v>176964</v>
      </c>
      <c r="H8" s="19">
        <v>171682</v>
      </c>
      <c r="I8" s="19">
        <v>211579</v>
      </c>
      <c r="J8" s="19">
        <v>560225</v>
      </c>
      <c r="K8" s="19">
        <v>168782</v>
      </c>
      <c r="L8" s="19">
        <v>174880</v>
      </c>
      <c r="M8" s="19">
        <v>257195</v>
      </c>
      <c r="N8" s="19">
        <v>600857</v>
      </c>
      <c r="O8" s="19"/>
      <c r="P8" s="19"/>
      <c r="Q8" s="19"/>
      <c r="R8" s="19"/>
      <c r="S8" s="19"/>
      <c r="T8" s="19"/>
      <c r="U8" s="19"/>
      <c r="V8" s="19"/>
      <c r="W8" s="19">
        <v>1161082</v>
      </c>
      <c r="X8" s="19">
        <v>1398492</v>
      </c>
      <c r="Y8" s="19">
        <v>-237410</v>
      </c>
      <c r="Z8" s="20">
        <v>-16.98</v>
      </c>
      <c r="AA8" s="21">
        <v>2796984</v>
      </c>
    </row>
    <row r="9" spans="1:27" ht="13.5">
      <c r="A9" s="22" t="s">
        <v>36</v>
      </c>
      <c r="B9" s="16"/>
      <c r="C9" s="17">
        <v>141507800</v>
      </c>
      <c r="D9" s="17"/>
      <c r="E9" s="18">
        <v>141024000</v>
      </c>
      <c r="F9" s="19">
        <v>141024000</v>
      </c>
      <c r="G9" s="19">
        <v>56185000</v>
      </c>
      <c r="H9" s="19">
        <v>1825000</v>
      </c>
      <c r="I9" s="19"/>
      <c r="J9" s="19">
        <v>58010000</v>
      </c>
      <c r="K9" s="19"/>
      <c r="L9" s="19"/>
      <c r="M9" s="19">
        <v>46450000</v>
      </c>
      <c r="N9" s="19">
        <v>46450000</v>
      </c>
      <c r="O9" s="19"/>
      <c r="P9" s="19"/>
      <c r="Q9" s="19"/>
      <c r="R9" s="19"/>
      <c r="S9" s="19"/>
      <c r="T9" s="19"/>
      <c r="U9" s="19"/>
      <c r="V9" s="19"/>
      <c r="W9" s="19">
        <v>104460000</v>
      </c>
      <c r="X9" s="19">
        <v>94624334</v>
      </c>
      <c r="Y9" s="19">
        <v>9835666</v>
      </c>
      <c r="Z9" s="20">
        <v>10.39</v>
      </c>
      <c r="AA9" s="21">
        <v>141024000</v>
      </c>
    </row>
    <row r="10" spans="1:27" ht="13.5">
      <c r="A10" s="22" t="s">
        <v>37</v>
      </c>
      <c r="B10" s="16"/>
      <c r="C10" s="17">
        <v>51213000</v>
      </c>
      <c r="D10" s="17"/>
      <c r="E10" s="18">
        <v>56388999</v>
      </c>
      <c r="F10" s="19">
        <v>56388999</v>
      </c>
      <c r="G10" s="19">
        <v>14000000</v>
      </c>
      <c r="H10" s="19"/>
      <c r="I10" s="19"/>
      <c r="J10" s="19">
        <v>14000000</v>
      </c>
      <c r="K10" s="19"/>
      <c r="L10" s="19">
        <v>6000000</v>
      </c>
      <c r="M10" s="19">
        <v>21000000</v>
      </c>
      <c r="N10" s="19">
        <v>27000000</v>
      </c>
      <c r="O10" s="19"/>
      <c r="P10" s="19"/>
      <c r="Q10" s="19"/>
      <c r="R10" s="19"/>
      <c r="S10" s="19"/>
      <c r="T10" s="19"/>
      <c r="U10" s="19"/>
      <c r="V10" s="19"/>
      <c r="W10" s="19">
        <v>41000000</v>
      </c>
      <c r="X10" s="19">
        <v>35792666</v>
      </c>
      <c r="Y10" s="19">
        <v>5207334</v>
      </c>
      <c r="Z10" s="20">
        <v>14.55</v>
      </c>
      <c r="AA10" s="21">
        <v>56388999</v>
      </c>
    </row>
    <row r="11" spans="1:27" ht="13.5">
      <c r="A11" s="22" t="s">
        <v>38</v>
      </c>
      <c r="B11" s="16"/>
      <c r="C11" s="17">
        <v>4386401</v>
      </c>
      <c r="D11" s="17"/>
      <c r="E11" s="18">
        <v>5923440</v>
      </c>
      <c r="F11" s="19">
        <v>5923440</v>
      </c>
      <c r="G11" s="19">
        <v>421041</v>
      </c>
      <c r="H11" s="19">
        <v>482804</v>
      </c>
      <c r="I11" s="19">
        <v>425054</v>
      </c>
      <c r="J11" s="19">
        <v>1328899</v>
      </c>
      <c r="K11" s="19">
        <v>597518</v>
      </c>
      <c r="L11" s="19">
        <v>733411</v>
      </c>
      <c r="M11" s="19">
        <v>518027</v>
      </c>
      <c r="N11" s="19">
        <v>1848956</v>
      </c>
      <c r="O11" s="19"/>
      <c r="P11" s="19"/>
      <c r="Q11" s="19"/>
      <c r="R11" s="19"/>
      <c r="S11" s="19"/>
      <c r="T11" s="19"/>
      <c r="U11" s="19"/>
      <c r="V11" s="19"/>
      <c r="W11" s="19">
        <v>3177855</v>
      </c>
      <c r="X11" s="19">
        <v>2961720</v>
      </c>
      <c r="Y11" s="19">
        <v>216135</v>
      </c>
      <c r="Z11" s="20">
        <v>7.3</v>
      </c>
      <c r="AA11" s="21">
        <v>5923440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-121994573</v>
      </c>
      <c r="D14" s="17"/>
      <c r="E14" s="18">
        <v>-172674732</v>
      </c>
      <c r="F14" s="19">
        <v>-172674732</v>
      </c>
      <c r="G14" s="19">
        <v>-18186507</v>
      </c>
      <c r="H14" s="19">
        <v>-13202243</v>
      </c>
      <c r="I14" s="19">
        <v>-12615604</v>
      </c>
      <c r="J14" s="19">
        <v>-44004354</v>
      </c>
      <c r="K14" s="19">
        <v>-8732732</v>
      </c>
      <c r="L14" s="19">
        <v>-11102668</v>
      </c>
      <c r="M14" s="19">
        <v>-19314014</v>
      </c>
      <c r="N14" s="19">
        <v>-39149414</v>
      </c>
      <c r="O14" s="19"/>
      <c r="P14" s="19"/>
      <c r="Q14" s="19"/>
      <c r="R14" s="19"/>
      <c r="S14" s="19"/>
      <c r="T14" s="19"/>
      <c r="U14" s="19"/>
      <c r="V14" s="19"/>
      <c r="W14" s="19">
        <v>-83153768</v>
      </c>
      <c r="X14" s="19">
        <v>-86337366</v>
      </c>
      <c r="Y14" s="19">
        <v>3183598</v>
      </c>
      <c r="Z14" s="20">
        <v>-3.69</v>
      </c>
      <c r="AA14" s="21">
        <v>-172674732</v>
      </c>
    </row>
    <row r="15" spans="1:27" ht="13.5">
      <c r="A15" s="22" t="s">
        <v>42</v>
      </c>
      <c r="B15" s="16"/>
      <c r="C15" s="17">
        <v>-550302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-162060</v>
      </c>
      <c r="F16" s="19">
        <v>-162060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-81030</v>
      </c>
      <c r="Y16" s="19">
        <v>81030</v>
      </c>
      <c r="Z16" s="20">
        <v>-100</v>
      </c>
      <c r="AA16" s="21">
        <v>-162060</v>
      </c>
    </row>
    <row r="17" spans="1:27" ht="13.5">
      <c r="A17" s="23" t="s">
        <v>44</v>
      </c>
      <c r="B17" s="24"/>
      <c r="C17" s="25">
        <f aca="true" t="shared" si="0" ref="C17:Y17">SUM(C6:C16)</f>
        <v>100307456</v>
      </c>
      <c r="D17" s="25">
        <f>SUM(D6:D16)</f>
        <v>0</v>
      </c>
      <c r="E17" s="26">
        <f t="shared" si="0"/>
        <v>55991655</v>
      </c>
      <c r="F17" s="27">
        <f t="shared" si="0"/>
        <v>55991655</v>
      </c>
      <c r="G17" s="27">
        <f t="shared" si="0"/>
        <v>53160802</v>
      </c>
      <c r="H17" s="27">
        <f t="shared" si="0"/>
        <v>-10006717</v>
      </c>
      <c r="I17" s="27">
        <f t="shared" si="0"/>
        <v>-7810972</v>
      </c>
      <c r="J17" s="27">
        <f t="shared" si="0"/>
        <v>35343113</v>
      </c>
      <c r="K17" s="27">
        <f t="shared" si="0"/>
        <v>-7459025</v>
      </c>
      <c r="L17" s="27">
        <f t="shared" si="0"/>
        <v>-3421798</v>
      </c>
      <c r="M17" s="27">
        <f t="shared" si="0"/>
        <v>49868530</v>
      </c>
      <c r="N17" s="27">
        <f t="shared" si="0"/>
        <v>38987707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74330820</v>
      </c>
      <c r="X17" s="27">
        <f t="shared" si="0"/>
        <v>59706328</v>
      </c>
      <c r="Y17" s="27">
        <f t="shared" si="0"/>
        <v>14624492</v>
      </c>
      <c r="Z17" s="28">
        <f>+IF(X17&lt;&gt;0,+(Y17/X17)*100,0)</f>
        <v>24.494040229705636</v>
      </c>
      <c r="AA17" s="29">
        <f>SUM(AA6:AA16)</f>
        <v>55991655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-48950652</v>
      </c>
      <c r="D26" s="17"/>
      <c r="E26" s="18">
        <v>-78987996</v>
      </c>
      <c r="F26" s="19">
        <v>-78987996</v>
      </c>
      <c r="G26" s="19">
        <v>-5967379</v>
      </c>
      <c r="H26" s="19">
        <v>-1432168</v>
      </c>
      <c r="I26" s="19">
        <v>-785457</v>
      </c>
      <c r="J26" s="19">
        <v>-8185004</v>
      </c>
      <c r="K26" s="19">
        <v>-6291693</v>
      </c>
      <c r="L26" s="19">
        <v>-681176</v>
      </c>
      <c r="M26" s="19">
        <v>-9088344</v>
      </c>
      <c r="N26" s="19">
        <v>-16061213</v>
      </c>
      <c r="O26" s="19"/>
      <c r="P26" s="19"/>
      <c r="Q26" s="19"/>
      <c r="R26" s="19"/>
      <c r="S26" s="19"/>
      <c r="T26" s="19"/>
      <c r="U26" s="19"/>
      <c r="V26" s="19"/>
      <c r="W26" s="19">
        <v>-24246217</v>
      </c>
      <c r="X26" s="19">
        <v>-39493998</v>
      </c>
      <c r="Y26" s="19">
        <v>15247781</v>
      </c>
      <c r="Z26" s="20">
        <v>-38.61</v>
      </c>
      <c r="AA26" s="21">
        <v>-78987996</v>
      </c>
    </row>
    <row r="27" spans="1:27" ht="13.5">
      <c r="A27" s="23" t="s">
        <v>51</v>
      </c>
      <c r="B27" s="24"/>
      <c r="C27" s="25">
        <f aca="true" t="shared" si="1" ref="C27:Y27">SUM(C21:C26)</f>
        <v>-48950652</v>
      </c>
      <c r="D27" s="25">
        <f>SUM(D21:D26)</f>
        <v>0</v>
      </c>
      <c r="E27" s="26">
        <f t="shared" si="1"/>
        <v>-78987996</v>
      </c>
      <c r="F27" s="27">
        <f t="shared" si="1"/>
        <v>-78987996</v>
      </c>
      <c r="G27" s="27">
        <f t="shared" si="1"/>
        <v>-5967379</v>
      </c>
      <c r="H27" s="27">
        <f t="shared" si="1"/>
        <v>-1432168</v>
      </c>
      <c r="I27" s="27">
        <f t="shared" si="1"/>
        <v>-785457</v>
      </c>
      <c r="J27" s="27">
        <f t="shared" si="1"/>
        <v>-8185004</v>
      </c>
      <c r="K27" s="27">
        <f t="shared" si="1"/>
        <v>-6291693</v>
      </c>
      <c r="L27" s="27">
        <f t="shared" si="1"/>
        <v>-681176</v>
      </c>
      <c r="M27" s="27">
        <f t="shared" si="1"/>
        <v>-9088344</v>
      </c>
      <c r="N27" s="27">
        <f t="shared" si="1"/>
        <v>-16061213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-24246217</v>
      </c>
      <c r="X27" s="27">
        <f t="shared" si="1"/>
        <v>-39493998</v>
      </c>
      <c r="Y27" s="27">
        <f t="shared" si="1"/>
        <v>15247781</v>
      </c>
      <c r="Z27" s="28">
        <f>+IF(X27&lt;&gt;0,+(Y27/X27)*100,0)</f>
        <v>-38.60784365259754</v>
      </c>
      <c r="AA27" s="29">
        <f>SUM(AA21:AA26)</f>
        <v>-78987996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762202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762202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52119006</v>
      </c>
      <c r="D38" s="31">
        <f>+D17+D27+D36</f>
        <v>0</v>
      </c>
      <c r="E38" s="32">
        <f t="shared" si="3"/>
        <v>-22996341</v>
      </c>
      <c r="F38" s="33">
        <f t="shared" si="3"/>
        <v>-22996341</v>
      </c>
      <c r="G38" s="33">
        <f t="shared" si="3"/>
        <v>47193423</v>
      </c>
      <c r="H38" s="33">
        <f t="shared" si="3"/>
        <v>-11438885</v>
      </c>
      <c r="I38" s="33">
        <f t="shared" si="3"/>
        <v>-8596429</v>
      </c>
      <c r="J38" s="33">
        <f t="shared" si="3"/>
        <v>27158109</v>
      </c>
      <c r="K38" s="33">
        <f t="shared" si="3"/>
        <v>-13750718</v>
      </c>
      <c r="L38" s="33">
        <f t="shared" si="3"/>
        <v>-4102974</v>
      </c>
      <c r="M38" s="33">
        <f t="shared" si="3"/>
        <v>40780186</v>
      </c>
      <c r="N38" s="33">
        <f t="shared" si="3"/>
        <v>22926494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50084603</v>
      </c>
      <c r="X38" s="33">
        <f t="shared" si="3"/>
        <v>20212330</v>
      </c>
      <c r="Y38" s="33">
        <f t="shared" si="3"/>
        <v>29872273</v>
      </c>
      <c r="Z38" s="34">
        <f>+IF(X38&lt;&gt;0,+(Y38/X38)*100,0)</f>
        <v>147.79232775241647</v>
      </c>
      <c r="AA38" s="35">
        <f>+AA17+AA27+AA36</f>
        <v>-22996341</v>
      </c>
    </row>
    <row r="39" spans="1:27" ht="13.5">
      <c r="A39" s="22" t="s">
        <v>59</v>
      </c>
      <c r="B39" s="16"/>
      <c r="C39" s="31">
        <v>22508057</v>
      </c>
      <c r="D39" s="31"/>
      <c r="E39" s="32">
        <v>38096825</v>
      </c>
      <c r="F39" s="33">
        <v>38096825</v>
      </c>
      <c r="G39" s="33">
        <v>74626992</v>
      </c>
      <c r="H39" s="33">
        <v>121820415</v>
      </c>
      <c r="I39" s="33">
        <v>110381530</v>
      </c>
      <c r="J39" s="33">
        <v>74626992</v>
      </c>
      <c r="K39" s="33">
        <v>101785101</v>
      </c>
      <c r="L39" s="33">
        <v>88034383</v>
      </c>
      <c r="M39" s="33">
        <v>83931409</v>
      </c>
      <c r="N39" s="33">
        <v>101785101</v>
      </c>
      <c r="O39" s="33"/>
      <c r="P39" s="33"/>
      <c r="Q39" s="33"/>
      <c r="R39" s="33"/>
      <c r="S39" s="33"/>
      <c r="T39" s="33"/>
      <c r="U39" s="33"/>
      <c r="V39" s="33"/>
      <c r="W39" s="33">
        <v>74626992</v>
      </c>
      <c r="X39" s="33">
        <v>38096825</v>
      </c>
      <c r="Y39" s="33">
        <v>36530167</v>
      </c>
      <c r="Z39" s="34">
        <v>95.89</v>
      </c>
      <c r="AA39" s="35">
        <v>38096825</v>
      </c>
    </row>
    <row r="40" spans="1:27" ht="13.5">
      <c r="A40" s="41" t="s">
        <v>60</v>
      </c>
      <c r="B40" s="42"/>
      <c r="C40" s="43">
        <v>74627063</v>
      </c>
      <c r="D40" s="43"/>
      <c r="E40" s="44">
        <v>15100482</v>
      </c>
      <c r="F40" s="45">
        <v>15100482</v>
      </c>
      <c r="G40" s="45">
        <v>121820415</v>
      </c>
      <c r="H40" s="45">
        <v>110381530</v>
      </c>
      <c r="I40" s="45">
        <v>101785101</v>
      </c>
      <c r="J40" s="45">
        <v>101785101</v>
      </c>
      <c r="K40" s="45">
        <v>88034383</v>
      </c>
      <c r="L40" s="45">
        <v>83931409</v>
      </c>
      <c r="M40" s="45">
        <v>124711595</v>
      </c>
      <c r="N40" s="45">
        <v>124711595</v>
      </c>
      <c r="O40" s="45"/>
      <c r="P40" s="45"/>
      <c r="Q40" s="45"/>
      <c r="R40" s="45"/>
      <c r="S40" s="45"/>
      <c r="T40" s="45"/>
      <c r="U40" s="45"/>
      <c r="V40" s="45"/>
      <c r="W40" s="45">
        <v>124711595</v>
      </c>
      <c r="X40" s="45">
        <v>58309153</v>
      </c>
      <c r="Y40" s="45">
        <v>66402442</v>
      </c>
      <c r="Z40" s="46">
        <v>113.88</v>
      </c>
      <c r="AA40" s="47">
        <v>15100482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17133092</v>
      </c>
      <c r="D6" s="17"/>
      <c r="E6" s="18">
        <v>18273024</v>
      </c>
      <c r="F6" s="19">
        <v>18273024</v>
      </c>
      <c r="G6" s="19">
        <v>1384533</v>
      </c>
      <c r="H6" s="19">
        <v>1416147</v>
      </c>
      <c r="I6" s="19">
        <v>1547234</v>
      </c>
      <c r="J6" s="19">
        <v>4347914</v>
      </c>
      <c r="K6" s="19">
        <v>1528479</v>
      </c>
      <c r="L6" s="19">
        <v>1354912</v>
      </c>
      <c r="M6" s="19">
        <v>3460271</v>
      </c>
      <c r="N6" s="19">
        <v>6343662</v>
      </c>
      <c r="O6" s="19"/>
      <c r="P6" s="19"/>
      <c r="Q6" s="19"/>
      <c r="R6" s="19"/>
      <c r="S6" s="19"/>
      <c r="T6" s="19"/>
      <c r="U6" s="19"/>
      <c r="V6" s="19"/>
      <c r="W6" s="19">
        <v>10691576</v>
      </c>
      <c r="X6" s="19">
        <v>9136512</v>
      </c>
      <c r="Y6" s="19">
        <v>1555064</v>
      </c>
      <c r="Z6" s="20">
        <v>17.02</v>
      </c>
      <c r="AA6" s="21">
        <v>18273024</v>
      </c>
    </row>
    <row r="7" spans="1:27" ht="13.5">
      <c r="A7" s="22" t="s">
        <v>34</v>
      </c>
      <c r="B7" s="16"/>
      <c r="C7" s="17">
        <v>2827554</v>
      </c>
      <c r="D7" s="17"/>
      <c r="E7" s="18">
        <v>3606780</v>
      </c>
      <c r="F7" s="19">
        <v>3606780</v>
      </c>
      <c r="G7" s="19">
        <v>250180</v>
      </c>
      <c r="H7" s="19">
        <v>184304</v>
      </c>
      <c r="I7" s="19">
        <v>317229</v>
      </c>
      <c r="J7" s="19">
        <v>751713</v>
      </c>
      <c r="K7" s="19">
        <v>259303</v>
      </c>
      <c r="L7" s="19">
        <v>232803</v>
      </c>
      <c r="M7" s="19">
        <v>124879</v>
      </c>
      <c r="N7" s="19">
        <v>616985</v>
      </c>
      <c r="O7" s="19"/>
      <c r="P7" s="19"/>
      <c r="Q7" s="19"/>
      <c r="R7" s="19"/>
      <c r="S7" s="19"/>
      <c r="T7" s="19"/>
      <c r="U7" s="19"/>
      <c r="V7" s="19"/>
      <c r="W7" s="19">
        <v>1368698</v>
      </c>
      <c r="X7" s="19">
        <v>1803390</v>
      </c>
      <c r="Y7" s="19">
        <v>-434692</v>
      </c>
      <c r="Z7" s="20">
        <v>-24.1</v>
      </c>
      <c r="AA7" s="21">
        <v>3606780</v>
      </c>
    </row>
    <row r="8" spans="1:27" ht="13.5">
      <c r="A8" s="22" t="s">
        <v>35</v>
      </c>
      <c r="B8" s="16"/>
      <c r="C8" s="17">
        <v>2862469</v>
      </c>
      <c r="D8" s="17"/>
      <c r="E8" s="18">
        <v>3636228</v>
      </c>
      <c r="F8" s="19">
        <v>3636228</v>
      </c>
      <c r="G8" s="19">
        <v>226371</v>
      </c>
      <c r="H8" s="19">
        <v>223049</v>
      </c>
      <c r="I8" s="19">
        <v>246483</v>
      </c>
      <c r="J8" s="19">
        <v>695903</v>
      </c>
      <c r="K8" s="19">
        <v>244648</v>
      </c>
      <c r="L8" s="19">
        <v>248105</v>
      </c>
      <c r="M8" s="19">
        <v>201832</v>
      </c>
      <c r="N8" s="19">
        <v>694585</v>
      </c>
      <c r="O8" s="19"/>
      <c r="P8" s="19"/>
      <c r="Q8" s="19"/>
      <c r="R8" s="19"/>
      <c r="S8" s="19"/>
      <c r="T8" s="19"/>
      <c r="U8" s="19"/>
      <c r="V8" s="19"/>
      <c r="W8" s="19">
        <v>1390488</v>
      </c>
      <c r="X8" s="19">
        <v>1818114</v>
      </c>
      <c r="Y8" s="19">
        <v>-427626</v>
      </c>
      <c r="Z8" s="20">
        <v>-23.52</v>
      </c>
      <c r="AA8" s="21">
        <v>3636228</v>
      </c>
    </row>
    <row r="9" spans="1:27" ht="13.5">
      <c r="A9" s="22" t="s">
        <v>36</v>
      </c>
      <c r="B9" s="16"/>
      <c r="C9" s="17">
        <v>126119379</v>
      </c>
      <c r="D9" s="17"/>
      <c r="E9" s="18">
        <v>127839150</v>
      </c>
      <c r="F9" s="19">
        <v>127839150</v>
      </c>
      <c r="G9" s="19">
        <v>51651150</v>
      </c>
      <c r="H9" s="19">
        <v>3620000</v>
      </c>
      <c r="I9" s="19"/>
      <c r="J9" s="19">
        <v>55271150</v>
      </c>
      <c r="K9" s="19"/>
      <c r="L9" s="19"/>
      <c r="M9" s="19">
        <v>39195000</v>
      </c>
      <c r="N9" s="19">
        <v>39195000</v>
      </c>
      <c r="O9" s="19"/>
      <c r="P9" s="19"/>
      <c r="Q9" s="19"/>
      <c r="R9" s="19"/>
      <c r="S9" s="19"/>
      <c r="T9" s="19"/>
      <c r="U9" s="19"/>
      <c r="V9" s="19"/>
      <c r="W9" s="19">
        <v>94466150</v>
      </c>
      <c r="X9" s="19">
        <v>85226100</v>
      </c>
      <c r="Y9" s="19">
        <v>9240050</v>
      </c>
      <c r="Z9" s="20">
        <v>10.84</v>
      </c>
      <c r="AA9" s="21">
        <v>127839150</v>
      </c>
    </row>
    <row r="10" spans="1:27" ht="13.5">
      <c r="A10" s="22" t="s">
        <v>37</v>
      </c>
      <c r="B10" s="16"/>
      <c r="C10" s="17">
        <v>31348317</v>
      </c>
      <c r="D10" s="17"/>
      <c r="E10" s="18">
        <v>42787851</v>
      </c>
      <c r="F10" s="19">
        <v>42787851</v>
      </c>
      <c r="G10" s="19">
        <v>14484850</v>
      </c>
      <c r="H10" s="19"/>
      <c r="I10" s="19"/>
      <c r="J10" s="19">
        <v>14484850</v>
      </c>
      <c r="K10" s="19"/>
      <c r="L10" s="19"/>
      <c r="M10" s="19">
        <v>12000000</v>
      </c>
      <c r="N10" s="19">
        <v>12000000</v>
      </c>
      <c r="O10" s="19"/>
      <c r="P10" s="19"/>
      <c r="Q10" s="19"/>
      <c r="R10" s="19"/>
      <c r="S10" s="19"/>
      <c r="T10" s="19"/>
      <c r="U10" s="19"/>
      <c r="V10" s="19"/>
      <c r="W10" s="19">
        <v>26484850</v>
      </c>
      <c r="X10" s="19">
        <v>28525234</v>
      </c>
      <c r="Y10" s="19">
        <v>-2040384</v>
      </c>
      <c r="Z10" s="20">
        <v>-7.15</v>
      </c>
      <c r="AA10" s="21">
        <v>42787851</v>
      </c>
    </row>
    <row r="11" spans="1:27" ht="13.5">
      <c r="A11" s="22" t="s">
        <v>38</v>
      </c>
      <c r="B11" s="16"/>
      <c r="C11" s="17">
        <v>1677647</v>
      </c>
      <c r="D11" s="17"/>
      <c r="E11" s="18">
        <v>2450004</v>
      </c>
      <c r="F11" s="19">
        <v>2450004</v>
      </c>
      <c r="G11" s="19">
        <v>240568</v>
      </c>
      <c r="H11" s="19">
        <v>457076</v>
      </c>
      <c r="I11" s="19">
        <v>228263</v>
      </c>
      <c r="J11" s="19">
        <v>925907</v>
      </c>
      <c r="K11" s="19">
        <v>131352</v>
      </c>
      <c r="L11" s="19">
        <v>74232</v>
      </c>
      <c r="M11" s="19">
        <v>152194</v>
      </c>
      <c r="N11" s="19">
        <v>357778</v>
      </c>
      <c r="O11" s="19"/>
      <c r="P11" s="19"/>
      <c r="Q11" s="19"/>
      <c r="R11" s="19"/>
      <c r="S11" s="19"/>
      <c r="T11" s="19"/>
      <c r="U11" s="19"/>
      <c r="V11" s="19"/>
      <c r="W11" s="19">
        <v>1283685</v>
      </c>
      <c r="X11" s="19">
        <v>1225002</v>
      </c>
      <c r="Y11" s="19">
        <v>58683</v>
      </c>
      <c r="Z11" s="20">
        <v>4.79</v>
      </c>
      <c r="AA11" s="21">
        <v>2450004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-127235071</v>
      </c>
      <c r="D14" s="17"/>
      <c r="E14" s="18">
        <v>-127909140</v>
      </c>
      <c r="F14" s="19">
        <v>-127909140</v>
      </c>
      <c r="G14" s="19">
        <v>-11541773</v>
      </c>
      <c r="H14" s="19">
        <v>-6680279</v>
      </c>
      <c r="I14" s="19">
        <v>-16545168</v>
      </c>
      <c r="J14" s="19">
        <v>-34767220</v>
      </c>
      <c r="K14" s="19">
        <v>-10270691</v>
      </c>
      <c r="L14" s="19">
        <v>-9475164</v>
      </c>
      <c r="M14" s="19">
        <v>-17392510</v>
      </c>
      <c r="N14" s="19">
        <v>-37138365</v>
      </c>
      <c r="O14" s="19"/>
      <c r="P14" s="19"/>
      <c r="Q14" s="19"/>
      <c r="R14" s="19"/>
      <c r="S14" s="19"/>
      <c r="T14" s="19"/>
      <c r="U14" s="19"/>
      <c r="V14" s="19"/>
      <c r="W14" s="19">
        <v>-71905585</v>
      </c>
      <c r="X14" s="19">
        <v>-63954570</v>
      </c>
      <c r="Y14" s="19">
        <v>-7951015</v>
      </c>
      <c r="Z14" s="20">
        <v>12.43</v>
      </c>
      <c r="AA14" s="21">
        <v>-127909140</v>
      </c>
    </row>
    <row r="15" spans="1:27" ht="13.5">
      <c r="A15" s="22" t="s">
        <v>42</v>
      </c>
      <c r="B15" s="16"/>
      <c r="C15" s="17">
        <v>-1147305</v>
      </c>
      <c r="D15" s="17"/>
      <c r="E15" s="18">
        <v>-200004</v>
      </c>
      <c r="F15" s="19">
        <v>-200004</v>
      </c>
      <c r="G15" s="19">
        <v>-237</v>
      </c>
      <c r="H15" s="19">
        <v>-1132</v>
      </c>
      <c r="I15" s="19"/>
      <c r="J15" s="19">
        <v>-1369</v>
      </c>
      <c r="K15" s="19">
        <v>-1197</v>
      </c>
      <c r="L15" s="19">
        <v>-892</v>
      </c>
      <c r="M15" s="19"/>
      <c r="N15" s="19">
        <v>-2089</v>
      </c>
      <c r="O15" s="19"/>
      <c r="P15" s="19"/>
      <c r="Q15" s="19"/>
      <c r="R15" s="19"/>
      <c r="S15" s="19"/>
      <c r="T15" s="19"/>
      <c r="U15" s="19"/>
      <c r="V15" s="19"/>
      <c r="W15" s="19">
        <v>-3458</v>
      </c>
      <c r="X15" s="19">
        <v>-100002</v>
      </c>
      <c r="Y15" s="19">
        <v>96544</v>
      </c>
      <c r="Z15" s="20">
        <v>-96.54</v>
      </c>
      <c r="AA15" s="21">
        <v>-200004</v>
      </c>
    </row>
    <row r="16" spans="1:27" ht="13.5">
      <c r="A16" s="22" t="s">
        <v>43</v>
      </c>
      <c r="B16" s="16"/>
      <c r="C16" s="17">
        <v>-90832</v>
      </c>
      <c r="D16" s="17"/>
      <c r="E16" s="18">
        <v>-150000</v>
      </c>
      <c r="F16" s="19">
        <v>-150000</v>
      </c>
      <c r="G16" s="19"/>
      <c r="H16" s="19">
        <v>-49608</v>
      </c>
      <c r="I16" s="19">
        <v>-10878</v>
      </c>
      <c r="J16" s="19">
        <v>-60486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-60486</v>
      </c>
      <c r="X16" s="19">
        <v>-75000</v>
      </c>
      <c r="Y16" s="19">
        <v>14514</v>
      </c>
      <c r="Z16" s="20">
        <v>-19.35</v>
      </c>
      <c r="AA16" s="21">
        <v>-150000</v>
      </c>
    </row>
    <row r="17" spans="1:27" ht="13.5">
      <c r="A17" s="23" t="s">
        <v>44</v>
      </c>
      <c r="B17" s="24"/>
      <c r="C17" s="25">
        <f aca="true" t="shared" si="0" ref="C17:Y17">SUM(C6:C16)</f>
        <v>53495250</v>
      </c>
      <c r="D17" s="25">
        <f>SUM(D6:D16)</f>
        <v>0</v>
      </c>
      <c r="E17" s="26">
        <f t="shared" si="0"/>
        <v>70333893</v>
      </c>
      <c r="F17" s="27">
        <f t="shared" si="0"/>
        <v>70333893</v>
      </c>
      <c r="G17" s="27">
        <f t="shared" si="0"/>
        <v>56695642</v>
      </c>
      <c r="H17" s="27">
        <f t="shared" si="0"/>
        <v>-830443</v>
      </c>
      <c r="I17" s="27">
        <f t="shared" si="0"/>
        <v>-14216837</v>
      </c>
      <c r="J17" s="27">
        <f t="shared" si="0"/>
        <v>41648362</v>
      </c>
      <c r="K17" s="27">
        <f t="shared" si="0"/>
        <v>-8108106</v>
      </c>
      <c r="L17" s="27">
        <f t="shared" si="0"/>
        <v>-7566004</v>
      </c>
      <c r="M17" s="27">
        <f t="shared" si="0"/>
        <v>37741666</v>
      </c>
      <c r="N17" s="27">
        <f t="shared" si="0"/>
        <v>22067556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63715918</v>
      </c>
      <c r="X17" s="27">
        <f t="shared" si="0"/>
        <v>63604780</v>
      </c>
      <c r="Y17" s="27">
        <f t="shared" si="0"/>
        <v>111138</v>
      </c>
      <c r="Z17" s="28">
        <f>+IF(X17&lt;&gt;0,+(Y17/X17)*100,0)</f>
        <v>0.17473215063396177</v>
      </c>
      <c r="AA17" s="29">
        <f>SUM(AA6:AA16)</f>
        <v>70333893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-48956109</v>
      </c>
      <c r="D26" s="17"/>
      <c r="E26" s="18">
        <v>-58590000</v>
      </c>
      <c r="F26" s="19">
        <v>-58590000</v>
      </c>
      <c r="G26" s="19">
        <v>-3536487</v>
      </c>
      <c r="H26" s="19">
        <v>-10083403</v>
      </c>
      <c r="I26" s="19">
        <v>-9184904</v>
      </c>
      <c r="J26" s="19">
        <v>-22804794</v>
      </c>
      <c r="K26" s="19">
        <v>-5151402</v>
      </c>
      <c r="L26" s="19">
        <v>-722076</v>
      </c>
      <c r="M26" s="19">
        <v>-15594025</v>
      </c>
      <c r="N26" s="19">
        <v>-21467503</v>
      </c>
      <c r="O26" s="19"/>
      <c r="P26" s="19"/>
      <c r="Q26" s="19"/>
      <c r="R26" s="19"/>
      <c r="S26" s="19"/>
      <c r="T26" s="19"/>
      <c r="U26" s="19"/>
      <c r="V26" s="19"/>
      <c r="W26" s="19">
        <v>-44272297</v>
      </c>
      <c r="X26" s="19">
        <v>-29295000</v>
      </c>
      <c r="Y26" s="19">
        <v>-14977297</v>
      </c>
      <c r="Z26" s="20">
        <v>51.13</v>
      </c>
      <c r="AA26" s="21">
        <v>-58590000</v>
      </c>
    </row>
    <row r="27" spans="1:27" ht="13.5">
      <c r="A27" s="23" t="s">
        <v>51</v>
      </c>
      <c r="B27" s="24"/>
      <c r="C27" s="25">
        <f aca="true" t="shared" si="1" ref="C27:Y27">SUM(C21:C26)</f>
        <v>-48956109</v>
      </c>
      <c r="D27" s="25">
        <f>SUM(D21:D26)</f>
        <v>0</v>
      </c>
      <c r="E27" s="26">
        <f t="shared" si="1"/>
        <v>-58590000</v>
      </c>
      <c r="F27" s="27">
        <f t="shared" si="1"/>
        <v>-58590000</v>
      </c>
      <c r="G27" s="27">
        <f t="shared" si="1"/>
        <v>-3536487</v>
      </c>
      <c r="H27" s="27">
        <f t="shared" si="1"/>
        <v>-10083403</v>
      </c>
      <c r="I27" s="27">
        <f t="shared" si="1"/>
        <v>-9184904</v>
      </c>
      <c r="J27" s="27">
        <f t="shared" si="1"/>
        <v>-22804794</v>
      </c>
      <c r="K27" s="27">
        <f t="shared" si="1"/>
        <v>-5151402</v>
      </c>
      <c r="L27" s="27">
        <f t="shared" si="1"/>
        <v>-722076</v>
      </c>
      <c r="M27" s="27">
        <f t="shared" si="1"/>
        <v>-15594025</v>
      </c>
      <c r="N27" s="27">
        <f t="shared" si="1"/>
        <v>-21467503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-44272297</v>
      </c>
      <c r="X27" s="27">
        <f t="shared" si="1"/>
        <v>-29295000</v>
      </c>
      <c r="Y27" s="27">
        <f t="shared" si="1"/>
        <v>-14977297</v>
      </c>
      <c r="Z27" s="28">
        <f>+IF(X27&lt;&gt;0,+(Y27/X27)*100,0)</f>
        <v>51.1257791431985</v>
      </c>
      <c r="AA27" s="29">
        <f>SUM(AA21:AA26)</f>
        <v>-58590000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-2222957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-2222957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2316184</v>
      </c>
      <c r="D38" s="31">
        <f>+D17+D27+D36</f>
        <v>0</v>
      </c>
      <c r="E38" s="32">
        <f t="shared" si="3"/>
        <v>11743893</v>
      </c>
      <c r="F38" s="33">
        <f t="shared" si="3"/>
        <v>11743893</v>
      </c>
      <c r="G38" s="33">
        <f t="shared" si="3"/>
        <v>53159155</v>
      </c>
      <c r="H38" s="33">
        <f t="shared" si="3"/>
        <v>-10913846</v>
      </c>
      <c r="I38" s="33">
        <f t="shared" si="3"/>
        <v>-23401741</v>
      </c>
      <c r="J38" s="33">
        <f t="shared" si="3"/>
        <v>18843568</v>
      </c>
      <c r="K38" s="33">
        <f t="shared" si="3"/>
        <v>-13259508</v>
      </c>
      <c r="L38" s="33">
        <f t="shared" si="3"/>
        <v>-8288080</v>
      </c>
      <c r="M38" s="33">
        <f t="shared" si="3"/>
        <v>22147641</v>
      </c>
      <c r="N38" s="33">
        <f t="shared" si="3"/>
        <v>600053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19443621</v>
      </c>
      <c r="X38" s="33">
        <f t="shared" si="3"/>
        <v>34309780</v>
      </c>
      <c r="Y38" s="33">
        <f t="shared" si="3"/>
        <v>-14866159</v>
      </c>
      <c r="Z38" s="34">
        <f>+IF(X38&lt;&gt;0,+(Y38/X38)*100,0)</f>
        <v>-43.329216917158895</v>
      </c>
      <c r="AA38" s="35">
        <f>+AA17+AA27+AA36</f>
        <v>11743893</v>
      </c>
    </row>
    <row r="39" spans="1:27" ht="13.5">
      <c r="A39" s="22" t="s">
        <v>59</v>
      </c>
      <c r="B39" s="16"/>
      <c r="C39" s="31">
        <v>13844711</v>
      </c>
      <c r="D39" s="31"/>
      <c r="E39" s="32">
        <v>14123687</v>
      </c>
      <c r="F39" s="33">
        <v>14123687</v>
      </c>
      <c r="G39" s="33">
        <v>16116992</v>
      </c>
      <c r="H39" s="33">
        <v>69276147</v>
      </c>
      <c r="I39" s="33">
        <v>58362301</v>
      </c>
      <c r="J39" s="33">
        <v>16116992</v>
      </c>
      <c r="K39" s="33">
        <v>34960560</v>
      </c>
      <c r="L39" s="33">
        <v>21701052</v>
      </c>
      <c r="M39" s="33">
        <v>13412972</v>
      </c>
      <c r="N39" s="33">
        <v>34960560</v>
      </c>
      <c r="O39" s="33"/>
      <c r="P39" s="33"/>
      <c r="Q39" s="33"/>
      <c r="R39" s="33"/>
      <c r="S39" s="33"/>
      <c r="T39" s="33"/>
      <c r="U39" s="33"/>
      <c r="V39" s="33"/>
      <c r="W39" s="33">
        <v>16116992</v>
      </c>
      <c r="X39" s="33">
        <v>14123687</v>
      </c>
      <c r="Y39" s="33">
        <v>1993305</v>
      </c>
      <c r="Z39" s="34">
        <v>14.11</v>
      </c>
      <c r="AA39" s="35">
        <v>14123687</v>
      </c>
    </row>
    <row r="40" spans="1:27" ht="13.5">
      <c r="A40" s="41" t="s">
        <v>60</v>
      </c>
      <c r="B40" s="42"/>
      <c r="C40" s="43">
        <v>16160895</v>
      </c>
      <c r="D40" s="43"/>
      <c r="E40" s="44">
        <v>25867580</v>
      </c>
      <c r="F40" s="45">
        <v>25867580</v>
      </c>
      <c r="G40" s="45">
        <v>69276147</v>
      </c>
      <c r="H40" s="45">
        <v>58362301</v>
      </c>
      <c r="I40" s="45">
        <v>34960560</v>
      </c>
      <c r="J40" s="45">
        <v>34960560</v>
      </c>
      <c r="K40" s="45">
        <v>21701052</v>
      </c>
      <c r="L40" s="45">
        <v>13412972</v>
      </c>
      <c r="M40" s="45">
        <v>35560613</v>
      </c>
      <c r="N40" s="45">
        <v>35560613</v>
      </c>
      <c r="O40" s="45"/>
      <c r="P40" s="45"/>
      <c r="Q40" s="45"/>
      <c r="R40" s="45"/>
      <c r="S40" s="45"/>
      <c r="T40" s="45"/>
      <c r="U40" s="45"/>
      <c r="V40" s="45"/>
      <c r="W40" s="45">
        <v>35560613</v>
      </c>
      <c r="X40" s="45">
        <v>48433467</v>
      </c>
      <c r="Y40" s="45">
        <v>-12872854</v>
      </c>
      <c r="Z40" s="46">
        <v>-26.58</v>
      </c>
      <c r="AA40" s="47">
        <v>25867580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9816000</v>
      </c>
      <c r="F6" s="19">
        <v>9816000</v>
      </c>
      <c r="G6" s="19"/>
      <c r="H6" s="19">
        <v>327167</v>
      </c>
      <c r="I6" s="19">
        <v>342323</v>
      </c>
      <c r="J6" s="19">
        <v>669490</v>
      </c>
      <c r="K6" s="19">
        <v>276829</v>
      </c>
      <c r="L6" s="19">
        <v>1393419</v>
      </c>
      <c r="M6" s="19">
        <v>186946</v>
      </c>
      <c r="N6" s="19">
        <v>1857194</v>
      </c>
      <c r="O6" s="19"/>
      <c r="P6" s="19"/>
      <c r="Q6" s="19"/>
      <c r="R6" s="19"/>
      <c r="S6" s="19"/>
      <c r="T6" s="19"/>
      <c r="U6" s="19"/>
      <c r="V6" s="19"/>
      <c r="W6" s="19">
        <v>2526684</v>
      </c>
      <c r="X6" s="19">
        <v>4908000</v>
      </c>
      <c r="Y6" s="19">
        <v>-2381316</v>
      </c>
      <c r="Z6" s="20">
        <v>-48.52</v>
      </c>
      <c r="AA6" s="21">
        <v>9816000</v>
      </c>
    </row>
    <row r="7" spans="1:27" ht="13.5">
      <c r="A7" s="22" t="s">
        <v>34</v>
      </c>
      <c r="B7" s="16"/>
      <c r="C7" s="17"/>
      <c r="D7" s="17"/>
      <c r="E7" s="18">
        <v>1359000</v>
      </c>
      <c r="F7" s="19">
        <v>1359000</v>
      </c>
      <c r="G7" s="19"/>
      <c r="H7" s="19">
        <v>1203</v>
      </c>
      <c r="I7" s="19">
        <v>758</v>
      </c>
      <c r="J7" s="19">
        <v>1961</v>
      </c>
      <c r="K7" s="19"/>
      <c r="L7" s="19">
        <v>22521</v>
      </c>
      <c r="M7" s="19">
        <v>19006</v>
      </c>
      <c r="N7" s="19">
        <v>41527</v>
      </c>
      <c r="O7" s="19"/>
      <c r="P7" s="19"/>
      <c r="Q7" s="19"/>
      <c r="R7" s="19"/>
      <c r="S7" s="19"/>
      <c r="T7" s="19"/>
      <c r="U7" s="19"/>
      <c r="V7" s="19"/>
      <c r="W7" s="19">
        <v>43488</v>
      </c>
      <c r="X7" s="19">
        <v>679500</v>
      </c>
      <c r="Y7" s="19">
        <v>-636012</v>
      </c>
      <c r="Z7" s="20">
        <v>-93.6</v>
      </c>
      <c r="AA7" s="21">
        <v>1359000</v>
      </c>
    </row>
    <row r="8" spans="1:27" ht="13.5">
      <c r="A8" s="22" t="s">
        <v>35</v>
      </c>
      <c r="B8" s="16"/>
      <c r="C8" s="17"/>
      <c r="D8" s="17"/>
      <c r="E8" s="18">
        <v>3213000</v>
      </c>
      <c r="F8" s="19">
        <v>3213000</v>
      </c>
      <c r="G8" s="19"/>
      <c r="H8" s="19">
        <v>8279295</v>
      </c>
      <c r="I8" s="19">
        <v>7681697</v>
      </c>
      <c r="J8" s="19">
        <v>15960992</v>
      </c>
      <c r="K8" s="19">
        <v>16544735</v>
      </c>
      <c r="L8" s="19">
        <v>177690</v>
      </c>
      <c r="M8" s="19">
        <v>37654280</v>
      </c>
      <c r="N8" s="19">
        <v>54376705</v>
      </c>
      <c r="O8" s="19"/>
      <c r="P8" s="19"/>
      <c r="Q8" s="19"/>
      <c r="R8" s="19"/>
      <c r="S8" s="19"/>
      <c r="T8" s="19"/>
      <c r="U8" s="19"/>
      <c r="V8" s="19"/>
      <c r="W8" s="19">
        <v>70337697</v>
      </c>
      <c r="X8" s="19">
        <v>1671996</v>
      </c>
      <c r="Y8" s="19">
        <v>68665701</v>
      </c>
      <c r="Z8" s="20">
        <v>4106.81</v>
      </c>
      <c r="AA8" s="21">
        <v>3213000</v>
      </c>
    </row>
    <row r="9" spans="1:27" ht="13.5">
      <c r="A9" s="22" t="s">
        <v>36</v>
      </c>
      <c r="B9" s="16"/>
      <c r="C9" s="17"/>
      <c r="D9" s="17"/>
      <c r="E9" s="18">
        <v>118168320</v>
      </c>
      <c r="F9" s="19">
        <v>118168320</v>
      </c>
      <c r="G9" s="19"/>
      <c r="H9" s="19"/>
      <c r="I9" s="19">
        <v>30381000</v>
      </c>
      <c r="J9" s="19">
        <v>30381000</v>
      </c>
      <c r="K9" s="19">
        <v>4000000</v>
      </c>
      <c r="L9" s="19">
        <v>5594000</v>
      </c>
      <c r="M9" s="19">
        <v>19008000</v>
      </c>
      <c r="N9" s="19">
        <v>28602000</v>
      </c>
      <c r="O9" s="19"/>
      <c r="P9" s="19"/>
      <c r="Q9" s="19"/>
      <c r="R9" s="19"/>
      <c r="S9" s="19"/>
      <c r="T9" s="19"/>
      <c r="U9" s="19"/>
      <c r="V9" s="19"/>
      <c r="W9" s="19">
        <v>58983000</v>
      </c>
      <c r="X9" s="19">
        <v>78778666</v>
      </c>
      <c r="Y9" s="19">
        <v>-19795666</v>
      </c>
      <c r="Z9" s="20">
        <v>-25.13</v>
      </c>
      <c r="AA9" s="21">
        <v>118168320</v>
      </c>
    </row>
    <row r="10" spans="1:27" ht="13.5">
      <c r="A10" s="22" t="s">
        <v>37</v>
      </c>
      <c r="B10" s="16"/>
      <c r="C10" s="17"/>
      <c r="D10" s="17"/>
      <c r="E10" s="18">
        <v>23800000</v>
      </c>
      <c r="F10" s="19">
        <v>23800000</v>
      </c>
      <c r="G10" s="19"/>
      <c r="H10" s="19"/>
      <c r="I10" s="19">
        <v>6892000</v>
      </c>
      <c r="J10" s="19">
        <v>6892000</v>
      </c>
      <c r="K10" s="19"/>
      <c r="L10" s="19"/>
      <c r="M10" s="19">
        <v>7366000</v>
      </c>
      <c r="N10" s="19">
        <v>7366000</v>
      </c>
      <c r="O10" s="19"/>
      <c r="P10" s="19"/>
      <c r="Q10" s="19"/>
      <c r="R10" s="19"/>
      <c r="S10" s="19"/>
      <c r="T10" s="19"/>
      <c r="U10" s="19"/>
      <c r="V10" s="19"/>
      <c r="W10" s="19">
        <v>14258000</v>
      </c>
      <c r="X10" s="19">
        <v>15866666</v>
      </c>
      <c r="Y10" s="19">
        <v>-1608666</v>
      </c>
      <c r="Z10" s="20">
        <v>-10.14</v>
      </c>
      <c r="AA10" s="21">
        <v>23800000</v>
      </c>
    </row>
    <row r="11" spans="1:27" ht="13.5">
      <c r="A11" s="22" t="s">
        <v>38</v>
      </c>
      <c r="B11" s="16"/>
      <c r="C11" s="17"/>
      <c r="D11" s="17"/>
      <c r="E11" s="18">
        <v>1037000</v>
      </c>
      <c r="F11" s="19">
        <v>1037000</v>
      </c>
      <c r="G11" s="19"/>
      <c r="H11" s="19">
        <v>32551</v>
      </c>
      <c r="I11" s="19">
        <v>88205</v>
      </c>
      <c r="J11" s="19">
        <v>120756</v>
      </c>
      <c r="K11" s="19">
        <v>93976</v>
      </c>
      <c r="L11" s="19">
        <v>29519</v>
      </c>
      <c r="M11" s="19">
        <v>139070</v>
      </c>
      <c r="N11" s="19">
        <v>262565</v>
      </c>
      <c r="O11" s="19"/>
      <c r="P11" s="19"/>
      <c r="Q11" s="19"/>
      <c r="R11" s="19"/>
      <c r="S11" s="19"/>
      <c r="T11" s="19"/>
      <c r="U11" s="19"/>
      <c r="V11" s="19"/>
      <c r="W11" s="19">
        <v>383321</v>
      </c>
      <c r="X11" s="19">
        <v>518502</v>
      </c>
      <c r="Y11" s="19">
        <v>-135181</v>
      </c>
      <c r="Z11" s="20">
        <v>-26.07</v>
      </c>
      <c r="AA11" s="21">
        <v>1037000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-101559430</v>
      </c>
      <c r="F14" s="19">
        <v>-101559430</v>
      </c>
      <c r="G14" s="19"/>
      <c r="H14" s="19">
        <v>-14021764</v>
      </c>
      <c r="I14" s="19">
        <v>-19151464</v>
      </c>
      <c r="J14" s="19">
        <v>-33173228</v>
      </c>
      <c r="K14" s="19">
        <v>-25723502</v>
      </c>
      <c r="L14" s="19">
        <v>-10383641</v>
      </c>
      <c r="M14" s="19">
        <v>-52341567</v>
      </c>
      <c r="N14" s="19">
        <v>-88448710</v>
      </c>
      <c r="O14" s="19"/>
      <c r="P14" s="19"/>
      <c r="Q14" s="19"/>
      <c r="R14" s="19"/>
      <c r="S14" s="19"/>
      <c r="T14" s="19"/>
      <c r="U14" s="19"/>
      <c r="V14" s="19"/>
      <c r="W14" s="19">
        <v>-121621938</v>
      </c>
      <c r="X14" s="19">
        <v>-52580100</v>
      </c>
      <c r="Y14" s="19">
        <v>-69041838</v>
      </c>
      <c r="Z14" s="20">
        <v>131.31</v>
      </c>
      <c r="AA14" s="21">
        <v>-101559430</v>
      </c>
    </row>
    <row r="15" spans="1:27" ht="13.5">
      <c r="A15" s="22" t="s">
        <v>42</v>
      </c>
      <c r="B15" s="16"/>
      <c r="C15" s="17"/>
      <c r="D15" s="17"/>
      <c r="E15" s="18">
        <v>-350001</v>
      </c>
      <c r="F15" s="19">
        <v>-350001</v>
      </c>
      <c r="G15" s="19"/>
      <c r="H15" s="19">
        <v>-2745</v>
      </c>
      <c r="I15" s="19">
        <v>-599</v>
      </c>
      <c r="J15" s="19">
        <v>-3344</v>
      </c>
      <c r="K15" s="19">
        <v>-3437</v>
      </c>
      <c r="L15" s="19">
        <v>-140</v>
      </c>
      <c r="M15" s="19">
        <v>-5651</v>
      </c>
      <c r="N15" s="19">
        <v>-9228</v>
      </c>
      <c r="O15" s="19"/>
      <c r="P15" s="19"/>
      <c r="Q15" s="19"/>
      <c r="R15" s="19"/>
      <c r="S15" s="19"/>
      <c r="T15" s="19"/>
      <c r="U15" s="19"/>
      <c r="V15" s="19"/>
      <c r="W15" s="19">
        <v>-12572</v>
      </c>
      <c r="X15" s="19">
        <v>-175002</v>
      </c>
      <c r="Y15" s="19">
        <v>162430</v>
      </c>
      <c r="Z15" s="20">
        <v>-92.82</v>
      </c>
      <c r="AA15" s="21">
        <v>-350001</v>
      </c>
    </row>
    <row r="16" spans="1:27" ht="13.5">
      <c r="A16" s="22" t="s">
        <v>43</v>
      </c>
      <c r="B16" s="16"/>
      <c r="C16" s="17"/>
      <c r="D16" s="17"/>
      <c r="E16" s="18">
        <v>-20810000</v>
      </c>
      <c r="F16" s="19">
        <v>-20810000</v>
      </c>
      <c r="G16" s="19"/>
      <c r="H16" s="19">
        <v>-26335</v>
      </c>
      <c r="I16" s="19">
        <v>-914046</v>
      </c>
      <c r="J16" s="19">
        <v>-940381</v>
      </c>
      <c r="K16" s="19">
        <v>-3432260</v>
      </c>
      <c r="L16" s="19">
        <v>-3959761</v>
      </c>
      <c r="M16" s="19"/>
      <c r="N16" s="19">
        <v>-7392021</v>
      </c>
      <c r="O16" s="19"/>
      <c r="P16" s="19"/>
      <c r="Q16" s="19"/>
      <c r="R16" s="19"/>
      <c r="S16" s="19"/>
      <c r="T16" s="19"/>
      <c r="U16" s="19"/>
      <c r="V16" s="19"/>
      <c r="W16" s="19">
        <v>-8332402</v>
      </c>
      <c r="X16" s="19">
        <v>-10405002</v>
      </c>
      <c r="Y16" s="19">
        <v>2072600</v>
      </c>
      <c r="Z16" s="20">
        <v>-19.92</v>
      </c>
      <c r="AA16" s="21">
        <v>-20810000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34673889</v>
      </c>
      <c r="F17" s="27">
        <f t="shared" si="0"/>
        <v>34673889</v>
      </c>
      <c r="G17" s="27">
        <f t="shared" si="0"/>
        <v>0</v>
      </c>
      <c r="H17" s="27">
        <f t="shared" si="0"/>
        <v>-5410628</v>
      </c>
      <c r="I17" s="27">
        <f t="shared" si="0"/>
        <v>25319874</v>
      </c>
      <c r="J17" s="27">
        <f t="shared" si="0"/>
        <v>19909246</v>
      </c>
      <c r="K17" s="27">
        <f t="shared" si="0"/>
        <v>-8243659</v>
      </c>
      <c r="L17" s="27">
        <f t="shared" si="0"/>
        <v>-7126393</v>
      </c>
      <c r="M17" s="27">
        <f t="shared" si="0"/>
        <v>12026084</v>
      </c>
      <c r="N17" s="27">
        <f t="shared" si="0"/>
        <v>-3343968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16565278</v>
      </c>
      <c r="X17" s="27">
        <f t="shared" si="0"/>
        <v>39263226</v>
      </c>
      <c r="Y17" s="27">
        <f t="shared" si="0"/>
        <v>-22697948</v>
      </c>
      <c r="Z17" s="28">
        <f>+IF(X17&lt;&gt;0,+(Y17/X17)*100,0)</f>
        <v>-57.80968685558339</v>
      </c>
      <c r="AA17" s="29">
        <f>SUM(AA6:AA16)</f>
        <v>34673889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-23800000</v>
      </c>
      <c r="F26" s="19">
        <v>-23800000</v>
      </c>
      <c r="G26" s="19"/>
      <c r="H26" s="19"/>
      <c r="I26" s="19">
        <v>-6892000</v>
      </c>
      <c r="J26" s="19">
        <v>-6892000</v>
      </c>
      <c r="K26" s="19"/>
      <c r="L26" s="19">
        <v>-230280</v>
      </c>
      <c r="M26" s="19">
        <v>-4931173</v>
      </c>
      <c r="N26" s="19">
        <v>-5161453</v>
      </c>
      <c r="O26" s="19"/>
      <c r="P26" s="19"/>
      <c r="Q26" s="19"/>
      <c r="R26" s="19"/>
      <c r="S26" s="19"/>
      <c r="T26" s="19"/>
      <c r="U26" s="19"/>
      <c r="V26" s="19"/>
      <c r="W26" s="19">
        <v>-12053453</v>
      </c>
      <c r="X26" s="19">
        <v>-11899998</v>
      </c>
      <c r="Y26" s="19">
        <v>-153455</v>
      </c>
      <c r="Z26" s="20">
        <v>1.29</v>
      </c>
      <c r="AA26" s="21">
        <v>-23800000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-23800000</v>
      </c>
      <c r="F27" s="27">
        <f t="shared" si="1"/>
        <v>-23800000</v>
      </c>
      <c r="G27" s="27">
        <f t="shared" si="1"/>
        <v>0</v>
      </c>
      <c r="H27" s="27">
        <f t="shared" si="1"/>
        <v>0</v>
      </c>
      <c r="I27" s="27">
        <f t="shared" si="1"/>
        <v>-6892000</v>
      </c>
      <c r="J27" s="27">
        <f t="shared" si="1"/>
        <v>-6892000</v>
      </c>
      <c r="K27" s="27">
        <f t="shared" si="1"/>
        <v>0</v>
      </c>
      <c r="L27" s="27">
        <f t="shared" si="1"/>
        <v>-230280</v>
      </c>
      <c r="M27" s="27">
        <f t="shared" si="1"/>
        <v>-4931173</v>
      </c>
      <c r="N27" s="27">
        <f t="shared" si="1"/>
        <v>-5161453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-12053453</v>
      </c>
      <c r="X27" s="27">
        <f t="shared" si="1"/>
        <v>-11899998</v>
      </c>
      <c r="Y27" s="27">
        <f t="shared" si="1"/>
        <v>-153455</v>
      </c>
      <c r="Z27" s="28">
        <f>+IF(X27&lt;&gt;0,+(Y27/X27)*100,0)</f>
        <v>1.2895380318551313</v>
      </c>
      <c r="AA27" s="29">
        <f>SUM(AA21:AA26)</f>
        <v>-23800000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-783476</v>
      </c>
      <c r="F35" s="19">
        <v>-783476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-391500</v>
      </c>
      <c r="Y35" s="19">
        <v>391500</v>
      </c>
      <c r="Z35" s="20">
        <v>-100</v>
      </c>
      <c r="AA35" s="21">
        <v>-783476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-783476</v>
      </c>
      <c r="F36" s="27">
        <f t="shared" si="2"/>
        <v>-783476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-391500</v>
      </c>
      <c r="Y36" s="27">
        <f t="shared" si="2"/>
        <v>391500</v>
      </c>
      <c r="Z36" s="28">
        <f>+IF(X36&lt;&gt;0,+(Y36/X36)*100,0)</f>
        <v>-100</v>
      </c>
      <c r="AA36" s="29">
        <f>SUM(AA31:AA35)</f>
        <v>-783476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10090413</v>
      </c>
      <c r="F38" s="33">
        <f t="shared" si="3"/>
        <v>10090413</v>
      </c>
      <c r="G38" s="33">
        <f t="shared" si="3"/>
        <v>0</v>
      </c>
      <c r="H38" s="33">
        <f t="shared" si="3"/>
        <v>-5410628</v>
      </c>
      <c r="I38" s="33">
        <f t="shared" si="3"/>
        <v>18427874</v>
      </c>
      <c r="J38" s="33">
        <f t="shared" si="3"/>
        <v>13017246</v>
      </c>
      <c r="K38" s="33">
        <f t="shared" si="3"/>
        <v>-8243659</v>
      </c>
      <c r="L38" s="33">
        <f t="shared" si="3"/>
        <v>-7356673</v>
      </c>
      <c r="M38" s="33">
        <f t="shared" si="3"/>
        <v>7094911</v>
      </c>
      <c r="N38" s="33">
        <f t="shared" si="3"/>
        <v>-8505421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4511825</v>
      </c>
      <c r="X38" s="33">
        <f t="shared" si="3"/>
        <v>26971728</v>
      </c>
      <c r="Y38" s="33">
        <f t="shared" si="3"/>
        <v>-22459903</v>
      </c>
      <c r="Z38" s="34">
        <f>+IF(X38&lt;&gt;0,+(Y38/X38)*100,0)</f>
        <v>-83.27202098434331</v>
      </c>
      <c r="AA38" s="35">
        <f>+AA17+AA27+AA36</f>
        <v>10090413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>
        <v>-5410628</v>
      </c>
      <c r="J39" s="33"/>
      <c r="K39" s="33">
        <v>13017246</v>
      </c>
      <c r="L39" s="33">
        <v>4773587</v>
      </c>
      <c r="M39" s="33">
        <v>-2583086</v>
      </c>
      <c r="N39" s="33">
        <v>13017246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10090413</v>
      </c>
      <c r="F40" s="45">
        <v>10090413</v>
      </c>
      <c r="G40" s="45"/>
      <c r="H40" s="45">
        <v>-5410628</v>
      </c>
      <c r="I40" s="45">
        <v>13017246</v>
      </c>
      <c r="J40" s="45">
        <v>13017246</v>
      </c>
      <c r="K40" s="45">
        <v>4773587</v>
      </c>
      <c r="L40" s="45">
        <v>-2583086</v>
      </c>
      <c r="M40" s="45">
        <v>4511825</v>
      </c>
      <c r="N40" s="45">
        <v>4511825</v>
      </c>
      <c r="O40" s="45"/>
      <c r="P40" s="45"/>
      <c r="Q40" s="45"/>
      <c r="R40" s="45"/>
      <c r="S40" s="45"/>
      <c r="T40" s="45"/>
      <c r="U40" s="45"/>
      <c r="V40" s="45"/>
      <c r="W40" s="45">
        <v>4511825</v>
      </c>
      <c r="X40" s="45">
        <v>26971728</v>
      </c>
      <c r="Y40" s="45">
        <v>-22459903</v>
      </c>
      <c r="Z40" s="46">
        <v>-83.27</v>
      </c>
      <c r="AA40" s="47">
        <v>10090413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23260011</v>
      </c>
      <c r="D7" s="17"/>
      <c r="E7" s="18">
        <v>21995578</v>
      </c>
      <c r="F7" s="19">
        <v>21995578</v>
      </c>
      <c r="G7" s="19">
        <v>1534412</v>
      </c>
      <c r="H7" s="19">
        <v>1154516</v>
      </c>
      <c r="I7" s="19">
        <v>1475637</v>
      </c>
      <c r="J7" s="19">
        <v>4164565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4164565</v>
      </c>
      <c r="X7" s="19">
        <v>11003916</v>
      </c>
      <c r="Y7" s="19">
        <v>-6839351</v>
      </c>
      <c r="Z7" s="20">
        <v>-62.15</v>
      </c>
      <c r="AA7" s="21">
        <v>21995578</v>
      </c>
    </row>
    <row r="8" spans="1:27" ht="13.5">
      <c r="A8" s="22" t="s">
        <v>35</v>
      </c>
      <c r="B8" s="16"/>
      <c r="C8" s="17">
        <v>11337484</v>
      </c>
      <c r="D8" s="17"/>
      <c r="E8" s="18">
        <v>26914740</v>
      </c>
      <c r="F8" s="19">
        <v>26914740</v>
      </c>
      <c r="G8" s="19">
        <v>132916836</v>
      </c>
      <c r="H8" s="19">
        <v>4430783</v>
      </c>
      <c r="I8" s="19">
        <v>12913239</v>
      </c>
      <c r="J8" s="19">
        <v>150260858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150260858</v>
      </c>
      <c r="X8" s="19">
        <v>13457370</v>
      </c>
      <c r="Y8" s="19">
        <v>136803488</v>
      </c>
      <c r="Z8" s="20">
        <v>1016.57</v>
      </c>
      <c r="AA8" s="21">
        <v>26914740</v>
      </c>
    </row>
    <row r="9" spans="1:27" ht="13.5">
      <c r="A9" s="22" t="s">
        <v>36</v>
      </c>
      <c r="B9" s="16"/>
      <c r="C9" s="17">
        <v>299770636</v>
      </c>
      <c r="D9" s="17"/>
      <c r="E9" s="18">
        <v>306688100</v>
      </c>
      <c r="F9" s="19">
        <v>306688100</v>
      </c>
      <c r="G9" s="19">
        <v>125477000</v>
      </c>
      <c r="H9" s="19">
        <v>1573000</v>
      </c>
      <c r="I9" s="19"/>
      <c r="J9" s="19">
        <v>127050000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127050000</v>
      </c>
      <c r="X9" s="19">
        <v>205847400</v>
      </c>
      <c r="Y9" s="19">
        <v>-78797400</v>
      </c>
      <c r="Z9" s="20">
        <v>-38.28</v>
      </c>
      <c r="AA9" s="21">
        <v>306688100</v>
      </c>
    </row>
    <row r="10" spans="1:27" ht="13.5">
      <c r="A10" s="22" t="s">
        <v>37</v>
      </c>
      <c r="B10" s="16"/>
      <c r="C10" s="17">
        <v>222693064</v>
      </c>
      <c r="D10" s="17"/>
      <c r="E10" s="18">
        <v>267516900</v>
      </c>
      <c r="F10" s="19">
        <v>267516900</v>
      </c>
      <c r="G10" s="19">
        <v>71250000</v>
      </c>
      <c r="H10" s="19"/>
      <c r="I10" s="19"/>
      <c r="J10" s="19">
        <v>71250000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71250000</v>
      </c>
      <c r="X10" s="19">
        <v>201801600</v>
      </c>
      <c r="Y10" s="19">
        <v>-130551600</v>
      </c>
      <c r="Z10" s="20">
        <v>-64.69</v>
      </c>
      <c r="AA10" s="21">
        <v>267516900</v>
      </c>
    </row>
    <row r="11" spans="1:27" ht="13.5">
      <c r="A11" s="22" t="s">
        <v>38</v>
      </c>
      <c r="B11" s="16"/>
      <c r="C11" s="17">
        <v>7323414</v>
      </c>
      <c r="D11" s="17"/>
      <c r="E11" s="18">
        <v>323772</v>
      </c>
      <c r="F11" s="19">
        <v>323772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161886</v>
      </c>
      <c r="Y11" s="19">
        <v>-161886</v>
      </c>
      <c r="Z11" s="20">
        <v>-100</v>
      </c>
      <c r="AA11" s="21">
        <v>323772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-308852622</v>
      </c>
      <c r="D14" s="17"/>
      <c r="E14" s="18">
        <v>-321822496</v>
      </c>
      <c r="F14" s="19">
        <v>-321822496</v>
      </c>
      <c r="G14" s="19">
        <v>-62046886</v>
      </c>
      <c r="H14" s="19">
        <v>-41897709</v>
      </c>
      <c r="I14" s="19">
        <v>-40886556</v>
      </c>
      <c r="J14" s="19">
        <v>-144831151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-144831151</v>
      </c>
      <c r="X14" s="19">
        <v>-162725898</v>
      </c>
      <c r="Y14" s="19">
        <v>17894747</v>
      </c>
      <c r="Z14" s="20">
        <v>-11</v>
      </c>
      <c r="AA14" s="21">
        <v>-321822496</v>
      </c>
    </row>
    <row r="15" spans="1:27" ht="13.5">
      <c r="A15" s="22" t="s">
        <v>42</v>
      </c>
      <c r="B15" s="16"/>
      <c r="C15" s="17">
        <v>-2352023</v>
      </c>
      <c r="D15" s="17"/>
      <c r="E15" s="18">
        <v>-1049000</v>
      </c>
      <c r="F15" s="19">
        <v>-1049000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-524500</v>
      </c>
      <c r="Y15" s="19">
        <v>524500</v>
      </c>
      <c r="Z15" s="20">
        <v>-100</v>
      </c>
      <c r="AA15" s="21">
        <v>-1049000</v>
      </c>
    </row>
    <row r="16" spans="1:27" ht="13.5">
      <c r="A16" s="22" t="s">
        <v>43</v>
      </c>
      <c r="B16" s="16"/>
      <c r="C16" s="17"/>
      <c r="D16" s="17"/>
      <c r="E16" s="18">
        <v>-5558076</v>
      </c>
      <c r="F16" s="19">
        <v>-5558076</v>
      </c>
      <c r="G16" s="19">
        <v>-2779039</v>
      </c>
      <c r="H16" s="19"/>
      <c r="I16" s="19"/>
      <c r="J16" s="19">
        <v>-2779039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-2779039</v>
      </c>
      <c r="X16" s="19">
        <v>-2779038</v>
      </c>
      <c r="Y16" s="19">
        <v>-1</v>
      </c>
      <c r="Z16" s="20"/>
      <c r="AA16" s="21">
        <v>-5558076</v>
      </c>
    </row>
    <row r="17" spans="1:27" ht="13.5">
      <c r="A17" s="23" t="s">
        <v>44</v>
      </c>
      <c r="B17" s="24"/>
      <c r="C17" s="25">
        <f aca="true" t="shared" si="0" ref="C17:Y17">SUM(C6:C16)</f>
        <v>253179964</v>
      </c>
      <c r="D17" s="25">
        <f>SUM(D6:D16)</f>
        <v>0</v>
      </c>
      <c r="E17" s="26">
        <f t="shared" si="0"/>
        <v>295009518</v>
      </c>
      <c r="F17" s="27">
        <f t="shared" si="0"/>
        <v>295009518</v>
      </c>
      <c r="G17" s="27">
        <f t="shared" si="0"/>
        <v>266352323</v>
      </c>
      <c r="H17" s="27">
        <f t="shared" si="0"/>
        <v>-34739410</v>
      </c>
      <c r="I17" s="27">
        <f t="shared" si="0"/>
        <v>-26497680</v>
      </c>
      <c r="J17" s="27">
        <f t="shared" si="0"/>
        <v>205115233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205115233</v>
      </c>
      <c r="X17" s="27">
        <f t="shared" si="0"/>
        <v>266242736</v>
      </c>
      <c r="Y17" s="27">
        <f t="shared" si="0"/>
        <v>-61127503</v>
      </c>
      <c r="Z17" s="28">
        <f>+IF(X17&lt;&gt;0,+(Y17/X17)*100,0)</f>
        <v>-22.9593129631901</v>
      </c>
      <c r="AA17" s="29">
        <f>SUM(AA6:AA16)</f>
        <v>295009518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-233863263</v>
      </c>
      <c r="D26" s="17"/>
      <c r="E26" s="18">
        <v>-267516900</v>
      </c>
      <c r="F26" s="19">
        <v>-267516900</v>
      </c>
      <c r="G26" s="19"/>
      <c r="H26" s="19">
        <v>-33813125</v>
      </c>
      <c r="I26" s="19">
        <v>-26674858</v>
      </c>
      <c r="J26" s="19">
        <v>-60487983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-60487983</v>
      </c>
      <c r="X26" s="19">
        <v>-133758450</v>
      </c>
      <c r="Y26" s="19">
        <v>73270467</v>
      </c>
      <c r="Z26" s="20">
        <v>-54.78</v>
      </c>
      <c r="AA26" s="21">
        <v>-267516900</v>
      </c>
    </row>
    <row r="27" spans="1:27" ht="13.5">
      <c r="A27" s="23" t="s">
        <v>51</v>
      </c>
      <c r="B27" s="24"/>
      <c r="C27" s="25">
        <f aca="true" t="shared" si="1" ref="C27:Y27">SUM(C21:C26)</f>
        <v>-233863263</v>
      </c>
      <c r="D27" s="25">
        <f>SUM(D21:D26)</f>
        <v>0</v>
      </c>
      <c r="E27" s="26">
        <f t="shared" si="1"/>
        <v>-267516900</v>
      </c>
      <c r="F27" s="27">
        <f t="shared" si="1"/>
        <v>-267516900</v>
      </c>
      <c r="G27" s="27">
        <f t="shared" si="1"/>
        <v>0</v>
      </c>
      <c r="H27" s="27">
        <f t="shared" si="1"/>
        <v>-33813125</v>
      </c>
      <c r="I27" s="27">
        <f t="shared" si="1"/>
        <v>-26674858</v>
      </c>
      <c r="J27" s="27">
        <f t="shared" si="1"/>
        <v>-60487983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-60487983</v>
      </c>
      <c r="X27" s="27">
        <f t="shared" si="1"/>
        <v>-133758450</v>
      </c>
      <c r="Y27" s="27">
        <f t="shared" si="1"/>
        <v>73270467</v>
      </c>
      <c r="Z27" s="28">
        <f>+IF(X27&lt;&gt;0,+(Y27/X27)*100,0)</f>
        <v>-54.77819681672448</v>
      </c>
      <c r="AA27" s="29">
        <f>SUM(AA21:AA26)</f>
        <v>-267516900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2440</v>
      </c>
      <c r="H33" s="36">
        <v>1845</v>
      </c>
      <c r="I33" s="36">
        <v>3334</v>
      </c>
      <c r="J33" s="36">
        <v>7619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7619</v>
      </c>
      <c r="X33" s="36"/>
      <c r="Y33" s="19">
        <v>7619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-598021</v>
      </c>
      <c r="D35" s="17"/>
      <c r="E35" s="18">
        <v>-711000</v>
      </c>
      <c r="F35" s="19">
        <v>-711000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-355500</v>
      </c>
      <c r="Y35" s="19">
        <v>355500</v>
      </c>
      <c r="Z35" s="20">
        <v>-100</v>
      </c>
      <c r="AA35" s="21">
        <v>-711000</v>
      </c>
    </row>
    <row r="36" spans="1:27" ht="13.5">
      <c r="A36" s="23" t="s">
        <v>57</v>
      </c>
      <c r="B36" s="24"/>
      <c r="C36" s="25">
        <f aca="true" t="shared" si="2" ref="C36:Y36">SUM(C31:C35)</f>
        <v>-598021</v>
      </c>
      <c r="D36" s="25">
        <f>SUM(D31:D35)</f>
        <v>0</v>
      </c>
      <c r="E36" s="26">
        <f t="shared" si="2"/>
        <v>-711000</v>
      </c>
      <c r="F36" s="27">
        <f t="shared" si="2"/>
        <v>-711000</v>
      </c>
      <c r="G36" s="27">
        <f t="shared" si="2"/>
        <v>2440</v>
      </c>
      <c r="H36" s="27">
        <f t="shared" si="2"/>
        <v>1845</v>
      </c>
      <c r="I36" s="27">
        <f t="shared" si="2"/>
        <v>3334</v>
      </c>
      <c r="J36" s="27">
        <f t="shared" si="2"/>
        <v>7619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7619</v>
      </c>
      <c r="X36" s="27">
        <f t="shared" si="2"/>
        <v>-355500</v>
      </c>
      <c r="Y36" s="27">
        <f t="shared" si="2"/>
        <v>363119</v>
      </c>
      <c r="Z36" s="28">
        <f>+IF(X36&lt;&gt;0,+(Y36/X36)*100,0)</f>
        <v>-102.14317862165963</v>
      </c>
      <c r="AA36" s="29">
        <f>SUM(AA31:AA35)</f>
        <v>-711000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18718680</v>
      </c>
      <c r="D38" s="31">
        <f>+D17+D27+D36</f>
        <v>0</v>
      </c>
      <c r="E38" s="32">
        <f t="shared" si="3"/>
        <v>26781618</v>
      </c>
      <c r="F38" s="33">
        <f t="shared" si="3"/>
        <v>26781618</v>
      </c>
      <c r="G38" s="33">
        <f t="shared" si="3"/>
        <v>266354763</v>
      </c>
      <c r="H38" s="33">
        <f t="shared" si="3"/>
        <v>-68550690</v>
      </c>
      <c r="I38" s="33">
        <f t="shared" si="3"/>
        <v>-53169204</v>
      </c>
      <c r="J38" s="33">
        <f t="shared" si="3"/>
        <v>144634869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144634869</v>
      </c>
      <c r="X38" s="33">
        <f t="shared" si="3"/>
        <v>132128786</v>
      </c>
      <c r="Y38" s="33">
        <f t="shared" si="3"/>
        <v>12506083</v>
      </c>
      <c r="Z38" s="34">
        <f>+IF(X38&lt;&gt;0,+(Y38/X38)*100,0)</f>
        <v>9.465070692468181</v>
      </c>
      <c r="AA38" s="35">
        <f>+AA17+AA27+AA36</f>
        <v>26781618</v>
      </c>
    </row>
    <row r="39" spans="1:27" ht="13.5">
      <c r="A39" s="22" t="s">
        <v>59</v>
      </c>
      <c r="B39" s="16"/>
      <c r="C39" s="31">
        <v>13804730</v>
      </c>
      <c r="D39" s="31"/>
      <c r="E39" s="32">
        <v>-81476000</v>
      </c>
      <c r="F39" s="33">
        <v>-81476000</v>
      </c>
      <c r="G39" s="33">
        <v>48036621</v>
      </c>
      <c r="H39" s="33">
        <v>314391384</v>
      </c>
      <c r="I39" s="33">
        <v>245840694</v>
      </c>
      <c r="J39" s="33">
        <v>48036621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48036621</v>
      </c>
      <c r="X39" s="33">
        <v>-81476000</v>
      </c>
      <c r="Y39" s="33">
        <v>129512621</v>
      </c>
      <c r="Z39" s="34">
        <v>-158.96</v>
      </c>
      <c r="AA39" s="35">
        <v>-81476000</v>
      </c>
    </row>
    <row r="40" spans="1:27" ht="13.5">
      <c r="A40" s="41" t="s">
        <v>60</v>
      </c>
      <c r="B40" s="42"/>
      <c r="C40" s="43">
        <v>32523410</v>
      </c>
      <c r="D40" s="43"/>
      <c r="E40" s="44">
        <v>-54694382</v>
      </c>
      <c r="F40" s="45">
        <v>-54694382</v>
      </c>
      <c r="G40" s="45">
        <v>314391384</v>
      </c>
      <c r="H40" s="45">
        <v>245840694</v>
      </c>
      <c r="I40" s="45">
        <v>192671490</v>
      </c>
      <c r="J40" s="45">
        <v>192671490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50652786</v>
      </c>
      <c r="Y40" s="45">
        <v>-50652786</v>
      </c>
      <c r="Z40" s="46">
        <v>-100</v>
      </c>
      <c r="AA40" s="47">
        <v>-54694382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3056414</v>
      </c>
      <c r="D6" s="17"/>
      <c r="E6" s="18">
        <v>2619264</v>
      </c>
      <c r="F6" s="19">
        <v>2619264</v>
      </c>
      <c r="G6" s="19"/>
      <c r="H6" s="19">
        <v>2000</v>
      </c>
      <c r="I6" s="19">
        <v>102000</v>
      </c>
      <c r="J6" s="19">
        <v>104000</v>
      </c>
      <c r="K6" s="19">
        <v>1765090</v>
      </c>
      <c r="L6" s="19">
        <v>53700</v>
      </c>
      <c r="M6" s="19"/>
      <c r="N6" s="19">
        <v>1818790</v>
      </c>
      <c r="O6" s="19"/>
      <c r="P6" s="19"/>
      <c r="Q6" s="19"/>
      <c r="R6" s="19"/>
      <c r="S6" s="19"/>
      <c r="T6" s="19"/>
      <c r="U6" s="19"/>
      <c r="V6" s="19"/>
      <c r="W6" s="19">
        <v>1922790</v>
      </c>
      <c r="X6" s="19">
        <v>1309632</v>
      </c>
      <c r="Y6" s="19">
        <v>613158</v>
      </c>
      <c r="Z6" s="20">
        <v>46.82</v>
      </c>
      <c r="AA6" s="21">
        <v>2619264</v>
      </c>
    </row>
    <row r="7" spans="1:27" ht="13.5">
      <c r="A7" s="22" t="s">
        <v>34</v>
      </c>
      <c r="B7" s="16"/>
      <c r="C7" s="17">
        <v>28182</v>
      </c>
      <c r="D7" s="17"/>
      <c r="E7" s="18">
        <v>20160</v>
      </c>
      <c r="F7" s="19">
        <v>20160</v>
      </c>
      <c r="G7" s="19">
        <v>2684</v>
      </c>
      <c r="H7" s="19">
        <v>4025</v>
      </c>
      <c r="I7" s="19"/>
      <c r="J7" s="19">
        <v>6709</v>
      </c>
      <c r="K7" s="19">
        <v>2684</v>
      </c>
      <c r="L7" s="19"/>
      <c r="M7" s="19">
        <v>4026</v>
      </c>
      <c r="N7" s="19">
        <v>6710</v>
      </c>
      <c r="O7" s="19"/>
      <c r="P7" s="19"/>
      <c r="Q7" s="19"/>
      <c r="R7" s="19"/>
      <c r="S7" s="19"/>
      <c r="T7" s="19"/>
      <c r="U7" s="19"/>
      <c r="V7" s="19"/>
      <c r="W7" s="19">
        <v>13419</v>
      </c>
      <c r="X7" s="19">
        <v>10080</v>
      </c>
      <c r="Y7" s="19">
        <v>3339</v>
      </c>
      <c r="Z7" s="20">
        <v>33.13</v>
      </c>
      <c r="AA7" s="21">
        <v>20160</v>
      </c>
    </row>
    <row r="8" spans="1:27" ht="13.5">
      <c r="A8" s="22" t="s">
        <v>35</v>
      </c>
      <c r="B8" s="16"/>
      <c r="C8" s="17">
        <v>550411</v>
      </c>
      <c r="D8" s="17"/>
      <c r="E8" s="18">
        <v>467004</v>
      </c>
      <c r="F8" s="19">
        <v>467004</v>
      </c>
      <c r="G8" s="19">
        <v>35220</v>
      </c>
      <c r="H8" s="19">
        <v>35277</v>
      </c>
      <c r="I8" s="19">
        <v>105000</v>
      </c>
      <c r="J8" s="19">
        <v>175497</v>
      </c>
      <c r="K8" s="19">
        <v>37913</v>
      </c>
      <c r="L8" s="19">
        <v>-1642069</v>
      </c>
      <c r="M8" s="19">
        <v>50879</v>
      </c>
      <c r="N8" s="19">
        <v>-1553277</v>
      </c>
      <c r="O8" s="19"/>
      <c r="P8" s="19"/>
      <c r="Q8" s="19"/>
      <c r="R8" s="19"/>
      <c r="S8" s="19"/>
      <c r="T8" s="19"/>
      <c r="U8" s="19"/>
      <c r="V8" s="19"/>
      <c r="W8" s="19">
        <v>-1377780</v>
      </c>
      <c r="X8" s="19">
        <v>233502</v>
      </c>
      <c r="Y8" s="19">
        <v>-1611282</v>
      </c>
      <c r="Z8" s="20">
        <v>-690.05</v>
      </c>
      <c r="AA8" s="21">
        <v>467004</v>
      </c>
    </row>
    <row r="9" spans="1:27" ht="13.5">
      <c r="A9" s="22" t="s">
        <v>36</v>
      </c>
      <c r="B9" s="16"/>
      <c r="C9" s="17">
        <v>151290519</v>
      </c>
      <c r="D9" s="17"/>
      <c r="E9" s="18">
        <v>131396004</v>
      </c>
      <c r="F9" s="19">
        <v>131396004</v>
      </c>
      <c r="G9" s="19">
        <v>49786000</v>
      </c>
      <c r="H9" s="19">
        <v>2096000</v>
      </c>
      <c r="I9" s="19">
        <v>2000000</v>
      </c>
      <c r="J9" s="19">
        <v>53882000</v>
      </c>
      <c r="K9" s="19">
        <v>4000000</v>
      </c>
      <c r="L9" s="19">
        <v>3487000</v>
      </c>
      <c r="M9" s="19">
        <v>36659875</v>
      </c>
      <c r="N9" s="19">
        <v>44146875</v>
      </c>
      <c r="O9" s="19"/>
      <c r="P9" s="19"/>
      <c r="Q9" s="19"/>
      <c r="R9" s="19"/>
      <c r="S9" s="19"/>
      <c r="T9" s="19"/>
      <c r="U9" s="19"/>
      <c r="V9" s="19"/>
      <c r="W9" s="19">
        <v>98028875</v>
      </c>
      <c r="X9" s="19">
        <v>65698002</v>
      </c>
      <c r="Y9" s="19">
        <v>32330873</v>
      </c>
      <c r="Z9" s="20">
        <v>49.21</v>
      </c>
      <c r="AA9" s="21">
        <v>131396004</v>
      </c>
    </row>
    <row r="10" spans="1:27" ht="13.5">
      <c r="A10" s="22" t="s">
        <v>37</v>
      </c>
      <c r="B10" s="16"/>
      <c r="C10" s="17">
        <v>50282031</v>
      </c>
      <c r="D10" s="17"/>
      <c r="E10" s="18">
        <v>42621996</v>
      </c>
      <c r="F10" s="19">
        <v>42621996</v>
      </c>
      <c r="G10" s="19">
        <v>18000000</v>
      </c>
      <c r="H10" s="19"/>
      <c r="I10" s="19">
        <v>10000000</v>
      </c>
      <c r="J10" s="19">
        <v>28000000</v>
      </c>
      <c r="K10" s="19"/>
      <c r="L10" s="19"/>
      <c r="M10" s="19">
        <v>14622000</v>
      </c>
      <c r="N10" s="19">
        <v>14622000</v>
      </c>
      <c r="O10" s="19"/>
      <c r="P10" s="19"/>
      <c r="Q10" s="19"/>
      <c r="R10" s="19"/>
      <c r="S10" s="19"/>
      <c r="T10" s="19"/>
      <c r="U10" s="19"/>
      <c r="V10" s="19"/>
      <c r="W10" s="19">
        <v>42622000</v>
      </c>
      <c r="X10" s="19">
        <v>21310998</v>
      </c>
      <c r="Y10" s="19">
        <v>21311002</v>
      </c>
      <c r="Z10" s="20">
        <v>100</v>
      </c>
      <c r="AA10" s="21">
        <v>42621996</v>
      </c>
    </row>
    <row r="11" spans="1:27" ht="13.5">
      <c r="A11" s="22" t="s">
        <v>38</v>
      </c>
      <c r="B11" s="16"/>
      <c r="C11" s="17">
        <v>8269793</v>
      </c>
      <c r="D11" s="17"/>
      <c r="E11" s="18">
        <v>8300004</v>
      </c>
      <c r="F11" s="19">
        <v>8300004</v>
      </c>
      <c r="G11" s="19">
        <v>697406</v>
      </c>
      <c r="H11" s="19">
        <v>865165</v>
      </c>
      <c r="I11" s="19">
        <v>876000</v>
      </c>
      <c r="J11" s="19">
        <v>2438571</v>
      </c>
      <c r="K11" s="19">
        <v>805691</v>
      </c>
      <c r="L11" s="19">
        <v>871899</v>
      </c>
      <c r="M11" s="19">
        <v>794731</v>
      </c>
      <c r="N11" s="19">
        <v>2472321</v>
      </c>
      <c r="O11" s="19"/>
      <c r="P11" s="19"/>
      <c r="Q11" s="19"/>
      <c r="R11" s="19"/>
      <c r="S11" s="19"/>
      <c r="T11" s="19"/>
      <c r="U11" s="19"/>
      <c r="V11" s="19"/>
      <c r="W11" s="19">
        <v>4910892</v>
      </c>
      <c r="X11" s="19">
        <v>4150002</v>
      </c>
      <c r="Y11" s="19">
        <v>760890</v>
      </c>
      <c r="Z11" s="20">
        <v>18.33</v>
      </c>
      <c r="AA11" s="21">
        <v>8300004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-127197278</v>
      </c>
      <c r="D14" s="17"/>
      <c r="E14" s="18">
        <v>-118003620</v>
      </c>
      <c r="F14" s="19">
        <v>-118003620</v>
      </c>
      <c r="G14" s="19">
        <v>-9303912</v>
      </c>
      <c r="H14" s="19">
        <v>-3027000</v>
      </c>
      <c r="I14" s="19">
        <v>-8175230</v>
      </c>
      <c r="J14" s="19">
        <v>-20506142</v>
      </c>
      <c r="K14" s="19">
        <v>-6563867</v>
      </c>
      <c r="L14" s="19">
        <v>-9042310</v>
      </c>
      <c r="M14" s="19">
        <v>-8822932</v>
      </c>
      <c r="N14" s="19">
        <v>-24429109</v>
      </c>
      <c r="O14" s="19"/>
      <c r="P14" s="19"/>
      <c r="Q14" s="19"/>
      <c r="R14" s="19"/>
      <c r="S14" s="19"/>
      <c r="T14" s="19"/>
      <c r="U14" s="19"/>
      <c r="V14" s="19"/>
      <c r="W14" s="19">
        <v>-44935251</v>
      </c>
      <c r="X14" s="19">
        <v>-59001810</v>
      </c>
      <c r="Y14" s="19">
        <v>14066559</v>
      </c>
      <c r="Z14" s="20">
        <v>-23.84</v>
      </c>
      <c r="AA14" s="21">
        <v>-118003620</v>
      </c>
    </row>
    <row r="15" spans="1:27" ht="13.5">
      <c r="A15" s="22" t="s">
        <v>42</v>
      </c>
      <c r="B15" s="16"/>
      <c r="C15" s="17">
        <v>-15314</v>
      </c>
      <c r="D15" s="17"/>
      <c r="E15" s="18">
        <v>-234000</v>
      </c>
      <c r="F15" s="19">
        <v>-234000</v>
      </c>
      <c r="G15" s="19">
        <v>-88</v>
      </c>
      <c r="H15" s="19"/>
      <c r="I15" s="19">
        <v>-1770</v>
      </c>
      <c r="J15" s="19">
        <v>-1858</v>
      </c>
      <c r="K15" s="19">
        <v>-169</v>
      </c>
      <c r="L15" s="19">
        <v>-229</v>
      </c>
      <c r="M15" s="19">
        <v>-125</v>
      </c>
      <c r="N15" s="19">
        <v>-523</v>
      </c>
      <c r="O15" s="19"/>
      <c r="P15" s="19"/>
      <c r="Q15" s="19"/>
      <c r="R15" s="19"/>
      <c r="S15" s="19"/>
      <c r="T15" s="19"/>
      <c r="U15" s="19"/>
      <c r="V15" s="19"/>
      <c r="W15" s="19">
        <v>-2381</v>
      </c>
      <c r="X15" s="19">
        <v>-117000</v>
      </c>
      <c r="Y15" s="19">
        <v>114619</v>
      </c>
      <c r="Z15" s="20">
        <v>-97.96</v>
      </c>
      <c r="AA15" s="21">
        <v>-234000</v>
      </c>
    </row>
    <row r="16" spans="1:27" ht="13.5">
      <c r="A16" s="22" t="s">
        <v>43</v>
      </c>
      <c r="B16" s="16"/>
      <c r="C16" s="17"/>
      <c r="D16" s="17"/>
      <c r="E16" s="18">
        <v>-1000000</v>
      </c>
      <c r="F16" s="19">
        <v>-1000000</v>
      </c>
      <c r="G16" s="19"/>
      <c r="H16" s="19"/>
      <c r="I16" s="19"/>
      <c r="J16" s="19"/>
      <c r="K16" s="19">
        <v>-500000</v>
      </c>
      <c r="L16" s="19"/>
      <c r="M16" s="19">
        <v>-427170</v>
      </c>
      <c r="N16" s="19">
        <v>-927170</v>
      </c>
      <c r="O16" s="19"/>
      <c r="P16" s="19"/>
      <c r="Q16" s="19"/>
      <c r="R16" s="19"/>
      <c r="S16" s="19"/>
      <c r="T16" s="19"/>
      <c r="U16" s="19"/>
      <c r="V16" s="19"/>
      <c r="W16" s="19">
        <v>-927170</v>
      </c>
      <c r="X16" s="19"/>
      <c r="Y16" s="19">
        <v>-927170</v>
      </c>
      <c r="Z16" s="20"/>
      <c r="AA16" s="21">
        <v>-1000000</v>
      </c>
    </row>
    <row r="17" spans="1:27" ht="13.5">
      <c r="A17" s="23" t="s">
        <v>44</v>
      </c>
      <c r="B17" s="24"/>
      <c r="C17" s="25">
        <f aca="true" t="shared" si="0" ref="C17:Y17">SUM(C6:C16)</f>
        <v>86264758</v>
      </c>
      <c r="D17" s="25">
        <f>SUM(D6:D16)</f>
        <v>0</v>
      </c>
      <c r="E17" s="26">
        <f t="shared" si="0"/>
        <v>66186812</v>
      </c>
      <c r="F17" s="27">
        <f t="shared" si="0"/>
        <v>66186812</v>
      </c>
      <c r="G17" s="27">
        <f t="shared" si="0"/>
        <v>59217310</v>
      </c>
      <c r="H17" s="27">
        <f t="shared" si="0"/>
        <v>-24533</v>
      </c>
      <c r="I17" s="27">
        <f t="shared" si="0"/>
        <v>4906000</v>
      </c>
      <c r="J17" s="27">
        <f t="shared" si="0"/>
        <v>64098777</v>
      </c>
      <c r="K17" s="27">
        <f t="shared" si="0"/>
        <v>-452658</v>
      </c>
      <c r="L17" s="27">
        <f t="shared" si="0"/>
        <v>-6272009</v>
      </c>
      <c r="M17" s="27">
        <f t="shared" si="0"/>
        <v>42881284</v>
      </c>
      <c r="N17" s="27">
        <f t="shared" si="0"/>
        <v>36156617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100255394</v>
      </c>
      <c r="X17" s="27">
        <f t="shared" si="0"/>
        <v>33593406</v>
      </c>
      <c r="Y17" s="27">
        <f t="shared" si="0"/>
        <v>66661988</v>
      </c>
      <c r="Z17" s="28">
        <f>+IF(X17&lt;&gt;0,+(Y17/X17)*100,0)</f>
        <v>198.43771721152658</v>
      </c>
      <c r="AA17" s="29">
        <f>SUM(AA6:AA16)</f>
        <v>66186812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-73837780</v>
      </c>
      <c r="D26" s="17"/>
      <c r="E26" s="18">
        <v>-56165904</v>
      </c>
      <c r="F26" s="19">
        <v>-56165904</v>
      </c>
      <c r="G26" s="19">
        <v>-3442072</v>
      </c>
      <c r="H26" s="19">
        <v>-4743000</v>
      </c>
      <c r="I26" s="19">
        <v>-4520000</v>
      </c>
      <c r="J26" s="19">
        <v>-12705072</v>
      </c>
      <c r="K26" s="19">
        <v>-1420564</v>
      </c>
      <c r="L26" s="19">
        <v>-6721403</v>
      </c>
      <c r="M26" s="19">
        <v>-406000</v>
      </c>
      <c r="N26" s="19">
        <v>-8547967</v>
      </c>
      <c r="O26" s="19"/>
      <c r="P26" s="19"/>
      <c r="Q26" s="19"/>
      <c r="R26" s="19"/>
      <c r="S26" s="19"/>
      <c r="T26" s="19"/>
      <c r="U26" s="19"/>
      <c r="V26" s="19"/>
      <c r="W26" s="19">
        <v>-21253039</v>
      </c>
      <c r="X26" s="19">
        <v>-28082952</v>
      </c>
      <c r="Y26" s="19">
        <v>6829913</v>
      </c>
      <c r="Z26" s="20">
        <v>-24.32</v>
      </c>
      <c r="AA26" s="21">
        <v>-56165904</v>
      </c>
    </row>
    <row r="27" spans="1:27" ht="13.5">
      <c r="A27" s="23" t="s">
        <v>51</v>
      </c>
      <c r="B27" s="24"/>
      <c r="C27" s="25">
        <f aca="true" t="shared" si="1" ref="C27:Y27">SUM(C21:C26)</f>
        <v>-73837780</v>
      </c>
      <c r="D27" s="25">
        <f>SUM(D21:D26)</f>
        <v>0</v>
      </c>
      <c r="E27" s="26">
        <f t="shared" si="1"/>
        <v>-56165904</v>
      </c>
      <c r="F27" s="27">
        <f t="shared" si="1"/>
        <v>-56165904</v>
      </c>
      <c r="G27" s="27">
        <f t="shared" si="1"/>
        <v>-3442072</v>
      </c>
      <c r="H27" s="27">
        <f t="shared" si="1"/>
        <v>-4743000</v>
      </c>
      <c r="I27" s="27">
        <f t="shared" si="1"/>
        <v>-4520000</v>
      </c>
      <c r="J27" s="27">
        <f t="shared" si="1"/>
        <v>-12705072</v>
      </c>
      <c r="K27" s="27">
        <f t="shared" si="1"/>
        <v>-1420564</v>
      </c>
      <c r="L27" s="27">
        <f t="shared" si="1"/>
        <v>-6721403</v>
      </c>
      <c r="M27" s="27">
        <f t="shared" si="1"/>
        <v>-406000</v>
      </c>
      <c r="N27" s="27">
        <f t="shared" si="1"/>
        <v>-8547967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-21253039</v>
      </c>
      <c r="X27" s="27">
        <f t="shared" si="1"/>
        <v>-28082952</v>
      </c>
      <c r="Y27" s="27">
        <f t="shared" si="1"/>
        <v>6829913</v>
      </c>
      <c r="Z27" s="28">
        <f>+IF(X27&lt;&gt;0,+(Y27/X27)*100,0)</f>
        <v>-24.320495224291236</v>
      </c>
      <c r="AA27" s="29">
        <f>SUM(AA21:AA26)</f>
        <v>-56165904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20004</v>
      </c>
      <c r="F33" s="19">
        <v>20004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10002</v>
      </c>
      <c r="Y33" s="19">
        <v>-10002</v>
      </c>
      <c r="Z33" s="20">
        <v>-100</v>
      </c>
      <c r="AA33" s="21">
        <v>20004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20004</v>
      </c>
      <c r="F36" s="27">
        <f t="shared" si="2"/>
        <v>20004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10002</v>
      </c>
      <c r="Y36" s="27">
        <f t="shared" si="2"/>
        <v>-10002</v>
      </c>
      <c r="Z36" s="28">
        <f>+IF(X36&lt;&gt;0,+(Y36/X36)*100,0)</f>
        <v>-100</v>
      </c>
      <c r="AA36" s="29">
        <f>SUM(AA31:AA35)</f>
        <v>20004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12426978</v>
      </c>
      <c r="D38" s="31">
        <f>+D17+D27+D36</f>
        <v>0</v>
      </c>
      <c r="E38" s="32">
        <f t="shared" si="3"/>
        <v>10040912</v>
      </c>
      <c r="F38" s="33">
        <f t="shared" si="3"/>
        <v>10040912</v>
      </c>
      <c r="G38" s="33">
        <f t="shared" si="3"/>
        <v>55775238</v>
      </c>
      <c r="H38" s="33">
        <f t="shared" si="3"/>
        <v>-4767533</v>
      </c>
      <c r="I38" s="33">
        <f t="shared" si="3"/>
        <v>386000</v>
      </c>
      <c r="J38" s="33">
        <f t="shared" si="3"/>
        <v>51393705</v>
      </c>
      <c r="K38" s="33">
        <f t="shared" si="3"/>
        <v>-1873222</v>
      </c>
      <c r="L38" s="33">
        <f t="shared" si="3"/>
        <v>-12993412</v>
      </c>
      <c r="M38" s="33">
        <f t="shared" si="3"/>
        <v>42475284</v>
      </c>
      <c r="N38" s="33">
        <f t="shared" si="3"/>
        <v>27608650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79002355</v>
      </c>
      <c r="X38" s="33">
        <f t="shared" si="3"/>
        <v>5520456</v>
      </c>
      <c r="Y38" s="33">
        <f t="shared" si="3"/>
        <v>73481899</v>
      </c>
      <c r="Z38" s="34">
        <f>+IF(X38&lt;&gt;0,+(Y38/X38)*100,0)</f>
        <v>1331.0838633620122</v>
      </c>
      <c r="AA38" s="35">
        <f>+AA17+AA27+AA36</f>
        <v>10040912</v>
      </c>
    </row>
    <row r="39" spans="1:27" ht="13.5">
      <c r="A39" s="22" t="s">
        <v>59</v>
      </c>
      <c r="B39" s="16"/>
      <c r="C39" s="31">
        <v>110413313</v>
      </c>
      <c r="D39" s="31"/>
      <c r="E39" s="32">
        <v>151205622</v>
      </c>
      <c r="F39" s="33">
        <v>151205622</v>
      </c>
      <c r="G39" s="33"/>
      <c r="H39" s="33">
        <v>55775238</v>
      </c>
      <c r="I39" s="33">
        <v>51007705</v>
      </c>
      <c r="J39" s="33"/>
      <c r="K39" s="33">
        <v>51393705</v>
      </c>
      <c r="L39" s="33">
        <v>49520483</v>
      </c>
      <c r="M39" s="33">
        <v>36527071</v>
      </c>
      <c r="N39" s="33">
        <v>51393705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151205622</v>
      </c>
      <c r="Y39" s="33">
        <v>-151205622</v>
      </c>
      <c r="Z39" s="34">
        <v>-100</v>
      </c>
      <c r="AA39" s="35">
        <v>151205622</v>
      </c>
    </row>
    <row r="40" spans="1:27" ht="13.5">
      <c r="A40" s="41" t="s">
        <v>60</v>
      </c>
      <c r="B40" s="42"/>
      <c r="C40" s="43">
        <v>122840291</v>
      </c>
      <c r="D40" s="43"/>
      <c r="E40" s="44">
        <v>161246533</v>
      </c>
      <c r="F40" s="45">
        <v>161246533</v>
      </c>
      <c r="G40" s="45">
        <v>55775238</v>
      </c>
      <c r="H40" s="45">
        <v>51007705</v>
      </c>
      <c r="I40" s="45">
        <v>51393705</v>
      </c>
      <c r="J40" s="45">
        <v>51393705</v>
      </c>
      <c r="K40" s="45">
        <v>49520483</v>
      </c>
      <c r="L40" s="45">
        <v>36527071</v>
      </c>
      <c r="M40" s="45">
        <v>79002355</v>
      </c>
      <c r="N40" s="45">
        <v>79002355</v>
      </c>
      <c r="O40" s="45"/>
      <c r="P40" s="45"/>
      <c r="Q40" s="45"/>
      <c r="R40" s="45"/>
      <c r="S40" s="45"/>
      <c r="T40" s="45"/>
      <c r="U40" s="45"/>
      <c r="V40" s="45"/>
      <c r="W40" s="45">
        <v>79002355</v>
      </c>
      <c r="X40" s="45">
        <v>156726077</v>
      </c>
      <c r="Y40" s="45">
        <v>-77723722</v>
      </c>
      <c r="Z40" s="46">
        <v>-49.59</v>
      </c>
      <c r="AA40" s="47">
        <v>161246533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2857475</v>
      </c>
      <c r="D6" s="17"/>
      <c r="E6" s="18">
        <v>5805000</v>
      </c>
      <c r="F6" s="19">
        <v>5805000</v>
      </c>
      <c r="G6" s="19">
        <v>628063</v>
      </c>
      <c r="H6" s="19">
        <v>406311</v>
      </c>
      <c r="I6" s="19">
        <v>464255</v>
      </c>
      <c r="J6" s="19">
        <v>1498629</v>
      </c>
      <c r="K6" s="19">
        <v>734595</v>
      </c>
      <c r="L6" s="19">
        <v>443462</v>
      </c>
      <c r="M6" s="19">
        <v>560591</v>
      </c>
      <c r="N6" s="19">
        <v>1738648</v>
      </c>
      <c r="O6" s="19"/>
      <c r="P6" s="19"/>
      <c r="Q6" s="19"/>
      <c r="R6" s="19"/>
      <c r="S6" s="19"/>
      <c r="T6" s="19"/>
      <c r="U6" s="19"/>
      <c r="V6" s="19"/>
      <c r="W6" s="19">
        <v>3237277</v>
      </c>
      <c r="X6" s="19">
        <v>2904000</v>
      </c>
      <c r="Y6" s="19">
        <v>333277</v>
      </c>
      <c r="Z6" s="20">
        <v>11.48</v>
      </c>
      <c r="AA6" s="21">
        <v>5805000</v>
      </c>
    </row>
    <row r="7" spans="1:27" ht="13.5">
      <c r="A7" s="22" t="s">
        <v>34</v>
      </c>
      <c r="B7" s="16"/>
      <c r="C7" s="17">
        <v>312222</v>
      </c>
      <c r="D7" s="17"/>
      <c r="E7" s="18">
        <v>320000</v>
      </c>
      <c r="F7" s="19">
        <v>320000</v>
      </c>
      <c r="G7" s="19">
        <v>21000</v>
      </c>
      <c r="H7" s="19">
        <v>250</v>
      </c>
      <c r="I7" s="19">
        <v>10750</v>
      </c>
      <c r="J7" s="19">
        <v>32000</v>
      </c>
      <c r="K7" s="19">
        <v>9250</v>
      </c>
      <c r="L7" s="19">
        <v>5000</v>
      </c>
      <c r="M7" s="19"/>
      <c r="N7" s="19">
        <v>14250</v>
      </c>
      <c r="O7" s="19"/>
      <c r="P7" s="19"/>
      <c r="Q7" s="19"/>
      <c r="R7" s="19"/>
      <c r="S7" s="19"/>
      <c r="T7" s="19"/>
      <c r="U7" s="19"/>
      <c r="V7" s="19"/>
      <c r="W7" s="19">
        <v>46250</v>
      </c>
      <c r="X7" s="19">
        <v>162000</v>
      </c>
      <c r="Y7" s="19">
        <v>-115750</v>
      </c>
      <c r="Z7" s="20">
        <v>-71.45</v>
      </c>
      <c r="AA7" s="21">
        <v>320000</v>
      </c>
    </row>
    <row r="8" spans="1:27" ht="13.5">
      <c r="A8" s="22" t="s">
        <v>35</v>
      </c>
      <c r="B8" s="16"/>
      <c r="C8" s="17">
        <v>2089868</v>
      </c>
      <c r="D8" s="17"/>
      <c r="E8" s="18">
        <v>3414000</v>
      </c>
      <c r="F8" s="19">
        <v>3414000</v>
      </c>
      <c r="G8" s="19">
        <v>48460</v>
      </c>
      <c r="H8" s="19">
        <v>25409</v>
      </c>
      <c r="I8" s="19">
        <v>1830934</v>
      </c>
      <c r="J8" s="19">
        <v>1904803</v>
      </c>
      <c r="K8" s="19">
        <v>83655</v>
      </c>
      <c r="L8" s="19">
        <v>1796122</v>
      </c>
      <c r="M8" s="19">
        <v>26409</v>
      </c>
      <c r="N8" s="19">
        <v>1906186</v>
      </c>
      <c r="O8" s="19"/>
      <c r="P8" s="19"/>
      <c r="Q8" s="19"/>
      <c r="R8" s="19"/>
      <c r="S8" s="19"/>
      <c r="T8" s="19"/>
      <c r="U8" s="19"/>
      <c r="V8" s="19"/>
      <c r="W8" s="19">
        <v>3810989</v>
      </c>
      <c r="X8" s="19">
        <v>1710000</v>
      </c>
      <c r="Y8" s="19">
        <v>2100989</v>
      </c>
      <c r="Z8" s="20">
        <v>122.86</v>
      </c>
      <c r="AA8" s="21">
        <v>3414000</v>
      </c>
    </row>
    <row r="9" spans="1:27" ht="13.5">
      <c r="A9" s="22" t="s">
        <v>36</v>
      </c>
      <c r="B9" s="16"/>
      <c r="C9" s="17">
        <v>98180292</v>
      </c>
      <c r="D9" s="17"/>
      <c r="E9" s="18">
        <v>115713000</v>
      </c>
      <c r="F9" s="19">
        <v>115713000</v>
      </c>
      <c r="G9" s="19">
        <v>41135000</v>
      </c>
      <c r="H9" s="19"/>
      <c r="I9" s="19">
        <v>4327000</v>
      </c>
      <c r="J9" s="19">
        <v>45462000</v>
      </c>
      <c r="K9" s="19"/>
      <c r="L9" s="19">
        <v>5075333</v>
      </c>
      <c r="M9" s="19">
        <v>32978000</v>
      </c>
      <c r="N9" s="19">
        <v>38053333</v>
      </c>
      <c r="O9" s="19"/>
      <c r="P9" s="19"/>
      <c r="Q9" s="19"/>
      <c r="R9" s="19"/>
      <c r="S9" s="19"/>
      <c r="T9" s="19"/>
      <c r="U9" s="19"/>
      <c r="V9" s="19"/>
      <c r="W9" s="19">
        <v>83515333</v>
      </c>
      <c r="X9" s="19">
        <v>57844000</v>
      </c>
      <c r="Y9" s="19">
        <v>25671333</v>
      </c>
      <c r="Z9" s="20">
        <v>44.38</v>
      </c>
      <c r="AA9" s="21">
        <v>115713000</v>
      </c>
    </row>
    <row r="10" spans="1:27" ht="13.5">
      <c r="A10" s="22" t="s">
        <v>37</v>
      </c>
      <c r="B10" s="16"/>
      <c r="C10" s="17">
        <v>40372385</v>
      </c>
      <c r="D10" s="17"/>
      <c r="E10" s="18">
        <v>32048400</v>
      </c>
      <c r="F10" s="19">
        <v>32048400</v>
      </c>
      <c r="G10" s="19">
        <v>8000000</v>
      </c>
      <c r="H10" s="19"/>
      <c r="I10" s="19">
        <v>2000000</v>
      </c>
      <c r="J10" s="19">
        <v>10000000</v>
      </c>
      <c r="K10" s="19">
        <v>2000000</v>
      </c>
      <c r="L10" s="19">
        <v>1000000</v>
      </c>
      <c r="M10" s="19">
        <v>19049000</v>
      </c>
      <c r="N10" s="19">
        <v>22049000</v>
      </c>
      <c r="O10" s="19"/>
      <c r="P10" s="19"/>
      <c r="Q10" s="19"/>
      <c r="R10" s="19"/>
      <c r="S10" s="19"/>
      <c r="T10" s="19"/>
      <c r="U10" s="19"/>
      <c r="V10" s="19"/>
      <c r="W10" s="19">
        <v>32049000</v>
      </c>
      <c r="X10" s="19">
        <v>16025400</v>
      </c>
      <c r="Y10" s="19">
        <v>16023600</v>
      </c>
      <c r="Z10" s="20">
        <v>99.99</v>
      </c>
      <c r="AA10" s="21">
        <v>32048400</v>
      </c>
    </row>
    <row r="11" spans="1:27" ht="13.5">
      <c r="A11" s="22" t="s">
        <v>38</v>
      </c>
      <c r="B11" s="16"/>
      <c r="C11" s="17">
        <v>1862232</v>
      </c>
      <c r="D11" s="17"/>
      <c r="E11" s="18">
        <v>700000</v>
      </c>
      <c r="F11" s="19">
        <v>700000</v>
      </c>
      <c r="G11" s="19">
        <v>4178</v>
      </c>
      <c r="H11" s="19">
        <v>53351</v>
      </c>
      <c r="I11" s="19">
        <v>37442</v>
      </c>
      <c r="J11" s="19">
        <v>94971</v>
      </c>
      <c r="K11" s="19">
        <v>17165</v>
      </c>
      <c r="L11" s="19">
        <v>9466</v>
      </c>
      <c r="M11" s="19">
        <v>4511</v>
      </c>
      <c r="N11" s="19">
        <v>31142</v>
      </c>
      <c r="O11" s="19"/>
      <c r="P11" s="19"/>
      <c r="Q11" s="19"/>
      <c r="R11" s="19"/>
      <c r="S11" s="19"/>
      <c r="T11" s="19"/>
      <c r="U11" s="19"/>
      <c r="V11" s="19"/>
      <c r="W11" s="19">
        <v>126113</v>
      </c>
      <c r="X11" s="19">
        <v>348000</v>
      </c>
      <c r="Y11" s="19">
        <v>-221887</v>
      </c>
      <c r="Z11" s="20">
        <v>-63.76</v>
      </c>
      <c r="AA11" s="21">
        <v>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-100161470</v>
      </c>
      <c r="D14" s="17"/>
      <c r="E14" s="18">
        <v>-112439000</v>
      </c>
      <c r="F14" s="19">
        <v>-112439000</v>
      </c>
      <c r="G14" s="19">
        <v>-18665892</v>
      </c>
      <c r="H14" s="19">
        <v>-12165758</v>
      </c>
      <c r="I14" s="19">
        <v>-8945658</v>
      </c>
      <c r="J14" s="19">
        <v>-39777308</v>
      </c>
      <c r="K14" s="19">
        <v>-5469141</v>
      </c>
      <c r="L14" s="19">
        <v>-12632777</v>
      </c>
      <c r="M14" s="19">
        <v>-23196871</v>
      </c>
      <c r="N14" s="19">
        <v>-41298789</v>
      </c>
      <c r="O14" s="19"/>
      <c r="P14" s="19"/>
      <c r="Q14" s="19"/>
      <c r="R14" s="19"/>
      <c r="S14" s="19"/>
      <c r="T14" s="19"/>
      <c r="U14" s="19"/>
      <c r="V14" s="19"/>
      <c r="W14" s="19">
        <v>-81076097</v>
      </c>
      <c r="X14" s="19">
        <v>-54565000</v>
      </c>
      <c r="Y14" s="19">
        <v>-26511097</v>
      </c>
      <c r="Z14" s="20">
        <v>48.59</v>
      </c>
      <c r="AA14" s="21">
        <v>-112439000</v>
      </c>
    </row>
    <row r="15" spans="1:27" ht="13.5">
      <c r="A15" s="22" t="s">
        <v>42</v>
      </c>
      <c r="B15" s="16"/>
      <c r="C15" s="17">
        <v>-20302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-510000</v>
      </c>
      <c r="F16" s="19">
        <v>-510000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-258000</v>
      </c>
      <c r="Y16" s="19">
        <v>258000</v>
      </c>
      <c r="Z16" s="20">
        <v>-100</v>
      </c>
      <c r="AA16" s="21">
        <v>-510000</v>
      </c>
    </row>
    <row r="17" spans="1:27" ht="13.5">
      <c r="A17" s="23" t="s">
        <v>44</v>
      </c>
      <c r="B17" s="24"/>
      <c r="C17" s="25">
        <f aca="true" t="shared" si="0" ref="C17:Y17">SUM(C6:C16)</f>
        <v>45492702</v>
      </c>
      <c r="D17" s="25">
        <f>SUM(D6:D16)</f>
        <v>0</v>
      </c>
      <c r="E17" s="26">
        <f t="shared" si="0"/>
        <v>45051400</v>
      </c>
      <c r="F17" s="27">
        <f t="shared" si="0"/>
        <v>45051400</v>
      </c>
      <c r="G17" s="27">
        <f t="shared" si="0"/>
        <v>31170809</v>
      </c>
      <c r="H17" s="27">
        <f t="shared" si="0"/>
        <v>-11680437</v>
      </c>
      <c r="I17" s="27">
        <f t="shared" si="0"/>
        <v>-275277</v>
      </c>
      <c r="J17" s="27">
        <f t="shared" si="0"/>
        <v>19215095</v>
      </c>
      <c r="K17" s="27">
        <f t="shared" si="0"/>
        <v>-2624476</v>
      </c>
      <c r="L17" s="27">
        <f t="shared" si="0"/>
        <v>-4303394</v>
      </c>
      <c r="M17" s="27">
        <f t="shared" si="0"/>
        <v>29421640</v>
      </c>
      <c r="N17" s="27">
        <f t="shared" si="0"/>
        <v>22493770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41708865</v>
      </c>
      <c r="X17" s="27">
        <f t="shared" si="0"/>
        <v>24170400</v>
      </c>
      <c r="Y17" s="27">
        <f t="shared" si="0"/>
        <v>17538465</v>
      </c>
      <c r="Z17" s="28">
        <f>+IF(X17&lt;&gt;0,+(Y17/X17)*100,0)</f>
        <v>72.5617490815212</v>
      </c>
      <c r="AA17" s="29">
        <f>SUM(AA6:AA16)</f>
        <v>45051400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-48470546</v>
      </c>
      <c r="D26" s="17"/>
      <c r="E26" s="18">
        <v>-62047000</v>
      </c>
      <c r="F26" s="19">
        <v>-62047000</v>
      </c>
      <c r="G26" s="19">
        <v>-4672582</v>
      </c>
      <c r="H26" s="19">
        <v>-3405984</v>
      </c>
      <c r="I26" s="19">
        <v>-4994584</v>
      </c>
      <c r="J26" s="19">
        <v>-13073150</v>
      </c>
      <c r="K26" s="19">
        <v>-1300000</v>
      </c>
      <c r="L26" s="19">
        <v>-2583472</v>
      </c>
      <c r="M26" s="19">
        <v>-10108827</v>
      </c>
      <c r="N26" s="19">
        <v>-13992299</v>
      </c>
      <c r="O26" s="19"/>
      <c r="P26" s="19"/>
      <c r="Q26" s="19"/>
      <c r="R26" s="19"/>
      <c r="S26" s="19"/>
      <c r="T26" s="19"/>
      <c r="U26" s="19"/>
      <c r="V26" s="19"/>
      <c r="W26" s="19">
        <v>-27065449</v>
      </c>
      <c r="X26" s="19">
        <v>-31024000</v>
      </c>
      <c r="Y26" s="19">
        <v>3958551</v>
      </c>
      <c r="Z26" s="20">
        <v>-12.76</v>
      </c>
      <c r="AA26" s="21">
        <v>-62047000</v>
      </c>
    </row>
    <row r="27" spans="1:27" ht="13.5">
      <c r="A27" s="23" t="s">
        <v>51</v>
      </c>
      <c r="B27" s="24"/>
      <c r="C27" s="25">
        <f aca="true" t="shared" si="1" ref="C27:Y27">SUM(C21:C26)</f>
        <v>-48470546</v>
      </c>
      <c r="D27" s="25">
        <f>SUM(D21:D26)</f>
        <v>0</v>
      </c>
      <c r="E27" s="26">
        <f t="shared" si="1"/>
        <v>-62047000</v>
      </c>
      <c r="F27" s="27">
        <f t="shared" si="1"/>
        <v>-62047000</v>
      </c>
      <c r="G27" s="27">
        <f t="shared" si="1"/>
        <v>-4672582</v>
      </c>
      <c r="H27" s="27">
        <f t="shared" si="1"/>
        <v>-3405984</v>
      </c>
      <c r="I27" s="27">
        <f t="shared" si="1"/>
        <v>-4994584</v>
      </c>
      <c r="J27" s="27">
        <f t="shared" si="1"/>
        <v>-13073150</v>
      </c>
      <c r="K27" s="27">
        <f t="shared" si="1"/>
        <v>-1300000</v>
      </c>
      <c r="L27" s="27">
        <f t="shared" si="1"/>
        <v>-2583472</v>
      </c>
      <c r="M27" s="27">
        <f t="shared" si="1"/>
        <v>-10108827</v>
      </c>
      <c r="N27" s="27">
        <f t="shared" si="1"/>
        <v>-13992299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-27065449</v>
      </c>
      <c r="X27" s="27">
        <f t="shared" si="1"/>
        <v>-31024000</v>
      </c>
      <c r="Y27" s="27">
        <f t="shared" si="1"/>
        <v>3958551</v>
      </c>
      <c r="Z27" s="28">
        <f>+IF(X27&lt;&gt;0,+(Y27/X27)*100,0)</f>
        <v>-12.759640923156265</v>
      </c>
      <c r="AA27" s="29">
        <f>SUM(AA21:AA26)</f>
        <v>-62047000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16999600</v>
      </c>
      <c r="F32" s="19">
        <v>16999600</v>
      </c>
      <c r="G32" s="19"/>
      <c r="H32" s="19"/>
      <c r="I32" s="19"/>
      <c r="J32" s="19"/>
      <c r="K32" s="19"/>
      <c r="L32" s="19">
        <v>7000000</v>
      </c>
      <c r="M32" s="19"/>
      <c r="N32" s="19">
        <v>7000000</v>
      </c>
      <c r="O32" s="19"/>
      <c r="P32" s="19"/>
      <c r="Q32" s="19"/>
      <c r="R32" s="19"/>
      <c r="S32" s="19"/>
      <c r="T32" s="19"/>
      <c r="U32" s="19"/>
      <c r="V32" s="19"/>
      <c r="W32" s="19">
        <v>7000000</v>
      </c>
      <c r="X32" s="19">
        <v>8501600</v>
      </c>
      <c r="Y32" s="19">
        <v>-1501600</v>
      </c>
      <c r="Z32" s="20">
        <v>-17.66</v>
      </c>
      <c r="AA32" s="21">
        <v>16999600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16999600</v>
      </c>
      <c r="F36" s="27">
        <f t="shared" si="2"/>
        <v>16999600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7000000</v>
      </c>
      <c r="M36" s="27">
        <f t="shared" si="2"/>
        <v>0</v>
      </c>
      <c r="N36" s="27">
        <f t="shared" si="2"/>
        <v>7000000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7000000</v>
      </c>
      <c r="X36" s="27">
        <f t="shared" si="2"/>
        <v>8501600</v>
      </c>
      <c r="Y36" s="27">
        <f t="shared" si="2"/>
        <v>-1501600</v>
      </c>
      <c r="Z36" s="28">
        <f>+IF(X36&lt;&gt;0,+(Y36/X36)*100,0)</f>
        <v>-17.662557636209655</v>
      </c>
      <c r="AA36" s="29">
        <f>SUM(AA31:AA35)</f>
        <v>16999600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-2977844</v>
      </c>
      <c r="D38" s="31">
        <f>+D17+D27+D36</f>
        <v>0</v>
      </c>
      <c r="E38" s="32">
        <f t="shared" si="3"/>
        <v>4000</v>
      </c>
      <c r="F38" s="33">
        <f t="shared" si="3"/>
        <v>4000</v>
      </c>
      <c r="G38" s="33">
        <f t="shared" si="3"/>
        <v>26498227</v>
      </c>
      <c r="H38" s="33">
        <f t="shared" si="3"/>
        <v>-15086421</v>
      </c>
      <c r="I38" s="33">
        <f t="shared" si="3"/>
        <v>-5269861</v>
      </c>
      <c r="J38" s="33">
        <f t="shared" si="3"/>
        <v>6141945</v>
      </c>
      <c r="K38" s="33">
        <f t="shared" si="3"/>
        <v>-3924476</v>
      </c>
      <c r="L38" s="33">
        <f t="shared" si="3"/>
        <v>113134</v>
      </c>
      <c r="M38" s="33">
        <f t="shared" si="3"/>
        <v>19312813</v>
      </c>
      <c r="N38" s="33">
        <f t="shared" si="3"/>
        <v>15501471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21643416</v>
      </c>
      <c r="X38" s="33">
        <f t="shared" si="3"/>
        <v>1648000</v>
      </c>
      <c r="Y38" s="33">
        <f t="shared" si="3"/>
        <v>19995416</v>
      </c>
      <c r="Z38" s="34">
        <f>+IF(X38&lt;&gt;0,+(Y38/X38)*100,0)</f>
        <v>1213.3140776699029</v>
      </c>
      <c r="AA38" s="35">
        <f>+AA17+AA27+AA36</f>
        <v>4000</v>
      </c>
    </row>
    <row r="39" spans="1:27" ht="13.5">
      <c r="A39" s="22" t="s">
        <v>59</v>
      </c>
      <c r="B39" s="16"/>
      <c r="C39" s="31">
        <v>3188448</v>
      </c>
      <c r="D39" s="31"/>
      <c r="E39" s="32">
        <v>1891000</v>
      </c>
      <c r="F39" s="33">
        <v>1891000</v>
      </c>
      <c r="G39" s="33">
        <v>200984</v>
      </c>
      <c r="H39" s="33">
        <v>26699211</v>
      </c>
      <c r="I39" s="33">
        <v>11612790</v>
      </c>
      <c r="J39" s="33">
        <v>200984</v>
      </c>
      <c r="K39" s="33">
        <v>6342929</v>
      </c>
      <c r="L39" s="33">
        <v>2418453</v>
      </c>
      <c r="M39" s="33">
        <v>2531587</v>
      </c>
      <c r="N39" s="33">
        <v>6342929</v>
      </c>
      <c r="O39" s="33"/>
      <c r="P39" s="33"/>
      <c r="Q39" s="33"/>
      <c r="R39" s="33"/>
      <c r="S39" s="33"/>
      <c r="T39" s="33"/>
      <c r="U39" s="33"/>
      <c r="V39" s="33"/>
      <c r="W39" s="33">
        <v>200984</v>
      </c>
      <c r="X39" s="33">
        <v>1891000</v>
      </c>
      <c r="Y39" s="33">
        <v>-1690016</v>
      </c>
      <c r="Z39" s="34">
        <v>-89.37</v>
      </c>
      <c r="AA39" s="35">
        <v>1891000</v>
      </c>
    </row>
    <row r="40" spans="1:27" ht="13.5">
      <c r="A40" s="41" t="s">
        <v>60</v>
      </c>
      <c r="B40" s="42"/>
      <c r="C40" s="43">
        <v>210604</v>
      </c>
      <c r="D40" s="43"/>
      <c r="E40" s="44">
        <v>1895000</v>
      </c>
      <c r="F40" s="45">
        <v>1895000</v>
      </c>
      <c r="G40" s="45">
        <v>26699211</v>
      </c>
      <c r="H40" s="45">
        <v>11612790</v>
      </c>
      <c r="I40" s="45">
        <v>6342929</v>
      </c>
      <c r="J40" s="45">
        <v>6342929</v>
      </c>
      <c r="K40" s="45">
        <v>2418453</v>
      </c>
      <c r="L40" s="45">
        <v>2531587</v>
      </c>
      <c r="M40" s="45">
        <v>21844400</v>
      </c>
      <c r="N40" s="45">
        <v>21844400</v>
      </c>
      <c r="O40" s="45"/>
      <c r="P40" s="45"/>
      <c r="Q40" s="45"/>
      <c r="R40" s="45"/>
      <c r="S40" s="45"/>
      <c r="T40" s="45"/>
      <c r="U40" s="45"/>
      <c r="V40" s="45"/>
      <c r="W40" s="45">
        <v>21844400</v>
      </c>
      <c r="X40" s="45">
        <v>3539000</v>
      </c>
      <c r="Y40" s="45">
        <v>18305400</v>
      </c>
      <c r="Z40" s="46">
        <v>517.25</v>
      </c>
      <c r="AA40" s="47">
        <v>1895000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385722240</v>
      </c>
      <c r="F6" s="19">
        <v>392927040</v>
      </c>
      <c r="G6" s="19">
        <v>30275267</v>
      </c>
      <c r="H6" s="19">
        <v>30122399</v>
      </c>
      <c r="I6" s="19">
        <v>30012646</v>
      </c>
      <c r="J6" s="19">
        <v>90410312</v>
      </c>
      <c r="K6" s="19">
        <v>30217622</v>
      </c>
      <c r="L6" s="19">
        <v>30163642</v>
      </c>
      <c r="M6" s="19">
        <v>31644782</v>
      </c>
      <c r="N6" s="19">
        <v>92026046</v>
      </c>
      <c r="O6" s="19"/>
      <c r="P6" s="19"/>
      <c r="Q6" s="19"/>
      <c r="R6" s="19"/>
      <c r="S6" s="19"/>
      <c r="T6" s="19"/>
      <c r="U6" s="19"/>
      <c r="V6" s="19"/>
      <c r="W6" s="19">
        <v>182436358</v>
      </c>
      <c r="X6" s="19">
        <v>182436358</v>
      </c>
      <c r="Y6" s="19"/>
      <c r="Z6" s="20"/>
      <c r="AA6" s="21">
        <v>392927040</v>
      </c>
    </row>
    <row r="7" spans="1:27" ht="13.5">
      <c r="A7" s="22" t="s">
        <v>34</v>
      </c>
      <c r="B7" s="16"/>
      <c r="C7" s="17"/>
      <c r="D7" s="17"/>
      <c r="E7" s="18">
        <v>1715369472</v>
      </c>
      <c r="F7" s="19">
        <v>1878428064</v>
      </c>
      <c r="G7" s="19">
        <v>150490755</v>
      </c>
      <c r="H7" s="19">
        <v>170350794</v>
      </c>
      <c r="I7" s="19">
        <v>178858686</v>
      </c>
      <c r="J7" s="19">
        <v>499700235</v>
      </c>
      <c r="K7" s="19">
        <v>154827183</v>
      </c>
      <c r="L7" s="19">
        <v>151955706</v>
      </c>
      <c r="M7" s="19">
        <v>150965601</v>
      </c>
      <c r="N7" s="19">
        <v>457748490</v>
      </c>
      <c r="O7" s="19"/>
      <c r="P7" s="19"/>
      <c r="Q7" s="19"/>
      <c r="R7" s="19"/>
      <c r="S7" s="19"/>
      <c r="T7" s="19"/>
      <c r="U7" s="19"/>
      <c r="V7" s="19"/>
      <c r="W7" s="19">
        <v>957448725</v>
      </c>
      <c r="X7" s="19">
        <v>957448725</v>
      </c>
      <c r="Y7" s="19"/>
      <c r="Z7" s="20"/>
      <c r="AA7" s="21">
        <v>1878428064</v>
      </c>
    </row>
    <row r="8" spans="1:27" ht="13.5">
      <c r="A8" s="22" t="s">
        <v>35</v>
      </c>
      <c r="B8" s="16"/>
      <c r="C8" s="17"/>
      <c r="D8" s="17"/>
      <c r="E8" s="18">
        <v>58159300</v>
      </c>
      <c r="F8" s="19">
        <v>68523500</v>
      </c>
      <c r="G8" s="19">
        <v>3186160</v>
      </c>
      <c r="H8" s="19">
        <v>11438360</v>
      </c>
      <c r="I8" s="19">
        <v>27300459</v>
      </c>
      <c r="J8" s="19">
        <v>41924979</v>
      </c>
      <c r="K8" s="19">
        <v>46015538</v>
      </c>
      <c r="L8" s="19">
        <v>31828723</v>
      </c>
      <c r="M8" s="19">
        <v>13369459</v>
      </c>
      <c r="N8" s="19">
        <v>91213720</v>
      </c>
      <c r="O8" s="19"/>
      <c r="P8" s="19"/>
      <c r="Q8" s="19"/>
      <c r="R8" s="19"/>
      <c r="S8" s="19"/>
      <c r="T8" s="19"/>
      <c r="U8" s="19"/>
      <c r="V8" s="19"/>
      <c r="W8" s="19">
        <v>133138699</v>
      </c>
      <c r="X8" s="19">
        <v>133138699</v>
      </c>
      <c r="Y8" s="19"/>
      <c r="Z8" s="20"/>
      <c r="AA8" s="21">
        <v>68523500</v>
      </c>
    </row>
    <row r="9" spans="1:27" ht="13.5">
      <c r="A9" s="22" t="s">
        <v>36</v>
      </c>
      <c r="B9" s="16"/>
      <c r="C9" s="17"/>
      <c r="D9" s="17"/>
      <c r="E9" s="18">
        <v>298236900</v>
      </c>
      <c r="F9" s="19">
        <v>296992900</v>
      </c>
      <c r="G9" s="19">
        <v>44167000</v>
      </c>
      <c r="H9" s="19">
        <v>68409000</v>
      </c>
      <c r="I9" s="19">
        <v>4265000</v>
      </c>
      <c r="J9" s="19">
        <v>116841000</v>
      </c>
      <c r="K9" s="19"/>
      <c r="L9" s="19">
        <v>2278000</v>
      </c>
      <c r="M9" s="19">
        <v>71638000</v>
      </c>
      <c r="N9" s="19">
        <v>73916000</v>
      </c>
      <c r="O9" s="19"/>
      <c r="P9" s="19"/>
      <c r="Q9" s="19"/>
      <c r="R9" s="19"/>
      <c r="S9" s="19"/>
      <c r="T9" s="19"/>
      <c r="U9" s="19"/>
      <c r="V9" s="19"/>
      <c r="W9" s="19">
        <v>190757000</v>
      </c>
      <c r="X9" s="19">
        <v>190757000</v>
      </c>
      <c r="Y9" s="19"/>
      <c r="Z9" s="20"/>
      <c r="AA9" s="21">
        <v>296992900</v>
      </c>
    </row>
    <row r="10" spans="1:27" ht="13.5">
      <c r="A10" s="22" t="s">
        <v>37</v>
      </c>
      <c r="B10" s="16"/>
      <c r="C10" s="17"/>
      <c r="D10" s="17"/>
      <c r="E10" s="18">
        <v>145747100</v>
      </c>
      <c r="F10" s="19">
        <v>145747098</v>
      </c>
      <c r="G10" s="19"/>
      <c r="H10" s="19"/>
      <c r="I10" s="19">
        <v>44183000</v>
      </c>
      <c r="J10" s="19">
        <v>44183000</v>
      </c>
      <c r="K10" s="19">
        <v>25460000</v>
      </c>
      <c r="L10" s="19"/>
      <c r="M10" s="19">
        <v>30893000</v>
      </c>
      <c r="N10" s="19">
        <v>56353000</v>
      </c>
      <c r="O10" s="19"/>
      <c r="P10" s="19"/>
      <c r="Q10" s="19"/>
      <c r="R10" s="19"/>
      <c r="S10" s="19"/>
      <c r="T10" s="19"/>
      <c r="U10" s="19"/>
      <c r="V10" s="19"/>
      <c r="W10" s="19">
        <v>100536000</v>
      </c>
      <c r="X10" s="19">
        <v>100536000</v>
      </c>
      <c r="Y10" s="19"/>
      <c r="Z10" s="20"/>
      <c r="AA10" s="21">
        <v>145747098</v>
      </c>
    </row>
    <row r="11" spans="1:27" ht="13.5">
      <c r="A11" s="22" t="s">
        <v>38</v>
      </c>
      <c r="B11" s="16"/>
      <c r="C11" s="17"/>
      <c r="D11" s="17"/>
      <c r="E11" s="18">
        <v>29100000</v>
      </c>
      <c r="F11" s="19">
        <v>32561000</v>
      </c>
      <c r="G11" s="19">
        <v>1561105</v>
      </c>
      <c r="H11" s="19">
        <v>2905249</v>
      </c>
      <c r="I11" s="19">
        <v>3321585</v>
      </c>
      <c r="J11" s="19">
        <v>7787939</v>
      </c>
      <c r="K11" s="19">
        <v>3520768</v>
      </c>
      <c r="L11" s="19">
        <v>2195423</v>
      </c>
      <c r="M11" s="19">
        <v>1626112</v>
      </c>
      <c r="N11" s="19">
        <v>7342303</v>
      </c>
      <c r="O11" s="19"/>
      <c r="P11" s="19"/>
      <c r="Q11" s="19"/>
      <c r="R11" s="19"/>
      <c r="S11" s="19"/>
      <c r="T11" s="19"/>
      <c r="U11" s="19"/>
      <c r="V11" s="19"/>
      <c r="W11" s="19">
        <v>15130242</v>
      </c>
      <c r="X11" s="19">
        <v>15130242</v>
      </c>
      <c r="Y11" s="19"/>
      <c r="Z11" s="20"/>
      <c r="AA11" s="21">
        <v>32561000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-2192856630</v>
      </c>
      <c r="F14" s="19">
        <v>-2335937852</v>
      </c>
      <c r="G14" s="19">
        <v>-201585588</v>
      </c>
      <c r="H14" s="19">
        <v>-214085111</v>
      </c>
      <c r="I14" s="19">
        <v>-237662171</v>
      </c>
      <c r="J14" s="19">
        <v>-653332870</v>
      </c>
      <c r="K14" s="19">
        <v>-200951539</v>
      </c>
      <c r="L14" s="19">
        <v>-183776451</v>
      </c>
      <c r="M14" s="19">
        <v>-191219185</v>
      </c>
      <c r="N14" s="19">
        <v>-575947175</v>
      </c>
      <c r="O14" s="19"/>
      <c r="P14" s="19"/>
      <c r="Q14" s="19"/>
      <c r="R14" s="19"/>
      <c r="S14" s="19"/>
      <c r="T14" s="19"/>
      <c r="U14" s="19"/>
      <c r="V14" s="19"/>
      <c r="W14" s="19">
        <v>-1229280045</v>
      </c>
      <c r="X14" s="19">
        <v>-1229280045</v>
      </c>
      <c r="Y14" s="19"/>
      <c r="Z14" s="20"/>
      <c r="AA14" s="21">
        <v>-2335937852</v>
      </c>
    </row>
    <row r="15" spans="1:27" ht="13.5">
      <c r="A15" s="22" t="s">
        <v>42</v>
      </c>
      <c r="B15" s="16"/>
      <c r="C15" s="17"/>
      <c r="D15" s="17"/>
      <c r="E15" s="18">
        <v>-80335400</v>
      </c>
      <c r="F15" s="19">
        <v>-69387900</v>
      </c>
      <c r="G15" s="19"/>
      <c r="H15" s="19"/>
      <c r="I15" s="19">
        <v>-516973</v>
      </c>
      <c r="J15" s="19">
        <v>-516973</v>
      </c>
      <c r="K15" s="19"/>
      <c r="L15" s="19"/>
      <c r="M15" s="19">
        <v>-20705786</v>
      </c>
      <c r="N15" s="19">
        <v>-20705786</v>
      </c>
      <c r="O15" s="19"/>
      <c r="P15" s="19"/>
      <c r="Q15" s="19"/>
      <c r="R15" s="19"/>
      <c r="S15" s="19"/>
      <c r="T15" s="19"/>
      <c r="U15" s="19"/>
      <c r="V15" s="19"/>
      <c r="W15" s="19">
        <v>-21222759</v>
      </c>
      <c r="X15" s="19">
        <v>-21222759</v>
      </c>
      <c r="Y15" s="19"/>
      <c r="Z15" s="20"/>
      <c r="AA15" s="21">
        <v>-69387900</v>
      </c>
    </row>
    <row r="16" spans="1:27" ht="13.5">
      <c r="A16" s="22" t="s">
        <v>43</v>
      </c>
      <c r="B16" s="16"/>
      <c r="C16" s="17"/>
      <c r="D16" s="17"/>
      <c r="E16" s="18">
        <v>-12681100</v>
      </c>
      <c r="F16" s="19">
        <v>-11035800</v>
      </c>
      <c r="G16" s="19">
        <v>-726661</v>
      </c>
      <c r="H16" s="19">
        <v>-1526079</v>
      </c>
      <c r="I16" s="19">
        <v>-233314</v>
      </c>
      <c r="J16" s="19">
        <v>-2486054</v>
      </c>
      <c r="K16" s="19">
        <v>-1779158</v>
      </c>
      <c r="L16" s="19">
        <v>-1488078</v>
      </c>
      <c r="M16" s="19">
        <v>-262634</v>
      </c>
      <c r="N16" s="19">
        <v>-3529870</v>
      </c>
      <c r="O16" s="19"/>
      <c r="P16" s="19"/>
      <c r="Q16" s="19"/>
      <c r="R16" s="19"/>
      <c r="S16" s="19"/>
      <c r="T16" s="19"/>
      <c r="U16" s="19"/>
      <c r="V16" s="19"/>
      <c r="W16" s="19">
        <v>-6015924</v>
      </c>
      <c r="X16" s="19">
        <v>-6015924</v>
      </c>
      <c r="Y16" s="19"/>
      <c r="Z16" s="20"/>
      <c r="AA16" s="21">
        <v>-11035800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346461882</v>
      </c>
      <c r="F17" s="27">
        <f t="shared" si="0"/>
        <v>398818050</v>
      </c>
      <c r="G17" s="27">
        <f t="shared" si="0"/>
        <v>27368038</v>
      </c>
      <c r="H17" s="27">
        <f t="shared" si="0"/>
        <v>67614612</v>
      </c>
      <c r="I17" s="27">
        <f t="shared" si="0"/>
        <v>49528918</v>
      </c>
      <c r="J17" s="27">
        <f t="shared" si="0"/>
        <v>144511568</v>
      </c>
      <c r="K17" s="27">
        <f t="shared" si="0"/>
        <v>57310414</v>
      </c>
      <c r="L17" s="27">
        <f t="shared" si="0"/>
        <v>33156965</v>
      </c>
      <c r="M17" s="27">
        <f t="shared" si="0"/>
        <v>87949349</v>
      </c>
      <c r="N17" s="27">
        <f t="shared" si="0"/>
        <v>178416728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322928296</v>
      </c>
      <c r="X17" s="27">
        <f t="shared" si="0"/>
        <v>322928296</v>
      </c>
      <c r="Y17" s="27">
        <f t="shared" si="0"/>
        <v>0</v>
      </c>
      <c r="Z17" s="28">
        <f>+IF(X17&lt;&gt;0,+(Y17/X17)*100,0)</f>
        <v>0</v>
      </c>
      <c r="AA17" s="29">
        <f>SUM(AA6:AA16)</f>
        <v>398818050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45600</v>
      </c>
      <c r="J21" s="19">
        <v>45600</v>
      </c>
      <c r="K21" s="36"/>
      <c r="L21" s="36">
        <v>150000</v>
      </c>
      <c r="M21" s="19"/>
      <c r="N21" s="36">
        <v>150000</v>
      </c>
      <c r="O21" s="36"/>
      <c r="P21" s="36"/>
      <c r="Q21" s="19"/>
      <c r="R21" s="36"/>
      <c r="S21" s="36"/>
      <c r="T21" s="19"/>
      <c r="U21" s="36"/>
      <c r="V21" s="36"/>
      <c r="W21" s="36">
        <v>195600</v>
      </c>
      <c r="X21" s="19">
        <v>195600</v>
      </c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90000</v>
      </c>
      <c r="F23" s="19">
        <v>90000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90000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-471385499</v>
      </c>
      <c r="F26" s="19">
        <v>-466245145</v>
      </c>
      <c r="G26" s="19">
        <v>-84554588</v>
      </c>
      <c r="H26" s="19">
        <v>-7496372</v>
      </c>
      <c r="I26" s="19">
        <v>-45354316</v>
      </c>
      <c r="J26" s="19">
        <v>-137405276</v>
      </c>
      <c r="K26" s="19">
        <v>-29995014</v>
      </c>
      <c r="L26" s="19">
        <v>-16708800</v>
      </c>
      <c r="M26" s="19">
        <v>-36956497</v>
      </c>
      <c r="N26" s="19">
        <v>-83660311</v>
      </c>
      <c r="O26" s="19"/>
      <c r="P26" s="19"/>
      <c r="Q26" s="19"/>
      <c r="R26" s="19"/>
      <c r="S26" s="19"/>
      <c r="T26" s="19"/>
      <c r="U26" s="19"/>
      <c r="V26" s="19"/>
      <c r="W26" s="19">
        <v>-221065587</v>
      </c>
      <c r="X26" s="19">
        <v>-221065587</v>
      </c>
      <c r="Y26" s="19"/>
      <c r="Z26" s="20"/>
      <c r="AA26" s="21">
        <v>-466245145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-471295499</v>
      </c>
      <c r="F27" s="27">
        <f t="shared" si="1"/>
        <v>-466155145</v>
      </c>
      <c r="G27" s="27">
        <f t="shared" si="1"/>
        <v>-84554588</v>
      </c>
      <c r="H27" s="27">
        <f t="shared" si="1"/>
        <v>-7496372</v>
      </c>
      <c r="I27" s="27">
        <f t="shared" si="1"/>
        <v>-45308716</v>
      </c>
      <c r="J27" s="27">
        <f t="shared" si="1"/>
        <v>-137359676</v>
      </c>
      <c r="K27" s="27">
        <f t="shared" si="1"/>
        <v>-29995014</v>
      </c>
      <c r="L27" s="27">
        <f t="shared" si="1"/>
        <v>-16558800</v>
      </c>
      <c r="M27" s="27">
        <f t="shared" si="1"/>
        <v>-36956497</v>
      </c>
      <c r="N27" s="27">
        <f t="shared" si="1"/>
        <v>-83510311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-220869987</v>
      </c>
      <c r="X27" s="27">
        <f t="shared" si="1"/>
        <v>-220869987</v>
      </c>
      <c r="Y27" s="27">
        <f t="shared" si="1"/>
        <v>0</v>
      </c>
      <c r="Z27" s="28">
        <f>+IF(X27&lt;&gt;0,+(Y27/X27)*100,0)</f>
        <v>0</v>
      </c>
      <c r="AA27" s="29">
        <f>SUM(AA21:AA26)</f>
        <v>-466155145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385500000</v>
      </c>
      <c r="F32" s="19">
        <v>385500000</v>
      </c>
      <c r="G32" s="19"/>
      <c r="H32" s="19"/>
      <c r="I32" s="19">
        <v>185500000</v>
      </c>
      <c r="J32" s="19">
        <v>185500000</v>
      </c>
      <c r="K32" s="19"/>
      <c r="L32" s="19"/>
      <c r="M32" s="19">
        <v>200000000</v>
      </c>
      <c r="N32" s="19">
        <v>200000000</v>
      </c>
      <c r="O32" s="19"/>
      <c r="P32" s="19"/>
      <c r="Q32" s="19"/>
      <c r="R32" s="19"/>
      <c r="S32" s="19"/>
      <c r="T32" s="19"/>
      <c r="U32" s="19"/>
      <c r="V32" s="19"/>
      <c r="W32" s="19">
        <v>385500000</v>
      </c>
      <c r="X32" s="19">
        <v>385500000</v>
      </c>
      <c r="Y32" s="19"/>
      <c r="Z32" s="20"/>
      <c r="AA32" s="21">
        <v>385500000</v>
      </c>
    </row>
    <row r="33" spans="1:27" ht="13.5">
      <c r="A33" s="22" t="s">
        <v>55</v>
      </c>
      <c r="B33" s="16"/>
      <c r="C33" s="17"/>
      <c r="D33" s="17"/>
      <c r="E33" s="18">
        <v>943000</v>
      </c>
      <c r="F33" s="19">
        <v>943000</v>
      </c>
      <c r="G33" s="19">
        <v>532550</v>
      </c>
      <c r="H33" s="36">
        <v>283760</v>
      </c>
      <c r="I33" s="36">
        <v>273240</v>
      </c>
      <c r="J33" s="36">
        <v>1089550</v>
      </c>
      <c r="K33" s="19">
        <v>454600</v>
      </c>
      <c r="L33" s="19">
        <v>253835</v>
      </c>
      <c r="M33" s="19">
        <v>271290</v>
      </c>
      <c r="N33" s="19">
        <v>979725</v>
      </c>
      <c r="O33" s="36"/>
      <c r="P33" s="36"/>
      <c r="Q33" s="36"/>
      <c r="R33" s="19"/>
      <c r="S33" s="19"/>
      <c r="T33" s="19"/>
      <c r="U33" s="19"/>
      <c r="V33" s="36"/>
      <c r="W33" s="36">
        <v>2069275</v>
      </c>
      <c r="X33" s="36">
        <v>2069275</v>
      </c>
      <c r="Y33" s="19"/>
      <c r="Z33" s="20"/>
      <c r="AA33" s="21">
        <v>943000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-142914312</v>
      </c>
      <c r="F35" s="19">
        <v>-159485162</v>
      </c>
      <c r="G35" s="19"/>
      <c r="H35" s="19"/>
      <c r="I35" s="19">
        <v>-2858442</v>
      </c>
      <c r="J35" s="19">
        <v>-2858442</v>
      </c>
      <c r="K35" s="19"/>
      <c r="L35" s="19"/>
      <c r="M35" s="19">
        <v>-58565142</v>
      </c>
      <c r="N35" s="19">
        <v>-58565142</v>
      </c>
      <c r="O35" s="19"/>
      <c r="P35" s="19"/>
      <c r="Q35" s="19"/>
      <c r="R35" s="19"/>
      <c r="S35" s="19"/>
      <c r="T35" s="19"/>
      <c r="U35" s="19"/>
      <c r="V35" s="19"/>
      <c r="W35" s="19">
        <v>-61423584</v>
      </c>
      <c r="X35" s="19">
        <v>-61423584</v>
      </c>
      <c r="Y35" s="19"/>
      <c r="Z35" s="20"/>
      <c r="AA35" s="21">
        <v>-159485162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243528688</v>
      </c>
      <c r="F36" s="27">
        <f t="shared" si="2"/>
        <v>226957838</v>
      </c>
      <c r="G36" s="27">
        <f t="shared" si="2"/>
        <v>532550</v>
      </c>
      <c r="H36" s="27">
        <f t="shared" si="2"/>
        <v>283760</v>
      </c>
      <c r="I36" s="27">
        <f t="shared" si="2"/>
        <v>182914798</v>
      </c>
      <c r="J36" s="27">
        <f t="shared" si="2"/>
        <v>183731108</v>
      </c>
      <c r="K36" s="27">
        <f t="shared" si="2"/>
        <v>454600</v>
      </c>
      <c r="L36" s="27">
        <f t="shared" si="2"/>
        <v>253835</v>
      </c>
      <c r="M36" s="27">
        <f t="shared" si="2"/>
        <v>141706148</v>
      </c>
      <c r="N36" s="27">
        <f t="shared" si="2"/>
        <v>142414583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326145691</v>
      </c>
      <c r="X36" s="27">
        <f t="shared" si="2"/>
        <v>326145691</v>
      </c>
      <c r="Y36" s="27">
        <f t="shared" si="2"/>
        <v>0</v>
      </c>
      <c r="Z36" s="28">
        <f>+IF(X36&lt;&gt;0,+(Y36/X36)*100,0)</f>
        <v>0</v>
      </c>
      <c r="AA36" s="29">
        <f>SUM(AA31:AA35)</f>
        <v>226957838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118695071</v>
      </c>
      <c r="F38" s="33">
        <f t="shared" si="3"/>
        <v>159620743</v>
      </c>
      <c r="G38" s="33">
        <f t="shared" si="3"/>
        <v>-56654000</v>
      </c>
      <c r="H38" s="33">
        <f t="shared" si="3"/>
        <v>60402000</v>
      </c>
      <c r="I38" s="33">
        <f t="shared" si="3"/>
        <v>187135000</v>
      </c>
      <c r="J38" s="33">
        <f t="shared" si="3"/>
        <v>190883000</v>
      </c>
      <c r="K38" s="33">
        <f t="shared" si="3"/>
        <v>27770000</v>
      </c>
      <c r="L38" s="33">
        <f t="shared" si="3"/>
        <v>16852000</v>
      </c>
      <c r="M38" s="33">
        <f t="shared" si="3"/>
        <v>192699000</v>
      </c>
      <c r="N38" s="33">
        <f t="shared" si="3"/>
        <v>237321000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428204000</v>
      </c>
      <c r="X38" s="33">
        <f t="shared" si="3"/>
        <v>428204000</v>
      </c>
      <c r="Y38" s="33">
        <f t="shared" si="3"/>
        <v>0</v>
      </c>
      <c r="Z38" s="34">
        <f>+IF(X38&lt;&gt;0,+(Y38/X38)*100,0)</f>
        <v>0</v>
      </c>
      <c r="AA38" s="35">
        <f>+AA17+AA27+AA36</f>
        <v>159620743</v>
      </c>
    </row>
    <row r="39" spans="1:27" ht="13.5">
      <c r="A39" s="22" t="s">
        <v>59</v>
      </c>
      <c r="B39" s="16"/>
      <c r="C39" s="31"/>
      <c r="D39" s="31"/>
      <c r="E39" s="32">
        <v>346529000</v>
      </c>
      <c r="F39" s="33">
        <v>432557000</v>
      </c>
      <c r="G39" s="33">
        <v>432557000</v>
      </c>
      <c r="H39" s="33">
        <v>375903000</v>
      </c>
      <c r="I39" s="33">
        <v>436305000</v>
      </c>
      <c r="J39" s="33">
        <v>432557000</v>
      </c>
      <c r="K39" s="33">
        <v>623440000</v>
      </c>
      <c r="L39" s="33">
        <v>651210000</v>
      </c>
      <c r="M39" s="33">
        <v>668062000</v>
      </c>
      <c r="N39" s="33">
        <v>623440000</v>
      </c>
      <c r="O39" s="33"/>
      <c r="P39" s="33"/>
      <c r="Q39" s="33"/>
      <c r="R39" s="33"/>
      <c r="S39" s="33"/>
      <c r="T39" s="33"/>
      <c r="U39" s="33"/>
      <c r="V39" s="33"/>
      <c r="W39" s="33">
        <v>432557000</v>
      </c>
      <c r="X39" s="33">
        <v>432557000</v>
      </c>
      <c r="Y39" s="33"/>
      <c r="Z39" s="34"/>
      <c r="AA39" s="35">
        <v>432557000</v>
      </c>
    </row>
    <row r="40" spans="1:27" ht="13.5">
      <c r="A40" s="41" t="s">
        <v>60</v>
      </c>
      <c r="B40" s="42"/>
      <c r="C40" s="43"/>
      <c r="D40" s="43"/>
      <c r="E40" s="44">
        <v>465224071</v>
      </c>
      <c r="F40" s="45">
        <v>592177743</v>
      </c>
      <c r="G40" s="45">
        <v>375903000</v>
      </c>
      <c r="H40" s="45">
        <v>436305000</v>
      </c>
      <c r="I40" s="45">
        <v>623440000</v>
      </c>
      <c r="J40" s="45">
        <v>623440000</v>
      </c>
      <c r="K40" s="45">
        <v>651210000</v>
      </c>
      <c r="L40" s="45">
        <v>668062000</v>
      </c>
      <c r="M40" s="45">
        <v>860761000</v>
      </c>
      <c r="N40" s="45">
        <v>860761000</v>
      </c>
      <c r="O40" s="45"/>
      <c r="P40" s="45"/>
      <c r="Q40" s="45"/>
      <c r="R40" s="45"/>
      <c r="S40" s="45"/>
      <c r="T40" s="45"/>
      <c r="U40" s="45"/>
      <c r="V40" s="45"/>
      <c r="W40" s="45">
        <v>860761000</v>
      </c>
      <c r="X40" s="45">
        <v>860761000</v>
      </c>
      <c r="Y40" s="45"/>
      <c r="Z40" s="46"/>
      <c r="AA40" s="47">
        <v>592177743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36741681</v>
      </c>
      <c r="D6" s="17"/>
      <c r="E6" s="18">
        <v>48178660</v>
      </c>
      <c r="F6" s="19">
        <v>48178660</v>
      </c>
      <c r="G6" s="19">
        <v>2713940</v>
      </c>
      <c r="H6" s="19">
        <v>4712430</v>
      </c>
      <c r="I6" s="19">
        <v>7935091</v>
      </c>
      <c r="J6" s="19">
        <v>15361461</v>
      </c>
      <c r="K6" s="19">
        <v>5663513</v>
      </c>
      <c r="L6" s="19">
        <v>3613666</v>
      </c>
      <c r="M6" s="19">
        <v>2293495</v>
      </c>
      <c r="N6" s="19">
        <v>11570674</v>
      </c>
      <c r="O6" s="19"/>
      <c r="P6" s="19"/>
      <c r="Q6" s="19"/>
      <c r="R6" s="19"/>
      <c r="S6" s="19"/>
      <c r="T6" s="19"/>
      <c r="U6" s="19"/>
      <c r="V6" s="19"/>
      <c r="W6" s="19">
        <v>26932135</v>
      </c>
      <c r="X6" s="19">
        <v>32362244</v>
      </c>
      <c r="Y6" s="19">
        <v>-5430109</v>
      </c>
      <c r="Z6" s="20">
        <v>-16.78</v>
      </c>
      <c r="AA6" s="21">
        <v>48178660</v>
      </c>
    </row>
    <row r="7" spans="1:27" ht="13.5">
      <c r="A7" s="22" t="s">
        <v>34</v>
      </c>
      <c r="B7" s="16"/>
      <c r="C7" s="17">
        <v>66757690</v>
      </c>
      <c r="D7" s="17"/>
      <c r="E7" s="18">
        <v>60634571</v>
      </c>
      <c r="F7" s="19">
        <v>60634571</v>
      </c>
      <c r="G7" s="19">
        <v>5879047</v>
      </c>
      <c r="H7" s="19">
        <v>6119734</v>
      </c>
      <c r="I7" s="19">
        <v>6195053</v>
      </c>
      <c r="J7" s="19">
        <v>18193834</v>
      </c>
      <c r="K7" s="19">
        <v>5437896</v>
      </c>
      <c r="L7" s="19">
        <v>6242264</v>
      </c>
      <c r="M7" s="19">
        <v>5991437</v>
      </c>
      <c r="N7" s="19">
        <v>17671597</v>
      </c>
      <c r="O7" s="19"/>
      <c r="P7" s="19"/>
      <c r="Q7" s="19"/>
      <c r="R7" s="19"/>
      <c r="S7" s="19"/>
      <c r="T7" s="19"/>
      <c r="U7" s="19"/>
      <c r="V7" s="19"/>
      <c r="W7" s="19">
        <v>35865431</v>
      </c>
      <c r="X7" s="19">
        <v>30310315</v>
      </c>
      <c r="Y7" s="19">
        <v>5555116</v>
      </c>
      <c r="Z7" s="20">
        <v>18.33</v>
      </c>
      <c r="AA7" s="21">
        <v>60634571</v>
      </c>
    </row>
    <row r="8" spans="1:27" ht="13.5">
      <c r="A8" s="22" t="s">
        <v>35</v>
      </c>
      <c r="B8" s="16"/>
      <c r="C8" s="17">
        <v>-6900458</v>
      </c>
      <c r="D8" s="17"/>
      <c r="E8" s="18">
        <v>12052149</v>
      </c>
      <c r="F8" s="19">
        <v>12052149</v>
      </c>
      <c r="G8" s="19">
        <v>511915</v>
      </c>
      <c r="H8" s="19">
        <v>2145590</v>
      </c>
      <c r="I8" s="19">
        <v>11122645</v>
      </c>
      <c r="J8" s="19">
        <v>13780150</v>
      </c>
      <c r="K8" s="19">
        <v>1827404</v>
      </c>
      <c r="L8" s="19">
        <v>1896720</v>
      </c>
      <c r="M8" s="19">
        <v>2195563</v>
      </c>
      <c r="N8" s="19">
        <v>5919687</v>
      </c>
      <c r="O8" s="19"/>
      <c r="P8" s="19"/>
      <c r="Q8" s="19"/>
      <c r="R8" s="19"/>
      <c r="S8" s="19"/>
      <c r="T8" s="19"/>
      <c r="U8" s="19"/>
      <c r="V8" s="19"/>
      <c r="W8" s="19">
        <v>19699837</v>
      </c>
      <c r="X8" s="19">
        <v>4784603</v>
      </c>
      <c r="Y8" s="19">
        <v>14915234</v>
      </c>
      <c r="Z8" s="20">
        <v>311.73</v>
      </c>
      <c r="AA8" s="21">
        <v>12052149</v>
      </c>
    </row>
    <row r="9" spans="1:27" ht="13.5">
      <c r="A9" s="22" t="s">
        <v>36</v>
      </c>
      <c r="B9" s="16"/>
      <c r="C9" s="17">
        <v>135560171</v>
      </c>
      <c r="D9" s="17"/>
      <c r="E9" s="18">
        <v>150263561</v>
      </c>
      <c r="F9" s="19">
        <v>150263561</v>
      </c>
      <c r="G9" s="19">
        <v>61840000</v>
      </c>
      <c r="H9" s="19">
        <v>2656000</v>
      </c>
      <c r="I9" s="19">
        <v>2000000</v>
      </c>
      <c r="J9" s="19">
        <v>66496000</v>
      </c>
      <c r="K9" s="19">
        <v>2000000</v>
      </c>
      <c r="L9" s="19">
        <v>141200</v>
      </c>
      <c r="M9" s="19">
        <v>40374000</v>
      </c>
      <c r="N9" s="19">
        <v>42515200</v>
      </c>
      <c r="O9" s="19"/>
      <c r="P9" s="19"/>
      <c r="Q9" s="19"/>
      <c r="R9" s="19"/>
      <c r="S9" s="19"/>
      <c r="T9" s="19"/>
      <c r="U9" s="19"/>
      <c r="V9" s="19"/>
      <c r="W9" s="19">
        <v>109011200</v>
      </c>
      <c r="X9" s="19">
        <v>111239689</v>
      </c>
      <c r="Y9" s="19">
        <v>-2228489</v>
      </c>
      <c r="Z9" s="20">
        <v>-2</v>
      </c>
      <c r="AA9" s="21">
        <v>150263561</v>
      </c>
    </row>
    <row r="10" spans="1:27" ht="13.5">
      <c r="A10" s="22" t="s">
        <v>37</v>
      </c>
      <c r="B10" s="16"/>
      <c r="C10" s="17">
        <v>65674184</v>
      </c>
      <c r="D10" s="17"/>
      <c r="E10" s="18">
        <v>58137440</v>
      </c>
      <c r="F10" s="19">
        <v>58137440</v>
      </c>
      <c r="G10" s="19">
        <v>15000000</v>
      </c>
      <c r="H10" s="19"/>
      <c r="I10" s="19"/>
      <c r="J10" s="19">
        <v>15000000</v>
      </c>
      <c r="K10" s="19"/>
      <c r="L10" s="19"/>
      <c r="M10" s="19">
        <v>20000000</v>
      </c>
      <c r="N10" s="19">
        <v>20000000</v>
      </c>
      <c r="O10" s="19"/>
      <c r="P10" s="19"/>
      <c r="Q10" s="19"/>
      <c r="R10" s="19"/>
      <c r="S10" s="19"/>
      <c r="T10" s="19"/>
      <c r="U10" s="19"/>
      <c r="V10" s="19"/>
      <c r="W10" s="19">
        <v>35000000</v>
      </c>
      <c r="X10" s="19">
        <v>25420634</v>
      </c>
      <c r="Y10" s="19">
        <v>9579366</v>
      </c>
      <c r="Z10" s="20">
        <v>37.68</v>
      </c>
      <c r="AA10" s="21">
        <v>58137440</v>
      </c>
    </row>
    <row r="11" spans="1:27" ht="13.5">
      <c r="A11" s="22" t="s">
        <v>38</v>
      </c>
      <c r="B11" s="16"/>
      <c r="C11" s="17">
        <v>6466900</v>
      </c>
      <c r="D11" s="17"/>
      <c r="E11" s="18">
        <v>6384374</v>
      </c>
      <c r="F11" s="19">
        <v>6384374</v>
      </c>
      <c r="G11" s="19">
        <v>632505</v>
      </c>
      <c r="H11" s="19">
        <v>600588</v>
      </c>
      <c r="I11" s="19">
        <v>28597</v>
      </c>
      <c r="J11" s="19">
        <v>1261690</v>
      </c>
      <c r="K11" s="19">
        <v>465791</v>
      </c>
      <c r="L11" s="19">
        <v>414630</v>
      </c>
      <c r="M11" s="19">
        <v>570277</v>
      </c>
      <c r="N11" s="19">
        <v>1450698</v>
      </c>
      <c r="O11" s="19"/>
      <c r="P11" s="19"/>
      <c r="Q11" s="19"/>
      <c r="R11" s="19"/>
      <c r="S11" s="19"/>
      <c r="T11" s="19"/>
      <c r="U11" s="19"/>
      <c r="V11" s="19"/>
      <c r="W11" s="19">
        <v>2712388</v>
      </c>
      <c r="X11" s="19">
        <v>3138498</v>
      </c>
      <c r="Y11" s="19">
        <v>-426110</v>
      </c>
      <c r="Z11" s="20">
        <v>-13.58</v>
      </c>
      <c r="AA11" s="21">
        <v>6384374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-198994213</v>
      </c>
      <c r="D14" s="17"/>
      <c r="E14" s="18">
        <v>-296194074</v>
      </c>
      <c r="F14" s="19">
        <v>-296194074</v>
      </c>
      <c r="G14" s="19">
        <v>-31568136</v>
      </c>
      <c r="H14" s="19">
        <v>-40164933</v>
      </c>
      <c r="I14" s="19">
        <v>-27311192</v>
      </c>
      <c r="J14" s="19">
        <v>-99044261</v>
      </c>
      <c r="K14" s="19">
        <v>-21060934</v>
      </c>
      <c r="L14" s="19">
        <v>-26951945</v>
      </c>
      <c r="M14" s="19">
        <v>-26375556</v>
      </c>
      <c r="N14" s="19">
        <v>-74388435</v>
      </c>
      <c r="O14" s="19"/>
      <c r="P14" s="19"/>
      <c r="Q14" s="19"/>
      <c r="R14" s="19"/>
      <c r="S14" s="19"/>
      <c r="T14" s="19"/>
      <c r="U14" s="19"/>
      <c r="V14" s="19"/>
      <c r="W14" s="19">
        <v>-173432696</v>
      </c>
      <c r="X14" s="19">
        <v>-135813061</v>
      </c>
      <c r="Y14" s="19">
        <v>-37619635</v>
      </c>
      <c r="Z14" s="20">
        <v>27.7</v>
      </c>
      <c r="AA14" s="21">
        <v>-296194074</v>
      </c>
    </row>
    <row r="15" spans="1:27" ht="13.5">
      <c r="A15" s="22" t="s">
        <v>42</v>
      </c>
      <c r="B15" s="16"/>
      <c r="C15" s="17">
        <v>-576525</v>
      </c>
      <c r="D15" s="17"/>
      <c r="E15" s="18">
        <v>-540550</v>
      </c>
      <c r="F15" s="19">
        <v>-540550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-270500</v>
      </c>
      <c r="Y15" s="19">
        <v>270500</v>
      </c>
      <c r="Z15" s="20">
        <v>-100</v>
      </c>
      <c r="AA15" s="21">
        <v>-540550</v>
      </c>
    </row>
    <row r="16" spans="1:27" ht="13.5">
      <c r="A16" s="22" t="s">
        <v>43</v>
      </c>
      <c r="B16" s="16"/>
      <c r="C16" s="17">
        <v>-3865496</v>
      </c>
      <c r="D16" s="17"/>
      <c r="E16" s="18">
        <v>-4302404</v>
      </c>
      <c r="F16" s="19">
        <v>-4302404</v>
      </c>
      <c r="G16" s="19">
        <v>-240091</v>
      </c>
      <c r="H16" s="19">
        <v>-255026</v>
      </c>
      <c r="I16" s="19">
        <v>-266123</v>
      </c>
      <c r="J16" s="19">
        <v>-761240</v>
      </c>
      <c r="K16" s="19">
        <v>-277690</v>
      </c>
      <c r="L16" s="19">
        <v>-751050</v>
      </c>
      <c r="M16" s="19">
        <v>-289408</v>
      </c>
      <c r="N16" s="19">
        <v>-1318148</v>
      </c>
      <c r="O16" s="19"/>
      <c r="P16" s="19"/>
      <c r="Q16" s="19"/>
      <c r="R16" s="19"/>
      <c r="S16" s="19"/>
      <c r="T16" s="19"/>
      <c r="U16" s="19"/>
      <c r="V16" s="19"/>
      <c r="W16" s="19">
        <v>-2079388</v>
      </c>
      <c r="X16" s="19">
        <v>-1942002</v>
      </c>
      <c r="Y16" s="19">
        <v>-137386</v>
      </c>
      <c r="Z16" s="20">
        <v>7.07</v>
      </c>
      <c r="AA16" s="21">
        <v>-4302404</v>
      </c>
    </row>
    <row r="17" spans="1:27" ht="13.5">
      <c r="A17" s="23" t="s">
        <v>44</v>
      </c>
      <c r="B17" s="24"/>
      <c r="C17" s="25">
        <f aca="true" t="shared" si="0" ref="C17:Y17">SUM(C6:C16)</f>
        <v>100863934</v>
      </c>
      <c r="D17" s="25">
        <f>SUM(D6:D16)</f>
        <v>0</v>
      </c>
      <c r="E17" s="26">
        <f t="shared" si="0"/>
        <v>34613727</v>
      </c>
      <c r="F17" s="27">
        <f t="shared" si="0"/>
        <v>34613727</v>
      </c>
      <c r="G17" s="27">
        <f t="shared" si="0"/>
        <v>54769180</v>
      </c>
      <c r="H17" s="27">
        <f t="shared" si="0"/>
        <v>-24185617</v>
      </c>
      <c r="I17" s="27">
        <f t="shared" si="0"/>
        <v>-295929</v>
      </c>
      <c r="J17" s="27">
        <f t="shared" si="0"/>
        <v>30287634</v>
      </c>
      <c r="K17" s="27">
        <f t="shared" si="0"/>
        <v>-5944020</v>
      </c>
      <c r="L17" s="27">
        <f t="shared" si="0"/>
        <v>-15394515</v>
      </c>
      <c r="M17" s="27">
        <f t="shared" si="0"/>
        <v>44759808</v>
      </c>
      <c r="N17" s="27">
        <f t="shared" si="0"/>
        <v>23421273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53708907</v>
      </c>
      <c r="X17" s="27">
        <f t="shared" si="0"/>
        <v>69230420</v>
      </c>
      <c r="Y17" s="27">
        <f t="shared" si="0"/>
        <v>-15521513</v>
      </c>
      <c r="Z17" s="28">
        <f>+IF(X17&lt;&gt;0,+(Y17/X17)*100,0)</f>
        <v>-22.420076319051656</v>
      </c>
      <c r="AA17" s="29">
        <f>SUM(AA6:AA16)</f>
        <v>34613727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129996</v>
      </c>
      <c r="F21" s="19">
        <v>129996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64998</v>
      </c>
      <c r="Y21" s="36">
        <v>-64998</v>
      </c>
      <c r="Z21" s="37">
        <v>-100</v>
      </c>
      <c r="AA21" s="38">
        <v>129996</v>
      </c>
    </row>
    <row r="22" spans="1:27" ht="13.5">
      <c r="A22" s="22" t="s">
        <v>47</v>
      </c>
      <c r="B22" s="16"/>
      <c r="C22" s="17"/>
      <c r="D22" s="17"/>
      <c r="E22" s="39">
        <v>-18000</v>
      </c>
      <c r="F22" s="36">
        <v>-18000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-9000</v>
      </c>
      <c r="Y22" s="19">
        <v>9000</v>
      </c>
      <c r="Z22" s="20">
        <v>-100</v>
      </c>
      <c r="AA22" s="21">
        <v>-18000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-67494921</v>
      </c>
      <c r="D26" s="17"/>
      <c r="E26" s="18">
        <v>-57965581</v>
      </c>
      <c r="F26" s="19">
        <v>-57965581</v>
      </c>
      <c r="G26" s="19">
        <v>-2313361</v>
      </c>
      <c r="H26" s="19">
        <v>-7143928</v>
      </c>
      <c r="I26" s="19">
        <v>-375008</v>
      </c>
      <c r="J26" s="19">
        <v>-9832297</v>
      </c>
      <c r="K26" s="19">
        <v>-3387650</v>
      </c>
      <c r="L26" s="19">
        <v>-3539811</v>
      </c>
      <c r="M26" s="19">
        <v>-8870084</v>
      </c>
      <c r="N26" s="19">
        <v>-15797545</v>
      </c>
      <c r="O26" s="19"/>
      <c r="P26" s="19"/>
      <c r="Q26" s="19"/>
      <c r="R26" s="19"/>
      <c r="S26" s="19"/>
      <c r="T26" s="19"/>
      <c r="U26" s="19"/>
      <c r="V26" s="19"/>
      <c r="W26" s="19">
        <v>-25629842</v>
      </c>
      <c r="X26" s="19">
        <v>-9873908</v>
      </c>
      <c r="Y26" s="19">
        <v>-15755934</v>
      </c>
      <c r="Z26" s="20">
        <v>159.57</v>
      </c>
      <c r="AA26" s="21">
        <v>-57965581</v>
      </c>
    </row>
    <row r="27" spans="1:27" ht="13.5">
      <c r="A27" s="23" t="s">
        <v>51</v>
      </c>
      <c r="B27" s="24"/>
      <c r="C27" s="25">
        <f aca="true" t="shared" si="1" ref="C27:Y27">SUM(C21:C26)</f>
        <v>-67494921</v>
      </c>
      <c r="D27" s="25">
        <f>SUM(D21:D26)</f>
        <v>0</v>
      </c>
      <c r="E27" s="26">
        <f t="shared" si="1"/>
        <v>-57853585</v>
      </c>
      <c r="F27" s="27">
        <f t="shared" si="1"/>
        <v>-57853585</v>
      </c>
      <c r="G27" s="27">
        <f t="shared" si="1"/>
        <v>-2313361</v>
      </c>
      <c r="H27" s="27">
        <f t="shared" si="1"/>
        <v>-7143928</v>
      </c>
      <c r="I27" s="27">
        <f t="shared" si="1"/>
        <v>-375008</v>
      </c>
      <c r="J27" s="27">
        <f t="shared" si="1"/>
        <v>-9832297</v>
      </c>
      <c r="K27" s="27">
        <f t="shared" si="1"/>
        <v>-3387650</v>
      </c>
      <c r="L27" s="27">
        <f t="shared" si="1"/>
        <v>-3539811</v>
      </c>
      <c r="M27" s="27">
        <f t="shared" si="1"/>
        <v>-8870084</v>
      </c>
      <c r="N27" s="27">
        <f t="shared" si="1"/>
        <v>-15797545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-25629842</v>
      </c>
      <c r="X27" s="27">
        <f t="shared" si="1"/>
        <v>-9817910</v>
      </c>
      <c r="Y27" s="27">
        <f t="shared" si="1"/>
        <v>-15811932</v>
      </c>
      <c r="Z27" s="28">
        <f>+IF(X27&lt;&gt;0,+(Y27/X27)*100,0)</f>
        <v>161.05191430762758</v>
      </c>
      <c r="AA27" s="29">
        <f>SUM(AA21:AA26)</f>
        <v>-57853585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377889</v>
      </c>
      <c r="D33" s="17"/>
      <c r="E33" s="18">
        <v>105000</v>
      </c>
      <c r="F33" s="19">
        <v>105000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52500</v>
      </c>
      <c r="Y33" s="19">
        <v>-52500</v>
      </c>
      <c r="Z33" s="20">
        <v>-100</v>
      </c>
      <c r="AA33" s="21">
        <v>105000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-342816</v>
      </c>
      <c r="D35" s="17"/>
      <c r="E35" s="18">
        <v>-343000</v>
      </c>
      <c r="F35" s="19">
        <v>-343000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-171500</v>
      </c>
      <c r="Y35" s="19">
        <v>171500</v>
      </c>
      <c r="Z35" s="20">
        <v>-100</v>
      </c>
      <c r="AA35" s="21">
        <v>-343000</v>
      </c>
    </row>
    <row r="36" spans="1:27" ht="13.5">
      <c r="A36" s="23" t="s">
        <v>57</v>
      </c>
      <c r="B36" s="24"/>
      <c r="C36" s="25">
        <f aca="true" t="shared" si="2" ref="C36:Y36">SUM(C31:C35)</f>
        <v>35073</v>
      </c>
      <c r="D36" s="25">
        <f>SUM(D31:D35)</f>
        <v>0</v>
      </c>
      <c r="E36" s="26">
        <f t="shared" si="2"/>
        <v>-238000</v>
      </c>
      <c r="F36" s="27">
        <f t="shared" si="2"/>
        <v>-238000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-119000</v>
      </c>
      <c r="Y36" s="27">
        <f t="shared" si="2"/>
        <v>119000</v>
      </c>
      <c r="Z36" s="28">
        <f>+IF(X36&lt;&gt;0,+(Y36/X36)*100,0)</f>
        <v>-100</v>
      </c>
      <c r="AA36" s="29">
        <f>SUM(AA31:AA35)</f>
        <v>-238000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33404086</v>
      </c>
      <c r="D38" s="31">
        <f>+D17+D27+D36</f>
        <v>0</v>
      </c>
      <c r="E38" s="32">
        <f t="shared" si="3"/>
        <v>-23477858</v>
      </c>
      <c r="F38" s="33">
        <f t="shared" si="3"/>
        <v>-23477858</v>
      </c>
      <c r="G38" s="33">
        <f t="shared" si="3"/>
        <v>52455819</v>
      </c>
      <c r="H38" s="33">
        <f t="shared" si="3"/>
        <v>-31329545</v>
      </c>
      <c r="I38" s="33">
        <f t="shared" si="3"/>
        <v>-670937</v>
      </c>
      <c r="J38" s="33">
        <f t="shared" si="3"/>
        <v>20455337</v>
      </c>
      <c r="K38" s="33">
        <f t="shared" si="3"/>
        <v>-9331670</v>
      </c>
      <c r="L38" s="33">
        <f t="shared" si="3"/>
        <v>-18934326</v>
      </c>
      <c r="M38" s="33">
        <f t="shared" si="3"/>
        <v>35889724</v>
      </c>
      <c r="N38" s="33">
        <f t="shared" si="3"/>
        <v>7623728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28079065</v>
      </c>
      <c r="X38" s="33">
        <f t="shared" si="3"/>
        <v>59293510</v>
      </c>
      <c r="Y38" s="33">
        <f t="shared" si="3"/>
        <v>-31214445</v>
      </c>
      <c r="Z38" s="34">
        <f>+IF(X38&lt;&gt;0,+(Y38/X38)*100,0)</f>
        <v>-52.6439487222126</v>
      </c>
      <c r="AA38" s="35">
        <f>+AA17+AA27+AA36</f>
        <v>-23477858</v>
      </c>
    </row>
    <row r="39" spans="1:27" ht="13.5">
      <c r="A39" s="22" t="s">
        <v>59</v>
      </c>
      <c r="B39" s="16"/>
      <c r="C39" s="31">
        <v>79034476</v>
      </c>
      <c r="D39" s="31"/>
      <c r="E39" s="32">
        <v>87326000</v>
      </c>
      <c r="F39" s="33">
        <v>87326000</v>
      </c>
      <c r="G39" s="33">
        <v>112434294</v>
      </c>
      <c r="H39" s="33">
        <v>164890113</v>
      </c>
      <c r="I39" s="33">
        <v>133560568</v>
      </c>
      <c r="J39" s="33">
        <v>112434294</v>
      </c>
      <c r="K39" s="33">
        <v>132889631</v>
      </c>
      <c r="L39" s="33">
        <v>123557961</v>
      </c>
      <c r="M39" s="33">
        <v>104623635</v>
      </c>
      <c r="N39" s="33">
        <v>132889631</v>
      </c>
      <c r="O39" s="33"/>
      <c r="P39" s="33"/>
      <c r="Q39" s="33"/>
      <c r="R39" s="33"/>
      <c r="S39" s="33"/>
      <c r="T39" s="33"/>
      <c r="U39" s="33"/>
      <c r="V39" s="33"/>
      <c r="W39" s="33">
        <v>112434294</v>
      </c>
      <c r="X39" s="33">
        <v>87326000</v>
      </c>
      <c r="Y39" s="33">
        <v>25108294</v>
      </c>
      <c r="Z39" s="34">
        <v>28.75</v>
      </c>
      <c r="AA39" s="35">
        <v>87326000</v>
      </c>
    </row>
    <row r="40" spans="1:27" ht="13.5">
      <c r="A40" s="41" t="s">
        <v>60</v>
      </c>
      <c r="B40" s="42"/>
      <c r="C40" s="43">
        <v>112438562</v>
      </c>
      <c r="D40" s="43"/>
      <c r="E40" s="44">
        <v>63848143</v>
      </c>
      <c r="F40" s="45">
        <v>63848143</v>
      </c>
      <c r="G40" s="45">
        <v>164890113</v>
      </c>
      <c r="H40" s="45">
        <v>133560568</v>
      </c>
      <c r="I40" s="45">
        <v>132889631</v>
      </c>
      <c r="J40" s="45">
        <v>132889631</v>
      </c>
      <c r="K40" s="45">
        <v>123557961</v>
      </c>
      <c r="L40" s="45">
        <v>104623635</v>
      </c>
      <c r="M40" s="45">
        <v>140513359</v>
      </c>
      <c r="N40" s="45">
        <v>140513359</v>
      </c>
      <c r="O40" s="45"/>
      <c r="P40" s="45"/>
      <c r="Q40" s="45"/>
      <c r="R40" s="45"/>
      <c r="S40" s="45"/>
      <c r="T40" s="45"/>
      <c r="U40" s="45"/>
      <c r="V40" s="45"/>
      <c r="W40" s="45">
        <v>140513359</v>
      </c>
      <c r="X40" s="45">
        <v>146619511</v>
      </c>
      <c r="Y40" s="45">
        <v>-6106152</v>
      </c>
      <c r="Z40" s="46">
        <v>-4.16</v>
      </c>
      <c r="AA40" s="47">
        <v>63848143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6065969</v>
      </c>
      <c r="D6" s="17"/>
      <c r="E6" s="18">
        <v>9900528</v>
      </c>
      <c r="F6" s="19">
        <v>9900528</v>
      </c>
      <c r="G6" s="19">
        <v>224575</v>
      </c>
      <c r="H6" s="19">
        <v>304773</v>
      </c>
      <c r="I6" s="19">
        <v>429457</v>
      </c>
      <c r="J6" s="19">
        <v>958805</v>
      </c>
      <c r="K6" s="19">
        <v>454749</v>
      </c>
      <c r="L6" s="19">
        <v>674342</v>
      </c>
      <c r="M6" s="19">
        <v>672240</v>
      </c>
      <c r="N6" s="19">
        <v>1801331</v>
      </c>
      <c r="O6" s="19"/>
      <c r="P6" s="19"/>
      <c r="Q6" s="19"/>
      <c r="R6" s="19"/>
      <c r="S6" s="19"/>
      <c r="T6" s="19"/>
      <c r="U6" s="19"/>
      <c r="V6" s="19"/>
      <c r="W6" s="19">
        <v>2760136</v>
      </c>
      <c r="X6" s="19">
        <v>4950264</v>
      </c>
      <c r="Y6" s="19">
        <v>-2190128</v>
      </c>
      <c r="Z6" s="20">
        <v>-44.24</v>
      </c>
      <c r="AA6" s="21">
        <v>9900528</v>
      </c>
    </row>
    <row r="7" spans="1:27" ht="13.5">
      <c r="A7" s="22" t="s">
        <v>34</v>
      </c>
      <c r="B7" s="16"/>
      <c r="C7" s="17">
        <v>18783846</v>
      </c>
      <c r="D7" s="17"/>
      <c r="E7" s="18">
        <v>23788308</v>
      </c>
      <c r="F7" s="19">
        <v>23788308</v>
      </c>
      <c r="G7" s="19">
        <v>1135843</v>
      </c>
      <c r="H7" s="19">
        <v>1812724</v>
      </c>
      <c r="I7" s="19">
        <v>1731448</v>
      </c>
      <c r="J7" s="19">
        <v>4680015</v>
      </c>
      <c r="K7" s="19">
        <v>842223</v>
      </c>
      <c r="L7" s="19">
        <v>1797658</v>
      </c>
      <c r="M7" s="19">
        <v>1762302</v>
      </c>
      <c r="N7" s="19">
        <v>4402183</v>
      </c>
      <c r="O7" s="19"/>
      <c r="P7" s="19"/>
      <c r="Q7" s="19"/>
      <c r="R7" s="19"/>
      <c r="S7" s="19"/>
      <c r="T7" s="19"/>
      <c r="U7" s="19"/>
      <c r="V7" s="19"/>
      <c r="W7" s="19">
        <v>9082198</v>
      </c>
      <c r="X7" s="19">
        <v>11894154</v>
      </c>
      <c r="Y7" s="19">
        <v>-2811956</v>
      </c>
      <c r="Z7" s="20">
        <v>-23.64</v>
      </c>
      <c r="AA7" s="21">
        <v>23788308</v>
      </c>
    </row>
    <row r="8" spans="1:27" ht="13.5">
      <c r="A8" s="22" t="s">
        <v>35</v>
      </c>
      <c r="B8" s="16"/>
      <c r="C8" s="17">
        <v>10863610</v>
      </c>
      <c r="D8" s="17"/>
      <c r="E8" s="18">
        <v>24918144</v>
      </c>
      <c r="F8" s="19">
        <v>24918144</v>
      </c>
      <c r="G8" s="19">
        <v>241969</v>
      </c>
      <c r="H8" s="19">
        <v>6072760</v>
      </c>
      <c r="I8" s="19">
        <v>439078</v>
      </c>
      <c r="J8" s="19">
        <v>6753807</v>
      </c>
      <c r="K8" s="19">
        <v>1870628</v>
      </c>
      <c r="L8" s="19">
        <v>1114671</v>
      </c>
      <c r="M8" s="19">
        <v>1337253</v>
      </c>
      <c r="N8" s="19">
        <v>4322552</v>
      </c>
      <c r="O8" s="19"/>
      <c r="P8" s="19"/>
      <c r="Q8" s="19"/>
      <c r="R8" s="19"/>
      <c r="S8" s="19"/>
      <c r="T8" s="19"/>
      <c r="U8" s="19"/>
      <c r="V8" s="19"/>
      <c r="W8" s="19">
        <v>11076359</v>
      </c>
      <c r="X8" s="19">
        <v>12459072</v>
      </c>
      <c r="Y8" s="19">
        <v>-1382713</v>
      </c>
      <c r="Z8" s="20">
        <v>-11.1</v>
      </c>
      <c r="AA8" s="21">
        <v>24918144</v>
      </c>
    </row>
    <row r="9" spans="1:27" ht="13.5">
      <c r="A9" s="22" t="s">
        <v>36</v>
      </c>
      <c r="B9" s="16"/>
      <c r="C9" s="17">
        <v>62469053</v>
      </c>
      <c r="D9" s="17"/>
      <c r="E9" s="18">
        <v>77171796</v>
      </c>
      <c r="F9" s="19">
        <v>77171796</v>
      </c>
      <c r="G9" s="19">
        <v>9379464</v>
      </c>
      <c r="H9" s="19">
        <v>18660000</v>
      </c>
      <c r="I9" s="19"/>
      <c r="J9" s="19">
        <v>28039464</v>
      </c>
      <c r="K9" s="19">
        <v>1278000</v>
      </c>
      <c r="L9" s="19"/>
      <c r="M9" s="19">
        <v>23594000</v>
      </c>
      <c r="N9" s="19">
        <v>24872000</v>
      </c>
      <c r="O9" s="19"/>
      <c r="P9" s="19"/>
      <c r="Q9" s="19"/>
      <c r="R9" s="19"/>
      <c r="S9" s="19"/>
      <c r="T9" s="19"/>
      <c r="U9" s="19"/>
      <c r="V9" s="19"/>
      <c r="W9" s="19">
        <v>52911464</v>
      </c>
      <c r="X9" s="19">
        <v>38585898</v>
      </c>
      <c r="Y9" s="19">
        <v>14325566</v>
      </c>
      <c r="Z9" s="20">
        <v>37.13</v>
      </c>
      <c r="AA9" s="21">
        <v>77171796</v>
      </c>
    </row>
    <row r="10" spans="1:27" ht="13.5">
      <c r="A10" s="22" t="s">
        <v>37</v>
      </c>
      <c r="B10" s="16"/>
      <c r="C10" s="17">
        <v>20904000</v>
      </c>
      <c r="D10" s="17"/>
      <c r="E10" s="18">
        <v>27399000</v>
      </c>
      <c r="F10" s="19">
        <v>27399000</v>
      </c>
      <c r="G10" s="19">
        <v>7150415</v>
      </c>
      <c r="H10" s="19">
        <v>7973000</v>
      </c>
      <c r="I10" s="19">
        <v>2500000</v>
      </c>
      <c r="J10" s="19">
        <v>17623415</v>
      </c>
      <c r="K10" s="19"/>
      <c r="L10" s="19">
        <v>4000000</v>
      </c>
      <c r="M10" s="19">
        <v>10000000</v>
      </c>
      <c r="N10" s="19">
        <v>14000000</v>
      </c>
      <c r="O10" s="19"/>
      <c r="P10" s="19"/>
      <c r="Q10" s="19"/>
      <c r="R10" s="19"/>
      <c r="S10" s="19"/>
      <c r="T10" s="19"/>
      <c r="U10" s="19"/>
      <c r="V10" s="19"/>
      <c r="W10" s="19">
        <v>31623415</v>
      </c>
      <c r="X10" s="19">
        <v>13699500</v>
      </c>
      <c r="Y10" s="19">
        <v>17923915</v>
      </c>
      <c r="Z10" s="20">
        <v>130.84</v>
      </c>
      <c r="AA10" s="21">
        <v>27399000</v>
      </c>
    </row>
    <row r="11" spans="1:27" ht="13.5">
      <c r="A11" s="22" t="s">
        <v>38</v>
      </c>
      <c r="B11" s="16"/>
      <c r="C11" s="17">
        <v>3283879</v>
      </c>
      <c r="D11" s="17"/>
      <c r="E11" s="18">
        <v>3146076</v>
      </c>
      <c r="F11" s="19">
        <v>3146076</v>
      </c>
      <c r="G11" s="19">
        <v>519247</v>
      </c>
      <c r="H11" s="19">
        <v>126536</v>
      </c>
      <c r="I11" s="19">
        <v>172997</v>
      </c>
      <c r="J11" s="19">
        <v>818780</v>
      </c>
      <c r="K11" s="19">
        <v>190024</v>
      </c>
      <c r="L11" s="19">
        <v>136716</v>
      </c>
      <c r="M11" s="19">
        <v>172824</v>
      </c>
      <c r="N11" s="19">
        <v>499564</v>
      </c>
      <c r="O11" s="19"/>
      <c r="P11" s="19"/>
      <c r="Q11" s="19"/>
      <c r="R11" s="19"/>
      <c r="S11" s="19"/>
      <c r="T11" s="19"/>
      <c r="U11" s="19"/>
      <c r="V11" s="19"/>
      <c r="W11" s="19">
        <v>1318344</v>
      </c>
      <c r="X11" s="19">
        <v>1573038</v>
      </c>
      <c r="Y11" s="19">
        <v>-254694</v>
      </c>
      <c r="Z11" s="20">
        <v>-16.19</v>
      </c>
      <c r="AA11" s="21">
        <v>3146076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-95641402</v>
      </c>
      <c r="D14" s="17"/>
      <c r="E14" s="18">
        <v>-126580872</v>
      </c>
      <c r="F14" s="19">
        <v>-126580872</v>
      </c>
      <c r="G14" s="19">
        <v>-7365950</v>
      </c>
      <c r="H14" s="19">
        <v>-8907168</v>
      </c>
      <c r="I14" s="19">
        <v>-9565656</v>
      </c>
      <c r="J14" s="19">
        <v>-25838774</v>
      </c>
      <c r="K14" s="19">
        <v>-7897224</v>
      </c>
      <c r="L14" s="19">
        <v>-7919068</v>
      </c>
      <c r="M14" s="19">
        <v>-9536709</v>
      </c>
      <c r="N14" s="19">
        <v>-25353001</v>
      </c>
      <c r="O14" s="19"/>
      <c r="P14" s="19"/>
      <c r="Q14" s="19"/>
      <c r="R14" s="19"/>
      <c r="S14" s="19"/>
      <c r="T14" s="19"/>
      <c r="U14" s="19"/>
      <c r="V14" s="19"/>
      <c r="W14" s="19">
        <v>-51191775</v>
      </c>
      <c r="X14" s="19">
        <v>-63290436</v>
      </c>
      <c r="Y14" s="19">
        <v>12098661</v>
      </c>
      <c r="Z14" s="20">
        <v>-19.12</v>
      </c>
      <c r="AA14" s="21">
        <v>-126580872</v>
      </c>
    </row>
    <row r="15" spans="1:27" ht="13.5">
      <c r="A15" s="22" t="s">
        <v>42</v>
      </c>
      <c r="B15" s="16"/>
      <c r="C15" s="17"/>
      <c r="D15" s="17"/>
      <c r="E15" s="18">
        <v>-11130288</v>
      </c>
      <c r="F15" s="19">
        <v>-11130288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-5565144</v>
      </c>
      <c r="Y15" s="19">
        <v>5565144</v>
      </c>
      <c r="Z15" s="20">
        <v>-100</v>
      </c>
      <c r="AA15" s="21">
        <v>-11130288</v>
      </c>
    </row>
    <row r="16" spans="1:27" ht="13.5">
      <c r="A16" s="22" t="s">
        <v>43</v>
      </c>
      <c r="B16" s="16"/>
      <c r="C16" s="17"/>
      <c r="D16" s="17"/>
      <c r="E16" s="18">
        <v>-1189104</v>
      </c>
      <c r="F16" s="19">
        <v>-1189104</v>
      </c>
      <c r="G16" s="19"/>
      <c r="H16" s="19">
        <v>-68043</v>
      </c>
      <c r="I16" s="19">
        <v>-28397</v>
      </c>
      <c r="J16" s="19">
        <v>-96440</v>
      </c>
      <c r="K16" s="19">
        <v>-57743</v>
      </c>
      <c r="L16" s="19">
        <v>-43362</v>
      </c>
      <c r="M16" s="19">
        <v>-614710</v>
      </c>
      <c r="N16" s="19">
        <v>-715815</v>
      </c>
      <c r="O16" s="19"/>
      <c r="P16" s="19"/>
      <c r="Q16" s="19"/>
      <c r="R16" s="19"/>
      <c r="S16" s="19"/>
      <c r="T16" s="19"/>
      <c r="U16" s="19"/>
      <c r="V16" s="19"/>
      <c r="W16" s="19">
        <v>-812255</v>
      </c>
      <c r="X16" s="19">
        <v>-594552</v>
      </c>
      <c r="Y16" s="19">
        <v>-217703</v>
      </c>
      <c r="Z16" s="20">
        <v>36.62</v>
      </c>
      <c r="AA16" s="21">
        <v>-1189104</v>
      </c>
    </row>
    <row r="17" spans="1:27" ht="13.5">
      <c r="A17" s="23" t="s">
        <v>44</v>
      </c>
      <c r="B17" s="24"/>
      <c r="C17" s="25">
        <f aca="true" t="shared" si="0" ref="C17:Y17">SUM(C6:C16)</f>
        <v>26728955</v>
      </c>
      <c r="D17" s="25">
        <f>SUM(D6:D16)</f>
        <v>0</v>
      </c>
      <c r="E17" s="26">
        <f t="shared" si="0"/>
        <v>27423588</v>
      </c>
      <c r="F17" s="27">
        <f t="shared" si="0"/>
        <v>27423588</v>
      </c>
      <c r="G17" s="27">
        <f t="shared" si="0"/>
        <v>11285563</v>
      </c>
      <c r="H17" s="27">
        <f t="shared" si="0"/>
        <v>25974582</v>
      </c>
      <c r="I17" s="27">
        <f t="shared" si="0"/>
        <v>-4321073</v>
      </c>
      <c r="J17" s="27">
        <f t="shared" si="0"/>
        <v>32939072</v>
      </c>
      <c r="K17" s="27">
        <f t="shared" si="0"/>
        <v>-3319343</v>
      </c>
      <c r="L17" s="27">
        <f t="shared" si="0"/>
        <v>-239043</v>
      </c>
      <c r="M17" s="27">
        <f t="shared" si="0"/>
        <v>27387200</v>
      </c>
      <c r="N17" s="27">
        <f t="shared" si="0"/>
        <v>23828814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56767886</v>
      </c>
      <c r="X17" s="27">
        <f t="shared" si="0"/>
        <v>13711794</v>
      </c>
      <c r="Y17" s="27">
        <f t="shared" si="0"/>
        <v>43056092</v>
      </c>
      <c r="Z17" s="28">
        <f>+IF(X17&lt;&gt;0,+(Y17/X17)*100,0)</f>
        <v>314.00772211134444</v>
      </c>
      <c r="AA17" s="29">
        <f>SUM(AA6:AA16)</f>
        <v>27423588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113000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-33630737</v>
      </c>
      <c r="D26" s="17"/>
      <c r="E26" s="18">
        <v>-34241580</v>
      </c>
      <c r="F26" s="19">
        <v>-34241580</v>
      </c>
      <c r="G26" s="19">
        <v>-7326908</v>
      </c>
      <c r="H26" s="19">
        <v>-4464585</v>
      </c>
      <c r="I26" s="19">
        <v>-4483262</v>
      </c>
      <c r="J26" s="19">
        <v>-16274755</v>
      </c>
      <c r="K26" s="19">
        <v>-828509</v>
      </c>
      <c r="L26" s="19">
        <v>-2268069</v>
      </c>
      <c r="M26" s="19">
        <v>-5061678</v>
      </c>
      <c r="N26" s="19">
        <v>-8158256</v>
      </c>
      <c r="O26" s="19"/>
      <c r="P26" s="19"/>
      <c r="Q26" s="19"/>
      <c r="R26" s="19"/>
      <c r="S26" s="19"/>
      <c r="T26" s="19"/>
      <c r="U26" s="19"/>
      <c r="V26" s="19"/>
      <c r="W26" s="19">
        <v>-24433011</v>
      </c>
      <c r="X26" s="19">
        <v>-17120790</v>
      </c>
      <c r="Y26" s="19">
        <v>-7312221</v>
      </c>
      <c r="Z26" s="20">
        <v>42.71</v>
      </c>
      <c r="AA26" s="21">
        <v>-34241580</v>
      </c>
    </row>
    <row r="27" spans="1:27" ht="13.5">
      <c r="A27" s="23" t="s">
        <v>51</v>
      </c>
      <c r="B27" s="24"/>
      <c r="C27" s="25">
        <f aca="true" t="shared" si="1" ref="C27:Y27">SUM(C21:C26)</f>
        <v>-33517737</v>
      </c>
      <c r="D27" s="25">
        <f>SUM(D21:D26)</f>
        <v>0</v>
      </c>
      <c r="E27" s="26">
        <f t="shared" si="1"/>
        <v>-34241580</v>
      </c>
      <c r="F27" s="27">
        <f t="shared" si="1"/>
        <v>-34241580</v>
      </c>
      <c r="G27" s="27">
        <f t="shared" si="1"/>
        <v>-7326908</v>
      </c>
      <c r="H27" s="27">
        <f t="shared" si="1"/>
        <v>-4464585</v>
      </c>
      <c r="I27" s="27">
        <f t="shared" si="1"/>
        <v>-4483262</v>
      </c>
      <c r="J27" s="27">
        <f t="shared" si="1"/>
        <v>-16274755</v>
      </c>
      <c r="K27" s="27">
        <f t="shared" si="1"/>
        <v>-828509</v>
      </c>
      <c r="L27" s="27">
        <f t="shared" si="1"/>
        <v>-2268069</v>
      </c>
      <c r="M27" s="27">
        <f t="shared" si="1"/>
        <v>-5061678</v>
      </c>
      <c r="N27" s="27">
        <f t="shared" si="1"/>
        <v>-8158256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-24433011</v>
      </c>
      <c r="X27" s="27">
        <f t="shared" si="1"/>
        <v>-17120790</v>
      </c>
      <c r="Y27" s="27">
        <f t="shared" si="1"/>
        <v>-7312221</v>
      </c>
      <c r="Z27" s="28">
        <f>+IF(X27&lt;&gt;0,+(Y27/X27)*100,0)</f>
        <v>42.70960043315758</v>
      </c>
      <c r="AA27" s="29">
        <f>SUM(AA21:AA26)</f>
        <v>-34241580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-6788782</v>
      </c>
      <c r="D38" s="31">
        <f>+D17+D27+D36</f>
        <v>0</v>
      </c>
      <c r="E38" s="32">
        <f t="shared" si="3"/>
        <v>-6817992</v>
      </c>
      <c r="F38" s="33">
        <f t="shared" si="3"/>
        <v>-6817992</v>
      </c>
      <c r="G38" s="33">
        <f t="shared" si="3"/>
        <v>3958655</v>
      </c>
      <c r="H38" s="33">
        <f t="shared" si="3"/>
        <v>21509997</v>
      </c>
      <c r="I38" s="33">
        <f t="shared" si="3"/>
        <v>-8804335</v>
      </c>
      <c r="J38" s="33">
        <f t="shared" si="3"/>
        <v>16664317</v>
      </c>
      <c r="K38" s="33">
        <f t="shared" si="3"/>
        <v>-4147852</v>
      </c>
      <c r="L38" s="33">
        <f t="shared" si="3"/>
        <v>-2507112</v>
      </c>
      <c r="M38" s="33">
        <f t="shared" si="3"/>
        <v>22325522</v>
      </c>
      <c r="N38" s="33">
        <f t="shared" si="3"/>
        <v>15670558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32334875</v>
      </c>
      <c r="X38" s="33">
        <f t="shared" si="3"/>
        <v>-3408996</v>
      </c>
      <c r="Y38" s="33">
        <f t="shared" si="3"/>
        <v>35743871</v>
      </c>
      <c r="Z38" s="34">
        <f>+IF(X38&lt;&gt;0,+(Y38/X38)*100,0)</f>
        <v>-1048.5160733541488</v>
      </c>
      <c r="AA38" s="35">
        <f>+AA17+AA27+AA36</f>
        <v>-6817992</v>
      </c>
    </row>
    <row r="39" spans="1:27" ht="13.5">
      <c r="A39" s="22" t="s">
        <v>59</v>
      </c>
      <c r="B39" s="16"/>
      <c r="C39" s="31">
        <v>49259035</v>
      </c>
      <c r="D39" s="31"/>
      <c r="E39" s="32">
        <v>49259099</v>
      </c>
      <c r="F39" s="33">
        <v>49259099</v>
      </c>
      <c r="G39" s="33">
        <v>42139000</v>
      </c>
      <c r="H39" s="33">
        <v>46097655</v>
      </c>
      <c r="I39" s="33">
        <v>67607652</v>
      </c>
      <c r="J39" s="33">
        <v>42139000</v>
      </c>
      <c r="K39" s="33">
        <v>58803317</v>
      </c>
      <c r="L39" s="33">
        <v>54655465</v>
      </c>
      <c r="M39" s="33">
        <v>52148353</v>
      </c>
      <c r="N39" s="33">
        <v>58803317</v>
      </c>
      <c r="O39" s="33"/>
      <c r="P39" s="33"/>
      <c r="Q39" s="33"/>
      <c r="R39" s="33"/>
      <c r="S39" s="33"/>
      <c r="T39" s="33"/>
      <c r="U39" s="33"/>
      <c r="V39" s="33"/>
      <c r="W39" s="33">
        <v>42139000</v>
      </c>
      <c r="X39" s="33">
        <v>49259099</v>
      </c>
      <c r="Y39" s="33">
        <v>-7120099</v>
      </c>
      <c r="Z39" s="34">
        <v>-14.45</v>
      </c>
      <c r="AA39" s="35">
        <v>49259099</v>
      </c>
    </row>
    <row r="40" spans="1:27" ht="13.5">
      <c r="A40" s="41" t="s">
        <v>60</v>
      </c>
      <c r="B40" s="42"/>
      <c r="C40" s="43">
        <v>42470253</v>
      </c>
      <c r="D40" s="43"/>
      <c r="E40" s="44">
        <v>42441108</v>
      </c>
      <c r="F40" s="45">
        <v>42441108</v>
      </c>
      <c r="G40" s="45">
        <v>46097655</v>
      </c>
      <c r="H40" s="45">
        <v>67607652</v>
      </c>
      <c r="I40" s="45">
        <v>58803317</v>
      </c>
      <c r="J40" s="45">
        <v>58803317</v>
      </c>
      <c r="K40" s="45">
        <v>54655465</v>
      </c>
      <c r="L40" s="45">
        <v>52148353</v>
      </c>
      <c r="M40" s="45">
        <v>74473875</v>
      </c>
      <c r="N40" s="45">
        <v>74473875</v>
      </c>
      <c r="O40" s="45"/>
      <c r="P40" s="45"/>
      <c r="Q40" s="45"/>
      <c r="R40" s="45"/>
      <c r="S40" s="45"/>
      <c r="T40" s="45"/>
      <c r="U40" s="45"/>
      <c r="V40" s="45"/>
      <c r="W40" s="45">
        <v>74473875</v>
      </c>
      <c r="X40" s="45">
        <v>45850104</v>
      </c>
      <c r="Y40" s="45">
        <v>28623771</v>
      </c>
      <c r="Z40" s="46">
        <v>62.43</v>
      </c>
      <c r="AA40" s="47">
        <v>42441108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12818076</v>
      </c>
      <c r="D6" s="17"/>
      <c r="E6" s="18">
        <v>11879996</v>
      </c>
      <c r="F6" s="19">
        <v>11879996</v>
      </c>
      <c r="G6" s="19">
        <v>137303</v>
      </c>
      <c r="H6" s="19">
        <v>55374</v>
      </c>
      <c r="I6" s="19">
        <v>157693</v>
      </c>
      <c r="J6" s="19">
        <v>350370</v>
      </c>
      <c r="K6" s="19">
        <v>9352685</v>
      </c>
      <c r="L6" s="19">
        <v>350694</v>
      </c>
      <c r="M6" s="19">
        <v>736200</v>
      </c>
      <c r="N6" s="19">
        <v>10439579</v>
      </c>
      <c r="O6" s="19"/>
      <c r="P6" s="19"/>
      <c r="Q6" s="19"/>
      <c r="R6" s="19"/>
      <c r="S6" s="19"/>
      <c r="T6" s="19"/>
      <c r="U6" s="19"/>
      <c r="V6" s="19"/>
      <c r="W6" s="19">
        <v>10789949</v>
      </c>
      <c r="X6" s="19">
        <v>4309806</v>
      </c>
      <c r="Y6" s="19">
        <v>6480143</v>
      </c>
      <c r="Z6" s="20">
        <v>150.36</v>
      </c>
      <c r="AA6" s="21">
        <v>11879996</v>
      </c>
    </row>
    <row r="7" spans="1:27" ht="13.5">
      <c r="A7" s="22" t="s">
        <v>34</v>
      </c>
      <c r="B7" s="16"/>
      <c r="C7" s="17">
        <v>8507761</v>
      </c>
      <c r="D7" s="17"/>
      <c r="E7" s="18">
        <v>16623003</v>
      </c>
      <c r="F7" s="19">
        <v>16623003</v>
      </c>
      <c r="G7" s="19">
        <v>629607</v>
      </c>
      <c r="H7" s="19">
        <v>320167</v>
      </c>
      <c r="I7" s="19">
        <v>601593</v>
      </c>
      <c r="J7" s="19">
        <v>1551367</v>
      </c>
      <c r="K7" s="19">
        <v>1073466</v>
      </c>
      <c r="L7" s="19">
        <v>719185</v>
      </c>
      <c r="M7" s="19">
        <v>1003915</v>
      </c>
      <c r="N7" s="19">
        <v>2796566</v>
      </c>
      <c r="O7" s="19"/>
      <c r="P7" s="19"/>
      <c r="Q7" s="19"/>
      <c r="R7" s="19"/>
      <c r="S7" s="19"/>
      <c r="T7" s="19"/>
      <c r="U7" s="19"/>
      <c r="V7" s="19"/>
      <c r="W7" s="19">
        <v>4347933</v>
      </c>
      <c r="X7" s="19">
        <v>8310834</v>
      </c>
      <c r="Y7" s="19">
        <v>-3962901</v>
      </c>
      <c r="Z7" s="20">
        <v>-47.68</v>
      </c>
      <c r="AA7" s="21">
        <v>16623003</v>
      </c>
    </row>
    <row r="8" spans="1:27" ht="13.5">
      <c r="A8" s="22" t="s">
        <v>35</v>
      </c>
      <c r="B8" s="16"/>
      <c r="C8" s="17">
        <v>82437870</v>
      </c>
      <c r="D8" s="17"/>
      <c r="E8" s="18">
        <v>1454052</v>
      </c>
      <c r="F8" s="19">
        <v>1454052</v>
      </c>
      <c r="G8" s="19">
        <v>4529439</v>
      </c>
      <c r="H8" s="19">
        <v>2446681</v>
      </c>
      <c r="I8" s="19">
        <v>151961</v>
      </c>
      <c r="J8" s="19">
        <v>7128081</v>
      </c>
      <c r="K8" s="19">
        <v>736811</v>
      </c>
      <c r="L8" s="19">
        <v>4554229</v>
      </c>
      <c r="M8" s="19">
        <v>1070852</v>
      </c>
      <c r="N8" s="19">
        <v>6361892</v>
      </c>
      <c r="O8" s="19"/>
      <c r="P8" s="19"/>
      <c r="Q8" s="19"/>
      <c r="R8" s="19"/>
      <c r="S8" s="19"/>
      <c r="T8" s="19"/>
      <c r="U8" s="19"/>
      <c r="V8" s="19"/>
      <c r="W8" s="19">
        <v>13489973</v>
      </c>
      <c r="X8" s="19">
        <v>727026</v>
      </c>
      <c r="Y8" s="19">
        <v>12762947</v>
      </c>
      <c r="Z8" s="20">
        <v>1755.5</v>
      </c>
      <c r="AA8" s="21">
        <v>1454052</v>
      </c>
    </row>
    <row r="9" spans="1:27" ht="13.5">
      <c r="A9" s="22" t="s">
        <v>36</v>
      </c>
      <c r="B9" s="16"/>
      <c r="C9" s="17">
        <v>2900000</v>
      </c>
      <c r="D9" s="17"/>
      <c r="E9" s="18">
        <v>83881001</v>
      </c>
      <c r="F9" s="19">
        <v>83881001</v>
      </c>
      <c r="G9" s="19">
        <v>32987000</v>
      </c>
      <c r="H9" s="19">
        <v>1825000</v>
      </c>
      <c r="I9" s="19">
        <v>537000</v>
      </c>
      <c r="J9" s="19">
        <v>35349000</v>
      </c>
      <c r="K9" s="19">
        <v>738000</v>
      </c>
      <c r="L9" s="19"/>
      <c r="M9" s="19">
        <v>27358000</v>
      </c>
      <c r="N9" s="19">
        <v>28096000</v>
      </c>
      <c r="O9" s="19"/>
      <c r="P9" s="19"/>
      <c r="Q9" s="19"/>
      <c r="R9" s="19"/>
      <c r="S9" s="19"/>
      <c r="T9" s="19"/>
      <c r="U9" s="19"/>
      <c r="V9" s="19"/>
      <c r="W9" s="19">
        <v>63445000</v>
      </c>
      <c r="X9" s="19">
        <v>26926917</v>
      </c>
      <c r="Y9" s="19">
        <v>36518083</v>
      </c>
      <c r="Z9" s="20">
        <v>135.62</v>
      </c>
      <c r="AA9" s="21">
        <v>83881001</v>
      </c>
    </row>
    <row r="10" spans="1:27" ht="13.5">
      <c r="A10" s="22" t="s">
        <v>37</v>
      </c>
      <c r="B10" s="16"/>
      <c r="C10" s="17">
        <v>57188001</v>
      </c>
      <c r="D10" s="17"/>
      <c r="E10" s="18">
        <v>39795000</v>
      </c>
      <c r="F10" s="19">
        <v>39795000</v>
      </c>
      <c r="G10" s="19">
        <v>15500000</v>
      </c>
      <c r="H10" s="19">
        <v>5000000</v>
      </c>
      <c r="I10" s="19">
        <v>5000000</v>
      </c>
      <c r="J10" s="19">
        <v>25500000</v>
      </c>
      <c r="K10" s="19">
        <v>1500000</v>
      </c>
      <c r="L10" s="19">
        <v>1000000</v>
      </c>
      <c r="M10" s="19">
        <v>8000000</v>
      </c>
      <c r="N10" s="19">
        <v>10500000</v>
      </c>
      <c r="O10" s="19"/>
      <c r="P10" s="19"/>
      <c r="Q10" s="19"/>
      <c r="R10" s="19"/>
      <c r="S10" s="19"/>
      <c r="T10" s="19"/>
      <c r="U10" s="19"/>
      <c r="V10" s="19"/>
      <c r="W10" s="19">
        <v>36000000</v>
      </c>
      <c r="X10" s="19">
        <v>11765000</v>
      </c>
      <c r="Y10" s="19">
        <v>24235000</v>
      </c>
      <c r="Z10" s="20">
        <v>205.99</v>
      </c>
      <c r="AA10" s="21">
        <v>39795000</v>
      </c>
    </row>
    <row r="11" spans="1:27" ht="13.5">
      <c r="A11" s="22" t="s">
        <v>38</v>
      </c>
      <c r="B11" s="16"/>
      <c r="C11" s="17">
        <v>2077041</v>
      </c>
      <c r="D11" s="17"/>
      <c r="E11" s="18">
        <v>1335000</v>
      </c>
      <c r="F11" s="19">
        <v>1335000</v>
      </c>
      <c r="G11" s="19">
        <v>35295</v>
      </c>
      <c r="H11" s="19">
        <v>112901</v>
      </c>
      <c r="I11" s="19">
        <v>119659</v>
      </c>
      <c r="J11" s="19">
        <v>267855</v>
      </c>
      <c r="K11" s="19">
        <v>75662</v>
      </c>
      <c r="L11" s="19">
        <v>54688</v>
      </c>
      <c r="M11" s="19">
        <v>20831</v>
      </c>
      <c r="N11" s="19">
        <v>151181</v>
      </c>
      <c r="O11" s="19"/>
      <c r="P11" s="19"/>
      <c r="Q11" s="19"/>
      <c r="R11" s="19"/>
      <c r="S11" s="19"/>
      <c r="T11" s="19"/>
      <c r="U11" s="19"/>
      <c r="V11" s="19"/>
      <c r="W11" s="19">
        <v>419036</v>
      </c>
      <c r="X11" s="19">
        <v>667500</v>
      </c>
      <c r="Y11" s="19">
        <v>-248464</v>
      </c>
      <c r="Z11" s="20">
        <v>-37.22</v>
      </c>
      <c r="AA11" s="21">
        <v>1335000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>
        <v>800</v>
      </c>
      <c r="J12" s="19">
        <v>800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800</v>
      </c>
      <c r="X12" s="19"/>
      <c r="Y12" s="19">
        <v>800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-63464379</v>
      </c>
      <c r="D14" s="17"/>
      <c r="E14" s="18">
        <v>-114622469</v>
      </c>
      <c r="F14" s="19">
        <v>-114622469</v>
      </c>
      <c r="G14" s="19">
        <v>-24022672</v>
      </c>
      <c r="H14" s="19">
        <v>-10458919</v>
      </c>
      <c r="I14" s="19">
        <v>-10182064</v>
      </c>
      <c r="J14" s="19">
        <v>-44663655</v>
      </c>
      <c r="K14" s="19">
        <v>-11396209</v>
      </c>
      <c r="L14" s="19">
        <v>-10116629</v>
      </c>
      <c r="M14" s="19">
        <v>-21555846</v>
      </c>
      <c r="N14" s="19">
        <v>-43068684</v>
      </c>
      <c r="O14" s="19"/>
      <c r="P14" s="19"/>
      <c r="Q14" s="19"/>
      <c r="R14" s="19"/>
      <c r="S14" s="19"/>
      <c r="T14" s="19"/>
      <c r="U14" s="19"/>
      <c r="V14" s="19"/>
      <c r="W14" s="19">
        <v>-87732339</v>
      </c>
      <c r="X14" s="19">
        <v>-57311094</v>
      </c>
      <c r="Y14" s="19">
        <v>-30421245</v>
      </c>
      <c r="Z14" s="20">
        <v>53.08</v>
      </c>
      <c r="AA14" s="21">
        <v>-114622469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-203484</v>
      </c>
      <c r="H16" s="19">
        <v>-123061</v>
      </c>
      <c r="I16" s="19">
        <v>-140290</v>
      </c>
      <c r="J16" s="19">
        <v>-466835</v>
      </c>
      <c r="K16" s="19">
        <v>-77805</v>
      </c>
      <c r="L16" s="19"/>
      <c r="M16" s="19">
        <v>-233215</v>
      </c>
      <c r="N16" s="19">
        <v>-311020</v>
      </c>
      <c r="O16" s="19"/>
      <c r="P16" s="19"/>
      <c r="Q16" s="19"/>
      <c r="R16" s="19"/>
      <c r="S16" s="19"/>
      <c r="T16" s="19"/>
      <c r="U16" s="19"/>
      <c r="V16" s="19"/>
      <c r="W16" s="19">
        <v>-777855</v>
      </c>
      <c r="X16" s="19"/>
      <c r="Y16" s="19">
        <v>-777855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102464370</v>
      </c>
      <c r="D17" s="25">
        <f>SUM(D6:D16)</f>
        <v>0</v>
      </c>
      <c r="E17" s="26">
        <f t="shared" si="0"/>
        <v>40345583</v>
      </c>
      <c r="F17" s="27">
        <f t="shared" si="0"/>
        <v>40345583</v>
      </c>
      <c r="G17" s="27">
        <f t="shared" si="0"/>
        <v>29592488</v>
      </c>
      <c r="H17" s="27">
        <f t="shared" si="0"/>
        <v>-821857</v>
      </c>
      <c r="I17" s="27">
        <f t="shared" si="0"/>
        <v>-3753648</v>
      </c>
      <c r="J17" s="27">
        <f t="shared" si="0"/>
        <v>25016983</v>
      </c>
      <c r="K17" s="27">
        <f t="shared" si="0"/>
        <v>2002610</v>
      </c>
      <c r="L17" s="27">
        <f t="shared" si="0"/>
        <v>-3437833</v>
      </c>
      <c r="M17" s="27">
        <f t="shared" si="0"/>
        <v>16400737</v>
      </c>
      <c r="N17" s="27">
        <f t="shared" si="0"/>
        <v>14965514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39982497</v>
      </c>
      <c r="X17" s="27">
        <f t="shared" si="0"/>
        <v>-4604011</v>
      </c>
      <c r="Y17" s="27">
        <f t="shared" si="0"/>
        <v>44586508</v>
      </c>
      <c r="Z17" s="28">
        <f>+IF(X17&lt;&gt;0,+(Y17/X17)*100,0)</f>
        <v>-968.427486380897</v>
      </c>
      <c r="AA17" s="29">
        <f>SUM(AA6:AA16)</f>
        <v>40345583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761403</v>
      </c>
      <c r="D21" s="17"/>
      <c r="E21" s="18">
        <v>2500000</v>
      </c>
      <c r="F21" s="19">
        <v>2500000</v>
      </c>
      <c r="G21" s="36"/>
      <c r="H21" s="36"/>
      <c r="I21" s="36"/>
      <c r="J21" s="19"/>
      <c r="K21" s="36"/>
      <c r="L21" s="36">
        <v>380780</v>
      </c>
      <c r="M21" s="19"/>
      <c r="N21" s="36">
        <v>380780</v>
      </c>
      <c r="O21" s="36"/>
      <c r="P21" s="36"/>
      <c r="Q21" s="19"/>
      <c r="R21" s="36"/>
      <c r="S21" s="36"/>
      <c r="T21" s="19"/>
      <c r="U21" s="36"/>
      <c r="V21" s="36"/>
      <c r="W21" s="36">
        <v>380780</v>
      </c>
      <c r="X21" s="19">
        <v>2500000</v>
      </c>
      <c r="Y21" s="36">
        <v>-2119220</v>
      </c>
      <c r="Z21" s="37">
        <v>-84.77</v>
      </c>
      <c r="AA21" s="38">
        <v>2500000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-57473154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-50321563</v>
      </c>
      <c r="D26" s="17"/>
      <c r="E26" s="18">
        <v>-43311600</v>
      </c>
      <c r="F26" s="19">
        <v>-43311600</v>
      </c>
      <c r="G26" s="19">
        <v>-5199180</v>
      </c>
      <c r="H26" s="19">
        <v>-149591</v>
      </c>
      <c r="I26" s="19">
        <v>-8694683</v>
      </c>
      <c r="J26" s="19">
        <v>-14043454</v>
      </c>
      <c r="K26" s="19">
        <v>-1021186</v>
      </c>
      <c r="L26" s="19">
        <v>-1624391</v>
      </c>
      <c r="M26" s="19">
        <v>-8447401</v>
      </c>
      <c r="N26" s="19">
        <v>-11092978</v>
      </c>
      <c r="O26" s="19"/>
      <c r="P26" s="19"/>
      <c r="Q26" s="19"/>
      <c r="R26" s="19"/>
      <c r="S26" s="19"/>
      <c r="T26" s="19"/>
      <c r="U26" s="19"/>
      <c r="V26" s="19"/>
      <c r="W26" s="19">
        <v>-25136432</v>
      </c>
      <c r="X26" s="19">
        <v>-19897500</v>
      </c>
      <c r="Y26" s="19">
        <v>-5238932</v>
      </c>
      <c r="Z26" s="20">
        <v>26.33</v>
      </c>
      <c r="AA26" s="21">
        <v>-43311600</v>
      </c>
    </row>
    <row r="27" spans="1:27" ht="13.5">
      <c r="A27" s="23" t="s">
        <v>51</v>
      </c>
      <c r="B27" s="24"/>
      <c r="C27" s="25">
        <f aca="true" t="shared" si="1" ref="C27:Y27">SUM(C21:C26)</f>
        <v>-107033314</v>
      </c>
      <c r="D27" s="25">
        <f>SUM(D21:D26)</f>
        <v>0</v>
      </c>
      <c r="E27" s="26">
        <f t="shared" si="1"/>
        <v>-40811600</v>
      </c>
      <c r="F27" s="27">
        <f t="shared" si="1"/>
        <v>-40811600</v>
      </c>
      <c r="G27" s="27">
        <f t="shared" si="1"/>
        <v>-5199180</v>
      </c>
      <c r="H27" s="27">
        <f t="shared" si="1"/>
        <v>-149591</v>
      </c>
      <c r="I27" s="27">
        <f t="shared" si="1"/>
        <v>-8694683</v>
      </c>
      <c r="J27" s="27">
        <f t="shared" si="1"/>
        <v>-14043454</v>
      </c>
      <c r="K27" s="27">
        <f t="shared" si="1"/>
        <v>-1021186</v>
      </c>
      <c r="L27" s="27">
        <f t="shared" si="1"/>
        <v>-1243611</v>
      </c>
      <c r="M27" s="27">
        <f t="shared" si="1"/>
        <v>-8447401</v>
      </c>
      <c r="N27" s="27">
        <f t="shared" si="1"/>
        <v>-10712198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-24755652</v>
      </c>
      <c r="X27" s="27">
        <f t="shared" si="1"/>
        <v>-17397500</v>
      </c>
      <c r="Y27" s="27">
        <f t="shared" si="1"/>
        <v>-7358152</v>
      </c>
      <c r="Z27" s="28">
        <f>+IF(X27&lt;&gt;0,+(Y27/X27)*100,0)</f>
        <v>42.29430665325478</v>
      </c>
      <c r="AA27" s="29">
        <f>SUM(AA21:AA26)</f>
        <v>-40811600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-4568944</v>
      </c>
      <c r="D38" s="31">
        <f>+D17+D27+D36</f>
        <v>0</v>
      </c>
      <c r="E38" s="32">
        <f t="shared" si="3"/>
        <v>-466017</v>
      </c>
      <c r="F38" s="33">
        <f t="shared" si="3"/>
        <v>-466017</v>
      </c>
      <c r="G38" s="33">
        <f t="shared" si="3"/>
        <v>24393308</v>
      </c>
      <c r="H38" s="33">
        <f t="shared" si="3"/>
        <v>-971448</v>
      </c>
      <c r="I38" s="33">
        <f t="shared" si="3"/>
        <v>-12448331</v>
      </c>
      <c r="J38" s="33">
        <f t="shared" si="3"/>
        <v>10973529</v>
      </c>
      <c r="K38" s="33">
        <f t="shared" si="3"/>
        <v>981424</v>
      </c>
      <c r="L38" s="33">
        <f t="shared" si="3"/>
        <v>-4681444</v>
      </c>
      <c r="M38" s="33">
        <f t="shared" si="3"/>
        <v>7953336</v>
      </c>
      <c r="N38" s="33">
        <f t="shared" si="3"/>
        <v>4253316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15226845</v>
      </c>
      <c r="X38" s="33">
        <f t="shared" si="3"/>
        <v>-22001511</v>
      </c>
      <c r="Y38" s="33">
        <f t="shared" si="3"/>
        <v>37228356</v>
      </c>
      <c r="Z38" s="34">
        <f>+IF(X38&lt;&gt;0,+(Y38/X38)*100,0)</f>
        <v>-169.20817847465113</v>
      </c>
      <c r="AA38" s="35">
        <f>+AA17+AA27+AA36</f>
        <v>-466017</v>
      </c>
    </row>
    <row r="39" spans="1:27" ht="13.5">
      <c r="A39" s="22" t="s">
        <v>59</v>
      </c>
      <c r="B39" s="16"/>
      <c r="C39" s="31">
        <v>9050757</v>
      </c>
      <c r="D39" s="31"/>
      <c r="E39" s="32">
        <v>9050757</v>
      </c>
      <c r="F39" s="33">
        <v>9050757</v>
      </c>
      <c r="G39" s="33"/>
      <c r="H39" s="33">
        <v>24393308</v>
      </c>
      <c r="I39" s="33">
        <v>23421860</v>
      </c>
      <c r="J39" s="33"/>
      <c r="K39" s="33">
        <v>10973529</v>
      </c>
      <c r="L39" s="33">
        <v>11954953</v>
      </c>
      <c r="M39" s="33">
        <v>7273509</v>
      </c>
      <c r="N39" s="33">
        <v>10973529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9050757</v>
      </c>
      <c r="Y39" s="33">
        <v>-9050757</v>
      </c>
      <c r="Z39" s="34">
        <v>-100</v>
      </c>
      <c r="AA39" s="35">
        <v>9050757</v>
      </c>
    </row>
    <row r="40" spans="1:27" ht="13.5">
      <c r="A40" s="41" t="s">
        <v>60</v>
      </c>
      <c r="B40" s="42"/>
      <c r="C40" s="43">
        <v>4481813</v>
      </c>
      <c r="D40" s="43"/>
      <c r="E40" s="44">
        <v>8584740</v>
      </c>
      <c r="F40" s="45">
        <v>8584740</v>
      </c>
      <c r="G40" s="45">
        <v>24393308</v>
      </c>
      <c r="H40" s="45">
        <v>23421860</v>
      </c>
      <c r="I40" s="45">
        <v>10973529</v>
      </c>
      <c r="J40" s="45">
        <v>10973529</v>
      </c>
      <c r="K40" s="45">
        <v>11954953</v>
      </c>
      <c r="L40" s="45">
        <v>7273509</v>
      </c>
      <c r="M40" s="45">
        <v>15226845</v>
      </c>
      <c r="N40" s="45">
        <v>15226845</v>
      </c>
      <c r="O40" s="45"/>
      <c r="P40" s="45"/>
      <c r="Q40" s="45"/>
      <c r="R40" s="45"/>
      <c r="S40" s="45"/>
      <c r="T40" s="45"/>
      <c r="U40" s="45"/>
      <c r="V40" s="45"/>
      <c r="W40" s="45">
        <v>15226845</v>
      </c>
      <c r="X40" s="45">
        <v>-12950754</v>
      </c>
      <c r="Y40" s="45">
        <v>28177599</v>
      </c>
      <c r="Z40" s="46">
        <v>-217.57</v>
      </c>
      <c r="AA40" s="47">
        <v>8584740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62958216</v>
      </c>
      <c r="D7" s="17"/>
      <c r="E7" s="18">
        <v>68250300</v>
      </c>
      <c r="F7" s="19">
        <v>68250300</v>
      </c>
      <c r="G7" s="19">
        <v>3580892</v>
      </c>
      <c r="H7" s="19">
        <v>4281847</v>
      </c>
      <c r="I7" s="19">
        <v>3874506</v>
      </c>
      <c r="J7" s="19">
        <v>11737245</v>
      </c>
      <c r="K7" s="19">
        <v>4354486</v>
      </c>
      <c r="L7" s="19">
        <v>5481846</v>
      </c>
      <c r="M7" s="19">
        <v>6028378</v>
      </c>
      <c r="N7" s="19">
        <v>15864710</v>
      </c>
      <c r="O7" s="19"/>
      <c r="P7" s="19"/>
      <c r="Q7" s="19"/>
      <c r="R7" s="19"/>
      <c r="S7" s="19"/>
      <c r="T7" s="19"/>
      <c r="U7" s="19"/>
      <c r="V7" s="19"/>
      <c r="W7" s="19">
        <v>27601955</v>
      </c>
      <c r="X7" s="19">
        <v>33484500</v>
      </c>
      <c r="Y7" s="19">
        <v>-5882545</v>
      </c>
      <c r="Z7" s="20">
        <v>-17.57</v>
      </c>
      <c r="AA7" s="21">
        <v>68250300</v>
      </c>
    </row>
    <row r="8" spans="1:27" ht="13.5">
      <c r="A8" s="22" t="s">
        <v>35</v>
      </c>
      <c r="B8" s="16"/>
      <c r="C8" s="17">
        <v>26842598</v>
      </c>
      <c r="D8" s="17"/>
      <c r="E8" s="18">
        <v>11714160</v>
      </c>
      <c r="F8" s="19">
        <v>11718156</v>
      </c>
      <c r="G8" s="19">
        <v>120666942</v>
      </c>
      <c r="H8" s="19">
        <v>122353642</v>
      </c>
      <c r="I8" s="19">
        <v>99928787</v>
      </c>
      <c r="J8" s="19">
        <v>342949371</v>
      </c>
      <c r="K8" s="19">
        <v>124332878</v>
      </c>
      <c r="L8" s="19">
        <v>72636591</v>
      </c>
      <c r="M8" s="19">
        <v>269083769</v>
      </c>
      <c r="N8" s="19">
        <v>466053238</v>
      </c>
      <c r="O8" s="19"/>
      <c r="P8" s="19"/>
      <c r="Q8" s="19"/>
      <c r="R8" s="19"/>
      <c r="S8" s="19"/>
      <c r="T8" s="19"/>
      <c r="U8" s="19"/>
      <c r="V8" s="19"/>
      <c r="W8" s="19">
        <v>809002609</v>
      </c>
      <c r="X8" s="19">
        <v>5352360</v>
      </c>
      <c r="Y8" s="19">
        <v>803650249</v>
      </c>
      <c r="Z8" s="20">
        <v>15014.88</v>
      </c>
      <c r="AA8" s="21">
        <v>11718156</v>
      </c>
    </row>
    <row r="9" spans="1:27" ht="13.5">
      <c r="A9" s="22" t="s">
        <v>36</v>
      </c>
      <c r="B9" s="16"/>
      <c r="C9" s="17">
        <v>401533545</v>
      </c>
      <c r="D9" s="17"/>
      <c r="E9" s="18">
        <v>472692504</v>
      </c>
      <c r="F9" s="19">
        <v>472692496</v>
      </c>
      <c r="G9" s="19">
        <v>180586000</v>
      </c>
      <c r="H9" s="19">
        <v>1250000</v>
      </c>
      <c r="I9" s="19"/>
      <c r="J9" s="19">
        <v>181836000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181836000</v>
      </c>
      <c r="X9" s="19">
        <v>313361680</v>
      </c>
      <c r="Y9" s="19">
        <v>-131525680</v>
      </c>
      <c r="Z9" s="20">
        <v>-41.97</v>
      </c>
      <c r="AA9" s="21">
        <v>472692496</v>
      </c>
    </row>
    <row r="10" spans="1:27" ht="13.5">
      <c r="A10" s="22" t="s">
        <v>37</v>
      </c>
      <c r="B10" s="16"/>
      <c r="C10" s="17">
        <v>499956756</v>
      </c>
      <c r="D10" s="17"/>
      <c r="E10" s="18">
        <v>433011504</v>
      </c>
      <c r="F10" s="19">
        <v>433011499</v>
      </c>
      <c r="G10" s="19">
        <v>65610987</v>
      </c>
      <c r="H10" s="19">
        <v>1367000</v>
      </c>
      <c r="I10" s="19">
        <v>105612000</v>
      </c>
      <c r="J10" s="19">
        <v>172589987</v>
      </c>
      <c r="K10" s="19">
        <v>106051000</v>
      </c>
      <c r="L10" s="19">
        <v>3660000</v>
      </c>
      <c r="M10" s="19">
        <v>71179000</v>
      </c>
      <c r="N10" s="19">
        <v>180890000</v>
      </c>
      <c r="O10" s="19"/>
      <c r="P10" s="19"/>
      <c r="Q10" s="19"/>
      <c r="R10" s="19"/>
      <c r="S10" s="19"/>
      <c r="T10" s="19"/>
      <c r="U10" s="19"/>
      <c r="V10" s="19"/>
      <c r="W10" s="19">
        <v>353479987</v>
      </c>
      <c r="X10" s="19">
        <v>210793045</v>
      </c>
      <c r="Y10" s="19">
        <v>142686942</v>
      </c>
      <c r="Z10" s="20">
        <v>67.69</v>
      </c>
      <c r="AA10" s="21">
        <v>433011499</v>
      </c>
    </row>
    <row r="11" spans="1:27" ht="13.5">
      <c r="A11" s="22" t="s">
        <v>38</v>
      </c>
      <c r="B11" s="16"/>
      <c r="C11" s="17">
        <v>40631838</v>
      </c>
      <c r="D11" s="17"/>
      <c r="E11" s="18">
        <v>37489380</v>
      </c>
      <c r="F11" s="19">
        <v>37489380</v>
      </c>
      <c r="G11" s="19">
        <v>1646027</v>
      </c>
      <c r="H11" s="19">
        <v>2177154</v>
      </c>
      <c r="I11" s="19">
        <v>2591151</v>
      </c>
      <c r="J11" s="19">
        <v>6414332</v>
      </c>
      <c r="K11" s="19">
        <v>1450192</v>
      </c>
      <c r="L11" s="19">
        <v>2672811</v>
      </c>
      <c r="M11" s="19">
        <v>1749781</v>
      </c>
      <c r="N11" s="19">
        <v>5872784</v>
      </c>
      <c r="O11" s="19"/>
      <c r="P11" s="19"/>
      <c r="Q11" s="19"/>
      <c r="R11" s="19"/>
      <c r="S11" s="19"/>
      <c r="T11" s="19"/>
      <c r="U11" s="19"/>
      <c r="V11" s="19"/>
      <c r="W11" s="19">
        <v>12287116</v>
      </c>
      <c r="X11" s="19">
        <v>19047900</v>
      </c>
      <c r="Y11" s="19">
        <v>-6760784</v>
      </c>
      <c r="Z11" s="20">
        <v>-35.49</v>
      </c>
      <c r="AA11" s="21">
        <v>37489380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-640201647</v>
      </c>
      <c r="D14" s="17"/>
      <c r="E14" s="18">
        <v>-579202933</v>
      </c>
      <c r="F14" s="19">
        <v>-579202929</v>
      </c>
      <c r="G14" s="19">
        <v>-127349209</v>
      </c>
      <c r="H14" s="19">
        <v>-147285904</v>
      </c>
      <c r="I14" s="19">
        <v>-163442859</v>
      </c>
      <c r="J14" s="19">
        <v>-438077972</v>
      </c>
      <c r="K14" s="19">
        <v>-163365920</v>
      </c>
      <c r="L14" s="19">
        <v>-126831891</v>
      </c>
      <c r="M14" s="19">
        <v>-182405807</v>
      </c>
      <c r="N14" s="19">
        <v>-472603618</v>
      </c>
      <c r="O14" s="19"/>
      <c r="P14" s="19"/>
      <c r="Q14" s="19"/>
      <c r="R14" s="19"/>
      <c r="S14" s="19"/>
      <c r="T14" s="19"/>
      <c r="U14" s="19"/>
      <c r="V14" s="19"/>
      <c r="W14" s="19">
        <v>-910681590</v>
      </c>
      <c r="X14" s="19">
        <v>-273685695</v>
      </c>
      <c r="Y14" s="19">
        <v>-636995895</v>
      </c>
      <c r="Z14" s="20">
        <v>232.75</v>
      </c>
      <c r="AA14" s="21">
        <v>-579202929</v>
      </c>
    </row>
    <row r="15" spans="1:27" ht="13.5">
      <c r="A15" s="22" t="s">
        <v>42</v>
      </c>
      <c r="B15" s="16"/>
      <c r="C15" s="17">
        <v>-11251516</v>
      </c>
      <c r="D15" s="17"/>
      <c r="E15" s="18">
        <v>-17447136</v>
      </c>
      <c r="F15" s="19">
        <v>-17447139</v>
      </c>
      <c r="G15" s="19"/>
      <c r="H15" s="19"/>
      <c r="I15" s="19"/>
      <c r="J15" s="19"/>
      <c r="K15" s="19">
        <v>-5787333</v>
      </c>
      <c r="L15" s="19"/>
      <c r="M15" s="19">
        <v>-3376385</v>
      </c>
      <c r="N15" s="19">
        <v>-9163718</v>
      </c>
      <c r="O15" s="19"/>
      <c r="P15" s="19"/>
      <c r="Q15" s="19"/>
      <c r="R15" s="19"/>
      <c r="S15" s="19"/>
      <c r="T15" s="19"/>
      <c r="U15" s="19"/>
      <c r="V15" s="19"/>
      <c r="W15" s="19">
        <v>-9163718</v>
      </c>
      <c r="X15" s="19">
        <v>-8731245</v>
      </c>
      <c r="Y15" s="19">
        <v>-432473</v>
      </c>
      <c r="Z15" s="20">
        <v>4.95</v>
      </c>
      <c r="AA15" s="21">
        <v>-17447139</v>
      </c>
    </row>
    <row r="16" spans="1:27" ht="13.5">
      <c r="A16" s="22" t="s">
        <v>43</v>
      </c>
      <c r="B16" s="16"/>
      <c r="C16" s="17">
        <v>-30109719</v>
      </c>
      <c r="D16" s="17"/>
      <c r="E16" s="18">
        <v>-5000004</v>
      </c>
      <c r="F16" s="19">
        <v>-5000002</v>
      </c>
      <c r="G16" s="19">
        <v>-2083340</v>
      </c>
      <c r="H16" s="19"/>
      <c r="I16" s="19">
        <v>-2916660</v>
      </c>
      <c r="J16" s="19">
        <v>-5000000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-5000000</v>
      </c>
      <c r="X16" s="19">
        <v>-3408910</v>
      </c>
      <c r="Y16" s="19">
        <v>-1591090</v>
      </c>
      <c r="Z16" s="20">
        <v>46.67</v>
      </c>
      <c r="AA16" s="21">
        <v>-5000002</v>
      </c>
    </row>
    <row r="17" spans="1:27" ht="13.5">
      <c r="A17" s="23" t="s">
        <v>44</v>
      </c>
      <c r="B17" s="24"/>
      <c r="C17" s="25">
        <f aca="true" t="shared" si="0" ref="C17:Y17">SUM(C6:C16)</f>
        <v>350360071</v>
      </c>
      <c r="D17" s="25">
        <f>SUM(D6:D16)</f>
        <v>0</v>
      </c>
      <c r="E17" s="26">
        <f t="shared" si="0"/>
        <v>421507775</v>
      </c>
      <c r="F17" s="27">
        <f t="shared" si="0"/>
        <v>421511761</v>
      </c>
      <c r="G17" s="27">
        <f t="shared" si="0"/>
        <v>242658299</v>
      </c>
      <c r="H17" s="27">
        <f t="shared" si="0"/>
        <v>-15856261</v>
      </c>
      <c r="I17" s="27">
        <f t="shared" si="0"/>
        <v>45646925</v>
      </c>
      <c r="J17" s="27">
        <f t="shared" si="0"/>
        <v>272448963</v>
      </c>
      <c r="K17" s="27">
        <f t="shared" si="0"/>
        <v>67035303</v>
      </c>
      <c r="L17" s="27">
        <f t="shared" si="0"/>
        <v>-42380643</v>
      </c>
      <c r="M17" s="27">
        <f t="shared" si="0"/>
        <v>162258736</v>
      </c>
      <c r="N17" s="27">
        <f t="shared" si="0"/>
        <v>186913396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459362359</v>
      </c>
      <c r="X17" s="27">
        <f t="shared" si="0"/>
        <v>296213635</v>
      </c>
      <c r="Y17" s="27">
        <f t="shared" si="0"/>
        <v>163148724</v>
      </c>
      <c r="Z17" s="28">
        <f>+IF(X17&lt;&gt;0,+(Y17/X17)*100,0)</f>
        <v>55.07806013048656</v>
      </c>
      <c r="AA17" s="29">
        <f>SUM(AA6:AA16)</f>
        <v>421511761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6000000</v>
      </c>
      <c r="F21" s="19">
        <v>6000005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2727275</v>
      </c>
      <c r="Y21" s="36">
        <v>-2727275</v>
      </c>
      <c r="Z21" s="37">
        <v>-100</v>
      </c>
      <c r="AA21" s="38">
        <v>6000005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47004</v>
      </c>
      <c r="F23" s="19">
        <v>46997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19595</v>
      </c>
      <c r="Y23" s="36">
        <v>-19595</v>
      </c>
      <c r="Z23" s="37">
        <v>-100</v>
      </c>
      <c r="AA23" s="38">
        <v>46997</v>
      </c>
    </row>
    <row r="24" spans="1:27" ht="13.5">
      <c r="A24" s="22" t="s">
        <v>49</v>
      </c>
      <c r="B24" s="16"/>
      <c r="C24" s="17"/>
      <c r="D24" s="17"/>
      <c r="E24" s="18">
        <v>8292996</v>
      </c>
      <c r="F24" s="19">
        <v>8292999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3769545</v>
      </c>
      <c r="Y24" s="19">
        <v>-3769545</v>
      </c>
      <c r="Z24" s="20">
        <v>-100</v>
      </c>
      <c r="AA24" s="21">
        <v>8292999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-347023652</v>
      </c>
      <c r="D26" s="17"/>
      <c r="E26" s="18">
        <v>-466192495</v>
      </c>
      <c r="F26" s="19">
        <v>-466192491</v>
      </c>
      <c r="G26" s="19">
        <v>-51010500</v>
      </c>
      <c r="H26" s="19">
        <v>-31196514</v>
      </c>
      <c r="I26" s="19">
        <v>-43919590</v>
      </c>
      <c r="J26" s="19">
        <v>-126126604</v>
      </c>
      <c r="K26" s="19">
        <v>-28334763</v>
      </c>
      <c r="L26" s="19">
        <v>-30592461</v>
      </c>
      <c r="M26" s="19">
        <v>-30103423</v>
      </c>
      <c r="N26" s="19">
        <v>-89030647</v>
      </c>
      <c r="O26" s="19"/>
      <c r="P26" s="19"/>
      <c r="Q26" s="19"/>
      <c r="R26" s="19"/>
      <c r="S26" s="19"/>
      <c r="T26" s="19"/>
      <c r="U26" s="19"/>
      <c r="V26" s="19"/>
      <c r="W26" s="19">
        <v>-215157251</v>
      </c>
      <c r="X26" s="19">
        <v>-229610403</v>
      </c>
      <c r="Y26" s="19">
        <v>14453152</v>
      </c>
      <c r="Z26" s="20">
        <v>-6.29</v>
      </c>
      <c r="AA26" s="21">
        <v>-466192491</v>
      </c>
    </row>
    <row r="27" spans="1:27" ht="13.5">
      <c r="A27" s="23" t="s">
        <v>51</v>
      </c>
      <c r="B27" s="24"/>
      <c r="C27" s="25">
        <f aca="true" t="shared" si="1" ref="C27:Y27">SUM(C21:C26)</f>
        <v>-347023652</v>
      </c>
      <c r="D27" s="25">
        <f>SUM(D21:D26)</f>
        <v>0</v>
      </c>
      <c r="E27" s="26">
        <f t="shared" si="1"/>
        <v>-451852495</v>
      </c>
      <c r="F27" s="27">
        <f t="shared" si="1"/>
        <v>-451852490</v>
      </c>
      <c r="G27" s="27">
        <f t="shared" si="1"/>
        <v>-51010500</v>
      </c>
      <c r="H27" s="27">
        <f t="shared" si="1"/>
        <v>-31196514</v>
      </c>
      <c r="I27" s="27">
        <f t="shared" si="1"/>
        <v>-43919590</v>
      </c>
      <c r="J27" s="27">
        <f t="shared" si="1"/>
        <v>-126126604</v>
      </c>
      <c r="K27" s="27">
        <f t="shared" si="1"/>
        <v>-28334763</v>
      </c>
      <c r="L27" s="27">
        <f t="shared" si="1"/>
        <v>-30592461</v>
      </c>
      <c r="M27" s="27">
        <f t="shared" si="1"/>
        <v>-30103423</v>
      </c>
      <c r="N27" s="27">
        <f t="shared" si="1"/>
        <v>-89030647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-215157251</v>
      </c>
      <c r="X27" s="27">
        <f t="shared" si="1"/>
        <v>-223093988</v>
      </c>
      <c r="Y27" s="27">
        <f t="shared" si="1"/>
        <v>7936737</v>
      </c>
      <c r="Z27" s="28">
        <f>+IF(X27&lt;&gt;0,+(Y27/X27)*100,0)</f>
        <v>-3.5575754735264318</v>
      </c>
      <c r="AA27" s="29">
        <f>SUM(AA21:AA26)</f>
        <v>-451852490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440322</v>
      </c>
      <c r="D33" s="17"/>
      <c r="E33" s="18">
        <v>951996</v>
      </c>
      <c r="F33" s="19">
        <v>951997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435715</v>
      </c>
      <c r="Y33" s="19">
        <v>-435715</v>
      </c>
      <c r="Z33" s="20">
        <v>-100</v>
      </c>
      <c r="AA33" s="21">
        <v>951997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-9528740</v>
      </c>
      <c r="D35" s="17"/>
      <c r="E35" s="18">
        <v>-12988989</v>
      </c>
      <c r="F35" s="19">
        <v>-12988987</v>
      </c>
      <c r="G35" s="19"/>
      <c r="H35" s="19"/>
      <c r="I35" s="19"/>
      <c r="J35" s="19"/>
      <c r="K35" s="19"/>
      <c r="L35" s="19"/>
      <c r="M35" s="19">
        <v>-2248856</v>
      </c>
      <c r="N35" s="19">
        <v>-2248856</v>
      </c>
      <c r="O35" s="19"/>
      <c r="P35" s="19"/>
      <c r="Q35" s="19"/>
      <c r="R35" s="19"/>
      <c r="S35" s="19"/>
      <c r="T35" s="19"/>
      <c r="U35" s="19"/>
      <c r="V35" s="19"/>
      <c r="W35" s="19">
        <v>-2248856</v>
      </c>
      <c r="X35" s="19">
        <v>-5904085</v>
      </c>
      <c r="Y35" s="19">
        <v>3655229</v>
      </c>
      <c r="Z35" s="20">
        <v>-61.91</v>
      </c>
      <c r="AA35" s="21">
        <v>-12988987</v>
      </c>
    </row>
    <row r="36" spans="1:27" ht="13.5">
      <c r="A36" s="23" t="s">
        <v>57</v>
      </c>
      <c r="B36" s="24"/>
      <c r="C36" s="25">
        <f aca="true" t="shared" si="2" ref="C36:Y36">SUM(C31:C35)</f>
        <v>-9088418</v>
      </c>
      <c r="D36" s="25">
        <f>SUM(D31:D35)</f>
        <v>0</v>
      </c>
      <c r="E36" s="26">
        <f t="shared" si="2"/>
        <v>-12036993</v>
      </c>
      <c r="F36" s="27">
        <f t="shared" si="2"/>
        <v>-12036990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-2248856</v>
      </c>
      <c r="N36" s="27">
        <f t="shared" si="2"/>
        <v>-2248856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-2248856</v>
      </c>
      <c r="X36" s="27">
        <f t="shared" si="2"/>
        <v>-5468370</v>
      </c>
      <c r="Y36" s="27">
        <f t="shared" si="2"/>
        <v>3219514</v>
      </c>
      <c r="Z36" s="28">
        <f>+IF(X36&lt;&gt;0,+(Y36/X36)*100,0)</f>
        <v>-58.875204128469726</v>
      </c>
      <c r="AA36" s="29">
        <f>SUM(AA31:AA35)</f>
        <v>-12036990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-5751999</v>
      </c>
      <c r="D38" s="31">
        <f>+D17+D27+D36</f>
        <v>0</v>
      </c>
      <c r="E38" s="32">
        <f t="shared" si="3"/>
        <v>-42381713</v>
      </c>
      <c r="F38" s="33">
        <f t="shared" si="3"/>
        <v>-42377719</v>
      </c>
      <c r="G38" s="33">
        <f t="shared" si="3"/>
        <v>191647799</v>
      </c>
      <c r="H38" s="33">
        <f t="shared" si="3"/>
        <v>-47052775</v>
      </c>
      <c r="I38" s="33">
        <f t="shared" si="3"/>
        <v>1727335</v>
      </c>
      <c r="J38" s="33">
        <f t="shared" si="3"/>
        <v>146322359</v>
      </c>
      <c r="K38" s="33">
        <f t="shared" si="3"/>
        <v>38700540</v>
      </c>
      <c r="L38" s="33">
        <f t="shared" si="3"/>
        <v>-72973104</v>
      </c>
      <c r="M38" s="33">
        <f t="shared" si="3"/>
        <v>129906457</v>
      </c>
      <c r="N38" s="33">
        <f t="shared" si="3"/>
        <v>95633893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241956252</v>
      </c>
      <c r="X38" s="33">
        <f t="shared" si="3"/>
        <v>67651277</v>
      </c>
      <c r="Y38" s="33">
        <f t="shared" si="3"/>
        <v>174304975</v>
      </c>
      <c r="Z38" s="34">
        <f>+IF(X38&lt;&gt;0,+(Y38/X38)*100,0)</f>
        <v>257.65215784470706</v>
      </c>
      <c r="AA38" s="35">
        <f>+AA17+AA27+AA36</f>
        <v>-42377719</v>
      </c>
    </row>
    <row r="39" spans="1:27" ht="13.5">
      <c r="A39" s="22" t="s">
        <v>59</v>
      </c>
      <c r="B39" s="16"/>
      <c r="C39" s="31">
        <v>428309327</v>
      </c>
      <c r="D39" s="31"/>
      <c r="E39" s="32">
        <v>345808000</v>
      </c>
      <c r="F39" s="33">
        <v>345808000</v>
      </c>
      <c r="G39" s="33">
        <v>82532697</v>
      </c>
      <c r="H39" s="33">
        <v>274180496</v>
      </c>
      <c r="I39" s="33">
        <v>227127721</v>
      </c>
      <c r="J39" s="33">
        <v>82532697</v>
      </c>
      <c r="K39" s="33">
        <v>228855056</v>
      </c>
      <c r="L39" s="33">
        <v>267555596</v>
      </c>
      <c r="M39" s="33">
        <v>194582492</v>
      </c>
      <c r="N39" s="33">
        <v>228855056</v>
      </c>
      <c r="O39" s="33"/>
      <c r="P39" s="33"/>
      <c r="Q39" s="33"/>
      <c r="R39" s="33"/>
      <c r="S39" s="33"/>
      <c r="T39" s="33"/>
      <c r="U39" s="33"/>
      <c r="V39" s="33"/>
      <c r="W39" s="33">
        <v>82532697</v>
      </c>
      <c r="X39" s="33">
        <v>345808000</v>
      </c>
      <c r="Y39" s="33">
        <v>-263275303</v>
      </c>
      <c r="Z39" s="34">
        <v>-76.13</v>
      </c>
      <c r="AA39" s="35">
        <v>345808000</v>
      </c>
    </row>
    <row r="40" spans="1:27" ht="13.5">
      <c r="A40" s="41" t="s">
        <v>60</v>
      </c>
      <c r="B40" s="42"/>
      <c r="C40" s="43">
        <v>422557328</v>
      </c>
      <c r="D40" s="43"/>
      <c r="E40" s="44">
        <v>303426288</v>
      </c>
      <c r="F40" s="45">
        <v>303430281</v>
      </c>
      <c r="G40" s="45">
        <v>274180496</v>
      </c>
      <c r="H40" s="45">
        <v>227127721</v>
      </c>
      <c r="I40" s="45">
        <v>228855056</v>
      </c>
      <c r="J40" s="45">
        <v>228855056</v>
      </c>
      <c r="K40" s="45">
        <v>267555596</v>
      </c>
      <c r="L40" s="45">
        <v>194582492</v>
      </c>
      <c r="M40" s="45">
        <v>324488949</v>
      </c>
      <c r="N40" s="45">
        <v>324488949</v>
      </c>
      <c r="O40" s="45"/>
      <c r="P40" s="45"/>
      <c r="Q40" s="45"/>
      <c r="R40" s="45"/>
      <c r="S40" s="45"/>
      <c r="T40" s="45"/>
      <c r="U40" s="45"/>
      <c r="V40" s="45"/>
      <c r="W40" s="45">
        <v>324488949</v>
      </c>
      <c r="X40" s="45">
        <v>413459277</v>
      </c>
      <c r="Y40" s="45">
        <v>-88970328</v>
      </c>
      <c r="Z40" s="46">
        <v>-21.52</v>
      </c>
      <c r="AA40" s="47">
        <v>303430281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29548229</v>
      </c>
      <c r="D6" s="17"/>
      <c r="E6" s="18">
        <v>19180000</v>
      </c>
      <c r="F6" s="19">
        <v>19180000</v>
      </c>
      <c r="G6" s="19">
        <v>615367</v>
      </c>
      <c r="H6" s="19">
        <v>352889</v>
      </c>
      <c r="I6" s="19">
        <v>1095032</v>
      </c>
      <c r="J6" s="19">
        <v>2063288</v>
      </c>
      <c r="K6" s="19">
        <v>1115096</v>
      </c>
      <c r="L6" s="19">
        <v>1641137</v>
      </c>
      <c r="M6" s="19">
        <v>805299</v>
      </c>
      <c r="N6" s="19">
        <v>3561532</v>
      </c>
      <c r="O6" s="19"/>
      <c r="P6" s="19"/>
      <c r="Q6" s="19"/>
      <c r="R6" s="19"/>
      <c r="S6" s="19"/>
      <c r="T6" s="19"/>
      <c r="U6" s="19"/>
      <c r="V6" s="19"/>
      <c r="W6" s="19">
        <v>5624820</v>
      </c>
      <c r="X6" s="19">
        <v>9590000</v>
      </c>
      <c r="Y6" s="19">
        <v>-3965180</v>
      </c>
      <c r="Z6" s="20">
        <v>-41.35</v>
      </c>
      <c r="AA6" s="21">
        <v>19180000</v>
      </c>
    </row>
    <row r="7" spans="1:27" ht="13.5">
      <c r="A7" s="22" t="s">
        <v>34</v>
      </c>
      <c r="B7" s="16"/>
      <c r="C7" s="17">
        <v>28682094</v>
      </c>
      <c r="D7" s="17"/>
      <c r="E7" s="18">
        <v>13356000</v>
      </c>
      <c r="F7" s="19">
        <v>13356000</v>
      </c>
      <c r="G7" s="19">
        <v>1574825</v>
      </c>
      <c r="H7" s="19">
        <v>1362699</v>
      </c>
      <c r="I7" s="19">
        <v>1327112</v>
      </c>
      <c r="J7" s="19">
        <v>4264636</v>
      </c>
      <c r="K7" s="19">
        <v>1455861</v>
      </c>
      <c r="L7" s="19">
        <v>1274128</v>
      </c>
      <c r="M7" s="19">
        <v>1187899</v>
      </c>
      <c r="N7" s="19">
        <v>3917888</v>
      </c>
      <c r="O7" s="19"/>
      <c r="P7" s="19"/>
      <c r="Q7" s="19"/>
      <c r="R7" s="19"/>
      <c r="S7" s="19"/>
      <c r="T7" s="19"/>
      <c r="U7" s="19"/>
      <c r="V7" s="19"/>
      <c r="W7" s="19">
        <v>8182524</v>
      </c>
      <c r="X7" s="19">
        <v>6678000</v>
      </c>
      <c r="Y7" s="19">
        <v>1504524</v>
      </c>
      <c r="Z7" s="20">
        <v>22.53</v>
      </c>
      <c r="AA7" s="21">
        <v>13356000</v>
      </c>
    </row>
    <row r="8" spans="1:27" ht="13.5">
      <c r="A8" s="22" t="s">
        <v>35</v>
      </c>
      <c r="B8" s="16"/>
      <c r="C8" s="17"/>
      <c r="D8" s="17"/>
      <c r="E8" s="18">
        <v>2184000</v>
      </c>
      <c r="F8" s="19">
        <v>2184000</v>
      </c>
      <c r="G8" s="19">
        <v>355988</v>
      </c>
      <c r="H8" s="19">
        <v>199189</v>
      </c>
      <c r="I8" s="19">
        <v>1570819</v>
      </c>
      <c r="J8" s="19">
        <v>2125996</v>
      </c>
      <c r="K8" s="19">
        <v>262702</v>
      </c>
      <c r="L8" s="19">
        <v>1090745</v>
      </c>
      <c r="M8" s="19">
        <v>272472</v>
      </c>
      <c r="N8" s="19">
        <v>1625919</v>
      </c>
      <c r="O8" s="19"/>
      <c r="P8" s="19"/>
      <c r="Q8" s="19"/>
      <c r="R8" s="19"/>
      <c r="S8" s="19"/>
      <c r="T8" s="19"/>
      <c r="U8" s="19"/>
      <c r="V8" s="19"/>
      <c r="W8" s="19">
        <v>3751915</v>
      </c>
      <c r="X8" s="19">
        <v>1092000</v>
      </c>
      <c r="Y8" s="19">
        <v>2659915</v>
      </c>
      <c r="Z8" s="20">
        <v>243.58</v>
      </c>
      <c r="AA8" s="21">
        <v>2184000</v>
      </c>
    </row>
    <row r="9" spans="1:27" ht="13.5">
      <c r="A9" s="22" t="s">
        <v>36</v>
      </c>
      <c r="B9" s="16"/>
      <c r="C9" s="17">
        <v>176024867</v>
      </c>
      <c r="D9" s="17"/>
      <c r="E9" s="18">
        <v>139308000</v>
      </c>
      <c r="F9" s="19">
        <v>139308000</v>
      </c>
      <c r="G9" s="19">
        <v>61198000</v>
      </c>
      <c r="H9" s="19">
        <v>1825000</v>
      </c>
      <c r="I9" s="19">
        <v>3000000</v>
      </c>
      <c r="J9" s="19">
        <v>66023000</v>
      </c>
      <c r="K9" s="19">
        <v>1019788</v>
      </c>
      <c r="L9" s="19">
        <v>1000000</v>
      </c>
      <c r="M9" s="19">
        <v>53958000</v>
      </c>
      <c r="N9" s="19">
        <v>55977788</v>
      </c>
      <c r="O9" s="19"/>
      <c r="P9" s="19"/>
      <c r="Q9" s="19"/>
      <c r="R9" s="19"/>
      <c r="S9" s="19"/>
      <c r="T9" s="19"/>
      <c r="U9" s="19"/>
      <c r="V9" s="19"/>
      <c r="W9" s="19">
        <v>122000788</v>
      </c>
      <c r="X9" s="19">
        <v>99511000</v>
      </c>
      <c r="Y9" s="19">
        <v>22489788</v>
      </c>
      <c r="Z9" s="20">
        <v>22.6</v>
      </c>
      <c r="AA9" s="21">
        <v>139308000</v>
      </c>
    </row>
    <row r="10" spans="1:27" ht="13.5">
      <c r="A10" s="22" t="s">
        <v>37</v>
      </c>
      <c r="B10" s="16"/>
      <c r="C10" s="17"/>
      <c r="D10" s="17"/>
      <c r="E10" s="18">
        <v>33757000</v>
      </c>
      <c r="F10" s="19">
        <v>33757000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21044000</v>
      </c>
      <c r="Y10" s="19">
        <v>-21044000</v>
      </c>
      <c r="Z10" s="20">
        <v>-100</v>
      </c>
      <c r="AA10" s="21">
        <v>33757000</v>
      </c>
    </row>
    <row r="11" spans="1:27" ht="13.5">
      <c r="A11" s="22" t="s">
        <v>38</v>
      </c>
      <c r="B11" s="16"/>
      <c r="C11" s="17">
        <v>3627069</v>
      </c>
      <c r="D11" s="17"/>
      <c r="E11" s="18">
        <v>3948000</v>
      </c>
      <c r="F11" s="19">
        <v>3948000</v>
      </c>
      <c r="G11" s="19">
        <v>113437</v>
      </c>
      <c r="H11" s="19">
        <v>270916</v>
      </c>
      <c r="I11" s="19">
        <v>132183</v>
      </c>
      <c r="J11" s="19">
        <v>516536</v>
      </c>
      <c r="K11" s="19">
        <v>96219</v>
      </c>
      <c r="L11" s="19">
        <v>26734</v>
      </c>
      <c r="M11" s="19">
        <v>82925</v>
      </c>
      <c r="N11" s="19">
        <v>205878</v>
      </c>
      <c r="O11" s="19"/>
      <c r="P11" s="19"/>
      <c r="Q11" s="19"/>
      <c r="R11" s="19"/>
      <c r="S11" s="19"/>
      <c r="T11" s="19"/>
      <c r="U11" s="19"/>
      <c r="V11" s="19"/>
      <c r="W11" s="19">
        <v>722414</v>
      </c>
      <c r="X11" s="19">
        <v>1974000</v>
      </c>
      <c r="Y11" s="19">
        <v>-1251586</v>
      </c>
      <c r="Z11" s="20">
        <v>-63.4</v>
      </c>
      <c r="AA11" s="21">
        <v>3948000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-177786564</v>
      </c>
      <c r="D14" s="17"/>
      <c r="E14" s="18">
        <v>-167964000</v>
      </c>
      <c r="F14" s="19">
        <v>-167964000</v>
      </c>
      <c r="G14" s="19">
        <v>-14144528</v>
      </c>
      <c r="H14" s="19">
        <v>-17570414</v>
      </c>
      <c r="I14" s="19">
        <v>-8899538</v>
      </c>
      <c r="J14" s="19">
        <v>-40614480</v>
      </c>
      <c r="K14" s="19">
        <v>-20386400</v>
      </c>
      <c r="L14" s="19">
        <v>-10664945</v>
      </c>
      <c r="M14" s="19">
        <v>-23501236</v>
      </c>
      <c r="N14" s="19">
        <v>-54552581</v>
      </c>
      <c r="O14" s="19"/>
      <c r="P14" s="19"/>
      <c r="Q14" s="19"/>
      <c r="R14" s="19"/>
      <c r="S14" s="19"/>
      <c r="T14" s="19"/>
      <c r="U14" s="19"/>
      <c r="V14" s="19"/>
      <c r="W14" s="19">
        <v>-95167061</v>
      </c>
      <c r="X14" s="19">
        <v>-83982000</v>
      </c>
      <c r="Y14" s="19">
        <v>-11185061</v>
      </c>
      <c r="Z14" s="20">
        <v>13.32</v>
      </c>
      <c r="AA14" s="21">
        <v>-167964000</v>
      </c>
    </row>
    <row r="15" spans="1:27" ht="13.5">
      <c r="A15" s="22" t="s">
        <v>42</v>
      </c>
      <c r="B15" s="16"/>
      <c r="C15" s="17">
        <v>-134278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-11148000</v>
      </c>
      <c r="F16" s="19">
        <v>-11148000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-5574000</v>
      </c>
      <c r="Y16" s="19">
        <v>5574000</v>
      </c>
      <c r="Z16" s="20">
        <v>-100</v>
      </c>
      <c r="AA16" s="21">
        <v>-11148000</v>
      </c>
    </row>
    <row r="17" spans="1:27" ht="13.5">
      <c r="A17" s="23" t="s">
        <v>44</v>
      </c>
      <c r="B17" s="24"/>
      <c r="C17" s="25">
        <f aca="true" t="shared" si="0" ref="C17:Y17">SUM(C6:C16)</f>
        <v>59961417</v>
      </c>
      <c r="D17" s="25">
        <f>SUM(D6:D16)</f>
        <v>0</v>
      </c>
      <c r="E17" s="26">
        <f t="shared" si="0"/>
        <v>32621000</v>
      </c>
      <c r="F17" s="27">
        <f t="shared" si="0"/>
        <v>32621000</v>
      </c>
      <c r="G17" s="27">
        <f t="shared" si="0"/>
        <v>49713089</v>
      </c>
      <c r="H17" s="27">
        <f t="shared" si="0"/>
        <v>-13559721</v>
      </c>
      <c r="I17" s="27">
        <f t="shared" si="0"/>
        <v>-1774392</v>
      </c>
      <c r="J17" s="27">
        <f t="shared" si="0"/>
        <v>34378976</v>
      </c>
      <c r="K17" s="27">
        <f t="shared" si="0"/>
        <v>-16436734</v>
      </c>
      <c r="L17" s="27">
        <f t="shared" si="0"/>
        <v>-5632201</v>
      </c>
      <c r="M17" s="27">
        <f t="shared" si="0"/>
        <v>32805359</v>
      </c>
      <c r="N17" s="27">
        <f t="shared" si="0"/>
        <v>10736424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45115400</v>
      </c>
      <c r="X17" s="27">
        <f t="shared" si="0"/>
        <v>50333000</v>
      </c>
      <c r="Y17" s="27">
        <f t="shared" si="0"/>
        <v>-5217600</v>
      </c>
      <c r="Z17" s="28">
        <f>+IF(X17&lt;&gt;0,+(Y17/X17)*100,0)</f>
        <v>-10.366161365307056</v>
      </c>
      <c r="AA17" s="29">
        <f>SUM(AA6:AA16)</f>
        <v>32621000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-51180000</v>
      </c>
      <c r="F26" s="19">
        <v>-51180000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-25590000</v>
      </c>
      <c r="Y26" s="19">
        <v>25590000</v>
      </c>
      <c r="Z26" s="20">
        <v>-100</v>
      </c>
      <c r="AA26" s="21">
        <v>-51180000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-51180000</v>
      </c>
      <c r="F27" s="27">
        <f t="shared" si="1"/>
        <v>-51180000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-25590000</v>
      </c>
      <c r="Y27" s="27">
        <f t="shared" si="1"/>
        <v>25590000</v>
      </c>
      <c r="Z27" s="28">
        <f>+IF(X27&lt;&gt;0,+(Y27/X27)*100,0)</f>
        <v>-100</v>
      </c>
      <c r="AA27" s="29">
        <f>SUM(AA21:AA26)</f>
        <v>-51180000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16809</v>
      </c>
      <c r="H33" s="36">
        <v>9800</v>
      </c>
      <c r="I33" s="36">
        <v>5466</v>
      </c>
      <c r="J33" s="36">
        <v>32075</v>
      </c>
      <c r="K33" s="19">
        <v>4655</v>
      </c>
      <c r="L33" s="19">
        <v>14159</v>
      </c>
      <c r="M33" s="19">
        <v>4655</v>
      </c>
      <c r="N33" s="19">
        <v>23469</v>
      </c>
      <c r="O33" s="36"/>
      <c r="P33" s="36"/>
      <c r="Q33" s="36"/>
      <c r="R33" s="19"/>
      <c r="S33" s="19"/>
      <c r="T33" s="19"/>
      <c r="U33" s="19"/>
      <c r="V33" s="36"/>
      <c r="W33" s="36">
        <v>55544</v>
      </c>
      <c r="X33" s="36"/>
      <c r="Y33" s="19">
        <v>55544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-1212000</v>
      </c>
      <c r="F35" s="19">
        <v>-1212000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-606000</v>
      </c>
      <c r="Y35" s="19">
        <v>606000</v>
      </c>
      <c r="Z35" s="20">
        <v>-100</v>
      </c>
      <c r="AA35" s="21">
        <v>-1212000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-1212000</v>
      </c>
      <c r="F36" s="27">
        <f t="shared" si="2"/>
        <v>-1212000</v>
      </c>
      <c r="G36" s="27">
        <f t="shared" si="2"/>
        <v>16809</v>
      </c>
      <c r="H36" s="27">
        <f t="shared" si="2"/>
        <v>9800</v>
      </c>
      <c r="I36" s="27">
        <f t="shared" si="2"/>
        <v>5466</v>
      </c>
      <c r="J36" s="27">
        <f t="shared" si="2"/>
        <v>32075</v>
      </c>
      <c r="K36" s="27">
        <f t="shared" si="2"/>
        <v>4655</v>
      </c>
      <c r="L36" s="27">
        <f t="shared" si="2"/>
        <v>14159</v>
      </c>
      <c r="M36" s="27">
        <f t="shared" si="2"/>
        <v>4655</v>
      </c>
      <c r="N36" s="27">
        <f t="shared" si="2"/>
        <v>23469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55544</v>
      </c>
      <c r="X36" s="27">
        <f t="shared" si="2"/>
        <v>-606000</v>
      </c>
      <c r="Y36" s="27">
        <f t="shared" si="2"/>
        <v>661544</v>
      </c>
      <c r="Z36" s="28">
        <f>+IF(X36&lt;&gt;0,+(Y36/X36)*100,0)</f>
        <v>-109.16567656765676</v>
      </c>
      <c r="AA36" s="29">
        <f>SUM(AA31:AA35)</f>
        <v>-1212000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59961417</v>
      </c>
      <c r="D38" s="31">
        <f>+D17+D27+D36</f>
        <v>0</v>
      </c>
      <c r="E38" s="32">
        <f t="shared" si="3"/>
        <v>-19771000</v>
      </c>
      <c r="F38" s="33">
        <f t="shared" si="3"/>
        <v>-19771000</v>
      </c>
      <c r="G38" s="33">
        <f t="shared" si="3"/>
        <v>49729898</v>
      </c>
      <c r="H38" s="33">
        <f t="shared" si="3"/>
        <v>-13549921</v>
      </c>
      <c r="I38" s="33">
        <f t="shared" si="3"/>
        <v>-1768926</v>
      </c>
      <c r="J38" s="33">
        <f t="shared" si="3"/>
        <v>34411051</v>
      </c>
      <c r="K38" s="33">
        <f t="shared" si="3"/>
        <v>-16432079</v>
      </c>
      <c r="L38" s="33">
        <f t="shared" si="3"/>
        <v>-5618042</v>
      </c>
      <c r="M38" s="33">
        <f t="shared" si="3"/>
        <v>32810014</v>
      </c>
      <c r="N38" s="33">
        <f t="shared" si="3"/>
        <v>10759893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45170944</v>
      </c>
      <c r="X38" s="33">
        <f t="shared" si="3"/>
        <v>24137000</v>
      </c>
      <c r="Y38" s="33">
        <f t="shared" si="3"/>
        <v>21033944</v>
      </c>
      <c r="Z38" s="34">
        <f>+IF(X38&lt;&gt;0,+(Y38/X38)*100,0)</f>
        <v>87.14398641090442</v>
      </c>
      <c r="AA38" s="35">
        <f>+AA17+AA27+AA36</f>
        <v>-19771000</v>
      </c>
    </row>
    <row r="39" spans="1:27" ht="13.5">
      <c r="A39" s="22" t="s">
        <v>59</v>
      </c>
      <c r="B39" s="16"/>
      <c r="C39" s="31">
        <v>27748883</v>
      </c>
      <c r="D39" s="31"/>
      <c r="E39" s="32">
        <v>70701000</v>
      </c>
      <c r="F39" s="33">
        <v>70701000</v>
      </c>
      <c r="G39" s="33">
        <v>29057222</v>
      </c>
      <c r="H39" s="33">
        <v>78787120</v>
      </c>
      <c r="I39" s="33">
        <v>65237199</v>
      </c>
      <c r="J39" s="33">
        <v>29057222</v>
      </c>
      <c r="K39" s="33">
        <v>63468273</v>
      </c>
      <c r="L39" s="33">
        <v>47036194</v>
      </c>
      <c r="M39" s="33">
        <v>41418152</v>
      </c>
      <c r="N39" s="33">
        <v>63468273</v>
      </c>
      <c r="O39" s="33"/>
      <c r="P39" s="33"/>
      <c r="Q39" s="33"/>
      <c r="R39" s="33"/>
      <c r="S39" s="33"/>
      <c r="T39" s="33"/>
      <c r="U39" s="33"/>
      <c r="V39" s="33"/>
      <c r="W39" s="33">
        <v>29057222</v>
      </c>
      <c r="X39" s="33">
        <v>70701000</v>
      </c>
      <c r="Y39" s="33">
        <v>-41643778</v>
      </c>
      <c r="Z39" s="34">
        <v>-58.9</v>
      </c>
      <c r="AA39" s="35">
        <v>70701000</v>
      </c>
    </row>
    <row r="40" spans="1:27" ht="13.5">
      <c r="A40" s="41" t="s">
        <v>60</v>
      </c>
      <c r="B40" s="42"/>
      <c r="C40" s="43">
        <v>87710300</v>
      </c>
      <c r="D40" s="43"/>
      <c r="E40" s="44">
        <v>50930000</v>
      </c>
      <c r="F40" s="45">
        <v>50930000</v>
      </c>
      <c r="G40" s="45">
        <v>78787120</v>
      </c>
      <c r="H40" s="45">
        <v>65237199</v>
      </c>
      <c r="I40" s="45">
        <v>63468273</v>
      </c>
      <c r="J40" s="45">
        <v>63468273</v>
      </c>
      <c r="K40" s="45">
        <v>47036194</v>
      </c>
      <c r="L40" s="45">
        <v>41418152</v>
      </c>
      <c r="M40" s="45">
        <v>74228166</v>
      </c>
      <c r="N40" s="45">
        <v>74228166</v>
      </c>
      <c r="O40" s="45"/>
      <c r="P40" s="45"/>
      <c r="Q40" s="45"/>
      <c r="R40" s="45"/>
      <c r="S40" s="45"/>
      <c r="T40" s="45"/>
      <c r="U40" s="45"/>
      <c r="V40" s="45"/>
      <c r="W40" s="45">
        <v>74228166</v>
      </c>
      <c r="X40" s="45">
        <v>94838000</v>
      </c>
      <c r="Y40" s="45">
        <v>-20609834</v>
      </c>
      <c r="Z40" s="46">
        <v>-21.73</v>
      </c>
      <c r="AA40" s="47">
        <v>50930000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301420536</v>
      </c>
      <c r="D6" s="17"/>
      <c r="E6" s="18">
        <v>342508150</v>
      </c>
      <c r="F6" s="19">
        <v>342508150</v>
      </c>
      <c r="G6" s="19">
        <v>13790073</v>
      </c>
      <c r="H6" s="19">
        <v>17755769</v>
      </c>
      <c r="I6" s="19">
        <v>36067385</v>
      </c>
      <c r="J6" s="19">
        <v>67613227</v>
      </c>
      <c r="K6" s="19">
        <v>36997194</v>
      </c>
      <c r="L6" s="19">
        <v>32656106</v>
      </c>
      <c r="M6" s="19">
        <v>30601243</v>
      </c>
      <c r="N6" s="19">
        <v>100254543</v>
      </c>
      <c r="O6" s="19"/>
      <c r="P6" s="19"/>
      <c r="Q6" s="19"/>
      <c r="R6" s="19"/>
      <c r="S6" s="19"/>
      <c r="T6" s="19"/>
      <c r="U6" s="19"/>
      <c r="V6" s="19"/>
      <c r="W6" s="19">
        <v>167867770</v>
      </c>
      <c r="X6" s="19">
        <v>165866208</v>
      </c>
      <c r="Y6" s="19">
        <v>2001562</v>
      </c>
      <c r="Z6" s="20">
        <v>1.21</v>
      </c>
      <c r="AA6" s="21">
        <v>342508150</v>
      </c>
    </row>
    <row r="7" spans="1:27" ht="13.5">
      <c r="A7" s="22" t="s">
        <v>34</v>
      </c>
      <c r="B7" s="16"/>
      <c r="C7" s="17">
        <v>679554429</v>
      </c>
      <c r="D7" s="17"/>
      <c r="E7" s="18">
        <v>723920832</v>
      </c>
      <c r="F7" s="19">
        <v>723920832</v>
      </c>
      <c r="G7" s="19">
        <v>52589599</v>
      </c>
      <c r="H7" s="19">
        <v>35655514</v>
      </c>
      <c r="I7" s="19">
        <v>72179688</v>
      </c>
      <c r="J7" s="19">
        <v>160424801</v>
      </c>
      <c r="K7" s="19">
        <v>56134344</v>
      </c>
      <c r="L7" s="19">
        <v>63418865</v>
      </c>
      <c r="M7" s="19">
        <v>87521244</v>
      </c>
      <c r="N7" s="19">
        <v>207074453</v>
      </c>
      <c r="O7" s="19"/>
      <c r="P7" s="19"/>
      <c r="Q7" s="19"/>
      <c r="R7" s="19"/>
      <c r="S7" s="19"/>
      <c r="T7" s="19"/>
      <c r="U7" s="19"/>
      <c r="V7" s="19"/>
      <c r="W7" s="19">
        <v>367499254</v>
      </c>
      <c r="X7" s="19">
        <v>358253946</v>
      </c>
      <c r="Y7" s="19">
        <v>9245308</v>
      </c>
      <c r="Z7" s="20">
        <v>2.58</v>
      </c>
      <c r="AA7" s="21">
        <v>723920832</v>
      </c>
    </row>
    <row r="8" spans="1:27" ht="13.5">
      <c r="A8" s="22" t="s">
        <v>35</v>
      </c>
      <c r="B8" s="16"/>
      <c r="C8" s="17">
        <v>57528291</v>
      </c>
      <c r="D8" s="17"/>
      <c r="E8" s="18">
        <v>55300592</v>
      </c>
      <c r="F8" s="19">
        <v>55300592</v>
      </c>
      <c r="G8" s="19">
        <v>2185002</v>
      </c>
      <c r="H8" s="19">
        <v>2959962</v>
      </c>
      <c r="I8" s="19">
        <v>10135793</v>
      </c>
      <c r="J8" s="19">
        <v>15280757</v>
      </c>
      <c r="K8" s="19">
        <v>10027678</v>
      </c>
      <c r="L8" s="19">
        <v>11713925</v>
      </c>
      <c r="M8" s="19">
        <v>134201666</v>
      </c>
      <c r="N8" s="19">
        <v>155943269</v>
      </c>
      <c r="O8" s="19"/>
      <c r="P8" s="19"/>
      <c r="Q8" s="19"/>
      <c r="R8" s="19"/>
      <c r="S8" s="19"/>
      <c r="T8" s="19"/>
      <c r="U8" s="19"/>
      <c r="V8" s="19"/>
      <c r="W8" s="19">
        <v>171224026</v>
      </c>
      <c r="X8" s="19">
        <v>27356766</v>
      </c>
      <c r="Y8" s="19">
        <v>143867260</v>
      </c>
      <c r="Z8" s="20">
        <v>525.89</v>
      </c>
      <c r="AA8" s="21">
        <v>55300592</v>
      </c>
    </row>
    <row r="9" spans="1:27" ht="13.5">
      <c r="A9" s="22" t="s">
        <v>36</v>
      </c>
      <c r="B9" s="16"/>
      <c r="C9" s="17">
        <v>119774760</v>
      </c>
      <c r="D9" s="17"/>
      <c r="E9" s="18">
        <v>130487496</v>
      </c>
      <c r="F9" s="19">
        <v>130487496</v>
      </c>
      <c r="G9" s="19">
        <v>48601000</v>
      </c>
      <c r="H9" s="19"/>
      <c r="I9" s="19">
        <v>2046000</v>
      </c>
      <c r="J9" s="19">
        <v>50647000</v>
      </c>
      <c r="K9" s="19">
        <v>3466000</v>
      </c>
      <c r="L9" s="19">
        <v>175000</v>
      </c>
      <c r="M9" s="19">
        <v>39987091</v>
      </c>
      <c r="N9" s="19">
        <v>43628091</v>
      </c>
      <c r="O9" s="19"/>
      <c r="P9" s="19"/>
      <c r="Q9" s="19"/>
      <c r="R9" s="19"/>
      <c r="S9" s="19"/>
      <c r="T9" s="19"/>
      <c r="U9" s="19"/>
      <c r="V9" s="19"/>
      <c r="W9" s="19">
        <v>94275091</v>
      </c>
      <c r="X9" s="19">
        <v>65243748</v>
      </c>
      <c r="Y9" s="19">
        <v>29031343</v>
      </c>
      <c r="Z9" s="20">
        <v>44.5</v>
      </c>
      <c r="AA9" s="21">
        <v>130487496</v>
      </c>
    </row>
    <row r="10" spans="1:27" ht="13.5">
      <c r="A10" s="22" t="s">
        <v>37</v>
      </c>
      <c r="B10" s="16"/>
      <c r="C10" s="17">
        <v>80484800</v>
      </c>
      <c r="D10" s="17"/>
      <c r="E10" s="18">
        <v>68248500</v>
      </c>
      <c r="F10" s="19">
        <v>68248500</v>
      </c>
      <c r="G10" s="19">
        <v>41000000</v>
      </c>
      <c r="H10" s="19"/>
      <c r="I10" s="19">
        <v>4197000</v>
      </c>
      <c r="J10" s="19">
        <v>45197000</v>
      </c>
      <c r="K10" s="19">
        <v>15197000</v>
      </c>
      <c r="L10" s="19"/>
      <c r="M10" s="19">
        <v>9936000</v>
      </c>
      <c r="N10" s="19">
        <v>25133000</v>
      </c>
      <c r="O10" s="19"/>
      <c r="P10" s="19"/>
      <c r="Q10" s="19"/>
      <c r="R10" s="19"/>
      <c r="S10" s="19"/>
      <c r="T10" s="19"/>
      <c r="U10" s="19"/>
      <c r="V10" s="19"/>
      <c r="W10" s="19">
        <v>70330000</v>
      </c>
      <c r="X10" s="19">
        <v>43485123</v>
      </c>
      <c r="Y10" s="19">
        <v>26844877</v>
      </c>
      <c r="Z10" s="20">
        <v>61.73</v>
      </c>
      <c r="AA10" s="21">
        <v>68248500</v>
      </c>
    </row>
    <row r="11" spans="1:27" ht="13.5">
      <c r="A11" s="22" t="s">
        <v>38</v>
      </c>
      <c r="B11" s="16"/>
      <c r="C11" s="17">
        <v>35973908</v>
      </c>
      <c r="D11" s="17"/>
      <c r="E11" s="18">
        <v>36190236</v>
      </c>
      <c r="F11" s="19">
        <v>36190236</v>
      </c>
      <c r="G11" s="19">
        <v>841396</v>
      </c>
      <c r="H11" s="19">
        <v>5241682</v>
      </c>
      <c r="I11" s="19">
        <v>4131287</v>
      </c>
      <c r="J11" s="19">
        <v>10214365</v>
      </c>
      <c r="K11" s="19">
        <v>1709555</v>
      </c>
      <c r="L11" s="19">
        <v>1595041</v>
      </c>
      <c r="M11" s="19">
        <v>2342771</v>
      </c>
      <c r="N11" s="19">
        <v>5647367</v>
      </c>
      <c r="O11" s="19"/>
      <c r="P11" s="19"/>
      <c r="Q11" s="19"/>
      <c r="R11" s="19"/>
      <c r="S11" s="19"/>
      <c r="T11" s="19"/>
      <c r="U11" s="19"/>
      <c r="V11" s="19"/>
      <c r="W11" s="19">
        <v>15861732</v>
      </c>
      <c r="X11" s="19">
        <v>18095118</v>
      </c>
      <c r="Y11" s="19">
        <v>-2233386</v>
      </c>
      <c r="Z11" s="20">
        <v>-12.34</v>
      </c>
      <c r="AA11" s="21">
        <v>36190236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-1049747814</v>
      </c>
      <c r="D14" s="17"/>
      <c r="E14" s="18">
        <v>-1125794808</v>
      </c>
      <c r="F14" s="19">
        <v>-1125794808</v>
      </c>
      <c r="G14" s="19">
        <v>-143047366</v>
      </c>
      <c r="H14" s="19">
        <v>-97307677</v>
      </c>
      <c r="I14" s="19">
        <v>-113072310</v>
      </c>
      <c r="J14" s="19">
        <v>-353427353</v>
      </c>
      <c r="K14" s="19">
        <v>-84572958</v>
      </c>
      <c r="L14" s="19">
        <v>-77843863</v>
      </c>
      <c r="M14" s="19">
        <v>-278243715</v>
      </c>
      <c r="N14" s="19">
        <v>-440660536</v>
      </c>
      <c r="O14" s="19"/>
      <c r="P14" s="19"/>
      <c r="Q14" s="19"/>
      <c r="R14" s="19"/>
      <c r="S14" s="19"/>
      <c r="T14" s="19"/>
      <c r="U14" s="19"/>
      <c r="V14" s="19"/>
      <c r="W14" s="19">
        <v>-794087889</v>
      </c>
      <c r="X14" s="19">
        <v>-557603874</v>
      </c>
      <c r="Y14" s="19">
        <v>-236484015</v>
      </c>
      <c r="Z14" s="20">
        <v>42.41</v>
      </c>
      <c r="AA14" s="21">
        <v>-1125794808</v>
      </c>
    </row>
    <row r="15" spans="1:27" ht="13.5">
      <c r="A15" s="22" t="s">
        <v>42</v>
      </c>
      <c r="B15" s="16"/>
      <c r="C15" s="17">
        <v>-24880004</v>
      </c>
      <c r="D15" s="17"/>
      <c r="E15" s="18">
        <v>-24697104</v>
      </c>
      <c r="F15" s="19">
        <v>-24697104</v>
      </c>
      <c r="G15" s="19"/>
      <c r="H15" s="19"/>
      <c r="I15" s="19">
        <v>-1107041</v>
      </c>
      <c r="J15" s="19">
        <v>-1107041</v>
      </c>
      <c r="K15" s="19"/>
      <c r="L15" s="19"/>
      <c r="M15" s="19">
        <v>-11321804</v>
      </c>
      <c r="N15" s="19">
        <v>-11321804</v>
      </c>
      <c r="O15" s="19"/>
      <c r="P15" s="19"/>
      <c r="Q15" s="19"/>
      <c r="R15" s="19"/>
      <c r="S15" s="19"/>
      <c r="T15" s="19"/>
      <c r="U15" s="19"/>
      <c r="V15" s="19"/>
      <c r="W15" s="19">
        <v>-12428845</v>
      </c>
      <c r="X15" s="19">
        <v>-12348552</v>
      </c>
      <c r="Y15" s="19">
        <v>-80293</v>
      </c>
      <c r="Z15" s="20">
        <v>0.65</v>
      </c>
      <c r="AA15" s="21">
        <v>-24697104</v>
      </c>
    </row>
    <row r="16" spans="1:27" ht="13.5">
      <c r="A16" s="22" t="s">
        <v>43</v>
      </c>
      <c r="B16" s="16"/>
      <c r="C16" s="17">
        <v>-6100223</v>
      </c>
      <c r="D16" s="17"/>
      <c r="E16" s="18">
        <v>-489996</v>
      </c>
      <c r="F16" s="19">
        <v>-489996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-244998</v>
      </c>
      <c r="Y16" s="19">
        <v>244998</v>
      </c>
      <c r="Z16" s="20">
        <v>-100</v>
      </c>
      <c r="AA16" s="21">
        <v>-489996</v>
      </c>
    </row>
    <row r="17" spans="1:27" ht="13.5">
      <c r="A17" s="23" t="s">
        <v>44</v>
      </c>
      <c r="B17" s="24"/>
      <c r="C17" s="25">
        <f aca="true" t="shared" si="0" ref="C17:Y17">SUM(C6:C16)</f>
        <v>194008683</v>
      </c>
      <c r="D17" s="25">
        <f>SUM(D6:D16)</f>
        <v>0</v>
      </c>
      <c r="E17" s="26">
        <f t="shared" si="0"/>
        <v>205673898</v>
      </c>
      <c r="F17" s="27">
        <f t="shared" si="0"/>
        <v>205673898</v>
      </c>
      <c r="G17" s="27">
        <f t="shared" si="0"/>
        <v>15959704</v>
      </c>
      <c r="H17" s="27">
        <f t="shared" si="0"/>
        <v>-35694750</v>
      </c>
      <c r="I17" s="27">
        <f t="shared" si="0"/>
        <v>14577802</v>
      </c>
      <c r="J17" s="27">
        <f t="shared" si="0"/>
        <v>-5157244</v>
      </c>
      <c r="K17" s="27">
        <f t="shared" si="0"/>
        <v>38958813</v>
      </c>
      <c r="L17" s="27">
        <f t="shared" si="0"/>
        <v>31715074</v>
      </c>
      <c r="M17" s="27">
        <f t="shared" si="0"/>
        <v>15024496</v>
      </c>
      <c r="N17" s="27">
        <f t="shared" si="0"/>
        <v>85698383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80541139</v>
      </c>
      <c r="X17" s="27">
        <f t="shared" si="0"/>
        <v>108103485</v>
      </c>
      <c r="Y17" s="27">
        <f t="shared" si="0"/>
        <v>-27562346</v>
      </c>
      <c r="Z17" s="28">
        <f>+IF(X17&lt;&gt;0,+(Y17/X17)*100,0)</f>
        <v>-25.496260365704217</v>
      </c>
      <c r="AA17" s="29">
        <f>SUM(AA6:AA16)</f>
        <v>205673898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100000</v>
      </c>
      <c r="D21" s="17"/>
      <c r="E21" s="18">
        <v>500000</v>
      </c>
      <c r="F21" s="19">
        <v>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</v>
      </c>
      <c r="Y21" s="36">
        <v>-50000</v>
      </c>
      <c r="Z21" s="37">
        <v>-100</v>
      </c>
      <c r="AA21" s="38">
        <v>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-18808</v>
      </c>
      <c r="D23" s="40"/>
      <c r="E23" s="18">
        <v>3911592</v>
      </c>
      <c r="F23" s="19">
        <v>3911592</v>
      </c>
      <c r="G23" s="36">
        <v>-124719</v>
      </c>
      <c r="H23" s="36">
        <v>157587</v>
      </c>
      <c r="I23" s="36">
        <v>1091</v>
      </c>
      <c r="J23" s="19">
        <v>33959</v>
      </c>
      <c r="K23" s="36">
        <v>1104</v>
      </c>
      <c r="L23" s="36">
        <v>1115</v>
      </c>
      <c r="M23" s="19">
        <v>22922</v>
      </c>
      <c r="N23" s="36">
        <v>25141</v>
      </c>
      <c r="O23" s="36"/>
      <c r="P23" s="36"/>
      <c r="Q23" s="19"/>
      <c r="R23" s="36"/>
      <c r="S23" s="36"/>
      <c r="T23" s="19"/>
      <c r="U23" s="36"/>
      <c r="V23" s="36"/>
      <c r="W23" s="36">
        <v>59100</v>
      </c>
      <c r="X23" s="19">
        <v>1955796</v>
      </c>
      <c r="Y23" s="36">
        <v>-1896696</v>
      </c>
      <c r="Z23" s="37">
        <v>-96.98</v>
      </c>
      <c r="AA23" s="38">
        <v>3911592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-314986397</v>
      </c>
      <c r="D26" s="17"/>
      <c r="E26" s="18">
        <v>-303157807</v>
      </c>
      <c r="F26" s="19">
        <v>-303157807</v>
      </c>
      <c r="G26" s="19"/>
      <c r="H26" s="19">
        <v>-46704793</v>
      </c>
      <c r="I26" s="19">
        <v>-25324925</v>
      </c>
      <c r="J26" s="19">
        <v>-72029718</v>
      </c>
      <c r="K26" s="19">
        <v>-22249387</v>
      </c>
      <c r="L26" s="19">
        <v>-27769090</v>
      </c>
      <c r="M26" s="19">
        <v>-15128046</v>
      </c>
      <c r="N26" s="19">
        <v>-65146523</v>
      </c>
      <c r="O26" s="19"/>
      <c r="P26" s="19"/>
      <c r="Q26" s="19"/>
      <c r="R26" s="19"/>
      <c r="S26" s="19"/>
      <c r="T26" s="19"/>
      <c r="U26" s="19"/>
      <c r="V26" s="19"/>
      <c r="W26" s="19">
        <v>-137176241</v>
      </c>
      <c r="X26" s="19">
        <v>-103517428</v>
      </c>
      <c r="Y26" s="19">
        <v>-33658813</v>
      </c>
      <c r="Z26" s="20">
        <v>32.52</v>
      </c>
      <c r="AA26" s="21">
        <v>-303157807</v>
      </c>
    </row>
    <row r="27" spans="1:27" ht="13.5">
      <c r="A27" s="23" t="s">
        <v>51</v>
      </c>
      <c r="B27" s="24"/>
      <c r="C27" s="25">
        <f aca="true" t="shared" si="1" ref="C27:Y27">SUM(C21:C26)</f>
        <v>-314905205</v>
      </c>
      <c r="D27" s="25">
        <f>SUM(D21:D26)</f>
        <v>0</v>
      </c>
      <c r="E27" s="26">
        <f t="shared" si="1"/>
        <v>-298746215</v>
      </c>
      <c r="F27" s="27">
        <f t="shared" si="1"/>
        <v>-298746215</v>
      </c>
      <c r="G27" s="27">
        <f t="shared" si="1"/>
        <v>-124719</v>
      </c>
      <c r="H27" s="27">
        <f t="shared" si="1"/>
        <v>-46547206</v>
      </c>
      <c r="I27" s="27">
        <f t="shared" si="1"/>
        <v>-25323834</v>
      </c>
      <c r="J27" s="27">
        <f t="shared" si="1"/>
        <v>-71995759</v>
      </c>
      <c r="K27" s="27">
        <f t="shared" si="1"/>
        <v>-22248283</v>
      </c>
      <c r="L27" s="27">
        <f t="shared" si="1"/>
        <v>-27767975</v>
      </c>
      <c r="M27" s="27">
        <f t="shared" si="1"/>
        <v>-15105124</v>
      </c>
      <c r="N27" s="27">
        <f t="shared" si="1"/>
        <v>-65121382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-137117141</v>
      </c>
      <c r="X27" s="27">
        <f t="shared" si="1"/>
        <v>-101511632</v>
      </c>
      <c r="Y27" s="27">
        <f t="shared" si="1"/>
        <v>-35605509</v>
      </c>
      <c r="Z27" s="28">
        <f>+IF(X27&lt;&gt;0,+(Y27/X27)*100,0)</f>
        <v>35.07529954793752</v>
      </c>
      <c r="AA27" s="29">
        <f>SUM(AA21:AA26)</f>
        <v>-298746215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44599318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4007432</v>
      </c>
      <c r="D33" s="17"/>
      <c r="E33" s="18">
        <v>2988888</v>
      </c>
      <c r="F33" s="19">
        <v>2988888</v>
      </c>
      <c r="G33" s="19">
        <v>144280</v>
      </c>
      <c r="H33" s="36">
        <v>73947</v>
      </c>
      <c r="I33" s="36">
        <v>99665</v>
      </c>
      <c r="J33" s="36">
        <v>317892</v>
      </c>
      <c r="K33" s="19">
        <v>165349</v>
      </c>
      <c r="L33" s="19">
        <v>103418</v>
      </c>
      <c r="M33" s="19">
        <v>91047</v>
      </c>
      <c r="N33" s="19">
        <v>359814</v>
      </c>
      <c r="O33" s="36"/>
      <c r="P33" s="36"/>
      <c r="Q33" s="36"/>
      <c r="R33" s="19"/>
      <c r="S33" s="19"/>
      <c r="T33" s="19"/>
      <c r="U33" s="19"/>
      <c r="V33" s="36"/>
      <c r="W33" s="36">
        <v>677706</v>
      </c>
      <c r="X33" s="36">
        <v>1494444</v>
      </c>
      <c r="Y33" s="19">
        <v>-816738</v>
      </c>
      <c r="Z33" s="20">
        <v>-54.65</v>
      </c>
      <c r="AA33" s="21">
        <v>2988888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-15928108</v>
      </c>
      <c r="D35" s="17"/>
      <c r="E35" s="18">
        <v>-712461</v>
      </c>
      <c r="F35" s="19">
        <v>-712461</v>
      </c>
      <c r="G35" s="19"/>
      <c r="H35" s="19"/>
      <c r="I35" s="19">
        <v>-1041523</v>
      </c>
      <c r="J35" s="19">
        <v>-1041523</v>
      </c>
      <c r="K35" s="19">
        <v>-11250</v>
      </c>
      <c r="L35" s="19">
        <v>-157405</v>
      </c>
      <c r="M35" s="19">
        <v>-5356724</v>
      </c>
      <c r="N35" s="19">
        <v>-5525379</v>
      </c>
      <c r="O35" s="19"/>
      <c r="P35" s="19"/>
      <c r="Q35" s="19"/>
      <c r="R35" s="19"/>
      <c r="S35" s="19"/>
      <c r="T35" s="19"/>
      <c r="U35" s="19"/>
      <c r="V35" s="19"/>
      <c r="W35" s="19">
        <v>-6566902</v>
      </c>
      <c r="X35" s="19"/>
      <c r="Y35" s="19">
        <v>-6566902</v>
      </c>
      <c r="Z35" s="20"/>
      <c r="AA35" s="21">
        <v>-712461</v>
      </c>
    </row>
    <row r="36" spans="1:27" ht="13.5">
      <c r="A36" s="23" t="s">
        <v>57</v>
      </c>
      <c r="B36" s="24"/>
      <c r="C36" s="25">
        <f aca="true" t="shared" si="2" ref="C36:Y36">SUM(C31:C35)</f>
        <v>32678642</v>
      </c>
      <c r="D36" s="25">
        <f>SUM(D31:D35)</f>
        <v>0</v>
      </c>
      <c r="E36" s="26">
        <f t="shared" si="2"/>
        <v>2276427</v>
      </c>
      <c r="F36" s="27">
        <f t="shared" si="2"/>
        <v>2276427</v>
      </c>
      <c r="G36" s="27">
        <f t="shared" si="2"/>
        <v>144280</v>
      </c>
      <c r="H36" s="27">
        <f t="shared" si="2"/>
        <v>73947</v>
      </c>
      <c r="I36" s="27">
        <f t="shared" si="2"/>
        <v>-941858</v>
      </c>
      <c r="J36" s="27">
        <f t="shared" si="2"/>
        <v>-723631</v>
      </c>
      <c r="K36" s="27">
        <f t="shared" si="2"/>
        <v>154099</v>
      </c>
      <c r="L36" s="27">
        <f t="shared" si="2"/>
        <v>-53987</v>
      </c>
      <c r="M36" s="27">
        <f t="shared" si="2"/>
        <v>-5265677</v>
      </c>
      <c r="N36" s="27">
        <f t="shared" si="2"/>
        <v>-5165565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-5889196</v>
      </c>
      <c r="X36" s="27">
        <f t="shared" si="2"/>
        <v>1494444</v>
      </c>
      <c r="Y36" s="27">
        <f t="shared" si="2"/>
        <v>-7383640</v>
      </c>
      <c r="Z36" s="28">
        <f>+IF(X36&lt;&gt;0,+(Y36/X36)*100,0)</f>
        <v>-494.0727119918846</v>
      </c>
      <c r="AA36" s="29">
        <f>SUM(AA31:AA35)</f>
        <v>2276427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-88217880</v>
      </c>
      <c r="D38" s="31">
        <f>+D17+D27+D36</f>
        <v>0</v>
      </c>
      <c r="E38" s="32">
        <f t="shared" si="3"/>
        <v>-90795890</v>
      </c>
      <c r="F38" s="33">
        <f t="shared" si="3"/>
        <v>-90795890</v>
      </c>
      <c r="G38" s="33">
        <f t="shared" si="3"/>
        <v>15979265</v>
      </c>
      <c r="H38" s="33">
        <f t="shared" si="3"/>
        <v>-82168009</v>
      </c>
      <c r="I38" s="33">
        <f t="shared" si="3"/>
        <v>-11687890</v>
      </c>
      <c r="J38" s="33">
        <f t="shared" si="3"/>
        <v>-77876634</v>
      </c>
      <c r="K38" s="33">
        <f t="shared" si="3"/>
        <v>16864629</v>
      </c>
      <c r="L38" s="33">
        <f t="shared" si="3"/>
        <v>3893112</v>
      </c>
      <c r="M38" s="33">
        <f t="shared" si="3"/>
        <v>-5346305</v>
      </c>
      <c r="N38" s="33">
        <f t="shared" si="3"/>
        <v>15411436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-62465198</v>
      </c>
      <c r="X38" s="33">
        <f t="shared" si="3"/>
        <v>8086297</v>
      </c>
      <c r="Y38" s="33">
        <f t="shared" si="3"/>
        <v>-70551495</v>
      </c>
      <c r="Z38" s="34">
        <f>+IF(X38&lt;&gt;0,+(Y38/X38)*100,0)</f>
        <v>-872.4821138773409</v>
      </c>
      <c r="AA38" s="35">
        <f>+AA17+AA27+AA36</f>
        <v>-90795890</v>
      </c>
    </row>
    <row r="39" spans="1:27" ht="13.5">
      <c r="A39" s="22" t="s">
        <v>59</v>
      </c>
      <c r="B39" s="16"/>
      <c r="C39" s="31">
        <v>540390976</v>
      </c>
      <c r="D39" s="31"/>
      <c r="E39" s="32">
        <v>363285582</v>
      </c>
      <c r="F39" s="33">
        <v>363285582</v>
      </c>
      <c r="G39" s="33">
        <v>452173094</v>
      </c>
      <c r="H39" s="33">
        <v>468152359</v>
      </c>
      <c r="I39" s="33">
        <v>385984350</v>
      </c>
      <c r="J39" s="33">
        <v>452173094</v>
      </c>
      <c r="K39" s="33">
        <v>374296460</v>
      </c>
      <c r="L39" s="33">
        <v>391161089</v>
      </c>
      <c r="M39" s="33">
        <v>395054201</v>
      </c>
      <c r="N39" s="33">
        <v>374296460</v>
      </c>
      <c r="O39" s="33"/>
      <c r="P39" s="33"/>
      <c r="Q39" s="33"/>
      <c r="R39" s="33"/>
      <c r="S39" s="33"/>
      <c r="T39" s="33"/>
      <c r="U39" s="33"/>
      <c r="V39" s="33"/>
      <c r="W39" s="33">
        <v>452173094</v>
      </c>
      <c r="X39" s="33">
        <v>363285582</v>
      </c>
      <c r="Y39" s="33">
        <v>88887512</v>
      </c>
      <c r="Z39" s="34">
        <v>24.47</v>
      </c>
      <c r="AA39" s="35">
        <v>363285582</v>
      </c>
    </row>
    <row r="40" spans="1:27" ht="13.5">
      <c r="A40" s="41" t="s">
        <v>60</v>
      </c>
      <c r="B40" s="42"/>
      <c r="C40" s="43">
        <v>452173094</v>
      </c>
      <c r="D40" s="43"/>
      <c r="E40" s="44">
        <v>272489692</v>
      </c>
      <c r="F40" s="45">
        <v>272489692</v>
      </c>
      <c r="G40" s="45">
        <v>468152359</v>
      </c>
      <c r="H40" s="45">
        <v>385984350</v>
      </c>
      <c r="I40" s="45">
        <v>374296460</v>
      </c>
      <c r="J40" s="45">
        <v>374296460</v>
      </c>
      <c r="K40" s="45">
        <v>391161089</v>
      </c>
      <c r="L40" s="45">
        <v>395054201</v>
      </c>
      <c r="M40" s="45">
        <v>389707896</v>
      </c>
      <c r="N40" s="45">
        <v>389707896</v>
      </c>
      <c r="O40" s="45"/>
      <c r="P40" s="45"/>
      <c r="Q40" s="45"/>
      <c r="R40" s="45"/>
      <c r="S40" s="45"/>
      <c r="T40" s="45"/>
      <c r="U40" s="45"/>
      <c r="V40" s="45"/>
      <c r="W40" s="45">
        <v>389707896</v>
      </c>
      <c r="X40" s="45">
        <v>371371879</v>
      </c>
      <c r="Y40" s="45">
        <v>18336017</v>
      </c>
      <c r="Z40" s="46">
        <v>4.94</v>
      </c>
      <c r="AA40" s="47">
        <v>272489692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6836530</v>
      </c>
      <c r="F6" s="19">
        <v>6836530</v>
      </c>
      <c r="G6" s="19">
        <v>65047</v>
      </c>
      <c r="H6" s="19">
        <v>219887</v>
      </c>
      <c r="I6" s="19">
        <v>670356</v>
      </c>
      <c r="J6" s="19">
        <v>955290</v>
      </c>
      <c r="K6" s="19">
        <v>3020911</v>
      </c>
      <c r="L6" s="19">
        <v>1637274</v>
      </c>
      <c r="M6" s="19">
        <v>116244</v>
      </c>
      <c r="N6" s="19">
        <v>4774429</v>
      </c>
      <c r="O6" s="19"/>
      <c r="P6" s="19"/>
      <c r="Q6" s="19"/>
      <c r="R6" s="19"/>
      <c r="S6" s="19"/>
      <c r="T6" s="19"/>
      <c r="U6" s="19"/>
      <c r="V6" s="19"/>
      <c r="W6" s="19">
        <v>5729719</v>
      </c>
      <c r="X6" s="19">
        <v>6252604</v>
      </c>
      <c r="Y6" s="19">
        <v>-522885</v>
      </c>
      <c r="Z6" s="20">
        <v>-8.36</v>
      </c>
      <c r="AA6" s="21">
        <v>6836530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5366775</v>
      </c>
      <c r="D8" s="17"/>
      <c r="E8" s="18">
        <v>647141</v>
      </c>
      <c r="F8" s="19">
        <v>647141</v>
      </c>
      <c r="G8" s="19">
        <v>1499814</v>
      </c>
      <c r="H8" s="19">
        <v>638914</v>
      </c>
      <c r="I8" s="19">
        <v>212887</v>
      </c>
      <c r="J8" s="19">
        <v>2351615</v>
      </c>
      <c r="K8" s="19">
        <v>34841</v>
      </c>
      <c r="L8" s="19">
        <v>114708</v>
      </c>
      <c r="M8" s="19">
        <v>39761</v>
      </c>
      <c r="N8" s="19">
        <v>189310</v>
      </c>
      <c r="O8" s="19"/>
      <c r="P8" s="19"/>
      <c r="Q8" s="19"/>
      <c r="R8" s="19"/>
      <c r="S8" s="19"/>
      <c r="T8" s="19"/>
      <c r="U8" s="19"/>
      <c r="V8" s="19"/>
      <c r="W8" s="19">
        <v>2540925</v>
      </c>
      <c r="X8" s="19">
        <v>325955</v>
      </c>
      <c r="Y8" s="19">
        <v>2214970</v>
      </c>
      <c r="Z8" s="20">
        <v>679.53</v>
      </c>
      <c r="AA8" s="21">
        <v>647141</v>
      </c>
    </row>
    <row r="9" spans="1:27" ht="13.5">
      <c r="A9" s="22" t="s">
        <v>36</v>
      </c>
      <c r="B9" s="16"/>
      <c r="C9" s="17">
        <v>103321024</v>
      </c>
      <c r="D9" s="17"/>
      <c r="E9" s="18">
        <v>113589999</v>
      </c>
      <c r="F9" s="19">
        <v>113589999</v>
      </c>
      <c r="G9" s="19">
        <v>45295000</v>
      </c>
      <c r="H9" s="19">
        <v>2273000</v>
      </c>
      <c r="I9" s="19"/>
      <c r="J9" s="19">
        <v>47568000</v>
      </c>
      <c r="K9" s="19">
        <v>939000</v>
      </c>
      <c r="L9" s="19"/>
      <c r="M9" s="19">
        <v>36156000</v>
      </c>
      <c r="N9" s="19">
        <v>37095000</v>
      </c>
      <c r="O9" s="19"/>
      <c r="P9" s="19"/>
      <c r="Q9" s="19"/>
      <c r="R9" s="19"/>
      <c r="S9" s="19"/>
      <c r="T9" s="19"/>
      <c r="U9" s="19"/>
      <c r="V9" s="19"/>
      <c r="W9" s="19">
        <v>84663000</v>
      </c>
      <c r="X9" s="19">
        <v>76458166</v>
      </c>
      <c r="Y9" s="19">
        <v>8204834</v>
      </c>
      <c r="Z9" s="20">
        <v>10.73</v>
      </c>
      <c r="AA9" s="21">
        <v>113589999</v>
      </c>
    </row>
    <row r="10" spans="1:27" ht="13.5">
      <c r="A10" s="22" t="s">
        <v>37</v>
      </c>
      <c r="B10" s="16"/>
      <c r="C10" s="17">
        <v>57582976</v>
      </c>
      <c r="D10" s="17"/>
      <c r="E10" s="18">
        <v>47451000</v>
      </c>
      <c r="F10" s="19">
        <v>47451000</v>
      </c>
      <c r="G10" s="19">
        <v>8374000</v>
      </c>
      <c r="H10" s="19">
        <v>1000000</v>
      </c>
      <c r="I10" s="19">
        <v>1000000</v>
      </c>
      <c r="J10" s="19">
        <v>10374000</v>
      </c>
      <c r="K10" s="19">
        <v>1000000</v>
      </c>
      <c r="L10" s="19">
        <v>1000000</v>
      </c>
      <c r="M10" s="19">
        <v>7552000</v>
      </c>
      <c r="N10" s="19">
        <v>9552000</v>
      </c>
      <c r="O10" s="19"/>
      <c r="P10" s="19"/>
      <c r="Q10" s="19"/>
      <c r="R10" s="19"/>
      <c r="S10" s="19"/>
      <c r="T10" s="19"/>
      <c r="U10" s="19"/>
      <c r="V10" s="19"/>
      <c r="W10" s="19">
        <v>19926000</v>
      </c>
      <c r="X10" s="19">
        <v>31634000</v>
      </c>
      <c r="Y10" s="19">
        <v>-11708000</v>
      </c>
      <c r="Z10" s="20">
        <v>-37.01</v>
      </c>
      <c r="AA10" s="21">
        <v>47451000</v>
      </c>
    </row>
    <row r="11" spans="1:27" ht="13.5">
      <c r="A11" s="22" t="s">
        <v>38</v>
      </c>
      <c r="B11" s="16"/>
      <c r="C11" s="17">
        <v>7300532</v>
      </c>
      <c r="D11" s="17"/>
      <c r="E11" s="18">
        <v>5167992</v>
      </c>
      <c r="F11" s="19">
        <v>5167992</v>
      </c>
      <c r="G11" s="19">
        <v>535248</v>
      </c>
      <c r="H11" s="19">
        <v>1525615</v>
      </c>
      <c r="I11" s="19">
        <v>471250</v>
      </c>
      <c r="J11" s="19">
        <v>2532113</v>
      </c>
      <c r="K11" s="19">
        <v>767215</v>
      </c>
      <c r="L11" s="19">
        <v>1200506</v>
      </c>
      <c r="M11" s="19">
        <v>432897</v>
      </c>
      <c r="N11" s="19">
        <v>2400618</v>
      </c>
      <c r="O11" s="19"/>
      <c r="P11" s="19"/>
      <c r="Q11" s="19"/>
      <c r="R11" s="19"/>
      <c r="S11" s="19"/>
      <c r="T11" s="19"/>
      <c r="U11" s="19"/>
      <c r="V11" s="19"/>
      <c r="W11" s="19">
        <v>4932731</v>
      </c>
      <c r="X11" s="19">
        <v>2583996</v>
      </c>
      <c r="Y11" s="19">
        <v>2348735</v>
      </c>
      <c r="Z11" s="20">
        <v>90.9</v>
      </c>
      <c r="AA11" s="21">
        <v>5167992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-87121120</v>
      </c>
      <c r="D14" s="17"/>
      <c r="E14" s="18">
        <v>-127051932</v>
      </c>
      <c r="F14" s="19">
        <v>-127051932</v>
      </c>
      <c r="G14" s="19">
        <v>-14414694</v>
      </c>
      <c r="H14" s="19">
        <v>-7536809</v>
      </c>
      <c r="I14" s="19">
        <v>-8078652</v>
      </c>
      <c r="J14" s="19">
        <v>-30030155</v>
      </c>
      <c r="K14" s="19">
        <v>-7524138</v>
      </c>
      <c r="L14" s="19">
        <v>-4133623</v>
      </c>
      <c r="M14" s="19">
        <v>-9119615</v>
      </c>
      <c r="N14" s="19">
        <v>-20777376</v>
      </c>
      <c r="O14" s="19"/>
      <c r="P14" s="19"/>
      <c r="Q14" s="19"/>
      <c r="R14" s="19"/>
      <c r="S14" s="19"/>
      <c r="T14" s="19"/>
      <c r="U14" s="19"/>
      <c r="V14" s="19"/>
      <c r="W14" s="19">
        <v>-50807531</v>
      </c>
      <c r="X14" s="19">
        <v>-63525966</v>
      </c>
      <c r="Y14" s="19">
        <v>12718435</v>
      </c>
      <c r="Z14" s="20">
        <v>-20.02</v>
      </c>
      <c r="AA14" s="21">
        <v>-127051932</v>
      </c>
    </row>
    <row r="15" spans="1:27" ht="13.5">
      <c r="A15" s="22" t="s">
        <v>42</v>
      </c>
      <c r="B15" s="16"/>
      <c r="C15" s="17">
        <v>-11870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86438317</v>
      </c>
      <c r="D17" s="25">
        <f>SUM(D6:D16)</f>
        <v>0</v>
      </c>
      <c r="E17" s="26">
        <f t="shared" si="0"/>
        <v>46640730</v>
      </c>
      <c r="F17" s="27">
        <f t="shared" si="0"/>
        <v>46640730</v>
      </c>
      <c r="G17" s="27">
        <f t="shared" si="0"/>
        <v>41354415</v>
      </c>
      <c r="H17" s="27">
        <f t="shared" si="0"/>
        <v>-1879393</v>
      </c>
      <c r="I17" s="27">
        <f t="shared" si="0"/>
        <v>-5724159</v>
      </c>
      <c r="J17" s="27">
        <f t="shared" si="0"/>
        <v>33750863</v>
      </c>
      <c r="K17" s="27">
        <f t="shared" si="0"/>
        <v>-1762171</v>
      </c>
      <c r="L17" s="27">
        <f t="shared" si="0"/>
        <v>-181135</v>
      </c>
      <c r="M17" s="27">
        <f t="shared" si="0"/>
        <v>35177287</v>
      </c>
      <c r="N17" s="27">
        <f t="shared" si="0"/>
        <v>33233981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66984844</v>
      </c>
      <c r="X17" s="27">
        <f t="shared" si="0"/>
        <v>53728755</v>
      </c>
      <c r="Y17" s="27">
        <f t="shared" si="0"/>
        <v>13256089</v>
      </c>
      <c r="Z17" s="28">
        <f>+IF(X17&lt;&gt;0,+(Y17/X17)*100,0)</f>
        <v>24.672243010283786</v>
      </c>
      <c r="AA17" s="29">
        <f>SUM(AA6:AA16)</f>
        <v>46640730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-53726007</v>
      </c>
      <c r="D26" s="17"/>
      <c r="E26" s="18">
        <v>-79070750</v>
      </c>
      <c r="F26" s="19">
        <v>-79070750</v>
      </c>
      <c r="G26" s="19">
        <v>-248587</v>
      </c>
      <c r="H26" s="19">
        <v>-2880981</v>
      </c>
      <c r="I26" s="19">
        <v>-7376011</v>
      </c>
      <c r="J26" s="19">
        <v>-10505579</v>
      </c>
      <c r="K26" s="19">
        <v>-3019669</v>
      </c>
      <c r="L26" s="19">
        <v>-1813677</v>
      </c>
      <c r="M26" s="19">
        <v>-8343112</v>
      </c>
      <c r="N26" s="19">
        <v>-13176458</v>
      </c>
      <c r="O26" s="19"/>
      <c r="P26" s="19"/>
      <c r="Q26" s="19"/>
      <c r="R26" s="19"/>
      <c r="S26" s="19"/>
      <c r="T26" s="19"/>
      <c r="U26" s="19"/>
      <c r="V26" s="19"/>
      <c r="W26" s="19">
        <v>-23682037</v>
      </c>
      <c r="X26" s="19">
        <v>-40279500</v>
      </c>
      <c r="Y26" s="19">
        <v>16597463</v>
      </c>
      <c r="Z26" s="20">
        <v>-41.21</v>
      </c>
      <c r="AA26" s="21">
        <v>-79070750</v>
      </c>
    </row>
    <row r="27" spans="1:27" ht="13.5">
      <c r="A27" s="23" t="s">
        <v>51</v>
      </c>
      <c r="B27" s="24"/>
      <c r="C27" s="25">
        <f aca="true" t="shared" si="1" ref="C27:Y27">SUM(C21:C26)</f>
        <v>-53726007</v>
      </c>
      <c r="D27" s="25">
        <f>SUM(D21:D26)</f>
        <v>0</v>
      </c>
      <c r="E27" s="26">
        <f t="shared" si="1"/>
        <v>-79070750</v>
      </c>
      <c r="F27" s="27">
        <f t="shared" si="1"/>
        <v>-79070750</v>
      </c>
      <c r="G27" s="27">
        <f t="shared" si="1"/>
        <v>-248587</v>
      </c>
      <c r="H27" s="27">
        <f t="shared" si="1"/>
        <v>-2880981</v>
      </c>
      <c r="I27" s="27">
        <f t="shared" si="1"/>
        <v>-7376011</v>
      </c>
      <c r="J27" s="27">
        <f t="shared" si="1"/>
        <v>-10505579</v>
      </c>
      <c r="K27" s="27">
        <f t="shared" si="1"/>
        <v>-3019669</v>
      </c>
      <c r="L27" s="27">
        <f t="shared" si="1"/>
        <v>-1813677</v>
      </c>
      <c r="M27" s="27">
        <f t="shared" si="1"/>
        <v>-8343112</v>
      </c>
      <c r="N27" s="27">
        <f t="shared" si="1"/>
        <v>-13176458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-23682037</v>
      </c>
      <c r="X27" s="27">
        <f t="shared" si="1"/>
        <v>-40279500</v>
      </c>
      <c r="Y27" s="27">
        <f t="shared" si="1"/>
        <v>16597463</v>
      </c>
      <c r="Z27" s="28">
        <f>+IF(X27&lt;&gt;0,+(Y27/X27)*100,0)</f>
        <v>-41.205732444543756</v>
      </c>
      <c r="AA27" s="29">
        <f>SUM(AA21:AA26)</f>
        <v>-79070750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32712310</v>
      </c>
      <c r="D38" s="31">
        <f>+D17+D27+D36</f>
        <v>0</v>
      </c>
      <c r="E38" s="32">
        <f t="shared" si="3"/>
        <v>-32430020</v>
      </c>
      <c r="F38" s="33">
        <f t="shared" si="3"/>
        <v>-32430020</v>
      </c>
      <c r="G38" s="33">
        <f t="shared" si="3"/>
        <v>41105828</v>
      </c>
      <c r="H38" s="33">
        <f t="shared" si="3"/>
        <v>-4760374</v>
      </c>
      <c r="I38" s="33">
        <f t="shared" si="3"/>
        <v>-13100170</v>
      </c>
      <c r="J38" s="33">
        <f t="shared" si="3"/>
        <v>23245284</v>
      </c>
      <c r="K38" s="33">
        <f t="shared" si="3"/>
        <v>-4781840</v>
      </c>
      <c r="L38" s="33">
        <f t="shared" si="3"/>
        <v>-1994812</v>
      </c>
      <c r="M38" s="33">
        <f t="shared" si="3"/>
        <v>26834175</v>
      </c>
      <c r="N38" s="33">
        <f t="shared" si="3"/>
        <v>20057523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43302807</v>
      </c>
      <c r="X38" s="33">
        <f t="shared" si="3"/>
        <v>13449255</v>
      </c>
      <c r="Y38" s="33">
        <f t="shared" si="3"/>
        <v>29853552</v>
      </c>
      <c r="Z38" s="34">
        <f>+IF(X38&lt;&gt;0,+(Y38/X38)*100,0)</f>
        <v>221.97178951547875</v>
      </c>
      <c r="AA38" s="35">
        <f>+AA17+AA27+AA36</f>
        <v>-32430020</v>
      </c>
    </row>
    <row r="39" spans="1:27" ht="13.5">
      <c r="A39" s="22" t="s">
        <v>59</v>
      </c>
      <c r="B39" s="16"/>
      <c r="C39" s="31">
        <v>76667391</v>
      </c>
      <c r="D39" s="31"/>
      <c r="E39" s="32">
        <v>84616000</v>
      </c>
      <c r="F39" s="33">
        <v>84616000</v>
      </c>
      <c r="G39" s="33">
        <v>109379701</v>
      </c>
      <c r="H39" s="33">
        <v>150485529</v>
      </c>
      <c r="I39" s="33">
        <v>145725155</v>
      </c>
      <c r="J39" s="33">
        <v>109379701</v>
      </c>
      <c r="K39" s="33">
        <v>132624985</v>
      </c>
      <c r="L39" s="33">
        <v>127843145</v>
      </c>
      <c r="M39" s="33">
        <v>125848333</v>
      </c>
      <c r="N39" s="33">
        <v>132624985</v>
      </c>
      <c r="O39" s="33"/>
      <c r="P39" s="33"/>
      <c r="Q39" s="33"/>
      <c r="R39" s="33"/>
      <c r="S39" s="33"/>
      <c r="T39" s="33"/>
      <c r="U39" s="33"/>
      <c r="V39" s="33"/>
      <c r="W39" s="33">
        <v>109379701</v>
      </c>
      <c r="X39" s="33">
        <v>84616000</v>
      </c>
      <c r="Y39" s="33">
        <v>24763701</v>
      </c>
      <c r="Z39" s="34">
        <v>29.27</v>
      </c>
      <c r="AA39" s="35">
        <v>84616000</v>
      </c>
    </row>
    <row r="40" spans="1:27" ht="13.5">
      <c r="A40" s="41" t="s">
        <v>60</v>
      </c>
      <c r="B40" s="42"/>
      <c r="C40" s="43">
        <v>109379701</v>
      </c>
      <c r="D40" s="43"/>
      <c r="E40" s="44">
        <v>52185980</v>
      </c>
      <c r="F40" s="45">
        <v>52185980</v>
      </c>
      <c r="G40" s="45">
        <v>150485529</v>
      </c>
      <c r="H40" s="45">
        <v>145725155</v>
      </c>
      <c r="I40" s="45">
        <v>132624985</v>
      </c>
      <c r="J40" s="45">
        <v>132624985</v>
      </c>
      <c r="K40" s="45">
        <v>127843145</v>
      </c>
      <c r="L40" s="45">
        <v>125848333</v>
      </c>
      <c r="M40" s="45">
        <v>152682508</v>
      </c>
      <c r="N40" s="45">
        <v>152682508</v>
      </c>
      <c r="O40" s="45"/>
      <c r="P40" s="45"/>
      <c r="Q40" s="45"/>
      <c r="R40" s="45"/>
      <c r="S40" s="45"/>
      <c r="T40" s="45"/>
      <c r="U40" s="45"/>
      <c r="V40" s="45"/>
      <c r="W40" s="45">
        <v>152682508</v>
      </c>
      <c r="X40" s="45">
        <v>98065255</v>
      </c>
      <c r="Y40" s="45">
        <v>54617253</v>
      </c>
      <c r="Z40" s="46">
        <v>55.69</v>
      </c>
      <c r="AA40" s="47">
        <v>52185980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14074318</v>
      </c>
      <c r="D6" s="17"/>
      <c r="E6" s="18">
        <v>7993191</v>
      </c>
      <c r="F6" s="19">
        <v>7993191</v>
      </c>
      <c r="G6" s="19"/>
      <c r="H6" s="19"/>
      <c r="I6" s="19"/>
      <c r="J6" s="19"/>
      <c r="K6" s="19"/>
      <c r="L6" s="19">
        <v>7515200</v>
      </c>
      <c r="M6" s="19">
        <v>1116360</v>
      </c>
      <c r="N6" s="19">
        <v>8631560</v>
      </c>
      <c r="O6" s="19"/>
      <c r="P6" s="19"/>
      <c r="Q6" s="19"/>
      <c r="R6" s="19"/>
      <c r="S6" s="19"/>
      <c r="T6" s="19"/>
      <c r="U6" s="19"/>
      <c r="V6" s="19"/>
      <c r="W6" s="19">
        <v>8631560</v>
      </c>
      <c r="X6" s="19">
        <v>4816500</v>
      </c>
      <c r="Y6" s="19">
        <v>3815060</v>
      </c>
      <c r="Z6" s="20">
        <v>79.21</v>
      </c>
      <c r="AA6" s="21">
        <v>7993191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2612461</v>
      </c>
      <c r="D8" s="17"/>
      <c r="E8" s="18">
        <v>2502870</v>
      </c>
      <c r="F8" s="19">
        <v>2502870</v>
      </c>
      <c r="G8" s="19">
        <v>797923</v>
      </c>
      <c r="H8" s="19">
        <v>87512</v>
      </c>
      <c r="I8" s="19">
        <v>2059627</v>
      </c>
      <c r="J8" s="19">
        <v>2945062</v>
      </c>
      <c r="K8" s="19">
        <v>162602</v>
      </c>
      <c r="L8" s="19">
        <v>2828905</v>
      </c>
      <c r="M8" s="19">
        <v>164299</v>
      </c>
      <c r="N8" s="19">
        <v>3155806</v>
      </c>
      <c r="O8" s="19"/>
      <c r="P8" s="19"/>
      <c r="Q8" s="19"/>
      <c r="R8" s="19"/>
      <c r="S8" s="19"/>
      <c r="T8" s="19"/>
      <c r="U8" s="19"/>
      <c r="V8" s="19"/>
      <c r="W8" s="19">
        <v>6100868</v>
      </c>
      <c r="X8" s="19">
        <v>459099</v>
      </c>
      <c r="Y8" s="19">
        <v>5641769</v>
      </c>
      <c r="Z8" s="20">
        <v>1228.88</v>
      </c>
      <c r="AA8" s="21">
        <v>2502870</v>
      </c>
    </row>
    <row r="9" spans="1:27" ht="13.5">
      <c r="A9" s="22" t="s">
        <v>36</v>
      </c>
      <c r="B9" s="16"/>
      <c r="C9" s="17">
        <v>81809400</v>
      </c>
      <c r="D9" s="17"/>
      <c r="E9" s="18">
        <v>89590000</v>
      </c>
      <c r="F9" s="19">
        <v>89590000</v>
      </c>
      <c r="G9" s="19">
        <v>35852000</v>
      </c>
      <c r="H9" s="19">
        <v>7305000</v>
      </c>
      <c r="I9" s="19">
        <v>4000000</v>
      </c>
      <c r="J9" s="19">
        <v>47157000</v>
      </c>
      <c r="K9" s="19"/>
      <c r="L9" s="19">
        <v>569000</v>
      </c>
      <c r="M9" s="19">
        <v>23801000</v>
      </c>
      <c r="N9" s="19">
        <v>24370000</v>
      </c>
      <c r="O9" s="19"/>
      <c r="P9" s="19"/>
      <c r="Q9" s="19"/>
      <c r="R9" s="19"/>
      <c r="S9" s="19"/>
      <c r="T9" s="19"/>
      <c r="U9" s="19"/>
      <c r="V9" s="19"/>
      <c r="W9" s="19">
        <v>71527000</v>
      </c>
      <c r="X9" s="19">
        <v>67065000</v>
      </c>
      <c r="Y9" s="19">
        <v>4462000</v>
      </c>
      <c r="Z9" s="20">
        <v>6.65</v>
      </c>
      <c r="AA9" s="21">
        <v>89590000</v>
      </c>
    </row>
    <row r="10" spans="1:27" ht="13.5">
      <c r="A10" s="22" t="s">
        <v>37</v>
      </c>
      <c r="B10" s="16"/>
      <c r="C10" s="17">
        <v>21689000</v>
      </c>
      <c r="D10" s="17"/>
      <c r="E10" s="18">
        <v>21301000</v>
      </c>
      <c r="F10" s="19">
        <v>21301000</v>
      </c>
      <c r="G10" s="19">
        <v>6907000</v>
      </c>
      <c r="H10" s="19"/>
      <c r="I10" s="19"/>
      <c r="J10" s="19">
        <v>6907000</v>
      </c>
      <c r="K10" s="19"/>
      <c r="L10" s="19"/>
      <c r="M10" s="19">
        <v>4307000</v>
      </c>
      <c r="N10" s="19">
        <v>4307000</v>
      </c>
      <c r="O10" s="19"/>
      <c r="P10" s="19"/>
      <c r="Q10" s="19"/>
      <c r="R10" s="19"/>
      <c r="S10" s="19"/>
      <c r="T10" s="19"/>
      <c r="U10" s="19"/>
      <c r="V10" s="19"/>
      <c r="W10" s="19">
        <v>11214000</v>
      </c>
      <c r="X10" s="19">
        <v>10000000</v>
      </c>
      <c r="Y10" s="19">
        <v>1214000</v>
      </c>
      <c r="Z10" s="20">
        <v>12.14</v>
      </c>
      <c r="AA10" s="21">
        <v>21301000</v>
      </c>
    </row>
    <row r="11" spans="1:27" ht="13.5">
      <c r="A11" s="22" t="s">
        <v>38</v>
      </c>
      <c r="B11" s="16"/>
      <c r="C11" s="17">
        <v>2313060</v>
      </c>
      <c r="D11" s="17"/>
      <c r="E11" s="18">
        <v>2322178</v>
      </c>
      <c r="F11" s="19">
        <v>2322178</v>
      </c>
      <c r="G11" s="19">
        <v>168962</v>
      </c>
      <c r="H11" s="19">
        <v>186324</v>
      </c>
      <c r="I11" s="19">
        <v>245897</v>
      </c>
      <c r="J11" s="19">
        <v>601183</v>
      </c>
      <c r="K11" s="19">
        <v>281597</v>
      </c>
      <c r="L11" s="19">
        <v>19802</v>
      </c>
      <c r="M11" s="19">
        <v>199009</v>
      </c>
      <c r="N11" s="19">
        <v>500408</v>
      </c>
      <c r="O11" s="19"/>
      <c r="P11" s="19"/>
      <c r="Q11" s="19"/>
      <c r="R11" s="19"/>
      <c r="S11" s="19"/>
      <c r="T11" s="19"/>
      <c r="U11" s="19"/>
      <c r="V11" s="19"/>
      <c r="W11" s="19">
        <v>1101591</v>
      </c>
      <c r="X11" s="19">
        <v>920499</v>
      </c>
      <c r="Y11" s="19">
        <v>181092</v>
      </c>
      <c r="Z11" s="20">
        <v>19.67</v>
      </c>
      <c r="AA11" s="21">
        <v>2322178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-81076073</v>
      </c>
      <c r="D14" s="17"/>
      <c r="E14" s="18">
        <v>-73646631</v>
      </c>
      <c r="F14" s="19">
        <v>-73646631</v>
      </c>
      <c r="G14" s="19">
        <v>-24405644</v>
      </c>
      <c r="H14" s="19">
        <v>-7122020</v>
      </c>
      <c r="I14" s="19">
        <v>-3698929</v>
      </c>
      <c r="J14" s="19">
        <v>-35226593</v>
      </c>
      <c r="K14" s="19">
        <v>-7127702</v>
      </c>
      <c r="L14" s="19">
        <v>-8674632</v>
      </c>
      <c r="M14" s="19">
        <v>-7087094</v>
      </c>
      <c r="N14" s="19">
        <v>-22889428</v>
      </c>
      <c r="O14" s="19"/>
      <c r="P14" s="19"/>
      <c r="Q14" s="19"/>
      <c r="R14" s="19"/>
      <c r="S14" s="19"/>
      <c r="T14" s="19"/>
      <c r="U14" s="19"/>
      <c r="V14" s="19"/>
      <c r="W14" s="19">
        <v>-58116021</v>
      </c>
      <c r="X14" s="19">
        <v>-37621982</v>
      </c>
      <c r="Y14" s="19">
        <v>-20494039</v>
      </c>
      <c r="Z14" s="20">
        <v>54.47</v>
      </c>
      <c r="AA14" s="21">
        <v>-73646631</v>
      </c>
    </row>
    <row r="15" spans="1:27" ht="13.5">
      <c r="A15" s="22" t="s">
        <v>42</v>
      </c>
      <c r="B15" s="16"/>
      <c r="C15" s="17">
        <v>-1519572</v>
      </c>
      <c r="D15" s="17"/>
      <c r="E15" s="18">
        <v>-1150265</v>
      </c>
      <c r="F15" s="19">
        <v>-1150265</v>
      </c>
      <c r="G15" s="19">
        <v>-8558</v>
      </c>
      <c r="H15" s="19">
        <v>-94706</v>
      </c>
      <c r="I15" s="19">
        <v>-44724</v>
      </c>
      <c r="J15" s="19">
        <v>-147988</v>
      </c>
      <c r="K15" s="19">
        <v>-164431</v>
      </c>
      <c r="L15" s="19">
        <v>-37061</v>
      </c>
      <c r="M15" s="19">
        <v>-33497</v>
      </c>
      <c r="N15" s="19">
        <v>-234989</v>
      </c>
      <c r="O15" s="19"/>
      <c r="P15" s="19"/>
      <c r="Q15" s="19"/>
      <c r="R15" s="19"/>
      <c r="S15" s="19"/>
      <c r="T15" s="19"/>
      <c r="U15" s="19"/>
      <c r="V15" s="19"/>
      <c r="W15" s="19">
        <v>-382977</v>
      </c>
      <c r="X15" s="19">
        <v>-601527</v>
      </c>
      <c r="Y15" s="19">
        <v>218550</v>
      </c>
      <c r="Z15" s="20">
        <v>-36.33</v>
      </c>
      <c r="AA15" s="21">
        <v>-1150265</v>
      </c>
    </row>
    <row r="16" spans="1:27" ht="13.5">
      <c r="A16" s="22" t="s">
        <v>43</v>
      </c>
      <c r="B16" s="16"/>
      <c r="C16" s="17"/>
      <c r="D16" s="17"/>
      <c r="E16" s="18">
        <v>-16150000</v>
      </c>
      <c r="F16" s="19">
        <v>-16150000</v>
      </c>
      <c r="G16" s="19">
        <v>-1728593</v>
      </c>
      <c r="H16" s="19">
        <v>-128490</v>
      </c>
      <c r="I16" s="19">
        <v>-2443886</v>
      </c>
      <c r="J16" s="19">
        <v>-4300969</v>
      </c>
      <c r="K16" s="19">
        <v>-73755</v>
      </c>
      <c r="L16" s="19">
        <v>-94436</v>
      </c>
      <c r="M16" s="19"/>
      <c r="N16" s="19">
        <v>-168191</v>
      </c>
      <c r="O16" s="19"/>
      <c r="P16" s="19"/>
      <c r="Q16" s="19"/>
      <c r="R16" s="19"/>
      <c r="S16" s="19"/>
      <c r="T16" s="19"/>
      <c r="U16" s="19"/>
      <c r="V16" s="19"/>
      <c r="W16" s="19">
        <v>-4469160</v>
      </c>
      <c r="X16" s="19">
        <v>-11150000</v>
      </c>
      <c r="Y16" s="19">
        <v>6680840</v>
      </c>
      <c r="Z16" s="20">
        <v>-59.92</v>
      </c>
      <c r="AA16" s="21">
        <v>-16150000</v>
      </c>
    </row>
    <row r="17" spans="1:27" ht="13.5">
      <c r="A17" s="23" t="s">
        <v>44</v>
      </c>
      <c r="B17" s="24"/>
      <c r="C17" s="25">
        <f aca="true" t="shared" si="0" ref="C17:Y17">SUM(C6:C16)</f>
        <v>39902594</v>
      </c>
      <c r="D17" s="25">
        <f>SUM(D6:D16)</f>
        <v>0</v>
      </c>
      <c r="E17" s="26">
        <f t="shared" si="0"/>
        <v>32762343</v>
      </c>
      <c r="F17" s="27">
        <f t="shared" si="0"/>
        <v>32762343</v>
      </c>
      <c r="G17" s="27">
        <f t="shared" si="0"/>
        <v>17583090</v>
      </c>
      <c r="H17" s="27">
        <f t="shared" si="0"/>
        <v>233620</v>
      </c>
      <c r="I17" s="27">
        <f t="shared" si="0"/>
        <v>117985</v>
      </c>
      <c r="J17" s="27">
        <f t="shared" si="0"/>
        <v>17934695</v>
      </c>
      <c r="K17" s="27">
        <f t="shared" si="0"/>
        <v>-6921689</v>
      </c>
      <c r="L17" s="27">
        <f t="shared" si="0"/>
        <v>2126778</v>
      </c>
      <c r="M17" s="27">
        <f t="shared" si="0"/>
        <v>22467077</v>
      </c>
      <c r="N17" s="27">
        <f t="shared" si="0"/>
        <v>17672166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35606861</v>
      </c>
      <c r="X17" s="27">
        <f t="shared" si="0"/>
        <v>33887589</v>
      </c>
      <c r="Y17" s="27">
        <f t="shared" si="0"/>
        <v>1719272</v>
      </c>
      <c r="Z17" s="28">
        <f>+IF(X17&lt;&gt;0,+(Y17/X17)*100,0)</f>
        <v>5.073456243818349</v>
      </c>
      <c r="AA17" s="29">
        <f>SUM(AA6:AA16)</f>
        <v>32762343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20000000</v>
      </c>
      <c r="H21" s="36"/>
      <c r="I21" s="36"/>
      <c r="J21" s="19">
        <v>20000000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20000000</v>
      </c>
      <c r="X21" s="19"/>
      <c r="Y21" s="36">
        <v>20000000</v>
      </c>
      <c r="Z21" s="37"/>
      <c r="AA21" s="38"/>
    </row>
    <row r="22" spans="1:27" ht="13.5">
      <c r="A22" s="22" t="s">
        <v>47</v>
      </c>
      <c r="B22" s="16"/>
      <c r="C22" s="17">
        <v>403734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1098793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-27247753</v>
      </c>
      <c r="D26" s="17"/>
      <c r="E26" s="18">
        <v>-25083817</v>
      </c>
      <c r="F26" s="19">
        <v>-25083817</v>
      </c>
      <c r="G26" s="19">
        <v>-4094843</v>
      </c>
      <c r="H26" s="19"/>
      <c r="I26" s="19">
        <v>-1726941</v>
      </c>
      <c r="J26" s="19">
        <v>-5821784</v>
      </c>
      <c r="K26" s="19">
        <v>-1571891</v>
      </c>
      <c r="L26" s="19">
        <v>-1409063</v>
      </c>
      <c r="M26" s="19">
        <v>-1903525</v>
      </c>
      <c r="N26" s="19">
        <v>-4884479</v>
      </c>
      <c r="O26" s="19"/>
      <c r="P26" s="19"/>
      <c r="Q26" s="19"/>
      <c r="R26" s="19"/>
      <c r="S26" s="19"/>
      <c r="T26" s="19"/>
      <c r="U26" s="19"/>
      <c r="V26" s="19"/>
      <c r="W26" s="19">
        <v>-10706263</v>
      </c>
      <c r="X26" s="19">
        <v>-13777070</v>
      </c>
      <c r="Y26" s="19">
        <v>3070807</v>
      </c>
      <c r="Z26" s="20">
        <v>-22.29</v>
      </c>
      <c r="AA26" s="21">
        <v>-25083817</v>
      </c>
    </row>
    <row r="27" spans="1:27" ht="13.5">
      <c r="A27" s="23" t="s">
        <v>51</v>
      </c>
      <c r="B27" s="24"/>
      <c r="C27" s="25">
        <f aca="true" t="shared" si="1" ref="C27:Y27">SUM(C21:C26)</f>
        <v>-25745226</v>
      </c>
      <c r="D27" s="25">
        <f>SUM(D21:D26)</f>
        <v>0</v>
      </c>
      <c r="E27" s="26">
        <f t="shared" si="1"/>
        <v>-25083817</v>
      </c>
      <c r="F27" s="27">
        <f t="shared" si="1"/>
        <v>-25083817</v>
      </c>
      <c r="G27" s="27">
        <f t="shared" si="1"/>
        <v>15905157</v>
      </c>
      <c r="H27" s="27">
        <f t="shared" si="1"/>
        <v>0</v>
      </c>
      <c r="I27" s="27">
        <f t="shared" si="1"/>
        <v>-1726941</v>
      </c>
      <c r="J27" s="27">
        <f t="shared" si="1"/>
        <v>14178216</v>
      </c>
      <c r="K27" s="27">
        <f t="shared" si="1"/>
        <v>-1571891</v>
      </c>
      <c r="L27" s="27">
        <f t="shared" si="1"/>
        <v>-1409063</v>
      </c>
      <c r="M27" s="27">
        <f t="shared" si="1"/>
        <v>-1903525</v>
      </c>
      <c r="N27" s="27">
        <f t="shared" si="1"/>
        <v>-4884479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9293737</v>
      </c>
      <c r="X27" s="27">
        <f t="shared" si="1"/>
        <v>-13777070</v>
      </c>
      <c r="Y27" s="27">
        <f t="shared" si="1"/>
        <v>23070807</v>
      </c>
      <c r="Z27" s="28">
        <f>+IF(X27&lt;&gt;0,+(Y27/X27)*100,0)</f>
        <v>-167.4580081250948</v>
      </c>
      <c r="AA27" s="29">
        <f>SUM(AA21:AA26)</f>
        <v>-25083817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-7043730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-7053050</v>
      </c>
      <c r="F35" s="19">
        <v>-7053050</v>
      </c>
      <c r="G35" s="19">
        <v>-88692</v>
      </c>
      <c r="H35" s="19">
        <v>-908340</v>
      </c>
      <c r="I35" s="19">
        <v>-497283</v>
      </c>
      <c r="J35" s="19">
        <v>-1494315</v>
      </c>
      <c r="K35" s="19">
        <v>-827159</v>
      </c>
      <c r="L35" s="19">
        <v>-504945</v>
      </c>
      <c r="M35" s="19">
        <v>-508510</v>
      </c>
      <c r="N35" s="19">
        <v>-1840614</v>
      </c>
      <c r="O35" s="19"/>
      <c r="P35" s="19"/>
      <c r="Q35" s="19"/>
      <c r="R35" s="19"/>
      <c r="S35" s="19"/>
      <c r="T35" s="19"/>
      <c r="U35" s="19"/>
      <c r="V35" s="19"/>
      <c r="W35" s="19">
        <v>-3334929</v>
      </c>
      <c r="X35" s="19">
        <v>-3344531</v>
      </c>
      <c r="Y35" s="19">
        <v>9602</v>
      </c>
      <c r="Z35" s="20">
        <v>-0.29</v>
      </c>
      <c r="AA35" s="21">
        <v>-7053050</v>
      </c>
    </row>
    <row r="36" spans="1:27" ht="13.5">
      <c r="A36" s="23" t="s">
        <v>57</v>
      </c>
      <c r="B36" s="24"/>
      <c r="C36" s="25">
        <f aca="true" t="shared" si="2" ref="C36:Y36">SUM(C31:C35)</f>
        <v>-7043730</v>
      </c>
      <c r="D36" s="25">
        <f>SUM(D31:D35)</f>
        <v>0</v>
      </c>
      <c r="E36" s="26">
        <f t="shared" si="2"/>
        <v>-7053050</v>
      </c>
      <c r="F36" s="27">
        <f t="shared" si="2"/>
        <v>-7053050</v>
      </c>
      <c r="G36" s="27">
        <f t="shared" si="2"/>
        <v>-88692</v>
      </c>
      <c r="H36" s="27">
        <f t="shared" si="2"/>
        <v>-908340</v>
      </c>
      <c r="I36" s="27">
        <f t="shared" si="2"/>
        <v>-497283</v>
      </c>
      <c r="J36" s="27">
        <f t="shared" si="2"/>
        <v>-1494315</v>
      </c>
      <c r="K36" s="27">
        <f t="shared" si="2"/>
        <v>-827159</v>
      </c>
      <c r="L36" s="27">
        <f t="shared" si="2"/>
        <v>-504945</v>
      </c>
      <c r="M36" s="27">
        <f t="shared" si="2"/>
        <v>-508510</v>
      </c>
      <c r="N36" s="27">
        <f t="shared" si="2"/>
        <v>-1840614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-3334929</v>
      </c>
      <c r="X36" s="27">
        <f t="shared" si="2"/>
        <v>-3344531</v>
      </c>
      <c r="Y36" s="27">
        <f t="shared" si="2"/>
        <v>9602</v>
      </c>
      <c r="Z36" s="28">
        <f>+IF(X36&lt;&gt;0,+(Y36/X36)*100,0)</f>
        <v>-0.28709555988567603</v>
      </c>
      <c r="AA36" s="29">
        <f>SUM(AA31:AA35)</f>
        <v>-7053050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7113638</v>
      </c>
      <c r="D38" s="31">
        <f>+D17+D27+D36</f>
        <v>0</v>
      </c>
      <c r="E38" s="32">
        <f t="shared" si="3"/>
        <v>625476</v>
      </c>
      <c r="F38" s="33">
        <f t="shared" si="3"/>
        <v>625476</v>
      </c>
      <c r="G38" s="33">
        <f t="shared" si="3"/>
        <v>33399555</v>
      </c>
      <c r="H38" s="33">
        <f t="shared" si="3"/>
        <v>-674720</v>
      </c>
      <c r="I38" s="33">
        <f t="shared" si="3"/>
        <v>-2106239</v>
      </c>
      <c r="J38" s="33">
        <f t="shared" si="3"/>
        <v>30618596</v>
      </c>
      <c r="K38" s="33">
        <f t="shared" si="3"/>
        <v>-9320739</v>
      </c>
      <c r="L38" s="33">
        <f t="shared" si="3"/>
        <v>212770</v>
      </c>
      <c r="M38" s="33">
        <f t="shared" si="3"/>
        <v>20055042</v>
      </c>
      <c r="N38" s="33">
        <f t="shared" si="3"/>
        <v>10947073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41565669</v>
      </c>
      <c r="X38" s="33">
        <f t="shared" si="3"/>
        <v>16765988</v>
      </c>
      <c r="Y38" s="33">
        <f t="shared" si="3"/>
        <v>24799681</v>
      </c>
      <c r="Z38" s="34">
        <f>+IF(X38&lt;&gt;0,+(Y38/X38)*100,0)</f>
        <v>147.91660950729536</v>
      </c>
      <c r="AA38" s="35">
        <f>+AA17+AA27+AA36</f>
        <v>625476</v>
      </c>
    </row>
    <row r="39" spans="1:27" ht="13.5">
      <c r="A39" s="22" t="s">
        <v>59</v>
      </c>
      <c r="B39" s="16"/>
      <c r="C39" s="31">
        <v>15682942</v>
      </c>
      <c r="D39" s="31"/>
      <c r="E39" s="32">
        <v>25259750</v>
      </c>
      <c r="F39" s="33">
        <v>25259750</v>
      </c>
      <c r="G39" s="33">
        <v>22796580</v>
      </c>
      <c r="H39" s="33">
        <v>56196135</v>
      </c>
      <c r="I39" s="33">
        <v>55521415</v>
      </c>
      <c r="J39" s="33">
        <v>22796580</v>
      </c>
      <c r="K39" s="33">
        <v>53415176</v>
      </c>
      <c r="L39" s="33">
        <v>44094437</v>
      </c>
      <c r="M39" s="33">
        <v>44307207</v>
      </c>
      <c r="N39" s="33">
        <v>53415176</v>
      </c>
      <c r="O39" s="33"/>
      <c r="P39" s="33"/>
      <c r="Q39" s="33"/>
      <c r="R39" s="33"/>
      <c r="S39" s="33"/>
      <c r="T39" s="33"/>
      <c r="U39" s="33"/>
      <c r="V39" s="33"/>
      <c r="W39" s="33">
        <v>22796580</v>
      </c>
      <c r="X39" s="33">
        <v>25259750</v>
      </c>
      <c r="Y39" s="33">
        <v>-2463170</v>
      </c>
      <c r="Z39" s="34">
        <v>-9.75</v>
      </c>
      <c r="AA39" s="35">
        <v>25259750</v>
      </c>
    </row>
    <row r="40" spans="1:27" ht="13.5">
      <c r="A40" s="41" t="s">
        <v>60</v>
      </c>
      <c r="B40" s="42"/>
      <c r="C40" s="43">
        <v>22796580</v>
      </c>
      <c r="D40" s="43"/>
      <c r="E40" s="44">
        <v>25885226</v>
      </c>
      <c r="F40" s="45">
        <v>25885226</v>
      </c>
      <c r="G40" s="45">
        <v>56196135</v>
      </c>
      <c r="H40" s="45">
        <v>55521415</v>
      </c>
      <c r="I40" s="45">
        <v>53415176</v>
      </c>
      <c r="J40" s="45">
        <v>53415176</v>
      </c>
      <c r="K40" s="45">
        <v>44094437</v>
      </c>
      <c r="L40" s="45">
        <v>44307207</v>
      </c>
      <c r="M40" s="45">
        <v>64362249</v>
      </c>
      <c r="N40" s="45">
        <v>64362249</v>
      </c>
      <c r="O40" s="45"/>
      <c r="P40" s="45"/>
      <c r="Q40" s="45"/>
      <c r="R40" s="45"/>
      <c r="S40" s="45"/>
      <c r="T40" s="45"/>
      <c r="U40" s="45"/>
      <c r="V40" s="45"/>
      <c r="W40" s="45">
        <v>64362249</v>
      </c>
      <c r="X40" s="45">
        <v>42025738</v>
      </c>
      <c r="Y40" s="45">
        <v>22336511</v>
      </c>
      <c r="Z40" s="46">
        <v>53.15</v>
      </c>
      <c r="AA40" s="47">
        <v>25885226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15384060</v>
      </c>
      <c r="D6" s="17"/>
      <c r="E6" s="18">
        <v>13009000</v>
      </c>
      <c r="F6" s="19">
        <v>13009000</v>
      </c>
      <c r="G6" s="19">
        <v>808401</v>
      </c>
      <c r="H6" s="19">
        <v>1946856</v>
      </c>
      <c r="I6" s="19">
        <v>3478647</v>
      </c>
      <c r="J6" s="19">
        <v>6233904</v>
      </c>
      <c r="K6" s="19">
        <v>936222</v>
      </c>
      <c r="L6" s="19">
        <v>1944935</v>
      </c>
      <c r="M6" s="19">
        <v>868890</v>
      </c>
      <c r="N6" s="19">
        <v>3750047</v>
      </c>
      <c r="O6" s="19"/>
      <c r="P6" s="19"/>
      <c r="Q6" s="19"/>
      <c r="R6" s="19"/>
      <c r="S6" s="19"/>
      <c r="T6" s="19"/>
      <c r="U6" s="19"/>
      <c r="V6" s="19"/>
      <c r="W6" s="19">
        <v>9983951</v>
      </c>
      <c r="X6" s="19">
        <v>6773000</v>
      </c>
      <c r="Y6" s="19">
        <v>3210951</v>
      </c>
      <c r="Z6" s="20">
        <v>47.41</v>
      </c>
      <c r="AA6" s="21">
        <v>13009000</v>
      </c>
    </row>
    <row r="7" spans="1:27" ht="13.5">
      <c r="A7" s="22" t="s">
        <v>34</v>
      </c>
      <c r="B7" s="16"/>
      <c r="C7" s="17">
        <v>29538570</v>
      </c>
      <c r="D7" s="17"/>
      <c r="E7" s="18">
        <v>31356000</v>
      </c>
      <c r="F7" s="19">
        <v>31356000</v>
      </c>
      <c r="G7" s="19">
        <v>2155874</v>
      </c>
      <c r="H7" s="19">
        <v>2961087</v>
      </c>
      <c r="I7" s="19">
        <v>1893161</v>
      </c>
      <c r="J7" s="19">
        <v>7010122</v>
      </c>
      <c r="K7" s="19">
        <v>2916673</v>
      </c>
      <c r="L7" s="19">
        <v>2284439</v>
      </c>
      <c r="M7" s="19">
        <v>1966916</v>
      </c>
      <c r="N7" s="19">
        <v>7168028</v>
      </c>
      <c r="O7" s="19"/>
      <c r="P7" s="19"/>
      <c r="Q7" s="19"/>
      <c r="R7" s="19"/>
      <c r="S7" s="19"/>
      <c r="T7" s="19"/>
      <c r="U7" s="19"/>
      <c r="V7" s="19"/>
      <c r="W7" s="19">
        <v>14178150</v>
      </c>
      <c r="X7" s="19">
        <v>15362000</v>
      </c>
      <c r="Y7" s="19">
        <v>-1183850</v>
      </c>
      <c r="Z7" s="20">
        <v>-7.71</v>
      </c>
      <c r="AA7" s="21">
        <v>31356000</v>
      </c>
    </row>
    <row r="8" spans="1:27" ht="13.5">
      <c r="A8" s="22" t="s">
        <v>35</v>
      </c>
      <c r="B8" s="16"/>
      <c r="C8" s="17">
        <v>11828296</v>
      </c>
      <c r="D8" s="17"/>
      <c r="E8" s="18">
        <v>4535000</v>
      </c>
      <c r="F8" s="19">
        <v>4535000</v>
      </c>
      <c r="G8" s="19">
        <v>36753926</v>
      </c>
      <c r="H8" s="19">
        <v>10363162</v>
      </c>
      <c r="I8" s="19">
        <v>-1182376</v>
      </c>
      <c r="J8" s="19">
        <v>45934712</v>
      </c>
      <c r="K8" s="19">
        <v>3762692</v>
      </c>
      <c r="L8" s="19">
        <v>23784583</v>
      </c>
      <c r="M8" s="19">
        <v>39239842</v>
      </c>
      <c r="N8" s="19">
        <v>66787117</v>
      </c>
      <c r="O8" s="19"/>
      <c r="P8" s="19"/>
      <c r="Q8" s="19"/>
      <c r="R8" s="19"/>
      <c r="S8" s="19"/>
      <c r="T8" s="19"/>
      <c r="U8" s="19"/>
      <c r="V8" s="19"/>
      <c r="W8" s="19">
        <v>112721829</v>
      </c>
      <c r="X8" s="19">
        <v>498000</v>
      </c>
      <c r="Y8" s="19">
        <v>112223829</v>
      </c>
      <c r="Z8" s="20">
        <v>22534.91</v>
      </c>
      <c r="AA8" s="21">
        <v>4535000</v>
      </c>
    </row>
    <row r="9" spans="1:27" ht="13.5">
      <c r="A9" s="22" t="s">
        <v>36</v>
      </c>
      <c r="B9" s="16"/>
      <c r="C9" s="17">
        <v>82571119</v>
      </c>
      <c r="D9" s="17"/>
      <c r="E9" s="18">
        <v>80386000</v>
      </c>
      <c r="F9" s="19">
        <v>80386000</v>
      </c>
      <c r="G9" s="19"/>
      <c r="H9" s="19">
        <v>2108000</v>
      </c>
      <c r="I9" s="19">
        <v>317163</v>
      </c>
      <c r="J9" s="19">
        <v>2425163</v>
      </c>
      <c r="K9" s="19"/>
      <c r="L9" s="19"/>
      <c r="M9" s="19">
        <v>17512000</v>
      </c>
      <c r="N9" s="19">
        <v>17512000</v>
      </c>
      <c r="O9" s="19"/>
      <c r="P9" s="19"/>
      <c r="Q9" s="19"/>
      <c r="R9" s="19"/>
      <c r="S9" s="19"/>
      <c r="T9" s="19"/>
      <c r="U9" s="19"/>
      <c r="V9" s="19"/>
      <c r="W9" s="19">
        <v>19937163</v>
      </c>
      <c r="X9" s="19">
        <v>44361000</v>
      </c>
      <c r="Y9" s="19">
        <v>-24423837</v>
      </c>
      <c r="Z9" s="20">
        <v>-55.06</v>
      </c>
      <c r="AA9" s="21">
        <v>80386000</v>
      </c>
    </row>
    <row r="10" spans="1:27" ht="13.5">
      <c r="A10" s="22" t="s">
        <v>37</v>
      </c>
      <c r="B10" s="16"/>
      <c r="C10" s="17">
        <v>24523220</v>
      </c>
      <c r="D10" s="17"/>
      <c r="E10" s="18">
        <v>24275000</v>
      </c>
      <c r="F10" s="19">
        <v>24275000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20000000</v>
      </c>
      <c r="Y10" s="19">
        <v>-20000000</v>
      </c>
      <c r="Z10" s="20">
        <v>-100</v>
      </c>
      <c r="AA10" s="21">
        <v>24275000</v>
      </c>
    </row>
    <row r="11" spans="1:27" ht="13.5">
      <c r="A11" s="22" t="s">
        <v>38</v>
      </c>
      <c r="B11" s="16"/>
      <c r="C11" s="17">
        <v>7270711</v>
      </c>
      <c r="D11" s="17"/>
      <c r="E11" s="18">
        <v>4469000</v>
      </c>
      <c r="F11" s="19">
        <v>4469000</v>
      </c>
      <c r="G11" s="19">
        <v>619878</v>
      </c>
      <c r="H11" s="19">
        <v>558455</v>
      </c>
      <c r="I11" s="19">
        <v>1033118</v>
      </c>
      <c r="J11" s="19">
        <v>2211451</v>
      </c>
      <c r="K11" s="19">
        <v>220085</v>
      </c>
      <c r="L11" s="19">
        <v>1282635</v>
      </c>
      <c r="M11" s="19">
        <v>2173171</v>
      </c>
      <c r="N11" s="19">
        <v>3675891</v>
      </c>
      <c r="O11" s="19"/>
      <c r="P11" s="19"/>
      <c r="Q11" s="19"/>
      <c r="R11" s="19"/>
      <c r="S11" s="19"/>
      <c r="T11" s="19"/>
      <c r="U11" s="19"/>
      <c r="V11" s="19"/>
      <c r="W11" s="19">
        <v>5887342</v>
      </c>
      <c r="X11" s="19">
        <v>1876000</v>
      </c>
      <c r="Y11" s="19">
        <v>4011342</v>
      </c>
      <c r="Z11" s="20">
        <v>213.82</v>
      </c>
      <c r="AA11" s="21">
        <v>4469000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-136806693</v>
      </c>
      <c r="D14" s="17"/>
      <c r="E14" s="18">
        <v>-119981000</v>
      </c>
      <c r="F14" s="19">
        <v>-119981000</v>
      </c>
      <c r="G14" s="19">
        <v>-37333894</v>
      </c>
      <c r="H14" s="19">
        <v>-9936181</v>
      </c>
      <c r="I14" s="19">
        <v>-16112967</v>
      </c>
      <c r="J14" s="19">
        <v>-63383042</v>
      </c>
      <c r="K14" s="19">
        <v>-3758506</v>
      </c>
      <c r="L14" s="19">
        <v>-24304159</v>
      </c>
      <c r="M14" s="19">
        <v>-53828069</v>
      </c>
      <c r="N14" s="19">
        <v>-81890734</v>
      </c>
      <c r="O14" s="19"/>
      <c r="P14" s="19"/>
      <c r="Q14" s="19"/>
      <c r="R14" s="19"/>
      <c r="S14" s="19"/>
      <c r="T14" s="19"/>
      <c r="U14" s="19"/>
      <c r="V14" s="19"/>
      <c r="W14" s="19">
        <v>-145273776</v>
      </c>
      <c r="X14" s="19">
        <v>-57957000</v>
      </c>
      <c r="Y14" s="19">
        <v>-87316776</v>
      </c>
      <c r="Z14" s="20">
        <v>150.66</v>
      </c>
      <c r="AA14" s="21">
        <v>-119981000</v>
      </c>
    </row>
    <row r="15" spans="1:27" ht="13.5">
      <c r="A15" s="22" t="s">
        <v>42</v>
      </c>
      <c r="B15" s="16"/>
      <c r="C15" s="17"/>
      <c r="D15" s="17"/>
      <c r="E15" s="18">
        <v>-686000</v>
      </c>
      <c r="F15" s="19">
        <v>-686000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-348000</v>
      </c>
      <c r="Y15" s="19">
        <v>348000</v>
      </c>
      <c r="Z15" s="20">
        <v>-100</v>
      </c>
      <c r="AA15" s="21">
        <v>-686000</v>
      </c>
    </row>
    <row r="16" spans="1:27" ht="13.5">
      <c r="A16" s="22" t="s">
        <v>43</v>
      </c>
      <c r="B16" s="16"/>
      <c r="C16" s="17"/>
      <c r="D16" s="17"/>
      <c r="E16" s="18">
        <v>-395000</v>
      </c>
      <c r="F16" s="19">
        <v>-395000</v>
      </c>
      <c r="G16" s="19">
        <v>-117230</v>
      </c>
      <c r="H16" s="19">
        <v>-138781</v>
      </c>
      <c r="I16" s="19">
        <v>-475191</v>
      </c>
      <c r="J16" s="19">
        <v>-731202</v>
      </c>
      <c r="K16" s="19"/>
      <c r="L16" s="19">
        <v>-191014</v>
      </c>
      <c r="M16" s="19">
        <v>-343848</v>
      </c>
      <c r="N16" s="19">
        <v>-534862</v>
      </c>
      <c r="O16" s="19"/>
      <c r="P16" s="19"/>
      <c r="Q16" s="19"/>
      <c r="R16" s="19"/>
      <c r="S16" s="19"/>
      <c r="T16" s="19"/>
      <c r="U16" s="19"/>
      <c r="V16" s="19"/>
      <c r="W16" s="19">
        <v>-1266064</v>
      </c>
      <c r="X16" s="19">
        <v>-395000</v>
      </c>
      <c r="Y16" s="19">
        <v>-871064</v>
      </c>
      <c r="Z16" s="20">
        <v>220.52</v>
      </c>
      <c r="AA16" s="21">
        <v>-395000</v>
      </c>
    </row>
    <row r="17" spans="1:27" ht="13.5">
      <c r="A17" s="23" t="s">
        <v>44</v>
      </c>
      <c r="B17" s="24"/>
      <c r="C17" s="25">
        <f aca="true" t="shared" si="0" ref="C17:Y17">SUM(C6:C16)</f>
        <v>34309283</v>
      </c>
      <c r="D17" s="25">
        <f>SUM(D6:D16)</f>
        <v>0</v>
      </c>
      <c r="E17" s="26">
        <f t="shared" si="0"/>
        <v>36968000</v>
      </c>
      <c r="F17" s="27">
        <f t="shared" si="0"/>
        <v>36968000</v>
      </c>
      <c r="G17" s="27">
        <f t="shared" si="0"/>
        <v>2886955</v>
      </c>
      <c r="H17" s="27">
        <f t="shared" si="0"/>
        <v>7862598</v>
      </c>
      <c r="I17" s="27">
        <f t="shared" si="0"/>
        <v>-11048445</v>
      </c>
      <c r="J17" s="27">
        <f t="shared" si="0"/>
        <v>-298892</v>
      </c>
      <c r="K17" s="27">
        <f t="shared" si="0"/>
        <v>4077166</v>
      </c>
      <c r="L17" s="27">
        <f t="shared" si="0"/>
        <v>4801419</v>
      </c>
      <c r="M17" s="27">
        <f t="shared" si="0"/>
        <v>7588902</v>
      </c>
      <c r="N17" s="27">
        <f t="shared" si="0"/>
        <v>16467487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16168595</v>
      </c>
      <c r="X17" s="27">
        <f t="shared" si="0"/>
        <v>30170000</v>
      </c>
      <c r="Y17" s="27">
        <f t="shared" si="0"/>
        <v>-14001405</v>
      </c>
      <c r="Z17" s="28">
        <f>+IF(X17&lt;&gt;0,+(Y17/X17)*100,0)</f>
        <v>-46.40836924096785</v>
      </c>
      <c r="AA17" s="29">
        <f>SUM(AA6:AA16)</f>
        <v>36968000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-46252000</v>
      </c>
      <c r="F26" s="19">
        <v>-46252000</v>
      </c>
      <c r="G26" s="19">
        <v>-5117422</v>
      </c>
      <c r="H26" s="19">
        <v>-1891410</v>
      </c>
      <c r="I26" s="19">
        <v>-812575</v>
      </c>
      <c r="J26" s="19">
        <v>-7821407</v>
      </c>
      <c r="K26" s="19">
        <v>-3632716</v>
      </c>
      <c r="L26" s="19">
        <v>-426445</v>
      </c>
      <c r="M26" s="19">
        <v>-1250866</v>
      </c>
      <c r="N26" s="19">
        <v>-5310027</v>
      </c>
      <c r="O26" s="19"/>
      <c r="P26" s="19"/>
      <c r="Q26" s="19"/>
      <c r="R26" s="19"/>
      <c r="S26" s="19"/>
      <c r="T26" s="19"/>
      <c r="U26" s="19"/>
      <c r="V26" s="19"/>
      <c r="W26" s="19">
        <v>-13131434</v>
      </c>
      <c r="X26" s="19">
        <v>-23676000</v>
      </c>
      <c r="Y26" s="19">
        <v>10544566</v>
      </c>
      <c r="Z26" s="20">
        <v>-44.54</v>
      </c>
      <c r="AA26" s="21">
        <v>-46252000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-46252000</v>
      </c>
      <c r="F27" s="27">
        <f t="shared" si="1"/>
        <v>-46252000</v>
      </c>
      <c r="G27" s="27">
        <f t="shared" si="1"/>
        <v>-5117422</v>
      </c>
      <c r="H27" s="27">
        <f t="shared" si="1"/>
        <v>-1891410</v>
      </c>
      <c r="I27" s="27">
        <f t="shared" si="1"/>
        <v>-812575</v>
      </c>
      <c r="J27" s="27">
        <f t="shared" si="1"/>
        <v>-7821407</v>
      </c>
      <c r="K27" s="27">
        <f t="shared" si="1"/>
        <v>-3632716</v>
      </c>
      <c r="L27" s="27">
        <f t="shared" si="1"/>
        <v>-426445</v>
      </c>
      <c r="M27" s="27">
        <f t="shared" si="1"/>
        <v>-1250866</v>
      </c>
      <c r="N27" s="27">
        <f t="shared" si="1"/>
        <v>-5310027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-13131434</v>
      </c>
      <c r="X27" s="27">
        <f t="shared" si="1"/>
        <v>-23676000</v>
      </c>
      <c r="Y27" s="27">
        <f t="shared" si="1"/>
        <v>10544566</v>
      </c>
      <c r="Z27" s="28">
        <f>+IF(X27&lt;&gt;0,+(Y27/X27)*100,0)</f>
        <v>-44.536940361547565</v>
      </c>
      <c r="AA27" s="29">
        <f>SUM(AA21:AA26)</f>
        <v>-46252000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28000</v>
      </c>
      <c r="F33" s="19">
        <v>28000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10000</v>
      </c>
      <c r="Y33" s="19">
        <v>-10000</v>
      </c>
      <c r="Z33" s="20">
        <v>-100</v>
      </c>
      <c r="AA33" s="21">
        <v>28000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-566009</v>
      </c>
      <c r="D35" s="17"/>
      <c r="E35" s="18">
        <v>-39000</v>
      </c>
      <c r="F35" s="19">
        <v>-39000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-39000</v>
      </c>
    </row>
    <row r="36" spans="1:27" ht="13.5">
      <c r="A36" s="23" t="s">
        <v>57</v>
      </c>
      <c r="B36" s="24"/>
      <c r="C36" s="25">
        <f aca="true" t="shared" si="2" ref="C36:Y36">SUM(C31:C35)</f>
        <v>-566009</v>
      </c>
      <c r="D36" s="25">
        <f>SUM(D31:D35)</f>
        <v>0</v>
      </c>
      <c r="E36" s="26">
        <f t="shared" si="2"/>
        <v>-11000</v>
      </c>
      <c r="F36" s="27">
        <f t="shared" si="2"/>
        <v>-11000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10000</v>
      </c>
      <c r="Y36" s="27">
        <f t="shared" si="2"/>
        <v>-10000</v>
      </c>
      <c r="Z36" s="28">
        <f>+IF(X36&lt;&gt;0,+(Y36/X36)*100,0)</f>
        <v>-100</v>
      </c>
      <c r="AA36" s="29">
        <f>SUM(AA31:AA35)</f>
        <v>-11000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33743274</v>
      </c>
      <c r="D38" s="31">
        <f>+D17+D27+D36</f>
        <v>0</v>
      </c>
      <c r="E38" s="32">
        <f t="shared" si="3"/>
        <v>-9295000</v>
      </c>
      <c r="F38" s="33">
        <f t="shared" si="3"/>
        <v>-9295000</v>
      </c>
      <c r="G38" s="33">
        <f t="shared" si="3"/>
        <v>-2230467</v>
      </c>
      <c r="H38" s="33">
        <f t="shared" si="3"/>
        <v>5971188</v>
      </c>
      <c r="I38" s="33">
        <f t="shared" si="3"/>
        <v>-11861020</v>
      </c>
      <c r="J38" s="33">
        <f t="shared" si="3"/>
        <v>-8120299</v>
      </c>
      <c r="K38" s="33">
        <f t="shared" si="3"/>
        <v>444450</v>
      </c>
      <c r="L38" s="33">
        <f t="shared" si="3"/>
        <v>4374974</v>
      </c>
      <c r="M38" s="33">
        <f t="shared" si="3"/>
        <v>6338036</v>
      </c>
      <c r="N38" s="33">
        <f t="shared" si="3"/>
        <v>11157460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3037161</v>
      </c>
      <c r="X38" s="33">
        <f t="shared" si="3"/>
        <v>6504000</v>
      </c>
      <c r="Y38" s="33">
        <f t="shared" si="3"/>
        <v>-3466839</v>
      </c>
      <c r="Z38" s="34">
        <f>+IF(X38&lt;&gt;0,+(Y38/X38)*100,0)</f>
        <v>-53.303182656826564</v>
      </c>
      <c r="AA38" s="35">
        <f>+AA17+AA27+AA36</f>
        <v>-9295000</v>
      </c>
    </row>
    <row r="39" spans="1:27" ht="13.5">
      <c r="A39" s="22" t="s">
        <v>59</v>
      </c>
      <c r="B39" s="16"/>
      <c r="C39" s="31">
        <v>77096792</v>
      </c>
      <c r="D39" s="31"/>
      <c r="E39" s="32">
        <v>73900000</v>
      </c>
      <c r="F39" s="33">
        <v>73900000</v>
      </c>
      <c r="G39" s="33">
        <v>9220811</v>
      </c>
      <c r="H39" s="33">
        <v>6990344</v>
      </c>
      <c r="I39" s="33">
        <v>12961532</v>
      </c>
      <c r="J39" s="33">
        <v>9220811</v>
      </c>
      <c r="K39" s="33">
        <v>1100512</v>
      </c>
      <c r="L39" s="33">
        <v>1544962</v>
      </c>
      <c r="M39" s="33">
        <v>5919936</v>
      </c>
      <c r="N39" s="33">
        <v>1100512</v>
      </c>
      <c r="O39" s="33"/>
      <c r="P39" s="33"/>
      <c r="Q39" s="33"/>
      <c r="R39" s="33"/>
      <c r="S39" s="33"/>
      <c r="T39" s="33"/>
      <c r="U39" s="33"/>
      <c r="V39" s="33"/>
      <c r="W39" s="33">
        <v>9220811</v>
      </c>
      <c r="X39" s="33">
        <v>73900000</v>
      </c>
      <c r="Y39" s="33">
        <v>-64679189</v>
      </c>
      <c r="Z39" s="34">
        <v>-87.52</v>
      </c>
      <c r="AA39" s="35">
        <v>73900000</v>
      </c>
    </row>
    <row r="40" spans="1:27" ht="13.5">
      <c r="A40" s="41" t="s">
        <v>60</v>
      </c>
      <c r="B40" s="42"/>
      <c r="C40" s="43">
        <v>110840066</v>
      </c>
      <c r="D40" s="43"/>
      <c r="E40" s="44">
        <v>64605000</v>
      </c>
      <c r="F40" s="45">
        <v>64605000</v>
      </c>
      <c r="G40" s="45">
        <v>6990344</v>
      </c>
      <c r="H40" s="45">
        <v>12961532</v>
      </c>
      <c r="I40" s="45">
        <v>1100512</v>
      </c>
      <c r="J40" s="45">
        <v>1100512</v>
      </c>
      <c r="K40" s="45">
        <v>1544962</v>
      </c>
      <c r="L40" s="45">
        <v>5919936</v>
      </c>
      <c r="M40" s="45">
        <v>12257972</v>
      </c>
      <c r="N40" s="45">
        <v>12257972</v>
      </c>
      <c r="O40" s="45"/>
      <c r="P40" s="45"/>
      <c r="Q40" s="45"/>
      <c r="R40" s="45"/>
      <c r="S40" s="45"/>
      <c r="T40" s="45"/>
      <c r="U40" s="45"/>
      <c r="V40" s="45"/>
      <c r="W40" s="45">
        <v>12257972</v>
      </c>
      <c r="X40" s="45">
        <v>80404000</v>
      </c>
      <c r="Y40" s="45">
        <v>-68146028</v>
      </c>
      <c r="Z40" s="46">
        <v>-84.75</v>
      </c>
      <c r="AA40" s="47">
        <v>64605000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145147918</v>
      </c>
      <c r="D7" s="17"/>
      <c r="E7" s="18">
        <v>90203575</v>
      </c>
      <c r="F7" s="19">
        <v>90203575</v>
      </c>
      <c r="G7" s="19">
        <v>8446984</v>
      </c>
      <c r="H7" s="19">
        <v>9539111</v>
      </c>
      <c r="I7" s="19">
        <v>12304812</v>
      </c>
      <c r="J7" s="19">
        <v>30290907</v>
      </c>
      <c r="K7" s="19">
        <v>5672581</v>
      </c>
      <c r="L7" s="19">
        <v>10132063</v>
      </c>
      <c r="M7" s="19">
        <v>6840449</v>
      </c>
      <c r="N7" s="19">
        <v>22645093</v>
      </c>
      <c r="O7" s="19"/>
      <c r="P7" s="19"/>
      <c r="Q7" s="19"/>
      <c r="R7" s="19"/>
      <c r="S7" s="19"/>
      <c r="T7" s="19"/>
      <c r="U7" s="19"/>
      <c r="V7" s="19"/>
      <c r="W7" s="19">
        <v>52936000</v>
      </c>
      <c r="X7" s="19">
        <v>65339771</v>
      </c>
      <c r="Y7" s="19">
        <v>-12403771</v>
      </c>
      <c r="Z7" s="20">
        <v>-18.98</v>
      </c>
      <c r="AA7" s="21">
        <v>90203575</v>
      </c>
    </row>
    <row r="8" spans="1:27" ht="13.5">
      <c r="A8" s="22" t="s">
        <v>35</v>
      </c>
      <c r="B8" s="16"/>
      <c r="C8" s="17">
        <v>10469304</v>
      </c>
      <c r="D8" s="17"/>
      <c r="E8" s="18">
        <v>29883660</v>
      </c>
      <c r="F8" s="19">
        <v>29883660</v>
      </c>
      <c r="G8" s="19">
        <v>5864382</v>
      </c>
      <c r="H8" s="19"/>
      <c r="I8" s="19"/>
      <c r="J8" s="19">
        <v>5864382</v>
      </c>
      <c r="K8" s="19">
        <v>-4360838</v>
      </c>
      <c r="L8" s="19"/>
      <c r="M8" s="19">
        <v>2226770</v>
      </c>
      <c r="N8" s="19">
        <v>-2134068</v>
      </c>
      <c r="O8" s="19"/>
      <c r="P8" s="19"/>
      <c r="Q8" s="19"/>
      <c r="R8" s="19"/>
      <c r="S8" s="19"/>
      <c r="T8" s="19"/>
      <c r="U8" s="19"/>
      <c r="V8" s="19"/>
      <c r="W8" s="19">
        <v>3730314</v>
      </c>
      <c r="X8" s="19">
        <v>14941830</v>
      </c>
      <c r="Y8" s="19">
        <v>-11211516</v>
      </c>
      <c r="Z8" s="20">
        <v>-75.03</v>
      </c>
      <c r="AA8" s="21">
        <v>29883660</v>
      </c>
    </row>
    <row r="9" spans="1:27" ht="13.5">
      <c r="A9" s="22" t="s">
        <v>36</v>
      </c>
      <c r="B9" s="16"/>
      <c r="C9" s="17">
        <v>340529801</v>
      </c>
      <c r="D9" s="17"/>
      <c r="E9" s="18">
        <v>395961000</v>
      </c>
      <c r="F9" s="19">
        <v>395961000</v>
      </c>
      <c r="G9" s="19">
        <v>155832000</v>
      </c>
      <c r="H9" s="19">
        <v>1250000</v>
      </c>
      <c r="I9" s="19"/>
      <c r="J9" s="19">
        <v>157082000</v>
      </c>
      <c r="K9" s="19"/>
      <c r="L9" s="19"/>
      <c r="M9" s="19">
        <v>124694000</v>
      </c>
      <c r="N9" s="19">
        <v>124694000</v>
      </c>
      <c r="O9" s="19"/>
      <c r="P9" s="19"/>
      <c r="Q9" s="19"/>
      <c r="R9" s="19"/>
      <c r="S9" s="19"/>
      <c r="T9" s="19"/>
      <c r="U9" s="19"/>
      <c r="V9" s="19"/>
      <c r="W9" s="19">
        <v>281776000</v>
      </c>
      <c r="X9" s="19">
        <v>296178925</v>
      </c>
      <c r="Y9" s="19">
        <v>-14402925</v>
      </c>
      <c r="Z9" s="20">
        <v>-4.86</v>
      </c>
      <c r="AA9" s="21">
        <v>395961000</v>
      </c>
    </row>
    <row r="10" spans="1:27" ht="13.5">
      <c r="A10" s="22" t="s">
        <v>37</v>
      </c>
      <c r="B10" s="16"/>
      <c r="C10" s="17">
        <v>486326939</v>
      </c>
      <c r="D10" s="17"/>
      <c r="E10" s="18">
        <v>234234000</v>
      </c>
      <c r="F10" s="19">
        <v>234234000</v>
      </c>
      <c r="G10" s="19">
        <v>103654547</v>
      </c>
      <c r="H10" s="19">
        <v>463000</v>
      </c>
      <c r="I10" s="19">
        <v>2693726</v>
      </c>
      <c r="J10" s="19">
        <v>106811273</v>
      </c>
      <c r="K10" s="19">
        <v>31250000</v>
      </c>
      <c r="L10" s="19"/>
      <c r="M10" s="19">
        <v>129745204</v>
      </c>
      <c r="N10" s="19">
        <v>160995204</v>
      </c>
      <c r="O10" s="19"/>
      <c r="P10" s="19"/>
      <c r="Q10" s="19"/>
      <c r="R10" s="19"/>
      <c r="S10" s="19"/>
      <c r="T10" s="19"/>
      <c r="U10" s="19"/>
      <c r="V10" s="19"/>
      <c r="W10" s="19">
        <v>267806477</v>
      </c>
      <c r="X10" s="19">
        <v>147147753</v>
      </c>
      <c r="Y10" s="19">
        <v>120658724</v>
      </c>
      <c r="Z10" s="20">
        <v>82</v>
      </c>
      <c r="AA10" s="21">
        <v>234234000</v>
      </c>
    </row>
    <row r="11" spans="1:27" ht="13.5">
      <c r="A11" s="22" t="s">
        <v>38</v>
      </c>
      <c r="B11" s="16"/>
      <c r="C11" s="17">
        <v>22964044</v>
      </c>
      <c r="D11" s="17"/>
      <c r="E11" s="18">
        <v>16971385</v>
      </c>
      <c r="F11" s="19">
        <v>16971385</v>
      </c>
      <c r="G11" s="19">
        <v>434445</v>
      </c>
      <c r="H11" s="19"/>
      <c r="I11" s="19">
        <v>507401</v>
      </c>
      <c r="J11" s="19">
        <v>941846</v>
      </c>
      <c r="K11" s="19">
        <v>40385</v>
      </c>
      <c r="L11" s="19"/>
      <c r="M11" s="19">
        <v>638766</v>
      </c>
      <c r="N11" s="19">
        <v>679151</v>
      </c>
      <c r="O11" s="19"/>
      <c r="P11" s="19"/>
      <c r="Q11" s="19"/>
      <c r="R11" s="19"/>
      <c r="S11" s="19"/>
      <c r="T11" s="19"/>
      <c r="U11" s="19"/>
      <c r="V11" s="19"/>
      <c r="W11" s="19">
        <v>1620997</v>
      </c>
      <c r="X11" s="19">
        <v>11482452</v>
      </c>
      <c r="Y11" s="19">
        <v>-9861455</v>
      </c>
      <c r="Z11" s="20">
        <v>-85.88</v>
      </c>
      <c r="AA11" s="21">
        <v>16971385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-532292730</v>
      </c>
      <c r="D14" s="17"/>
      <c r="E14" s="18">
        <v>-454227494</v>
      </c>
      <c r="F14" s="19">
        <v>-454227494</v>
      </c>
      <c r="G14" s="19">
        <v>-173065055</v>
      </c>
      <c r="H14" s="19">
        <v>-72630164</v>
      </c>
      <c r="I14" s="19">
        <v>17017832</v>
      </c>
      <c r="J14" s="19">
        <v>-228677387</v>
      </c>
      <c r="K14" s="19">
        <v>-30192271</v>
      </c>
      <c r="L14" s="19">
        <v>7431489</v>
      </c>
      <c r="M14" s="19">
        <v>-129639678</v>
      </c>
      <c r="N14" s="19">
        <v>-152400460</v>
      </c>
      <c r="O14" s="19"/>
      <c r="P14" s="19"/>
      <c r="Q14" s="19"/>
      <c r="R14" s="19"/>
      <c r="S14" s="19"/>
      <c r="T14" s="19"/>
      <c r="U14" s="19"/>
      <c r="V14" s="19"/>
      <c r="W14" s="19">
        <v>-381077847</v>
      </c>
      <c r="X14" s="19">
        <v>-329945627</v>
      </c>
      <c r="Y14" s="19">
        <v>-51132220</v>
      </c>
      <c r="Z14" s="20">
        <v>15.5</v>
      </c>
      <c r="AA14" s="21">
        <v>-454227494</v>
      </c>
    </row>
    <row r="15" spans="1:27" ht="13.5">
      <c r="A15" s="22" t="s">
        <v>42</v>
      </c>
      <c r="B15" s="16"/>
      <c r="C15" s="17">
        <v>-8447809</v>
      </c>
      <c r="D15" s="17"/>
      <c r="E15" s="18">
        <v>-8124828</v>
      </c>
      <c r="F15" s="19">
        <v>-8124828</v>
      </c>
      <c r="G15" s="19">
        <v>-4125329</v>
      </c>
      <c r="H15" s="19">
        <v>-382353</v>
      </c>
      <c r="I15" s="19">
        <v>-12372</v>
      </c>
      <c r="J15" s="19">
        <v>-4520054</v>
      </c>
      <c r="K15" s="19">
        <v>-353875</v>
      </c>
      <c r="L15" s="19">
        <v>-542896</v>
      </c>
      <c r="M15" s="19">
        <v>-594367</v>
      </c>
      <c r="N15" s="19">
        <v>-1491138</v>
      </c>
      <c r="O15" s="19"/>
      <c r="P15" s="19"/>
      <c r="Q15" s="19"/>
      <c r="R15" s="19"/>
      <c r="S15" s="19"/>
      <c r="T15" s="19"/>
      <c r="U15" s="19"/>
      <c r="V15" s="19"/>
      <c r="W15" s="19">
        <v>-6011192</v>
      </c>
      <c r="X15" s="19">
        <v>-4062414</v>
      </c>
      <c r="Y15" s="19">
        <v>-1948778</v>
      </c>
      <c r="Z15" s="20">
        <v>47.97</v>
      </c>
      <c r="AA15" s="21">
        <v>-8124828</v>
      </c>
    </row>
    <row r="16" spans="1:27" ht="13.5">
      <c r="A16" s="22" t="s">
        <v>43</v>
      </c>
      <c r="B16" s="16"/>
      <c r="C16" s="17">
        <v>-26957874</v>
      </c>
      <c r="D16" s="17"/>
      <c r="E16" s="18">
        <v>-10000000</v>
      </c>
      <c r="F16" s="19">
        <v>-10000000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-7500000</v>
      </c>
      <c r="Y16" s="19">
        <v>7500000</v>
      </c>
      <c r="Z16" s="20">
        <v>-100</v>
      </c>
      <c r="AA16" s="21">
        <v>-10000000</v>
      </c>
    </row>
    <row r="17" spans="1:27" ht="13.5">
      <c r="A17" s="23" t="s">
        <v>44</v>
      </c>
      <c r="B17" s="24"/>
      <c r="C17" s="25">
        <f aca="true" t="shared" si="0" ref="C17:Y17">SUM(C6:C16)</f>
        <v>437739593</v>
      </c>
      <c r="D17" s="25">
        <f>SUM(D6:D16)</f>
        <v>0</v>
      </c>
      <c r="E17" s="26">
        <f t="shared" si="0"/>
        <v>294901298</v>
      </c>
      <c r="F17" s="27">
        <f t="shared" si="0"/>
        <v>294901298</v>
      </c>
      <c r="G17" s="27">
        <f t="shared" si="0"/>
        <v>97041974</v>
      </c>
      <c r="H17" s="27">
        <f t="shared" si="0"/>
        <v>-61760406</v>
      </c>
      <c r="I17" s="27">
        <f t="shared" si="0"/>
        <v>32511399</v>
      </c>
      <c r="J17" s="27">
        <f t="shared" si="0"/>
        <v>67792967</v>
      </c>
      <c r="K17" s="27">
        <f t="shared" si="0"/>
        <v>2055982</v>
      </c>
      <c r="L17" s="27">
        <f t="shared" si="0"/>
        <v>17020656</v>
      </c>
      <c r="M17" s="27">
        <f t="shared" si="0"/>
        <v>133911144</v>
      </c>
      <c r="N17" s="27">
        <f t="shared" si="0"/>
        <v>152987782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220780749</v>
      </c>
      <c r="X17" s="27">
        <f t="shared" si="0"/>
        <v>193582690</v>
      </c>
      <c r="Y17" s="27">
        <f t="shared" si="0"/>
        <v>27198059</v>
      </c>
      <c r="Z17" s="28">
        <f>+IF(X17&lt;&gt;0,+(Y17/X17)*100,0)</f>
        <v>14.049840406701652</v>
      </c>
      <c r="AA17" s="29">
        <f>SUM(AA6:AA16)</f>
        <v>294901298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910864</v>
      </c>
      <c r="D21" s="17"/>
      <c r="E21" s="18">
        <v>128094000</v>
      </c>
      <c r="F21" s="19">
        <v>128094000</v>
      </c>
      <c r="G21" s="36"/>
      <c r="H21" s="36">
        <v>10422627</v>
      </c>
      <c r="I21" s="36">
        <v>23204087</v>
      </c>
      <c r="J21" s="19">
        <v>33626714</v>
      </c>
      <c r="K21" s="36">
        <v>8116923</v>
      </c>
      <c r="L21" s="36"/>
      <c r="M21" s="19">
        <v>5497675</v>
      </c>
      <c r="N21" s="36">
        <v>13614598</v>
      </c>
      <c r="O21" s="36"/>
      <c r="P21" s="36"/>
      <c r="Q21" s="19"/>
      <c r="R21" s="36"/>
      <c r="S21" s="36"/>
      <c r="T21" s="19"/>
      <c r="U21" s="36"/>
      <c r="V21" s="36"/>
      <c r="W21" s="36">
        <v>47241312</v>
      </c>
      <c r="X21" s="19">
        <v>73978219</v>
      </c>
      <c r="Y21" s="36">
        <v>-26736907</v>
      </c>
      <c r="Z21" s="37">
        <v>-36.14</v>
      </c>
      <c r="AA21" s="38">
        <v>128094000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2433870</v>
      </c>
      <c r="D24" s="17"/>
      <c r="E24" s="18">
        <v>24532535</v>
      </c>
      <c r="F24" s="19">
        <v>24532535</v>
      </c>
      <c r="G24" s="19">
        <v>-121737</v>
      </c>
      <c r="H24" s="19"/>
      <c r="I24" s="19"/>
      <c r="J24" s="19">
        <v>-121737</v>
      </c>
      <c r="K24" s="19">
        <v>121927</v>
      </c>
      <c r="L24" s="19"/>
      <c r="M24" s="19">
        <v>-471432</v>
      </c>
      <c r="N24" s="19">
        <v>-349505</v>
      </c>
      <c r="O24" s="19"/>
      <c r="P24" s="19"/>
      <c r="Q24" s="19"/>
      <c r="R24" s="19"/>
      <c r="S24" s="19"/>
      <c r="T24" s="19"/>
      <c r="U24" s="19"/>
      <c r="V24" s="19"/>
      <c r="W24" s="19">
        <v>-471242</v>
      </c>
      <c r="X24" s="19">
        <v>24532535</v>
      </c>
      <c r="Y24" s="19">
        <v>-25003777</v>
      </c>
      <c r="Z24" s="20">
        <v>-101.92</v>
      </c>
      <c r="AA24" s="21">
        <v>24532535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-588862119</v>
      </c>
      <c r="D26" s="17"/>
      <c r="E26" s="18">
        <v>-347899380</v>
      </c>
      <c r="F26" s="19">
        <v>-347899380</v>
      </c>
      <c r="G26" s="19">
        <v>-29449923</v>
      </c>
      <c r="H26" s="19">
        <v>-16150979</v>
      </c>
      <c r="I26" s="19">
        <v>-77946527</v>
      </c>
      <c r="J26" s="19">
        <v>-123547429</v>
      </c>
      <c r="K26" s="19">
        <v>-19015962</v>
      </c>
      <c r="L26" s="19">
        <v>-10000000</v>
      </c>
      <c r="M26" s="19">
        <v>-110836044</v>
      </c>
      <c r="N26" s="19">
        <v>-139852006</v>
      </c>
      <c r="O26" s="19"/>
      <c r="P26" s="19"/>
      <c r="Q26" s="19"/>
      <c r="R26" s="19"/>
      <c r="S26" s="19"/>
      <c r="T26" s="19"/>
      <c r="U26" s="19"/>
      <c r="V26" s="19"/>
      <c r="W26" s="19">
        <v>-263399435</v>
      </c>
      <c r="X26" s="19">
        <v>-173949690</v>
      </c>
      <c r="Y26" s="19">
        <v>-89449745</v>
      </c>
      <c r="Z26" s="20">
        <v>51.42</v>
      </c>
      <c r="AA26" s="21">
        <v>-347899380</v>
      </c>
    </row>
    <row r="27" spans="1:27" ht="13.5">
      <c r="A27" s="23" t="s">
        <v>51</v>
      </c>
      <c r="B27" s="24"/>
      <c r="C27" s="25">
        <f aca="true" t="shared" si="1" ref="C27:Y27">SUM(C21:C26)</f>
        <v>-585517385</v>
      </c>
      <c r="D27" s="25">
        <f>SUM(D21:D26)</f>
        <v>0</v>
      </c>
      <c r="E27" s="26">
        <f t="shared" si="1"/>
        <v>-195272845</v>
      </c>
      <c r="F27" s="27">
        <f t="shared" si="1"/>
        <v>-195272845</v>
      </c>
      <c r="G27" s="27">
        <f t="shared" si="1"/>
        <v>-29571660</v>
      </c>
      <c r="H27" s="27">
        <f t="shared" si="1"/>
        <v>-5728352</v>
      </c>
      <c r="I27" s="27">
        <f t="shared" si="1"/>
        <v>-54742440</v>
      </c>
      <c r="J27" s="27">
        <f t="shared" si="1"/>
        <v>-90042452</v>
      </c>
      <c r="K27" s="27">
        <f t="shared" si="1"/>
        <v>-10777112</v>
      </c>
      <c r="L27" s="27">
        <f t="shared" si="1"/>
        <v>-10000000</v>
      </c>
      <c r="M27" s="27">
        <f t="shared" si="1"/>
        <v>-105809801</v>
      </c>
      <c r="N27" s="27">
        <f t="shared" si="1"/>
        <v>-126586913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-216629365</v>
      </c>
      <c r="X27" s="27">
        <f t="shared" si="1"/>
        <v>-75438936</v>
      </c>
      <c r="Y27" s="27">
        <f t="shared" si="1"/>
        <v>-141190429</v>
      </c>
      <c r="Z27" s="28">
        <f>+IF(X27&lt;&gt;0,+(Y27/X27)*100,0)</f>
        <v>187.1585635831343</v>
      </c>
      <c r="AA27" s="29">
        <f>SUM(AA21:AA26)</f>
        <v>-195272845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-6652583</v>
      </c>
      <c r="D35" s="17"/>
      <c r="E35" s="18">
        <v>-43759913</v>
      </c>
      <c r="F35" s="19">
        <v>-43759913</v>
      </c>
      <c r="G35" s="19">
        <v>-788992</v>
      </c>
      <c r="H35" s="19"/>
      <c r="I35" s="19"/>
      <c r="J35" s="19">
        <v>-788992</v>
      </c>
      <c r="K35" s="19"/>
      <c r="L35" s="19"/>
      <c r="M35" s="19">
        <v>-13169449</v>
      </c>
      <c r="N35" s="19">
        <v>-13169449</v>
      </c>
      <c r="O35" s="19"/>
      <c r="P35" s="19"/>
      <c r="Q35" s="19"/>
      <c r="R35" s="19"/>
      <c r="S35" s="19"/>
      <c r="T35" s="19"/>
      <c r="U35" s="19"/>
      <c r="V35" s="19"/>
      <c r="W35" s="19">
        <v>-13958441</v>
      </c>
      <c r="X35" s="19">
        <v>-38738177</v>
      </c>
      <c r="Y35" s="19">
        <v>24779736</v>
      </c>
      <c r="Z35" s="20">
        <v>-63.97</v>
      </c>
      <c r="AA35" s="21">
        <v>-43759913</v>
      </c>
    </row>
    <row r="36" spans="1:27" ht="13.5">
      <c r="A36" s="23" t="s">
        <v>57</v>
      </c>
      <c r="B36" s="24"/>
      <c r="C36" s="25">
        <f aca="true" t="shared" si="2" ref="C36:Y36">SUM(C31:C35)</f>
        <v>-6652583</v>
      </c>
      <c r="D36" s="25">
        <f>SUM(D31:D35)</f>
        <v>0</v>
      </c>
      <c r="E36" s="26">
        <f t="shared" si="2"/>
        <v>-43759913</v>
      </c>
      <c r="F36" s="27">
        <f t="shared" si="2"/>
        <v>-43759913</v>
      </c>
      <c r="G36" s="27">
        <f t="shared" si="2"/>
        <v>-788992</v>
      </c>
      <c r="H36" s="27">
        <f t="shared" si="2"/>
        <v>0</v>
      </c>
      <c r="I36" s="27">
        <f t="shared" si="2"/>
        <v>0</v>
      </c>
      <c r="J36" s="27">
        <f t="shared" si="2"/>
        <v>-788992</v>
      </c>
      <c r="K36" s="27">
        <f t="shared" si="2"/>
        <v>0</v>
      </c>
      <c r="L36" s="27">
        <f t="shared" si="2"/>
        <v>0</v>
      </c>
      <c r="M36" s="27">
        <f t="shared" si="2"/>
        <v>-13169449</v>
      </c>
      <c r="N36" s="27">
        <f t="shared" si="2"/>
        <v>-13169449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-13958441</v>
      </c>
      <c r="X36" s="27">
        <f t="shared" si="2"/>
        <v>-38738177</v>
      </c>
      <c r="Y36" s="27">
        <f t="shared" si="2"/>
        <v>24779736</v>
      </c>
      <c r="Z36" s="28">
        <f>+IF(X36&lt;&gt;0,+(Y36/X36)*100,0)</f>
        <v>-63.96722282517321</v>
      </c>
      <c r="AA36" s="29">
        <f>SUM(AA31:AA35)</f>
        <v>-43759913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-154430375</v>
      </c>
      <c r="D38" s="31">
        <f>+D17+D27+D36</f>
        <v>0</v>
      </c>
      <c r="E38" s="32">
        <f t="shared" si="3"/>
        <v>55868540</v>
      </c>
      <c r="F38" s="33">
        <f t="shared" si="3"/>
        <v>55868540</v>
      </c>
      <c r="G38" s="33">
        <f t="shared" si="3"/>
        <v>66681322</v>
      </c>
      <c r="H38" s="33">
        <f t="shared" si="3"/>
        <v>-67488758</v>
      </c>
      <c r="I38" s="33">
        <f t="shared" si="3"/>
        <v>-22231041</v>
      </c>
      <c r="J38" s="33">
        <f t="shared" si="3"/>
        <v>-23038477</v>
      </c>
      <c r="K38" s="33">
        <f t="shared" si="3"/>
        <v>-8721130</v>
      </c>
      <c r="L38" s="33">
        <f t="shared" si="3"/>
        <v>7020656</v>
      </c>
      <c r="M38" s="33">
        <f t="shared" si="3"/>
        <v>14931894</v>
      </c>
      <c r="N38" s="33">
        <f t="shared" si="3"/>
        <v>13231420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-9807057</v>
      </c>
      <c r="X38" s="33">
        <f t="shared" si="3"/>
        <v>79405577</v>
      </c>
      <c r="Y38" s="33">
        <f t="shared" si="3"/>
        <v>-89212634</v>
      </c>
      <c r="Z38" s="34">
        <f>+IF(X38&lt;&gt;0,+(Y38/X38)*100,0)</f>
        <v>-112.35058968213278</v>
      </c>
      <c r="AA38" s="35">
        <f>+AA17+AA27+AA36</f>
        <v>55868540</v>
      </c>
    </row>
    <row r="39" spans="1:27" ht="13.5">
      <c r="A39" s="22" t="s">
        <v>59</v>
      </c>
      <c r="B39" s="16"/>
      <c r="C39" s="31">
        <v>31863096</v>
      </c>
      <c r="D39" s="31"/>
      <c r="E39" s="32">
        <v>55939521</v>
      </c>
      <c r="F39" s="33">
        <v>55939521</v>
      </c>
      <c r="G39" s="33">
        <v>36142917</v>
      </c>
      <c r="H39" s="33">
        <v>102824239</v>
      </c>
      <c r="I39" s="33">
        <v>35335481</v>
      </c>
      <c r="J39" s="33">
        <v>36142917</v>
      </c>
      <c r="K39" s="33">
        <v>13104440</v>
      </c>
      <c r="L39" s="33">
        <v>4383310</v>
      </c>
      <c r="M39" s="33">
        <v>11403966</v>
      </c>
      <c r="N39" s="33">
        <v>13104440</v>
      </c>
      <c r="O39" s="33"/>
      <c r="P39" s="33"/>
      <c r="Q39" s="33"/>
      <c r="R39" s="33"/>
      <c r="S39" s="33"/>
      <c r="T39" s="33"/>
      <c r="U39" s="33"/>
      <c r="V39" s="33"/>
      <c r="W39" s="33">
        <v>36142917</v>
      </c>
      <c r="X39" s="33">
        <v>55939521</v>
      </c>
      <c r="Y39" s="33">
        <v>-19796604</v>
      </c>
      <c r="Z39" s="34">
        <v>-35.39</v>
      </c>
      <c r="AA39" s="35">
        <v>55939521</v>
      </c>
    </row>
    <row r="40" spans="1:27" ht="13.5">
      <c r="A40" s="41" t="s">
        <v>60</v>
      </c>
      <c r="B40" s="42"/>
      <c r="C40" s="43">
        <v>-122567280</v>
      </c>
      <c r="D40" s="43"/>
      <c r="E40" s="44">
        <v>111808060</v>
      </c>
      <c r="F40" s="45">
        <v>111808060</v>
      </c>
      <c r="G40" s="45">
        <v>102824239</v>
      </c>
      <c r="H40" s="45">
        <v>35335481</v>
      </c>
      <c r="I40" s="45">
        <v>13104440</v>
      </c>
      <c r="J40" s="45">
        <v>13104440</v>
      </c>
      <c r="K40" s="45">
        <v>4383310</v>
      </c>
      <c r="L40" s="45">
        <v>11403966</v>
      </c>
      <c r="M40" s="45">
        <v>26335860</v>
      </c>
      <c r="N40" s="45">
        <v>26335860</v>
      </c>
      <c r="O40" s="45"/>
      <c r="P40" s="45"/>
      <c r="Q40" s="45"/>
      <c r="R40" s="45"/>
      <c r="S40" s="45"/>
      <c r="T40" s="45"/>
      <c r="U40" s="45"/>
      <c r="V40" s="45"/>
      <c r="W40" s="45">
        <v>26335860</v>
      </c>
      <c r="X40" s="45">
        <v>135345097</v>
      </c>
      <c r="Y40" s="45">
        <v>-109009237</v>
      </c>
      <c r="Z40" s="46">
        <v>-80.54</v>
      </c>
      <c r="AA40" s="47">
        <v>111808060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88824595</v>
      </c>
      <c r="D6" s="17"/>
      <c r="E6" s="18">
        <v>87301500</v>
      </c>
      <c r="F6" s="19">
        <v>87301500</v>
      </c>
      <c r="G6" s="19">
        <v>2661601</v>
      </c>
      <c r="H6" s="19">
        <v>4596806</v>
      </c>
      <c r="I6" s="19">
        <v>45400199</v>
      </c>
      <c r="J6" s="19">
        <v>52658606</v>
      </c>
      <c r="K6" s="19">
        <v>4193305</v>
      </c>
      <c r="L6" s="19">
        <v>4620797</v>
      </c>
      <c r="M6" s="19">
        <v>3161386</v>
      </c>
      <c r="N6" s="19">
        <v>11975488</v>
      </c>
      <c r="O6" s="19"/>
      <c r="P6" s="19"/>
      <c r="Q6" s="19"/>
      <c r="R6" s="19"/>
      <c r="S6" s="19"/>
      <c r="T6" s="19"/>
      <c r="U6" s="19"/>
      <c r="V6" s="19"/>
      <c r="W6" s="19">
        <v>64634094</v>
      </c>
      <c r="X6" s="19">
        <v>66612839</v>
      </c>
      <c r="Y6" s="19">
        <v>-1978745</v>
      </c>
      <c r="Z6" s="20">
        <v>-2.97</v>
      </c>
      <c r="AA6" s="21">
        <v>87301500</v>
      </c>
    </row>
    <row r="7" spans="1:27" ht="13.5">
      <c r="A7" s="22" t="s">
        <v>34</v>
      </c>
      <c r="B7" s="16"/>
      <c r="C7" s="17">
        <v>123074035</v>
      </c>
      <c r="D7" s="17"/>
      <c r="E7" s="18">
        <v>128262432</v>
      </c>
      <c r="F7" s="19">
        <v>128262432</v>
      </c>
      <c r="G7" s="19">
        <v>8511682</v>
      </c>
      <c r="H7" s="19">
        <v>12910048</v>
      </c>
      <c r="I7" s="19">
        <v>15194761</v>
      </c>
      <c r="J7" s="19">
        <v>36616491</v>
      </c>
      <c r="K7" s="19">
        <v>6679658</v>
      </c>
      <c r="L7" s="19">
        <v>8971259</v>
      </c>
      <c r="M7" s="19">
        <v>7268493</v>
      </c>
      <c r="N7" s="19">
        <v>22919410</v>
      </c>
      <c r="O7" s="19"/>
      <c r="P7" s="19"/>
      <c r="Q7" s="19"/>
      <c r="R7" s="19"/>
      <c r="S7" s="19"/>
      <c r="T7" s="19"/>
      <c r="U7" s="19"/>
      <c r="V7" s="19"/>
      <c r="W7" s="19">
        <v>59535901</v>
      </c>
      <c r="X7" s="19">
        <v>65145076</v>
      </c>
      <c r="Y7" s="19">
        <v>-5609175</v>
      </c>
      <c r="Z7" s="20">
        <v>-8.61</v>
      </c>
      <c r="AA7" s="21">
        <v>128262432</v>
      </c>
    </row>
    <row r="8" spans="1:27" ht="13.5">
      <c r="A8" s="22" t="s">
        <v>35</v>
      </c>
      <c r="B8" s="16"/>
      <c r="C8" s="17">
        <v>28313990</v>
      </c>
      <c r="D8" s="17"/>
      <c r="E8" s="18">
        <v>10302133</v>
      </c>
      <c r="F8" s="19">
        <v>10302133</v>
      </c>
      <c r="G8" s="19">
        <v>2141220</v>
      </c>
      <c r="H8" s="19">
        <v>1166866</v>
      </c>
      <c r="I8" s="19">
        <v>558371</v>
      </c>
      <c r="J8" s="19">
        <v>3866457</v>
      </c>
      <c r="K8" s="19">
        <v>334000</v>
      </c>
      <c r="L8" s="19">
        <v>543029</v>
      </c>
      <c r="M8" s="19">
        <v>1893363</v>
      </c>
      <c r="N8" s="19">
        <v>2770392</v>
      </c>
      <c r="O8" s="19"/>
      <c r="P8" s="19"/>
      <c r="Q8" s="19"/>
      <c r="R8" s="19"/>
      <c r="S8" s="19"/>
      <c r="T8" s="19"/>
      <c r="U8" s="19"/>
      <c r="V8" s="19"/>
      <c r="W8" s="19">
        <v>6636849</v>
      </c>
      <c r="X8" s="19">
        <v>5579328</v>
      </c>
      <c r="Y8" s="19">
        <v>1057521</v>
      </c>
      <c r="Z8" s="20">
        <v>18.95</v>
      </c>
      <c r="AA8" s="21">
        <v>10302133</v>
      </c>
    </row>
    <row r="9" spans="1:27" ht="13.5">
      <c r="A9" s="22" t="s">
        <v>36</v>
      </c>
      <c r="B9" s="16"/>
      <c r="C9" s="17">
        <v>54024010</v>
      </c>
      <c r="D9" s="17"/>
      <c r="E9" s="18">
        <v>62303000</v>
      </c>
      <c r="F9" s="19">
        <v>62303000</v>
      </c>
      <c r="G9" s="19">
        <v>19269160</v>
      </c>
      <c r="H9" s="19"/>
      <c r="I9" s="19">
        <v>388240</v>
      </c>
      <c r="J9" s="19">
        <v>19657400</v>
      </c>
      <c r="K9" s="19">
        <v>305000</v>
      </c>
      <c r="L9" s="19">
        <v>285137</v>
      </c>
      <c r="M9" s="19">
        <v>13302446</v>
      </c>
      <c r="N9" s="19">
        <v>13892583</v>
      </c>
      <c r="O9" s="19"/>
      <c r="P9" s="19"/>
      <c r="Q9" s="19"/>
      <c r="R9" s="19"/>
      <c r="S9" s="19"/>
      <c r="T9" s="19"/>
      <c r="U9" s="19"/>
      <c r="V9" s="19"/>
      <c r="W9" s="19">
        <v>33549983</v>
      </c>
      <c r="X9" s="19">
        <v>36043977</v>
      </c>
      <c r="Y9" s="19">
        <v>-2493994</v>
      </c>
      <c r="Z9" s="20">
        <v>-6.92</v>
      </c>
      <c r="AA9" s="21">
        <v>62303000</v>
      </c>
    </row>
    <row r="10" spans="1:27" ht="13.5">
      <c r="A10" s="22" t="s">
        <v>37</v>
      </c>
      <c r="B10" s="16"/>
      <c r="C10" s="17">
        <v>24750600</v>
      </c>
      <c r="D10" s="17"/>
      <c r="E10" s="18">
        <v>31525000</v>
      </c>
      <c r="F10" s="19">
        <v>31525000</v>
      </c>
      <c r="G10" s="19">
        <v>6500000</v>
      </c>
      <c r="H10" s="19"/>
      <c r="I10" s="19"/>
      <c r="J10" s="19">
        <v>6500000</v>
      </c>
      <c r="K10" s="19"/>
      <c r="L10" s="19"/>
      <c r="M10" s="19">
        <v>11000000</v>
      </c>
      <c r="N10" s="19">
        <v>11000000</v>
      </c>
      <c r="O10" s="19"/>
      <c r="P10" s="19"/>
      <c r="Q10" s="19"/>
      <c r="R10" s="19"/>
      <c r="S10" s="19"/>
      <c r="T10" s="19"/>
      <c r="U10" s="19"/>
      <c r="V10" s="19"/>
      <c r="W10" s="19">
        <v>17500000</v>
      </c>
      <c r="X10" s="19">
        <v>18357000</v>
      </c>
      <c r="Y10" s="19">
        <v>-857000</v>
      </c>
      <c r="Z10" s="20">
        <v>-4.67</v>
      </c>
      <c r="AA10" s="21">
        <v>31525000</v>
      </c>
    </row>
    <row r="11" spans="1:27" ht="13.5">
      <c r="A11" s="22" t="s">
        <v>38</v>
      </c>
      <c r="B11" s="16"/>
      <c r="C11" s="17">
        <v>10422611</v>
      </c>
      <c r="D11" s="17"/>
      <c r="E11" s="18">
        <v>8951101</v>
      </c>
      <c r="F11" s="19">
        <v>8951101</v>
      </c>
      <c r="G11" s="19">
        <v>306880</v>
      </c>
      <c r="H11" s="19">
        <v>143368</v>
      </c>
      <c r="I11" s="19">
        <v>799969</v>
      </c>
      <c r="J11" s="19">
        <v>1250217</v>
      </c>
      <c r="K11" s="19">
        <v>1277000</v>
      </c>
      <c r="L11" s="19">
        <v>1603703</v>
      </c>
      <c r="M11" s="19">
        <v>181494</v>
      </c>
      <c r="N11" s="19">
        <v>3062197</v>
      </c>
      <c r="O11" s="19"/>
      <c r="P11" s="19"/>
      <c r="Q11" s="19"/>
      <c r="R11" s="19"/>
      <c r="S11" s="19"/>
      <c r="T11" s="19"/>
      <c r="U11" s="19"/>
      <c r="V11" s="19"/>
      <c r="W11" s="19">
        <v>4312414</v>
      </c>
      <c r="X11" s="19">
        <v>3195745</v>
      </c>
      <c r="Y11" s="19">
        <v>1116669</v>
      </c>
      <c r="Z11" s="20">
        <v>34.94</v>
      </c>
      <c r="AA11" s="21">
        <v>8951101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-256957198</v>
      </c>
      <c r="D14" s="17"/>
      <c r="E14" s="18">
        <v>-280080215</v>
      </c>
      <c r="F14" s="19">
        <v>-280080215</v>
      </c>
      <c r="G14" s="19">
        <v>-7743386</v>
      </c>
      <c r="H14" s="19">
        <v>-15207462</v>
      </c>
      <c r="I14" s="19">
        <v>-11795323</v>
      </c>
      <c r="J14" s="19">
        <v>-34746171</v>
      </c>
      <c r="K14" s="19">
        <v>-6875292</v>
      </c>
      <c r="L14" s="19">
        <v>-13762617</v>
      </c>
      <c r="M14" s="19">
        <v>-22998572</v>
      </c>
      <c r="N14" s="19">
        <v>-43636481</v>
      </c>
      <c r="O14" s="19"/>
      <c r="P14" s="19"/>
      <c r="Q14" s="19"/>
      <c r="R14" s="19"/>
      <c r="S14" s="19"/>
      <c r="T14" s="19"/>
      <c r="U14" s="19"/>
      <c r="V14" s="19"/>
      <c r="W14" s="19">
        <v>-78382652</v>
      </c>
      <c r="X14" s="19">
        <v>-139777927</v>
      </c>
      <c r="Y14" s="19">
        <v>61395275</v>
      </c>
      <c r="Z14" s="20">
        <v>-43.92</v>
      </c>
      <c r="AA14" s="21">
        <v>-280080215</v>
      </c>
    </row>
    <row r="15" spans="1:27" ht="13.5">
      <c r="A15" s="22" t="s">
        <v>42</v>
      </c>
      <c r="B15" s="16"/>
      <c r="C15" s="17">
        <v>-803936</v>
      </c>
      <c r="D15" s="17"/>
      <c r="E15" s="18">
        <v>-1956387</v>
      </c>
      <c r="F15" s="19">
        <v>-1956387</v>
      </c>
      <c r="G15" s="19">
        <v>-11404973</v>
      </c>
      <c r="H15" s="19">
        <v>-12562000</v>
      </c>
      <c r="I15" s="19">
        <v>-10110613</v>
      </c>
      <c r="J15" s="19">
        <v>-34077586</v>
      </c>
      <c r="K15" s="19">
        <v>-37000</v>
      </c>
      <c r="L15" s="19"/>
      <c r="M15" s="19">
        <v>-28949</v>
      </c>
      <c r="N15" s="19">
        <v>-65949</v>
      </c>
      <c r="O15" s="19"/>
      <c r="P15" s="19"/>
      <c r="Q15" s="19"/>
      <c r="R15" s="19"/>
      <c r="S15" s="19"/>
      <c r="T15" s="19"/>
      <c r="U15" s="19"/>
      <c r="V15" s="19"/>
      <c r="W15" s="19">
        <v>-34143535</v>
      </c>
      <c r="X15" s="19">
        <v>-1157151</v>
      </c>
      <c r="Y15" s="19">
        <v>-32986384</v>
      </c>
      <c r="Z15" s="20">
        <v>2850.66</v>
      </c>
      <c r="AA15" s="21">
        <v>-1956387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71648707</v>
      </c>
      <c r="D17" s="25">
        <f>SUM(D6:D16)</f>
        <v>0</v>
      </c>
      <c r="E17" s="26">
        <f t="shared" si="0"/>
        <v>46608564</v>
      </c>
      <c r="F17" s="27">
        <f t="shared" si="0"/>
        <v>46608564</v>
      </c>
      <c r="G17" s="27">
        <f t="shared" si="0"/>
        <v>20242184</v>
      </c>
      <c r="H17" s="27">
        <f t="shared" si="0"/>
        <v>-8952374</v>
      </c>
      <c r="I17" s="27">
        <f t="shared" si="0"/>
        <v>40435604</v>
      </c>
      <c r="J17" s="27">
        <f t="shared" si="0"/>
        <v>51725414</v>
      </c>
      <c r="K17" s="27">
        <f t="shared" si="0"/>
        <v>5876671</v>
      </c>
      <c r="L17" s="27">
        <f t="shared" si="0"/>
        <v>2261308</v>
      </c>
      <c r="M17" s="27">
        <f t="shared" si="0"/>
        <v>13779661</v>
      </c>
      <c r="N17" s="27">
        <f t="shared" si="0"/>
        <v>21917640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73643054</v>
      </c>
      <c r="X17" s="27">
        <f t="shared" si="0"/>
        <v>53998887</v>
      </c>
      <c r="Y17" s="27">
        <f t="shared" si="0"/>
        <v>19644167</v>
      </c>
      <c r="Z17" s="28">
        <f>+IF(X17&lt;&gt;0,+(Y17/X17)*100,0)</f>
        <v>36.37883684528535</v>
      </c>
      <c r="AA17" s="29">
        <f>SUM(AA6:AA16)</f>
        <v>46608564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-33425773</v>
      </c>
      <c r="D26" s="17"/>
      <c r="E26" s="18">
        <v>-45225001</v>
      </c>
      <c r="F26" s="19">
        <v>-45225001</v>
      </c>
      <c r="G26" s="19">
        <v>-7512590</v>
      </c>
      <c r="H26" s="19">
        <v>-3048000</v>
      </c>
      <c r="I26" s="19">
        <v>-1388459</v>
      </c>
      <c r="J26" s="19">
        <v>-11949049</v>
      </c>
      <c r="K26" s="19">
        <v>-118000</v>
      </c>
      <c r="L26" s="19">
        <v>-919764</v>
      </c>
      <c r="M26" s="19">
        <v>-4607529</v>
      </c>
      <c r="N26" s="19">
        <v>-5645293</v>
      </c>
      <c r="O26" s="19"/>
      <c r="P26" s="19"/>
      <c r="Q26" s="19"/>
      <c r="R26" s="19"/>
      <c r="S26" s="19"/>
      <c r="T26" s="19"/>
      <c r="U26" s="19"/>
      <c r="V26" s="19"/>
      <c r="W26" s="19">
        <v>-17594342</v>
      </c>
      <c r="X26" s="19">
        <v>-22498978</v>
      </c>
      <c r="Y26" s="19">
        <v>4904636</v>
      </c>
      <c r="Z26" s="20">
        <v>-21.8</v>
      </c>
      <c r="AA26" s="21">
        <v>-45225001</v>
      </c>
    </row>
    <row r="27" spans="1:27" ht="13.5">
      <c r="A27" s="23" t="s">
        <v>51</v>
      </c>
      <c r="B27" s="24"/>
      <c r="C27" s="25">
        <f aca="true" t="shared" si="1" ref="C27:Y27">SUM(C21:C26)</f>
        <v>-33425773</v>
      </c>
      <c r="D27" s="25">
        <f>SUM(D21:D26)</f>
        <v>0</v>
      </c>
      <c r="E27" s="26">
        <f t="shared" si="1"/>
        <v>-45225001</v>
      </c>
      <c r="F27" s="27">
        <f t="shared" si="1"/>
        <v>-45225001</v>
      </c>
      <c r="G27" s="27">
        <f t="shared" si="1"/>
        <v>-7512590</v>
      </c>
      <c r="H27" s="27">
        <f t="shared" si="1"/>
        <v>-3048000</v>
      </c>
      <c r="I27" s="27">
        <f t="shared" si="1"/>
        <v>-1388459</v>
      </c>
      <c r="J27" s="27">
        <f t="shared" si="1"/>
        <v>-11949049</v>
      </c>
      <c r="K27" s="27">
        <f t="shared" si="1"/>
        <v>-118000</v>
      </c>
      <c r="L27" s="27">
        <f t="shared" si="1"/>
        <v>-919764</v>
      </c>
      <c r="M27" s="27">
        <f t="shared" si="1"/>
        <v>-4607529</v>
      </c>
      <c r="N27" s="27">
        <f t="shared" si="1"/>
        <v>-5645293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-17594342</v>
      </c>
      <c r="X27" s="27">
        <f t="shared" si="1"/>
        <v>-22498978</v>
      </c>
      <c r="Y27" s="27">
        <f t="shared" si="1"/>
        <v>4904636</v>
      </c>
      <c r="Z27" s="28">
        <f>+IF(X27&lt;&gt;0,+(Y27/X27)*100,0)</f>
        <v>-21.799372398159598</v>
      </c>
      <c r="AA27" s="29">
        <f>SUM(AA21:AA26)</f>
        <v>-45225001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-2571435</v>
      </c>
      <c r="D35" s="17"/>
      <c r="E35" s="18">
        <v>-1089294</v>
      </c>
      <c r="F35" s="19">
        <v>-1089294</v>
      </c>
      <c r="G35" s="19">
        <v>-177483</v>
      </c>
      <c r="H35" s="19">
        <v>-185000</v>
      </c>
      <c r="I35" s="19">
        <v>-156619</v>
      </c>
      <c r="J35" s="19">
        <v>-519102</v>
      </c>
      <c r="K35" s="19">
        <v>-27310</v>
      </c>
      <c r="L35" s="19">
        <v>-150849</v>
      </c>
      <c r="M35" s="19">
        <v>-151704</v>
      </c>
      <c r="N35" s="19">
        <v>-329863</v>
      </c>
      <c r="O35" s="19"/>
      <c r="P35" s="19"/>
      <c r="Q35" s="19"/>
      <c r="R35" s="19"/>
      <c r="S35" s="19"/>
      <c r="T35" s="19"/>
      <c r="U35" s="19"/>
      <c r="V35" s="19"/>
      <c r="W35" s="19">
        <v>-848965</v>
      </c>
      <c r="X35" s="19">
        <v>-587001</v>
      </c>
      <c r="Y35" s="19">
        <v>-261964</v>
      </c>
      <c r="Z35" s="20">
        <v>44.63</v>
      </c>
      <c r="AA35" s="21">
        <v>-1089294</v>
      </c>
    </row>
    <row r="36" spans="1:27" ht="13.5">
      <c r="A36" s="23" t="s">
        <v>57</v>
      </c>
      <c r="B36" s="24"/>
      <c r="C36" s="25">
        <f aca="true" t="shared" si="2" ref="C36:Y36">SUM(C31:C35)</f>
        <v>-2571435</v>
      </c>
      <c r="D36" s="25">
        <f>SUM(D31:D35)</f>
        <v>0</v>
      </c>
      <c r="E36" s="26">
        <f t="shared" si="2"/>
        <v>-1089294</v>
      </c>
      <c r="F36" s="27">
        <f t="shared" si="2"/>
        <v>-1089294</v>
      </c>
      <c r="G36" s="27">
        <f t="shared" si="2"/>
        <v>-177483</v>
      </c>
      <c r="H36" s="27">
        <f t="shared" si="2"/>
        <v>-185000</v>
      </c>
      <c r="I36" s="27">
        <f t="shared" si="2"/>
        <v>-156619</v>
      </c>
      <c r="J36" s="27">
        <f t="shared" si="2"/>
        <v>-519102</v>
      </c>
      <c r="K36" s="27">
        <f t="shared" si="2"/>
        <v>-27310</v>
      </c>
      <c r="L36" s="27">
        <f t="shared" si="2"/>
        <v>-150849</v>
      </c>
      <c r="M36" s="27">
        <f t="shared" si="2"/>
        <v>-151704</v>
      </c>
      <c r="N36" s="27">
        <f t="shared" si="2"/>
        <v>-329863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-848965</v>
      </c>
      <c r="X36" s="27">
        <f t="shared" si="2"/>
        <v>-587001</v>
      </c>
      <c r="Y36" s="27">
        <f t="shared" si="2"/>
        <v>-261964</v>
      </c>
      <c r="Z36" s="28">
        <f>+IF(X36&lt;&gt;0,+(Y36/X36)*100,0)</f>
        <v>44.62752192926418</v>
      </c>
      <c r="AA36" s="29">
        <f>SUM(AA31:AA35)</f>
        <v>-1089294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35651499</v>
      </c>
      <c r="D38" s="31">
        <f>+D17+D27+D36</f>
        <v>0</v>
      </c>
      <c r="E38" s="32">
        <f t="shared" si="3"/>
        <v>294269</v>
      </c>
      <c r="F38" s="33">
        <f t="shared" si="3"/>
        <v>294269</v>
      </c>
      <c r="G38" s="33">
        <f t="shared" si="3"/>
        <v>12552111</v>
      </c>
      <c r="H38" s="33">
        <f t="shared" si="3"/>
        <v>-12185374</v>
      </c>
      <c r="I38" s="33">
        <f t="shared" si="3"/>
        <v>38890526</v>
      </c>
      <c r="J38" s="33">
        <f t="shared" si="3"/>
        <v>39257263</v>
      </c>
      <c r="K38" s="33">
        <f t="shared" si="3"/>
        <v>5731361</v>
      </c>
      <c r="L38" s="33">
        <f t="shared" si="3"/>
        <v>1190695</v>
      </c>
      <c r="M38" s="33">
        <f t="shared" si="3"/>
        <v>9020428</v>
      </c>
      <c r="N38" s="33">
        <f t="shared" si="3"/>
        <v>15942484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55199747</v>
      </c>
      <c r="X38" s="33">
        <f t="shared" si="3"/>
        <v>30912908</v>
      </c>
      <c r="Y38" s="33">
        <f t="shared" si="3"/>
        <v>24286839</v>
      </c>
      <c r="Z38" s="34">
        <f>+IF(X38&lt;&gt;0,+(Y38/X38)*100,0)</f>
        <v>78.5653649925138</v>
      </c>
      <c r="AA38" s="35">
        <f>+AA17+AA27+AA36</f>
        <v>294269</v>
      </c>
    </row>
    <row r="39" spans="1:27" ht="13.5">
      <c r="A39" s="22" t="s">
        <v>59</v>
      </c>
      <c r="B39" s="16"/>
      <c r="C39" s="31">
        <v>52715848</v>
      </c>
      <c r="D39" s="31"/>
      <c r="E39" s="32">
        <v>43401488</v>
      </c>
      <c r="F39" s="33">
        <v>43401488</v>
      </c>
      <c r="G39" s="33">
        <v>88367345</v>
      </c>
      <c r="H39" s="33">
        <v>100919456</v>
      </c>
      <c r="I39" s="33">
        <v>88734082</v>
      </c>
      <c r="J39" s="33">
        <v>88367345</v>
      </c>
      <c r="K39" s="33">
        <v>127624608</v>
      </c>
      <c r="L39" s="33">
        <v>133355969</v>
      </c>
      <c r="M39" s="33">
        <v>134546664</v>
      </c>
      <c r="N39" s="33">
        <v>127624608</v>
      </c>
      <c r="O39" s="33"/>
      <c r="P39" s="33"/>
      <c r="Q39" s="33"/>
      <c r="R39" s="33"/>
      <c r="S39" s="33"/>
      <c r="T39" s="33"/>
      <c r="U39" s="33"/>
      <c r="V39" s="33"/>
      <c r="W39" s="33">
        <v>88367345</v>
      </c>
      <c r="X39" s="33">
        <v>43401488</v>
      </c>
      <c r="Y39" s="33">
        <v>44965857</v>
      </c>
      <c r="Z39" s="34">
        <v>103.6</v>
      </c>
      <c r="AA39" s="35">
        <v>43401488</v>
      </c>
    </row>
    <row r="40" spans="1:27" ht="13.5">
      <c r="A40" s="41" t="s">
        <v>60</v>
      </c>
      <c r="B40" s="42"/>
      <c r="C40" s="43">
        <v>88367347</v>
      </c>
      <c r="D40" s="43"/>
      <c r="E40" s="44">
        <v>43695759</v>
      </c>
      <c r="F40" s="45">
        <v>43695759</v>
      </c>
      <c r="G40" s="45">
        <v>100919456</v>
      </c>
      <c r="H40" s="45">
        <v>88734082</v>
      </c>
      <c r="I40" s="45">
        <v>127624608</v>
      </c>
      <c r="J40" s="45">
        <v>127624608</v>
      </c>
      <c r="K40" s="45">
        <v>133355969</v>
      </c>
      <c r="L40" s="45">
        <v>134546664</v>
      </c>
      <c r="M40" s="45">
        <v>143567092</v>
      </c>
      <c r="N40" s="45">
        <v>143567092</v>
      </c>
      <c r="O40" s="45"/>
      <c r="P40" s="45"/>
      <c r="Q40" s="45"/>
      <c r="R40" s="45"/>
      <c r="S40" s="45"/>
      <c r="T40" s="45"/>
      <c r="U40" s="45"/>
      <c r="V40" s="45"/>
      <c r="W40" s="45">
        <v>143567092</v>
      </c>
      <c r="X40" s="45">
        <v>74314398</v>
      </c>
      <c r="Y40" s="45">
        <v>69252694</v>
      </c>
      <c r="Z40" s="46">
        <v>93.19</v>
      </c>
      <c r="AA40" s="47">
        <v>43695759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4585435</v>
      </c>
      <c r="D6" s="17"/>
      <c r="E6" s="18">
        <v>41224512</v>
      </c>
      <c r="F6" s="19">
        <v>41224512</v>
      </c>
      <c r="G6" s="19">
        <v>795572</v>
      </c>
      <c r="H6" s="19">
        <v>571188</v>
      </c>
      <c r="I6" s="19">
        <v>1130543</v>
      </c>
      <c r="J6" s="19">
        <v>2497303</v>
      </c>
      <c r="K6" s="19">
        <v>834933</v>
      </c>
      <c r="L6" s="19">
        <v>893359</v>
      </c>
      <c r="M6" s="19">
        <v>445010</v>
      </c>
      <c r="N6" s="19">
        <v>2173302</v>
      </c>
      <c r="O6" s="19"/>
      <c r="P6" s="19"/>
      <c r="Q6" s="19"/>
      <c r="R6" s="19"/>
      <c r="S6" s="19"/>
      <c r="T6" s="19"/>
      <c r="U6" s="19"/>
      <c r="V6" s="19"/>
      <c r="W6" s="19">
        <v>4670605</v>
      </c>
      <c r="X6" s="19">
        <v>30068606</v>
      </c>
      <c r="Y6" s="19">
        <v>-25398001</v>
      </c>
      <c r="Z6" s="20">
        <v>-84.47</v>
      </c>
      <c r="AA6" s="21">
        <v>41224512</v>
      </c>
    </row>
    <row r="7" spans="1:27" ht="13.5">
      <c r="A7" s="22" t="s">
        <v>34</v>
      </c>
      <c r="B7" s="16"/>
      <c r="C7" s="17">
        <v>625449</v>
      </c>
      <c r="D7" s="17"/>
      <c r="E7" s="18">
        <v>3493134</v>
      </c>
      <c r="F7" s="19">
        <v>3493134</v>
      </c>
      <c r="G7" s="19">
        <v>-552340</v>
      </c>
      <c r="H7" s="19">
        <v>-66449</v>
      </c>
      <c r="I7" s="19">
        <v>-343522</v>
      </c>
      <c r="J7" s="19">
        <v>-962311</v>
      </c>
      <c r="K7" s="19">
        <v>42619</v>
      </c>
      <c r="L7" s="19">
        <v>-346282</v>
      </c>
      <c r="M7" s="19">
        <v>-44915</v>
      </c>
      <c r="N7" s="19">
        <v>-348578</v>
      </c>
      <c r="O7" s="19"/>
      <c r="P7" s="19"/>
      <c r="Q7" s="19"/>
      <c r="R7" s="19"/>
      <c r="S7" s="19"/>
      <c r="T7" s="19"/>
      <c r="U7" s="19"/>
      <c r="V7" s="19"/>
      <c r="W7" s="19">
        <v>-1310889</v>
      </c>
      <c r="X7" s="19">
        <v>1774656</v>
      </c>
      <c r="Y7" s="19">
        <v>-3085545</v>
      </c>
      <c r="Z7" s="20">
        <v>-173.87</v>
      </c>
      <c r="AA7" s="21">
        <v>3493134</v>
      </c>
    </row>
    <row r="8" spans="1:27" ht="13.5">
      <c r="A8" s="22" t="s">
        <v>35</v>
      </c>
      <c r="B8" s="16"/>
      <c r="C8" s="17">
        <v>84685030</v>
      </c>
      <c r="D8" s="17"/>
      <c r="E8" s="18">
        <v>9468860</v>
      </c>
      <c r="F8" s="19">
        <v>9468860</v>
      </c>
      <c r="G8" s="19">
        <v>8709278</v>
      </c>
      <c r="H8" s="19">
        <v>5950622</v>
      </c>
      <c r="I8" s="19">
        <v>4581716</v>
      </c>
      <c r="J8" s="19">
        <v>19241616</v>
      </c>
      <c r="K8" s="19">
        <v>5110854</v>
      </c>
      <c r="L8" s="19">
        <v>6074048</v>
      </c>
      <c r="M8" s="19">
        <v>517815</v>
      </c>
      <c r="N8" s="19">
        <v>11702717</v>
      </c>
      <c r="O8" s="19"/>
      <c r="P8" s="19"/>
      <c r="Q8" s="19"/>
      <c r="R8" s="19"/>
      <c r="S8" s="19"/>
      <c r="T8" s="19"/>
      <c r="U8" s="19"/>
      <c r="V8" s="19"/>
      <c r="W8" s="19">
        <v>30944333</v>
      </c>
      <c r="X8" s="19">
        <v>5065267</v>
      </c>
      <c r="Y8" s="19">
        <v>25879066</v>
      </c>
      <c r="Z8" s="20">
        <v>510.91</v>
      </c>
      <c r="AA8" s="21">
        <v>9468860</v>
      </c>
    </row>
    <row r="9" spans="1:27" ht="13.5">
      <c r="A9" s="22" t="s">
        <v>36</v>
      </c>
      <c r="B9" s="16"/>
      <c r="C9" s="17">
        <v>173795056</v>
      </c>
      <c r="D9" s="17"/>
      <c r="E9" s="18">
        <v>95039000</v>
      </c>
      <c r="F9" s="19">
        <v>95039000</v>
      </c>
      <c r="G9" s="19">
        <v>37705000</v>
      </c>
      <c r="H9" s="19">
        <v>1825000</v>
      </c>
      <c r="I9" s="19"/>
      <c r="J9" s="19">
        <v>39530000</v>
      </c>
      <c r="K9" s="19"/>
      <c r="L9" s="19"/>
      <c r="M9" s="19">
        <v>30164000</v>
      </c>
      <c r="N9" s="19">
        <v>30164000</v>
      </c>
      <c r="O9" s="19"/>
      <c r="P9" s="19"/>
      <c r="Q9" s="19"/>
      <c r="R9" s="19"/>
      <c r="S9" s="19"/>
      <c r="T9" s="19"/>
      <c r="U9" s="19"/>
      <c r="V9" s="19"/>
      <c r="W9" s="19">
        <v>69694000</v>
      </c>
      <c r="X9" s="19">
        <v>71279250</v>
      </c>
      <c r="Y9" s="19">
        <v>-1585250</v>
      </c>
      <c r="Z9" s="20">
        <v>-2.22</v>
      </c>
      <c r="AA9" s="21">
        <v>95039000</v>
      </c>
    </row>
    <row r="10" spans="1:27" ht="13.5">
      <c r="A10" s="22" t="s">
        <v>37</v>
      </c>
      <c r="B10" s="16"/>
      <c r="C10" s="17">
        <v>8400000</v>
      </c>
      <c r="D10" s="17"/>
      <c r="E10" s="18">
        <v>58279640</v>
      </c>
      <c r="F10" s="19">
        <v>58279640</v>
      </c>
      <c r="G10" s="19">
        <v>6500000</v>
      </c>
      <c r="H10" s="19"/>
      <c r="I10" s="19"/>
      <c r="J10" s="19">
        <v>6500000</v>
      </c>
      <c r="K10" s="19"/>
      <c r="L10" s="19"/>
      <c r="M10" s="19">
        <v>8000000</v>
      </c>
      <c r="N10" s="19">
        <v>8000000</v>
      </c>
      <c r="O10" s="19"/>
      <c r="P10" s="19"/>
      <c r="Q10" s="19"/>
      <c r="R10" s="19"/>
      <c r="S10" s="19"/>
      <c r="T10" s="19"/>
      <c r="U10" s="19"/>
      <c r="V10" s="19"/>
      <c r="W10" s="19">
        <v>14500000</v>
      </c>
      <c r="X10" s="19">
        <v>34967784</v>
      </c>
      <c r="Y10" s="19">
        <v>-20467784</v>
      </c>
      <c r="Z10" s="20">
        <v>-58.53</v>
      </c>
      <c r="AA10" s="21">
        <v>58279640</v>
      </c>
    </row>
    <row r="11" spans="1:27" ht="13.5">
      <c r="A11" s="22" t="s">
        <v>38</v>
      </c>
      <c r="B11" s="16"/>
      <c r="C11" s="17">
        <v>6872906</v>
      </c>
      <c r="D11" s="17"/>
      <c r="E11" s="18">
        <v>7000004</v>
      </c>
      <c r="F11" s="19">
        <v>7000004</v>
      </c>
      <c r="G11" s="19">
        <v>464208</v>
      </c>
      <c r="H11" s="19">
        <v>766790</v>
      </c>
      <c r="I11" s="19">
        <v>315619</v>
      </c>
      <c r="J11" s="19">
        <v>1546617</v>
      </c>
      <c r="K11" s="19">
        <v>1301955</v>
      </c>
      <c r="L11" s="19">
        <v>785618</v>
      </c>
      <c r="M11" s="19">
        <v>413853</v>
      </c>
      <c r="N11" s="19">
        <v>2501426</v>
      </c>
      <c r="O11" s="19"/>
      <c r="P11" s="19"/>
      <c r="Q11" s="19"/>
      <c r="R11" s="19"/>
      <c r="S11" s="19"/>
      <c r="T11" s="19"/>
      <c r="U11" s="19"/>
      <c r="V11" s="19"/>
      <c r="W11" s="19">
        <v>4048043</v>
      </c>
      <c r="X11" s="19">
        <v>3110312</v>
      </c>
      <c r="Y11" s="19">
        <v>937731</v>
      </c>
      <c r="Z11" s="20">
        <v>30.15</v>
      </c>
      <c r="AA11" s="21">
        <v>7000004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-241854513</v>
      </c>
      <c r="D14" s="17"/>
      <c r="E14" s="18">
        <v>-109361400</v>
      </c>
      <c r="F14" s="19">
        <v>-109361400</v>
      </c>
      <c r="G14" s="19">
        <v>-11848258</v>
      </c>
      <c r="H14" s="19">
        <v>-14678116</v>
      </c>
      <c r="I14" s="19">
        <v>-13568518</v>
      </c>
      <c r="J14" s="19">
        <v>-40094892</v>
      </c>
      <c r="K14" s="19">
        <v>-23410606</v>
      </c>
      <c r="L14" s="19">
        <v>-14756295</v>
      </c>
      <c r="M14" s="19">
        <v>-22214254</v>
      </c>
      <c r="N14" s="19">
        <v>-60381155</v>
      </c>
      <c r="O14" s="19"/>
      <c r="P14" s="19"/>
      <c r="Q14" s="19"/>
      <c r="R14" s="19"/>
      <c r="S14" s="19"/>
      <c r="T14" s="19"/>
      <c r="U14" s="19"/>
      <c r="V14" s="19"/>
      <c r="W14" s="19">
        <v>-100476047</v>
      </c>
      <c r="X14" s="19">
        <v>-54680700</v>
      </c>
      <c r="Y14" s="19">
        <v>-45795347</v>
      </c>
      <c r="Z14" s="20">
        <v>83.75</v>
      </c>
      <c r="AA14" s="21">
        <v>-109361400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-378344</v>
      </c>
      <c r="D16" s="17"/>
      <c r="E16" s="18">
        <v>-4434996</v>
      </c>
      <c r="F16" s="19">
        <v>-4434996</v>
      </c>
      <c r="G16" s="19">
        <v>-37511</v>
      </c>
      <c r="H16" s="19">
        <v>-219408</v>
      </c>
      <c r="I16" s="19">
        <v>-229070</v>
      </c>
      <c r="J16" s="19">
        <v>-485989</v>
      </c>
      <c r="K16" s="19">
        <v>-454053</v>
      </c>
      <c r="L16" s="19">
        <v>-481213</v>
      </c>
      <c r="M16" s="19">
        <v>-299461</v>
      </c>
      <c r="N16" s="19">
        <v>-1234727</v>
      </c>
      <c r="O16" s="19"/>
      <c r="P16" s="19"/>
      <c r="Q16" s="19"/>
      <c r="R16" s="19"/>
      <c r="S16" s="19"/>
      <c r="T16" s="19"/>
      <c r="U16" s="19"/>
      <c r="V16" s="19"/>
      <c r="W16" s="19">
        <v>-1720716</v>
      </c>
      <c r="X16" s="19">
        <v>-2217498</v>
      </c>
      <c r="Y16" s="19">
        <v>496782</v>
      </c>
      <c r="Z16" s="20">
        <v>-22.4</v>
      </c>
      <c r="AA16" s="21">
        <v>-4434996</v>
      </c>
    </row>
    <row r="17" spans="1:27" ht="13.5">
      <c r="A17" s="23" t="s">
        <v>44</v>
      </c>
      <c r="B17" s="24"/>
      <c r="C17" s="25">
        <f aca="true" t="shared" si="0" ref="C17:Y17">SUM(C6:C16)</f>
        <v>36731019</v>
      </c>
      <c r="D17" s="25">
        <f>SUM(D6:D16)</f>
        <v>0</v>
      </c>
      <c r="E17" s="26">
        <f t="shared" si="0"/>
        <v>100708754</v>
      </c>
      <c r="F17" s="27">
        <f t="shared" si="0"/>
        <v>100708754</v>
      </c>
      <c r="G17" s="27">
        <f t="shared" si="0"/>
        <v>41735949</v>
      </c>
      <c r="H17" s="27">
        <f t="shared" si="0"/>
        <v>-5850373</v>
      </c>
      <c r="I17" s="27">
        <f t="shared" si="0"/>
        <v>-8113232</v>
      </c>
      <c r="J17" s="27">
        <f t="shared" si="0"/>
        <v>27772344</v>
      </c>
      <c r="K17" s="27">
        <f t="shared" si="0"/>
        <v>-16574298</v>
      </c>
      <c r="L17" s="27">
        <f t="shared" si="0"/>
        <v>-7830765</v>
      </c>
      <c r="M17" s="27">
        <f t="shared" si="0"/>
        <v>16982048</v>
      </c>
      <c r="N17" s="27">
        <f t="shared" si="0"/>
        <v>-7423015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20349329</v>
      </c>
      <c r="X17" s="27">
        <f t="shared" si="0"/>
        <v>89367677</v>
      </c>
      <c r="Y17" s="27">
        <f t="shared" si="0"/>
        <v>-69018348</v>
      </c>
      <c r="Z17" s="28">
        <f>+IF(X17&lt;&gt;0,+(Y17/X17)*100,0)</f>
        <v>-77.22965429659764</v>
      </c>
      <c r="AA17" s="29">
        <f>SUM(AA6:AA16)</f>
        <v>100708754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>
        <v>-3541255</v>
      </c>
      <c r="M21" s="19">
        <v>-122401</v>
      </c>
      <c r="N21" s="36">
        <v>-3663656</v>
      </c>
      <c r="O21" s="36"/>
      <c r="P21" s="36"/>
      <c r="Q21" s="19"/>
      <c r="R21" s="36"/>
      <c r="S21" s="36"/>
      <c r="T21" s="19"/>
      <c r="U21" s="36"/>
      <c r="V21" s="36"/>
      <c r="W21" s="36">
        <v>-3663656</v>
      </c>
      <c r="X21" s="19"/>
      <c r="Y21" s="36">
        <v>-3663656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-65912350</v>
      </c>
      <c r="F26" s="19">
        <v>-65912350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-39547410</v>
      </c>
      <c r="Y26" s="19">
        <v>39547410</v>
      </c>
      <c r="Z26" s="20">
        <v>-100</v>
      </c>
      <c r="AA26" s="21">
        <v>-65912350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-65912350</v>
      </c>
      <c r="F27" s="27">
        <f t="shared" si="1"/>
        <v>-65912350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-3541255</v>
      </c>
      <c r="M27" s="27">
        <f t="shared" si="1"/>
        <v>-122401</v>
      </c>
      <c r="N27" s="27">
        <f t="shared" si="1"/>
        <v>-3663656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-3663656</v>
      </c>
      <c r="X27" s="27">
        <f t="shared" si="1"/>
        <v>-39547410</v>
      </c>
      <c r="Y27" s="27">
        <f t="shared" si="1"/>
        <v>35883754</v>
      </c>
      <c r="Z27" s="28">
        <f>+IF(X27&lt;&gt;0,+(Y27/X27)*100,0)</f>
        <v>-90.73604061555484</v>
      </c>
      <c r="AA27" s="29">
        <f>SUM(AA21:AA26)</f>
        <v>-65912350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36731019</v>
      </c>
      <c r="D38" s="31">
        <f>+D17+D27+D36</f>
        <v>0</v>
      </c>
      <c r="E38" s="32">
        <f t="shared" si="3"/>
        <v>34796404</v>
      </c>
      <c r="F38" s="33">
        <f t="shared" si="3"/>
        <v>34796404</v>
      </c>
      <c r="G38" s="33">
        <f t="shared" si="3"/>
        <v>41735949</v>
      </c>
      <c r="H38" s="33">
        <f t="shared" si="3"/>
        <v>-5850373</v>
      </c>
      <c r="I38" s="33">
        <f t="shared" si="3"/>
        <v>-8113232</v>
      </c>
      <c r="J38" s="33">
        <f t="shared" si="3"/>
        <v>27772344</v>
      </c>
      <c r="K38" s="33">
        <f t="shared" si="3"/>
        <v>-16574298</v>
      </c>
      <c r="L38" s="33">
        <f t="shared" si="3"/>
        <v>-11372020</v>
      </c>
      <c r="M38" s="33">
        <f t="shared" si="3"/>
        <v>16859647</v>
      </c>
      <c r="N38" s="33">
        <f t="shared" si="3"/>
        <v>-11086671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16685673</v>
      </c>
      <c r="X38" s="33">
        <f t="shared" si="3"/>
        <v>49820267</v>
      </c>
      <c r="Y38" s="33">
        <f t="shared" si="3"/>
        <v>-33134594</v>
      </c>
      <c r="Z38" s="34">
        <f>+IF(X38&lt;&gt;0,+(Y38/X38)*100,0)</f>
        <v>-66.5082625912061</v>
      </c>
      <c r="AA38" s="35">
        <f>+AA17+AA27+AA36</f>
        <v>34796404</v>
      </c>
    </row>
    <row r="39" spans="1:27" ht="13.5">
      <c r="A39" s="22" t="s">
        <v>59</v>
      </c>
      <c r="B39" s="16"/>
      <c r="C39" s="31">
        <v>103229763</v>
      </c>
      <c r="D39" s="31"/>
      <c r="E39" s="32">
        <v>53172424</v>
      </c>
      <c r="F39" s="33">
        <v>53172424</v>
      </c>
      <c r="G39" s="33">
        <v>144865493</v>
      </c>
      <c r="H39" s="33">
        <v>186601442</v>
      </c>
      <c r="I39" s="33">
        <v>180751069</v>
      </c>
      <c r="J39" s="33">
        <v>144865493</v>
      </c>
      <c r="K39" s="33">
        <v>172637837</v>
      </c>
      <c r="L39" s="33">
        <v>156063539</v>
      </c>
      <c r="M39" s="33">
        <v>144691519</v>
      </c>
      <c r="N39" s="33">
        <v>172637837</v>
      </c>
      <c r="O39" s="33"/>
      <c r="P39" s="33"/>
      <c r="Q39" s="33"/>
      <c r="R39" s="33"/>
      <c r="S39" s="33"/>
      <c r="T39" s="33"/>
      <c r="U39" s="33"/>
      <c r="V39" s="33"/>
      <c r="W39" s="33">
        <v>144865493</v>
      </c>
      <c r="X39" s="33">
        <v>53172424</v>
      </c>
      <c r="Y39" s="33">
        <v>91693069</v>
      </c>
      <c r="Z39" s="34">
        <v>172.44</v>
      </c>
      <c r="AA39" s="35">
        <v>53172424</v>
      </c>
    </row>
    <row r="40" spans="1:27" ht="13.5">
      <c r="A40" s="41" t="s">
        <v>60</v>
      </c>
      <c r="B40" s="42"/>
      <c r="C40" s="43">
        <v>139960782</v>
      </c>
      <c r="D40" s="43"/>
      <c r="E40" s="44">
        <v>87968827</v>
      </c>
      <c r="F40" s="45">
        <v>87968827</v>
      </c>
      <c r="G40" s="45">
        <v>186601442</v>
      </c>
      <c r="H40" s="45">
        <v>180751069</v>
      </c>
      <c r="I40" s="45">
        <v>172637837</v>
      </c>
      <c r="J40" s="45">
        <v>172637837</v>
      </c>
      <c r="K40" s="45">
        <v>156063539</v>
      </c>
      <c r="L40" s="45">
        <v>144691519</v>
      </c>
      <c r="M40" s="45">
        <v>161551166</v>
      </c>
      <c r="N40" s="45">
        <v>161551166</v>
      </c>
      <c r="O40" s="45"/>
      <c r="P40" s="45"/>
      <c r="Q40" s="45"/>
      <c r="R40" s="45"/>
      <c r="S40" s="45"/>
      <c r="T40" s="45"/>
      <c r="U40" s="45"/>
      <c r="V40" s="45"/>
      <c r="W40" s="45">
        <v>161551166</v>
      </c>
      <c r="X40" s="45">
        <v>102992690</v>
      </c>
      <c r="Y40" s="45">
        <v>58558476</v>
      </c>
      <c r="Z40" s="46">
        <v>56.86</v>
      </c>
      <c r="AA40" s="47">
        <v>87968827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7296892</v>
      </c>
      <c r="D6" s="17"/>
      <c r="E6" s="18">
        <v>9562069</v>
      </c>
      <c r="F6" s="19">
        <v>9562069</v>
      </c>
      <c r="G6" s="19">
        <v>139936</v>
      </c>
      <c r="H6" s="19">
        <v>185166</v>
      </c>
      <c r="I6" s="19">
        <v>1207786</v>
      </c>
      <c r="J6" s="19">
        <v>1532888</v>
      </c>
      <c r="K6" s="19">
        <v>1308990</v>
      </c>
      <c r="L6" s="19">
        <v>173305</v>
      </c>
      <c r="M6" s="19">
        <v>135650</v>
      </c>
      <c r="N6" s="19">
        <v>1617945</v>
      </c>
      <c r="O6" s="19"/>
      <c r="P6" s="19"/>
      <c r="Q6" s="19"/>
      <c r="R6" s="19"/>
      <c r="S6" s="19"/>
      <c r="T6" s="19"/>
      <c r="U6" s="19"/>
      <c r="V6" s="19"/>
      <c r="W6" s="19">
        <v>3150833</v>
      </c>
      <c r="X6" s="19">
        <v>7064587</v>
      </c>
      <c r="Y6" s="19">
        <v>-3913754</v>
      </c>
      <c r="Z6" s="20">
        <v>-55.4</v>
      </c>
      <c r="AA6" s="21">
        <v>9562069</v>
      </c>
    </row>
    <row r="7" spans="1:27" ht="13.5">
      <c r="A7" s="22" t="s">
        <v>34</v>
      </c>
      <c r="B7" s="16"/>
      <c r="C7" s="17">
        <v>829509</v>
      </c>
      <c r="D7" s="17"/>
      <c r="E7" s="18">
        <v>756628</v>
      </c>
      <c r="F7" s="19">
        <v>756628</v>
      </c>
      <c r="G7" s="19">
        <v>70328</v>
      </c>
      <c r="H7" s="19">
        <v>83640</v>
      </c>
      <c r="I7" s="19">
        <v>74867</v>
      </c>
      <c r="J7" s="19">
        <v>228835</v>
      </c>
      <c r="K7" s="19">
        <v>89418</v>
      </c>
      <c r="L7" s="19">
        <v>83296</v>
      </c>
      <c r="M7" s="19">
        <v>77319</v>
      </c>
      <c r="N7" s="19">
        <v>250033</v>
      </c>
      <c r="O7" s="19"/>
      <c r="P7" s="19"/>
      <c r="Q7" s="19"/>
      <c r="R7" s="19"/>
      <c r="S7" s="19"/>
      <c r="T7" s="19"/>
      <c r="U7" s="19"/>
      <c r="V7" s="19"/>
      <c r="W7" s="19">
        <v>478868</v>
      </c>
      <c r="X7" s="19">
        <v>378312</v>
      </c>
      <c r="Y7" s="19">
        <v>100556</v>
      </c>
      <c r="Z7" s="20">
        <v>26.58</v>
      </c>
      <c r="AA7" s="21">
        <v>756628</v>
      </c>
    </row>
    <row r="8" spans="1:27" ht="13.5">
      <c r="A8" s="22" t="s">
        <v>35</v>
      </c>
      <c r="B8" s="16"/>
      <c r="C8" s="17">
        <v>8204072</v>
      </c>
      <c r="D8" s="17"/>
      <c r="E8" s="18">
        <v>4400236</v>
      </c>
      <c r="F8" s="19">
        <v>4400236</v>
      </c>
      <c r="G8" s="19">
        <v>433142</v>
      </c>
      <c r="H8" s="19">
        <v>351816</v>
      </c>
      <c r="I8" s="19">
        <v>479616</v>
      </c>
      <c r="J8" s="19">
        <v>1264574</v>
      </c>
      <c r="K8" s="19">
        <v>355392</v>
      </c>
      <c r="L8" s="19">
        <v>336894</v>
      </c>
      <c r="M8" s="19">
        <v>275285</v>
      </c>
      <c r="N8" s="19">
        <v>967571</v>
      </c>
      <c r="O8" s="19"/>
      <c r="P8" s="19"/>
      <c r="Q8" s="19"/>
      <c r="R8" s="19"/>
      <c r="S8" s="19"/>
      <c r="T8" s="19"/>
      <c r="U8" s="19"/>
      <c r="V8" s="19"/>
      <c r="W8" s="19">
        <v>2232145</v>
      </c>
      <c r="X8" s="19">
        <v>2200122</v>
      </c>
      <c r="Y8" s="19">
        <v>32023</v>
      </c>
      <c r="Z8" s="20">
        <v>1.46</v>
      </c>
      <c r="AA8" s="21">
        <v>4400236</v>
      </c>
    </row>
    <row r="9" spans="1:27" ht="13.5">
      <c r="A9" s="22" t="s">
        <v>36</v>
      </c>
      <c r="B9" s="16"/>
      <c r="C9" s="17">
        <v>158247120</v>
      </c>
      <c r="D9" s="17"/>
      <c r="E9" s="18">
        <v>183437960</v>
      </c>
      <c r="F9" s="19">
        <v>183437960</v>
      </c>
      <c r="G9" s="19">
        <v>63497000</v>
      </c>
      <c r="H9" s="19">
        <v>1825000</v>
      </c>
      <c r="I9" s="19">
        <v>325000</v>
      </c>
      <c r="J9" s="19">
        <v>65647000</v>
      </c>
      <c r="K9" s="19">
        <v>1265000</v>
      </c>
      <c r="L9" s="19"/>
      <c r="M9" s="19">
        <v>53037960</v>
      </c>
      <c r="N9" s="19">
        <v>54302960</v>
      </c>
      <c r="O9" s="19"/>
      <c r="P9" s="19"/>
      <c r="Q9" s="19"/>
      <c r="R9" s="19"/>
      <c r="S9" s="19"/>
      <c r="T9" s="19"/>
      <c r="U9" s="19"/>
      <c r="V9" s="19"/>
      <c r="W9" s="19">
        <v>119949960</v>
      </c>
      <c r="X9" s="19">
        <v>142255000</v>
      </c>
      <c r="Y9" s="19">
        <v>-22305040</v>
      </c>
      <c r="Z9" s="20">
        <v>-15.68</v>
      </c>
      <c r="AA9" s="21">
        <v>183437960</v>
      </c>
    </row>
    <row r="10" spans="1:27" ht="13.5">
      <c r="A10" s="22" t="s">
        <v>37</v>
      </c>
      <c r="B10" s="16"/>
      <c r="C10" s="17">
        <v>75289425</v>
      </c>
      <c r="D10" s="17"/>
      <c r="E10" s="18">
        <v>39743040</v>
      </c>
      <c r="F10" s="19">
        <v>39743040</v>
      </c>
      <c r="G10" s="19">
        <v>45000000</v>
      </c>
      <c r="H10" s="19"/>
      <c r="I10" s="19"/>
      <c r="J10" s="19">
        <v>45000000</v>
      </c>
      <c r="K10" s="19"/>
      <c r="L10" s="19">
        <v>2500000</v>
      </c>
      <c r="M10" s="19">
        <v>19743040</v>
      </c>
      <c r="N10" s="19">
        <v>22243040</v>
      </c>
      <c r="O10" s="19"/>
      <c r="P10" s="19"/>
      <c r="Q10" s="19"/>
      <c r="R10" s="19"/>
      <c r="S10" s="19"/>
      <c r="T10" s="19"/>
      <c r="U10" s="19"/>
      <c r="V10" s="19"/>
      <c r="W10" s="19">
        <v>67243040</v>
      </c>
      <c r="X10" s="19">
        <v>29000000</v>
      </c>
      <c r="Y10" s="19">
        <v>38243040</v>
      </c>
      <c r="Z10" s="20">
        <v>131.87</v>
      </c>
      <c r="AA10" s="21">
        <v>39743040</v>
      </c>
    </row>
    <row r="11" spans="1:27" ht="13.5">
      <c r="A11" s="22" t="s">
        <v>38</v>
      </c>
      <c r="B11" s="16"/>
      <c r="C11" s="17">
        <v>6105938</v>
      </c>
      <c r="D11" s="17"/>
      <c r="E11" s="18">
        <v>4700000</v>
      </c>
      <c r="F11" s="19">
        <v>4700000</v>
      </c>
      <c r="G11" s="19">
        <v>2493650</v>
      </c>
      <c r="H11" s="19">
        <v>799507</v>
      </c>
      <c r="I11" s="19">
        <v>847675</v>
      </c>
      <c r="J11" s="19">
        <v>4140832</v>
      </c>
      <c r="K11" s="19">
        <v>643156</v>
      </c>
      <c r="L11" s="19">
        <v>1004358</v>
      </c>
      <c r="M11" s="19">
        <v>890308</v>
      </c>
      <c r="N11" s="19">
        <v>2537822</v>
      </c>
      <c r="O11" s="19"/>
      <c r="P11" s="19"/>
      <c r="Q11" s="19"/>
      <c r="R11" s="19"/>
      <c r="S11" s="19"/>
      <c r="T11" s="19"/>
      <c r="U11" s="19"/>
      <c r="V11" s="19"/>
      <c r="W11" s="19">
        <v>6678654</v>
      </c>
      <c r="X11" s="19">
        <v>2350002</v>
      </c>
      <c r="Y11" s="19">
        <v>4328652</v>
      </c>
      <c r="Z11" s="20">
        <v>184.2</v>
      </c>
      <c r="AA11" s="21">
        <v>4700000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-136411915</v>
      </c>
      <c r="D14" s="17"/>
      <c r="E14" s="18">
        <v>-166606115</v>
      </c>
      <c r="F14" s="19">
        <v>-166606115</v>
      </c>
      <c r="G14" s="19">
        <v>-9005837</v>
      </c>
      <c r="H14" s="19">
        <v>-10069322</v>
      </c>
      <c r="I14" s="19">
        <v>-11775822</v>
      </c>
      <c r="J14" s="19">
        <v>-30850981</v>
      </c>
      <c r="K14" s="19">
        <v>-12313803</v>
      </c>
      <c r="L14" s="19">
        <v>-10635835</v>
      </c>
      <c r="M14" s="19">
        <v>-14426143</v>
      </c>
      <c r="N14" s="19">
        <v>-37375781</v>
      </c>
      <c r="O14" s="19"/>
      <c r="P14" s="19"/>
      <c r="Q14" s="19"/>
      <c r="R14" s="19"/>
      <c r="S14" s="19"/>
      <c r="T14" s="19"/>
      <c r="U14" s="19"/>
      <c r="V14" s="19"/>
      <c r="W14" s="19">
        <v>-68226762</v>
      </c>
      <c r="X14" s="19">
        <v>-83303058</v>
      </c>
      <c r="Y14" s="19">
        <v>15076296</v>
      </c>
      <c r="Z14" s="20">
        <v>-18.1</v>
      </c>
      <c r="AA14" s="21">
        <v>-166606115</v>
      </c>
    </row>
    <row r="15" spans="1:27" ht="13.5">
      <c r="A15" s="22" t="s">
        <v>42</v>
      </c>
      <c r="B15" s="16"/>
      <c r="C15" s="17">
        <v>-442729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-26574887</v>
      </c>
      <c r="F16" s="19">
        <v>-26574887</v>
      </c>
      <c r="G16" s="19">
        <v>-135999</v>
      </c>
      <c r="H16" s="19">
        <v>-148355</v>
      </c>
      <c r="I16" s="19">
        <v>-144239</v>
      </c>
      <c r="J16" s="19">
        <v>-428593</v>
      </c>
      <c r="K16" s="19">
        <v>-157246</v>
      </c>
      <c r="L16" s="19">
        <v>-10538</v>
      </c>
      <c r="M16" s="19">
        <v>-1493</v>
      </c>
      <c r="N16" s="19">
        <v>-169277</v>
      </c>
      <c r="O16" s="19"/>
      <c r="P16" s="19"/>
      <c r="Q16" s="19"/>
      <c r="R16" s="19"/>
      <c r="S16" s="19"/>
      <c r="T16" s="19"/>
      <c r="U16" s="19"/>
      <c r="V16" s="19"/>
      <c r="W16" s="19">
        <v>-597870</v>
      </c>
      <c r="X16" s="19">
        <v>-13287444</v>
      </c>
      <c r="Y16" s="19">
        <v>12689574</v>
      </c>
      <c r="Z16" s="20">
        <v>-95.5</v>
      </c>
      <c r="AA16" s="21">
        <v>-26574887</v>
      </c>
    </row>
    <row r="17" spans="1:27" ht="13.5">
      <c r="A17" s="23" t="s">
        <v>44</v>
      </c>
      <c r="B17" s="24"/>
      <c r="C17" s="25">
        <f aca="true" t="shared" si="0" ref="C17:Y17">SUM(C6:C16)</f>
        <v>119118312</v>
      </c>
      <c r="D17" s="25">
        <f>SUM(D6:D16)</f>
        <v>0</v>
      </c>
      <c r="E17" s="26">
        <f t="shared" si="0"/>
        <v>49418931</v>
      </c>
      <c r="F17" s="27">
        <f t="shared" si="0"/>
        <v>49418931</v>
      </c>
      <c r="G17" s="27">
        <f t="shared" si="0"/>
        <v>102492220</v>
      </c>
      <c r="H17" s="27">
        <f t="shared" si="0"/>
        <v>-6972548</v>
      </c>
      <c r="I17" s="27">
        <f t="shared" si="0"/>
        <v>-8985117</v>
      </c>
      <c r="J17" s="27">
        <f t="shared" si="0"/>
        <v>86534555</v>
      </c>
      <c r="K17" s="27">
        <f t="shared" si="0"/>
        <v>-8809093</v>
      </c>
      <c r="L17" s="27">
        <f t="shared" si="0"/>
        <v>-6548520</v>
      </c>
      <c r="M17" s="27">
        <f t="shared" si="0"/>
        <v>59731926</v>
      </c>
      <c r="N17" s="27">
        <f t="shared" si="0"/>
        <v>44374313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130908868</v>
      </c>
      <c r="X17" s="27">
        <f t="shared" si="0"/>
        <v>86657521</v>
      </c>
      <c r="Y17" s="27">
        <f t="shared" si="0"/>
        <v>44251347</v>
      </c>
      <c r="Z17" s="28">
        <f>+IF(X17&lt;&gt;0,+(Y17/X17)*100,0)</f>
        <v>51.06463523229565</v>
      </c>
      <c r="AA17" s="29">
        <f>SUM(AA6:AA16)</f>
        <v>49418931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-91656165</v>
      </c>
      <c r="D26" s="17"/>
      <c r="E26" s="18">
        <v>-57350040</v>
      </c>
      <c r="F26" s="19">
        <v>-57350040</v>
      </c>
      <c r="G26" s="19">
        <v>-1162800</v>
      </c>
      <c r="H26" s="19">
        <v>-4968689</v>
      </c>
      <c r="I26" s="19">
        <v>-5586799</v>
      </c>
      <c r="J26" s="19">
        <v>-11718288</v>
      </c>
      <c r="K26" s="19">
        <v>-7124126</v>
      </c>
      <c r="L26" s="19">
        <v>-7894320</v>
      </c>
      <c r="M26" s="19">
        <v>-5294753</v>
      </c>
      <c r="N26" s="19">
        <v>-20313199</v>
      </c>
      <c r="O26" s="19"/>
      <c r="P26" s="19"/>
      <c r="Q26" s="19"/>
      <c r="R26" s="19"/>
      <c r="S26" s="19"/>
      <c r="T26" s="19"/>
      <c r="U26" s="19"/>
      <c r="V26" s="19"/>
      <c r="W26" s="19">
        <v>-32031487</v>
      </c>
      <c r="X26" s="19">
        <v>-28950000</v>
      </c>
      <c r="Y26" s="19">
        <v>-3081487</v>
      </c>
      <c r="Z26" s="20">
        <v>10.64</v>
      </c>
      <c r="AA26" s="21">
        <v>-57350040</v>
      </c>
    </row>
    <row r="27" spans="1:27" ht="13.5">
      <c r="A27" s="23" t="s">
        <v>51</v>
      </c>
      <c r="B27" s="24"/>
      <c r="C27" s="25">
        <f aca="true" t="shared" si="1" ref="C27:Y27">SUM(C21:C26)</f>
        <v>-91656165</v>
      </c>
      <c r="D27" s="25">
        <f>SUM(D21:D26)</f>
        <v>0</v>
      </c>
      <c r="E27" s="26">
        <f t="shared" si="1"/>
        <v>-57350040</v>
      </c>
      <c r="F27" s="27">
        <f t="shared" si="1"/>
        <v>-57350040</v>
      </c>
      <c r="G27" s="27">
        <f t="shared" si="1"/>
        <v>-1162800</v>
      </c>
      <c r="H27" s="27">
        <f t="shared" si="1"/>
        <v>-4968689</v>
      </c>
      <c r="I27" s="27">
        <f t="shared" si="1"/>
        <v>-5586799</v>
      </c>
      <c r="J27" s="27">
        <f t="shared" si="1"/>
        <v>-11718288</v>
      </c>
      <c r="K27" s="27">
        <f t="shared" si="1"/>
        <v>-7124126</v>
      </c>
      <c r="L27" s="27">
        <f t="shared" si="1"/>
        <v>-7894320</v>
      </c>
      <c r="M27" s="27">
        <f t="shared" si="1"/>
        <v>-5294753</v>
      </c>
      <c r="N27" s="27">
        <f t="shared" si="1"/>
        <v>-20313199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-32031487</v>
      </c>
      <c r="X27" s="27">
        <f t="shared" si="1"/>
        <v>-28950000</v>
      </c>
      <c r="Y27" s="27">
        <f t="shared" si="1"/>
        <v>-3081487</v>
      </c>
      <c r="Z27" s="28">
        <f>+IF(X27&lt;&gt;0,+(Y27/X27)*100,0)</f>
        <v>10.644169257340241</v>
      </c>
      <c r="AA27" s="29">
        <f>SUM(AA21:AA26)</f>
        <v>-57350040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-10000000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-10000000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17462147</v>
      </c>
      <c r="D38" s="31">
        <f>+D17+D27+D36</f>
        <v>0</v>
      </c>
      <c r="E38" s="32">
        <f t="shared" si="3"/>
        <v>-7931109</v>
      </c>
      <c r="F38" s="33">
        <f t="shared" si="3"/>
        <v>-7931109</v>
      </c>
      <c r="G38" s="33">
        <f t="shared" si="3"/>
        <v>101329420</v>
      </c>
      <c r="H38" s="33">
        <f t="shared" si="3"/>
        <v>-11941237</v>
      </c>
      <c r="I38" s="33">
        <f t="shared" si="3"/>
        <v>-14571916</v>
      </c>
      <c r="J38" s="33">
        <f t="shared" si="3"/>
        <v>74816267</v>
      </c>
      <c r="K38" s="33">
        <f t="shared" si="3"/>
        <v>-15933219</v>
      </c>
      <c r="L38" s="33">
        <f t="shared" si="3"/>
        <v>-14442840</v>
      </c>
      <c r="M38" s="33">
        <f t="shared" si="3"/>
        <v>54437173</v>
      </c>
      <c r="N38" s="33">
        <f t="shared" si="3"/>
        <v>24061114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98877381</v>
      </c>
      <c r="X38" s="33">
        <f t="shared" si="3"/>
        <v>57707521</v>
      </c>
      <c r="Y38" s="33">
        <f t="shared" si="3"/>
        <v>41169860</v>
      </c>
      <c r="Z38" s="34">
        <f>+IF(X38&lt;&gt;0,+(Y38/X38)*100,0)</f>
        <v>71.34227789823098</v>
      </c>
      <c r="AA38" s="35">
        <f>+AA17+AA27+AA36</f>
        <v>-7931109</v>
      </c>
    </row>
    <row r="39" spans="1:27" ht="13.5">
      <c r="A39" s="22" t="s">
        <v>59</v>
      </c>
      <c r="B39" s="16"/>
      <c r="C39" s="31">
        <v>94283017</v>
      </c>
      <c r="D39" s="31"/>
      <c r="E39" s="32">
        <v>83394486</v>
      </c>
      <c r="F39" s="33">
        <v>83394486</v>
      </c>
      <c r="G39" s="33">
        <v>111745164</v>
      </c>
      <c r="H39" s="33">
        <v>213074584</v>
      </c>
      <c r="I39" s="33">
        <v>201133347</v>
      </c>
      <c r="J39" s="33">
        <v>111745164</v>
      </c>
      <c r="K39" s="33">
        <v>186561431</v>
      </c>
      <c r="L39" s="33">
        <v>170628212</v>
      </c>
      <c r="M39" s="33">
        <v>156185372</v>
      </c>
      <c r="N39" s="33">
        <v>186561431</v>
      </c>
      <c r="O39" s="33"/>
      <c r="P39" s="33"/>
      <c r="Q39" s="33"/>
      <c r="R39" s="33"/>
      <c r="S39" s="33"/>
      <c r="T39" s="33"/>
      <c r="U39" s="33"/>
      <c r="V39" s="33"/>
      <c r="W39" s="33">
        <v>111745164</v>
      </c>
      <c r="X39" s="33">
        <v>83394486</v>
      </c>
      <c r="Y39" s="33">
        <v>28350678</v>
      </c>
      <c r="Z39" s="34">
        <v>34</v>
      </c>
      <c r="AA39" s="35">
        <v>83394486</v>
      </c>
    </row>
    <row r="40" spans="1:27" ht="13.5">
      <c r="A40" s="41" t="s">
        <v>60</v>
      </c>
      <c r="B40" s="42"/>
      <c r="C40" s="43">
        <v>111745164</v>
      </c>
      <c r="D40" s="43"/>
      <c r="E40" s="44">
        <v>75463377</v>
      </c>
      <c r="F40" s="45">
        <v>75463377</v>
      </c>
      <c r="G40" s="45">
        <v>213074584</v>
      </c>
      <c r="H40" s="45">
        <v>201133347</v>
      </c>
      <c r="I40" s="45">
        <v>186561431</v>
      </c>
      <c r="J40" s="45">
        <v>186561431</v>
      </c>
      <c r="K40" s="45">
        <v>170628212</v>
      </c>
      <c r="L40" s="45">
        <v>156185372</v>
      </c>
      <c r="M40" s="45">
        <v>210622545</v>
      </c>
      <c r="N40" s="45">
        <v>210622545</v>
      </c>
      <c r="O40" s="45"/>
      <c r="P40" s="45"/>
      <c r="Q40" s="45"/>
      <c r="R40" s="45"/>
      <c r="S40" s="45"/>
      <c r="T40" s="45"/>
      <c r="U40" s="45"/>
      <c r="V40" s="45"/>
      <c r="W40" s="45">
        <v>210622545</v>
      </c>
      <c r="X40" s="45">
        <v>141102007</v>
      </c>
      <c r="Y40" s="45">
        <v>69520538</v>
      </c>
      <c r="Z40" s="46">
        <v>49.27</v>
      </c>
      <c r="AA40" s="47">
        <v>75463377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17694644</v>
      </c>
      <c r="F6" s="19">
        <v>17694644</v>
      </c>
      <c r="G6" s="19">
        <v>1282135</v>
      </c>
      <c r="H6" s="19">
        <v>1205610</v>
      </c>
      <c r="I6" s="19">
        <v>1082019</v>
      </c>
      <c r="J6" s="19">
        <v>3569764</v>
      </c>
      <c r="K6" s="19">
        <v>776931</v>
      </c>
      <c r="L6" s="19">
        <v>1588125</v>
      </c>
      <c r="M6" s="19">
        <v>1255046</v>
      </c>
      <c r="N6" s="19">
        <v>3620102</v>
      </c>
      <c r="O6" s="19"/>
      <c r="P6" s="19"/>
      <c r="Q6" s="19"/>
      <c r="R6" s="19"/>
      <c r="S6" s="19"/>
      <c r="T6" s="19"/>
      <c r="U6" s="19"/>
      <c r="V6" s="19"/>
      <c r="W6" s="19">
        <v>7189866</v>
      </c>
      <c r="X6" s="19">
        <v>9651624</v>
      </c>
      <c r="Y6" s="19">
        <v>-2461758</v>
      </c>
      <c r="Z6" s="20">
        <v>-25.51</v>
      </c>
      <c r="AA6" s="21">
        <v>17694644</v>
      </c>
    </row>
    <row r="7" spans="1:27" ht="13.5">
      <c r="A7" s="22" t="s">
        <v>34</v>
      </c>
      <c r="B7" s="16"/>
      <c r="C7" s="17"/>
      <c r="D7" s="17"/>
      <c r="E7" s="18">
        <v>2636975</v>
      </c>
      <c r="F7" s="19">
        <v>2636975</v>
      </c>
      <c r="G7" s="19">
        <v>18590</v>
      </c>
      <c r="H7" s="19">
        <v>68263</v>
      </c>
      <c r="I7" s="19">
        <v>187821</v>
      </c>
      <c r="J7" s="19">
        <v>274674</v>
      </c>
      <c r="K7" s="19">
        <v>161786</v>
      </c>
      <c r="L7" s="19">
        <v>226146</v>
      </c>
      <c r="M7" s="19">
        <v>259962</v>
      </c>
      <c r="N7" s="19">
        <v>647894</v>
      </c>
      <c r="O7" s="19"/>
      <c r="P7" s="19"/>
      <c r="Q7" s="19"/>
      <c r="R7" s="19"/>
      <c r="S7" s="19"/>
      <c r="T7" s="19"/>
      <c r="U7" s="19"/>
      <c r="V7" s="19"/>
      <c r="W7" s="19">
        <v>922568</v>
      </c>
      <c r="X7" s="19">
        <v>1438350</v>
      </c>
      <c r="Y7" s="19">
        <v>-515782</v>
      </c>
      <c r="Z7" s="20">
        <v>-35.86</v>
      </c>
      <c r="AA7" s="21">
        <v>2636975</v>
      </c>
    </row>
    <row r="8" spans="1:27" ht="13.5">
      <c r="A8" s="22" t="s">
        <v>35</v>
      </c>
      <c r="B8" s="16"/>
      <c r="C8" s="17"/>
      <c r="D8" s="17"/>
      <c r="E8" s="18">
        <v>13010244</v>
      </c>
      <c r="F8" s="19">
        <v>13010244</v>
      </c>
      <c r="G8" s="19">
        <v>129915</v>
      </c>
      <c r="H8" s="19">
        <v>142829</v>
      </c>
      <c r="I8" s="19">
        <v>248313</v>
      </c>
      <c r="J8" s="19">
        <v>521057</v>
      </c>
      <c r="K8" s="19">
        <v>150391</v>
      </c>
      <c r="L8" s="19">
        <v>562636</v>
      </c>
      <c r="M8" s="19">
        <v>1153596</v>
      </c>
      <c r="N8" s="19">
        <v>1866623</v>
      </c>
      <c r="O8" s="19"/>
      <c r="P8" s="19"/>
      <c r="Q8" s="19"/>
      <c r="R8" s="19"/>
      <c r="S8" s="19"/>
      <c r="T8" s="19"/>
      <c r="U8" s="19"/>
      <c r="V8" s="19"/>
      <c r="W8" s="19">
        <v>2387680</v>
      </c>
      <c r="X8" s="19">
        <v>6505122</v>
      </c>
      <c r="Y8" s="19">
        <v>-4117442</v>
      </c>
      <c r="Z8" s="20">
        <v>-63.3</v>
      </c>
      <c r="AA8" s="21">
        <v>13010244</v>
      </c>
    </row>
    <row r="9" spans="1:27" ht="13.5">
      <c r="A9" s="22" t="s">
        <v>36</v>
      </c>
      <c r="B9" s="16"/>
      <c r="C9" s="17"/>
      <c r="D9" s="17"/>
      <c r="E9" s="18">
        <v>112158996</v>
      </c>
      <c r="F9" s="19">
        <v>112158996</v>
      </c>
      <c r="G9" s="19">
        <v>19600000</v>
      </c>
      <c r="H9" s="19"/>
      <c r="I9" s="19">
        <v>27770000</v>
      </c>
      <c r="J9" s="19">
        <v>47370000</v>
      </c>
      <c r="K9" s="19"/>
      <c r="L9" s="19"/>
      <c r="M9" s="19">
        <v>36302000</v>
      </c>
      <c r="N9" s="19">
        <v>36302000</v>
      </c>
      <c r="O9" s="19"/>
      <c r="P9" s="19"/>
      <c r="Q9" s="19"/>
      <c r="R9" s="19"/>
      <c r="S9" s="19"/>
      <c r="T9" s="19"/>
      <c r="U9" s="19"/>
      <c r="V9" s="19"/>
      <c r="W9" s="19">
        <v>83672000</v>
      </c>
      <c r="X9" s="19">
        <v>56079498</v>
      </c>
      <c r="Y9" s="19">
        <v>27592502</v>
      </c>
      <c r="Z9" s="20">
        <v>49.2</v>
      </c>
      <c r="AA9" s="21">
        <v>112158996</v>
      </c>
    </row>
    <row r="10" spans="1:27" ht="13.5">
      <c r="A10" s="22" t="s">
        <v>37</v>
      </c>
      <c r="B10" s="16"/>
      <c r="C10" s="17"/>
      <c r="D10" s="17"/>
      <c r="E10" s="18">
        <v>41513001</v>
      </c>
      <c r="F10" s="19">
        <v>41513001</v>
      </c>
      <c r="G10" s="19">
        <v>69883</v>
      </c>
      <c r="H10" s="19"/>
      <c r="I10" s="19">
        <v>14547000</v>
      </c>
      <c r="J10" s="19">
        <v>14616883</v>
      </c>
      <c r="K10" s="19">
        <v>4000000</v>
      </c>
      <c r="L10" s="19"/>
      <c r="M10" s="19">
        <v>9134000</v>
      </c>
      <c r="N10" s="19">
        <v>13134000</v>
      </c>
      <c r="O10" s="19"/>
      <c r="P10" s="19"/>
      <c r="Q10" s="19"/>
      <c r="R10" s="19"/>
      <c r="S10" s="19"/>
      <c r="T10" s="19"/>
      <c r="U10" s="19"/>
      <c r="V10" s="19"/>
      <c r="W10" s="19">
        <v>27750883</v>
      </c>
      <c r="X10" s="19">
        <v>27675334</v>
      </c>
      <c r="Y10" s="19">
        <v>75549</v>
      </c>
      <c r="Z10" s="20">
        <v>0.27</v>
      </c>
      <c r="AA10" s="21">
        <v>41513001</v>
      </c>
    </row>
    <row r="11" spans="1:27" ht="13.5">
      <c r="A11" s="22" t="s">
        <v>38</v>
      </c>
      <c r="B11" s="16"/>
      <c r="C11" s="17"/>
      <c r="D11" s="17"/>
      <c r="E11" s="18">
        <v>5714929</v>
      </c>
      <c r="F11" s="19">
        <v>5714929</v>
      </c>
      <c r="G11" s="19">
        <v>413684</v>
      </c>
      <c r="H11" s="19">
        <v>334312</v>
      </c>
      <c r="I11" s="19">
        <v>399321</v>
      </c>
      <c r="J11" s="19">
        <v>1147317</v>
      </c>
      <c r="K11" s="19">
        <v>454131</v>
      </c>
      <c r="L11" s="19">
        <v>424739</v>
      </c>
      <c r="M11" s="19">
        <v>513403</v>
      </c>
      <c r="N11" s="19">
        <v>1392273</v>
      </c>
      <c r="O11" s="19"/>
      <c r="P11" s="19"/>
      <c r="Q11" s="19"/>
      <c r="R11" s="19"/>
      <c r="S11" s="19"/>
      <c r="T11" s="19"/>
      <c r="U11" s="19"/>
      <c r="V11" s="19"/>
      <c r="W11" s="19">
        <v>2539590</v>
      </c>
      <c r="X11" s="19">
        <v>2857500</v>
      </c>
      <c r="Y11" s="19">
        <v>-317910</v>
      </c>
      <c r="Z11" s="20">
        <v>-11.13</v>
      </c>
      <c r="AA11" s="21">
        <v>5714929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-127116888</v>
      </c>
      <c r="F14" s="19">
        <v>-127116888</v>
      </c>
      <c r="G14" s="19">
        <v>-11036110</v>
      </c>
      <c r="H14" s="19">
        <v>-8731062</v>
      </c>
      <c r="I14" s="19">
        <v>-14555737</v>
      </c>
      <c r="J14" s="19">
        <v>-34322909</v>
      </c>
      <c r="K14" s="19">
        <v>-11357053</v>
      </c>
      <c r="L14" s="19">
        <v>-12656296</v>
      </c>
      <c r="M14" s="19">
        <v>-8511324</v>
      </c>
      <c r="N14" s="19">
        <v>-32524673</v>
      </c>
      <c r="O14" s="19"/>
      <c r="P14" s="19"/>
      <c r="Q14" s="19"/>
      <c r="R14" s="19"/>
      <c r="S14" s="19"/>
      <c r="T14" s="19"/>
      <c r="U14" s="19"/>
      <c r="V14" s="19"/>
      <c r="W14" s="19">
        <v>-66847582</v>
      </c>
      <c r="X14" s="19">
        <v>-63558444</v>
      </c>
      <c r="Y14" s="19">
        <v>-3289138</v>
      </c>
      <c r="Z14" s="20">
        <v>5.17</v>
      </c>
      <c r="AA14" s="21">
        <v>-127116888</v>
      </c>
    </row>
    <row r="15" spans="1:27" ht="13.5">
      <c r="A15" s="22" t="s">
        <v>42</v>
      </c>
      <c r="B15" s="16"/>
      <c r="C15" s="17"/>
      <c r="D15" s="17"/>
      <c r="E15" s="18">
        <v>-747072</v>
      </c>
      <c r="F15" s="19">
        <v>-747072</v>
      </c>
      <c r="G15" s="19">
        <v>-24358</v>
      </c>
      <c r="H15" s="19"/>
      <c r="I15" s="19"/>
      <c r="J15" s="19">
        <v>-24358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-24358</v>
      </c>
      <c r="X15" s="19">
        <v>-373536</v>
      </c>
      <c r="Y15" s="19">
        <v>349178</v>
      </c>
      <c r="Z15" s="20">
        <v>-93.48</v>
      </c>
      <c r="AA15" s="21">
        <v>-747072</v>
      </c>
    </row>
    <row r="16" spans="1:27" ht="13.5">
      <c r="A16" s="22" t="s">
        <v>43</v>
      </c>
      <c r="B16" s="16"/>
      <c r="C16" s="17"/>
      <c r="D16" s="17"/>
      <c r="E16" s="18">
        <v>-1144644</v>
      </c>
      <c r="F16" s="19">
        <v>-1144644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-572322</v>
      </c>
      <c r="Y16" s="19">
        <v>572322</v>
      </c>
      <c r="Z16" s="20">
        <v>-100</v>
      </c>
      <c r="AA16" s="21">
        <v>-1144644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63720185</v>
      </c>
      <c r="F17" s="27">
        <f t="shared" si="0"/>
        <v>63720185</v>
      </c>
      <c r="G17" s="27">
        <f t="shared" si="0"/>
        <v>10453739</v>
      </c>
      <c r="H17" s="27">
        <f t="shared" si="0"/>
        <v>-6980048</v>
      </c>
      <c r="I17" s="27">
        <f t="shared" si="0"/>
        <v>29678737</v>
      </c>
      <c r="J17" s="27">
        <f t="shared" si="0"/>
        <v>33152428</v>
      </c>
      <c r="K17" s="27">
        <f t="shared" si="0"/>
        <v>-5813814</v>
      </c>
      <c r="L17" s="27">
        <f t="shared" si="0"/>
        <v>-9854650</v>
      </c>
      <c r="M17" s="27">
        <f t="shared" si="0"/>
        <v>40106683</v>
      </c>
      <c r="N17" s="27">
        <f t="shared" si="0"/>
        <v>24438219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57590647</v>
      </c>
      <c r="X17" s="27">
        <f t="shared" si="0"/>
        <v>39703126</v>
      </c>
      <c r="Y17" s="27">
        <f t="shared" si="0"/>
        <v>17887521</v>
      </c>
      <c r="Z17" s="28">
        <f>+IF(X17&lt;&gt;0,+(Y17/X17)*100,0)</f>
        <v>45.053180447302815</v>
      </c>
      <c r="AA17" s="29">
        <f>SUM(AA6:AA16)</f>
        <v>63720185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-62208900</v>
      </c>
      <c r="F26" s="19">
        <v>-62208900</v>
      </c>
      <c r="G26" s="19">
        <v>-777495</v>
      </c>
      <c r="H26" s="19">
        <v>-1968105</v>
      </c>
      <c r="I26" s="19">
        <v>-1620432</v>
      </c>
      <c r="J26" s="19">
        <v>-4366032</v>
      </c>
      <c r="K26" s="19">
        <v>-6001635</v>
      </c>
      <c r="L26" s="19">
        <v>-14541743</v>
      </c>
      <c r="M26" s="19">
        <v>-6699163</v>
      </c>
      <c r="N26" s="19">
        <v>-27242541</v>
      </c>
      <c r="O26" s="19"/>
      <c r="P26" s="19"/>
      <c r="Q26" s="19"/>
      <c r="R26" s="19"/>
      <c r="S26" s="19"/>
      <c r="T26" s="19"/>
      <c r="U26" s="19"/>
      <c r="V26" s="19"/>
      <c r="W26" s="19">
        <v>-31608573</v>
      </c>
      <c r="X26" s="19">
        <v>-31104450</v>
      </c>
      <c r="Y26" s="19">
        <v>-504123</v>
      </c>
      <c r="Z26" s="20">
        <v>1.62</v>
      </c>
      <c r="AA26" s="21">
        <v>-62208900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-62208900</v>
      </c>
      <c r="F27" s="27">
        <f t="shared" si="1"/>
        <v>-62208900</v>
      </c>
      <c r="G27" s="27">
        <f t="shared" si="1"/>
        <v>-777495</v>
      </c>
      <c r="H27" s="27">
        <f t="shared" si="1"/>
        <v>-1968105</v>
      </c>
      <c r="I27" s="27">
        <f t="shared" si="1"/>
        <v>-1620432</v>
      </c>
      <c r="J27" s="27">
        <f t="shared" si="1"/>
        <v>-4366032</v>
      </c>
      <c r="K27" s="27">
        <f t="shared" si="1"/>
        <v>-6001635</v>
      </c>
      <c r="L27" s="27">
        <f t="shared" si="1"/>
        <v>-14541743</v>
      </c>
      <c r="M27" s="27">
        <f t="shared" si="1"/>
        <v>-6699163</v>
      </c>
      <c r="N27" s="27">
        <f t="shared" si="1"/>
        <v>-27242541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-31608573</v>
      </c>
      <c r="X27" s="27">
        <f t="shared" si="1"/>
        <v>-31104450</v>
      </c>
      <c r="Y27" s="27">
        <f t="shared" si="1"/>
        <v>-504123</v>
      </c>
      <c r="Z27" s="28">
        <f>+IF(X27&lt;&gt;0,+(Y27/X27)*100,0)</f>
        <v>1.6207423696609329</v>
      </c>
      <c r="AA27" s="29">
        <f>SUM(AA21:AA26)</f>
        <v>-62208900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-612660</v>
      </c>
      <c r="F35" s="19">
        <v>-612660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-306330</v>
      </c>
      <c r="Y35" s="19">
        <v>306330</v>
      </c>
      <c r="Z35" s="20">
        <v>-100</v>
      </c>
      <c r="AA35" s="21">
        <v>-612660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-612660</v>
      </c>
      <c r="F36" s="27">
        <f t="shared" si="2"/>
        <v>-612660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-306330</v>
      </c>
      <c r="Y36" s="27">
        <f t="shared" si="2"/>
        <v>306330</v>
      </c>
      <c r="Z36" s="28">
        <f>+IF(X36&lt;&gt;0,+(Y36/X36)*100,0)</f>
        <v>-100</v>
      </c>
      <c r="AA36" s="29">
        <f>SUM(AA31:AA35)</f>
        <v>-612660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898625</v>
      </c>
      <c r="F38" s="33">
        <f t="shared" si="3"/>
        <v>898625</v>
      </c>
      <c r="G38" s="33">
        <f t="shared" si="3"/>
        <v>9676244</v>
      </c>
      <c r="H38" s="33">
        <f t="shared" si="3"/>
        <v>-8948153</v>
      </c>
      <c r="I38" s="33">
        <f t="shared" si="3"/>
        <v>28058305</v>
      </c>
      <c r="J38" s="33">
        <f t="shared" si="3"/>
        <v>28786396</v>
      </c>
      <c r="K38" s="33">
        <f t="shared" si="3"/>
        <v>-11815449</v>
      </c>
      <c r="L38" s="33">
        <f t="shared" si="3"/>
        <v>-24396393</v>
      </c>
      <c r="M38" s="33">
        <f t="shared" si="3"/>
        <v>33407520</v>
      </c>
      <c r="N38" s="33">
        <f t="shared" si="3"/>
        <v>-2804322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25982074</v>
      </c>
      <c r="X38" s="33">
        <f t="shared" si="3"/>
        <v>8292346</v>
      </c>
      <c r="Y38" s="33">
        <f t="shared" si="3"/>
        <v>17689728</v>
      </c>
      <c r="Z38" s="34">
        <f>+IF(X38&lt;&gt;0,+(Y38/X38)*100,0)</f>
        <v>213.32597554419462</v>
      </c>
      <c r="AA38" s="35">
        <f>+AA17+AA27+AA36</f>
        <v>898625</v>
      </c>
    </row>
    <row r="39" spans="1:27" ht="13.5">
      <c r="A39" s="22" t="s">
        <v>59</v>
      </c>
      <c r="B39" s="16"/>
      <c r="C39" s="31"/>
      <c r="D39" s="31"/>
      <c r="E39" s="32">
        <v>21980489</v>
      </c>
      <c r="F39" s="33">
        <v>21980489</v>
      </c>
      <c r="G39" s="33">
        <v>83325067</v>
      </c>
      <c r="H39" s="33">
        <v>93001311</v>
      </c>
      <c r="I39" s="33">
        <v>84053158</v>
      </c>
      <c r="J39" s="33">
        <v>83325067</v>
      </c>
      <c r="K39" s="33">
        <v>112111463</v>
      </c>
      <c r="L39" s="33">
        <v>100296014</v>
      </c>
      <c r="M39" s="33">
        <v>75899621</v>
      </c>
      <c r="N39" s="33">
        <v>112111463</v>
      </c>
      <c r="O39" s="33"/>
      <c r="P39" s="33"/>
      <c r="Q39" s="33"/>
      <c r="R39" s="33"/>
      <c r="S39" s="33"/>
      <c r="T39" s="33"/>
      <c r="U39" s="33"/>
      <c r="V39" s="33"/>
      <c r="W39" s="33">
        <v>83325067</v>
      </c>
      <c r="X39" s="33">
        <v>21980489</v>
      </c>
      <c r="Y39" s="33">
        <v>61344578</v>
      </c>
      <c r="Z39" s="34">
        <v>279.09</v>
      </c>
      <c r="AA39" s="35">
        <v>21980489</v>
      </c>
    </row>
    <row r="40" spans="1:27" ht="13.5">
      <c r="A40" s="41" t="s">
        <v>60</v>
      </c>
      <c r="B40" s="42"/>
      <c r="C40" s="43"/>
      <c r="D40" s="43"/>
      <c r="E40" s="44">
        <v>22879114</v>
      </c>
      <c r="F40" s="45">
        <v>22879114</v>
      </c>
      <c r="G40" s="45">
        <v>93001311</v>
      </c>
      <c r="H40" s="45">
        <v>84053158</v>
      </c>
      <c r="I40" s="45">
        <v>112111463</v>
      </c>
      <c r="J40" s="45">
        <v>112111463</v>
      </c>
      <c r="K40" s="45">
        <v>100296014</v>
      </c>
      <c r="L40" s="45">
        <v>75899621</v>
      </c>
      <c r="M40" s="45">
        <v>109307141</v>
      </c>
      <c r="N40" s="45">
        <v>109307141</v>
      </c>
      <c r="O40" s="45"/>
      <c r="P40" s="45"/>
      <c r="Q40" s="45"/>
      <c r="R40" s="45"/>
      <c r="S40" s="45"/>
      <c r="T40" s="45"/>
      <c r="U40" s="45"/>
      <c r="V40" s="45"/>
      <c r="W40" s="45">
        <v>109307141</v>
      </c>
      <c r="X40" s="45">
        <v>30272835</v>
      </c>
      <c r="Y40" s="45">
        <v>79034306</v>
      </c>
      <c r="Z40" s="46">
        <v>261.07</v>
      </c>
      <c r="AA40" s="47">
        <v>22879114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4205846</v>
      </c>
      <c r="D7" s="17"/>
      <c r="E7" s="18">
        <v>32407802</v>
      </c>
      <c r="F7" s="19">
        <v>32407802</v>
      </c>
      <c r="G7" s="19">
        <v>1989860</v>
      </c>
      <c r="H7" s="19">
        <v>1576968</v>
      </c>
      <c r="I7" s="19">
        <v>2099826</v>
      </c>
      <c r="J7" s="19">
        <v>5666654</v>
      </c>
      <c r="K7" s="19">
        <v>3054076</v>
      </c>
      <c r="L7" s="19">
        <v>2635137</v>
      </c>
      <c r="M7" s="19">
        <v>2128659</v>
      </c>
      <c r="N7" s="19">
        <v>7817872</v>
      </c>
      <c r="O7" s="19"/>
      <c r="P7" s="19"/>
      <c r="Q7" s="19"/>
      <c r="R7" s="19"/>
      <c r="S7" s="19"/>
      <c r="T7" s="19"/>
      <c r="U7" s="19"/>
      <c r="V7" s="19"/>
      <c r="W7" s="19">
        <v>13484526</v>
      </c>
      <c r="X7" s="19">
        <v>14570088</v>
      </c>
      <c r="Y7" s="19">
        <v>-1085562</v>
      </c>
      <c r="Z7" s="20">
        <v>-7.45</v>
      </c>
      <c r="AA7" s="21">
        <v>32407802</v>
      </c>
    </row>
    <row r="8" spans="1:27" ht="13.5">
      <c r="A8" s="22" t="s">
        <v>35</v>
      </c>
      <c r="B8" s="16"/>
      <c r="C8" s="17">
        <v>2188758</v>
      </c>
      <c r="D8" s="17"/>
      <c r="E8" s="18">
        <v>309625</v>
      </c>
      <c r="F8" s="19">
        <v>309625</v>
      </c>
      <c r="G8" s="19">
        <v>-157860</v>
      </c>
      <c r="H8" s="19">
        <v>131184</v>
      </c>
      <c r="I8" s="19">
        <v>658000</v>
      </c>
      <c r="J8" s="19">
        <v>631324</v>
      </c>
      <c r="K8" s="19">
        <v>241608</v>
      </c>
      <c r="L8" s="19">
        <v>107009</v>
      </c>
      <c r="M8" s="19">
        <v>30512</v>
      </c>
      <c r="N8" s="19">
        <v>379129</v>
      </c>
      <c r="O8" s="19"/>
      <c r="P8" s="19"/>
      <c r="Q8" s="19"/>
      <c r="R8" s="19"/>
      <c r="S8" s="19"/>
      <c r="T8" s="19"/>
      <c r="U8" s="19"/>
      <c r="V8" s="19"/>
      <c r="W8" s="19">
        <v>1010453</v>
      </c>
      <c r="X8" s="19">
        <v>168166</v>
      </c>
      <c r="Y8" s="19">
        <v>842287</v>
      </c>
      <c r="Z8" s="20">
        <v>500.87</v>
      </c>
      <c r="AA8" s="21">
        <v>309625</v>
      </c>
    </row>
    <row r="9" spans="1:27" ht="13.5">
      <c r="A9" s="22" t="s">
        <v>36</v>
      </c>
      <c r="B9" s="16"/>
      <c r="C9" s="17">
        <v>281411809</v>
      </c>
      <c r="D9" s="17"/>
      <c r="E9" s="18">
        <v>288058795</v>
      </c>
      <c r="F9" s="19">
        <v>288058795</v>
      </c>
      <c r="G9" s="19">
        <v>108362000</v>
      </c>
      <c r="H9" s="19">
        <v>2091000</v>
      </c>
      <c r="I9" s="19">
        <v>1095000</v>
      </c>
      <c r="J9" s="19">
        <v>111548000</v>
      </c>
      <c r="K9" s="19">
        <v>2000000</v>
      </c>
      <c r="L9" s="19"/>
      <c r="M9" s="19">
        <v>86817000</v>
      </c>
      <c r="N9" s="19">
        <v>88817000</v>
      </c>
      <c r="O9" s="19"/>
      <c r="P9" s="19"/>
      <c r="Q9" s="19"/>
      <c r="R9" s="19"/>
      <c r="S9" s="19"/>
      <c r="T9" s="19"/>
      <c r="U9" s="19"/>
      <c r="V9" s="19"/>
      <c r="W9" s="19">
        <v>200365000</v>
      </c>
      <c r="X9" s="19">
        <v>203022200</v>
      </c>
      <c r="Y9" s="19">
        <v>-2657200</v>
      </c>
      <c r="Z9" s="20">
        <v>-1.31</v>
      </c>
      <c r="AA9" s="21">
        <v>288058795</v>
      </c>
    </row>
    <row r="10" spans="1:27" ht="13.5">
      <c r="A10" s="22" t="s">
        <v>37</v>
      </c>
      <c r="B10" s="16"/>
      <c r="C10" s="17">
        <v>250992043</v>
      </c>
      <c r="D10" s="17"/>
      <c r="E10" s="18">
        <v>335772325</v>
      </c>
      <c r="F10" s="19">
        <v>335772325</v>
      </c>
      <c r="G10" s="19">
        <v>172835000</v>
      </c>
      <c r="H10" s="19"/>
      <c r="I10" s="19"/>
      <c r="J10" s="19">
        <v>172835000</v>
      </c>
      <c r="K10" s="19">
        <v>61059000</v>
      </c>
      <c r="L10" s="19"/>
      <c r="M10" s="19">
        <v>78581000</v>
      </c>
      <c r="N10" s="19">
        <v>139640000</v>
      </c>
      <c r="O10" s="19"/>
      <c r="P10" s="19"/>
      <c r="Q10" s="19"/>
      <c r="R10" s="19"/>
      <c r="S10" s="19"/>
      <c r="T10" s="19"/>
      <c r="U10" s="19"/>
      <c r="V10" s="19"/>
      <c r="W10" s="19">
        <v>312475000</v>
      </c>
      <c r="X10" s="19">
        <v>254038389</v>
      </c>
      <c r="Y10" s="19">
        <v>58436611</v>
      </c>
      <c r="Z10" s="20">
        <v>23</v>
      </c>
      <c r="AA10" s="21">
        <v>335772325</v>
      </c>
    </row>
    <row r="11" spans="1:27" ht="13.5">
      <c r="A11" s="22" t="s">
        <v>38</v>
      </c>
      <c r="B11" s="16"/>
      <c r="C11" s="17">
        <v>11734807</v>
      </c>
      <c r="D11" s="17"/>
      <c r="E11" s="18">
        <v>3700000</v>
      </c>
      <c r="F11" s="19">
        <v>3700000</v>
      </c>
      <c r="G11" s="19">
        <v>1486745</v>
      </c>
      <c r="H11" s="19">
        <v>1413302</v>
      </c>
      <c r="I11" s="19">
        <v>2022777</v>
      </c>
      <c r="J11" s="19">
        <v>4922824</v>
      </c>
      <c r="K11" s="19">
        <v>2046416</v>
      </c>
      <c r="L11" s="19">
        <v>1738545</v>
      </c>
      <c r="M11" s="19">
        <v>1689139</v>
      </c>
      <c r="N11" s="19">
        <v>5474100</v>
      </c>
      <c r="O11" s="19"/>
      <c r="P11" s="19"/>
      <c r="Q11" s="19"/>
      <c r="R11" s="19"/>
      <c r="S11" s="19"/>
      <c r="T11" s="19"/>
      <c r="U11" s="19"/>
      <c r="V11" s="19"/>
      <c r="W11" s="19">
        <v>10396924</v>
      </c>
      <c r="X11" s="19">
        <v>2033666</v>
      </c>
      <c r="Y11" s="19">
        <v>8363258</v>
      </c>
      <c r="Z11" s="20">
        <v>411.24</v>
      </c>
      <c r="AA11" s="21">
        <v>3700000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-306692545</v>
      </c>
      <c r="D14" s="17"/>
      <c r="E14" s="18">
        <v>-329288436</v>
      </c>
      <c r="F14" s="19">
        <v>-329288436</v>
      </c>
      <c r="G14" s="19">
        <v>-119235052</v>
      </c>
      <c r="H14" s="19">
        <v>-51071185</v>
      </c>
      <c r="I14" s="19">
        <v>-39122514</v>
      </c>
      <c r="J14" s="19">
        <v>-209428751</v>
      </c>
      <c r="K14" s="19">
        <v>-6191395</v>
      </c>
      <c r="L14" s="19">
        <v>-32154740</v>
      </c>
      <c r="M14" s="19">
        <v>-79767915</v>
      </c>
      <c r="N14" s="19">
        <v>-118114050</v>
      </c>
      <c r="O14" s="19"/>
      <c r="P14" s="19"/>
      <c r="Q14" s="19"/>
      <c r="R14" s="19"/>
      <c r="S14" s="19"/>
      <c r="T14" s="19"/>
      <c r="U14" s="19"/>
      <c r="V14" s="19"/>
      <c r="W14" s="19">
        <v>-327542801</v>
      </c>
      <c r="X14" s="19">
        <v>-171939141</v>
      </c>
      <c r="Y14" s="19">
        <v>-155603660</v>
      </c>
      <c r="Z14" s="20">
        <v>90.5</v>
      </c>
      <c r="AA14" s="21">
        <v>-329288436</v>
      </c>
    </row>
    <row r="15" spans="1:27" ht="13.5">
      <c r="A15" s="22" t="s">
        <v>42</v>
      </c>
      <c r="B15" s="16"/>
      <c r="C15" s="17">
        <v>-2883661</v>
      </c>
      <c r="D15" s="17"/>
      <c r="E15" s="18">
        <v>-1950613</v>
      </c>
      <c r="F15" s="19">
        <v>-1950613</v>
      </c>
      <c r="G15" s="19"/>
      <c r="H15" s="19"/>
      <c r="I15" s="19"/>
      <c r="J15" s="19"/>
      <c r="K15" s="19"/>
      <c r="L15" s="19">
        <v>-1009661</v>
      </c>
      <c r="M15" s="19"/>
      <c r="N15" s="19">
        <v>-1009661</v>
      </c>
      <c r="O15" s="19"/>
      <c r="P15" s="19"/>
      <c r="Q15" s="19"/>
      <c r="R15" s="19"/>
      <c r="S15" s="19"/>
      <c r="T15" s="19"/>
      <c r="U15" s="19"/>
      <c r="V15" s="19"/>
      <c r="W15" s="19">
        <v>-1009661</v>
      </c>
      <c r="X15" s="19">
        <v>-1390000</v>
      </c>
      <c r="Y15" s="19">
        <v>380339</v>
      </c>
      <c r="Z15" s="20">
        <v>-27.36</v>
      </c>
      <c r="AA15" s="21">
        <v>-1950613</v>
      </c>
    </row>
    <row r="16" spans="1:27" ht="13.5">
      <c r="A16" s="22" t="s">
        <v>43</v>
      </c>
      <c r="B16" s="16"/>
      <c r="C16" s="17">
        <v>-16096020</v>
      </c>
      <c r="D16" s="17"/>
      <c r="E16" s="18"/>
      <c r="F16" s="19"/>
      <c r="G16" s="19">
        <v>-6666667</v>
      </c>
      <c r="H16" s="19"/>
      <c r="I16" s="19"/>
      <c r="J16" s="19">
        <v>-6666667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-6666667</v>
      </c>
      <c r="X16" s="19"/>
      <c r="Y16" s="19">
        <v>-6666667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224861037</v>
      </c>
      <c r="D17" s="25">
        <f>SUM(D6:D16)</f>
        <v>0</v>
      </c>
      <c r="E17" s="26">
        <f t="shared" si="0"/>
        <v>329009498</v>
      </c>
      <c r="F17" s="27">
        <f t="shared" si="0"/>
        <v>329009498</v>
      </c>
      <c r="G17" s="27">
        <f t="shared" si="0"/>
        <v>158614026</v>
      </c>
      <c r="H17" s="27">
        <f t="shared" si="0"/>
        <v>-45858731</v>
      </c>
      <c r="I17" s="27">
        <f t="shared" si="0"/>
        <v>-33246911</v>
      </c>
      <c r="J17" s="27">
        <f t="shared" si="0"/>
        <v>79508384</v>
      </c>
      <c r="K17" s="27">
        <f t="shared" si="0"/>
        <v>62209705</v>
      </c>
      <c r="L17" s="27">
        <f t="shared" si="0"/>
        <v>-28683710</v>
      </c>
      <c r="M17" s="27">
        <f t="shared" si="0"/>
        <v>89478395</v>
      </c>
      <c r="N17" s="27">
        <f t="shared" si="0"/>
        <v>123004390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202512774</v>
      </c>
      <c r="X17" s="27">
        <f t="shared" si="0"/>
        <v>300503368</v>
      </c>
      <c r="Y17" s="27">
        <f t="shared" si="0"/>
        <v>-97990594</v>
      </c>
      <c r="Z17" s="28">
        <f>+IF(X17&lt;&gt;0,+(Y17/X17)*100,0)</f>
        <v>-32.60881721631819</v>
      </c>
      <c r="AA17" s="29">
        <f>SUM(AA6:AA16)</f>
        <v>329009498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-241341014</v>
      </c>
      <c r="D26" s="17"/>
      <c r="E26" s="18">
        <v>-313187647</v>
      </c>
      <c r="F26" s="19">
        <v>-313187647</v>
      </c>
      <c r="G26" s="19">
        <v>-7544</v>
      </c>
      <c r="H26" s="19">
        <v>-9124803</v>
      </c>
      <c r="I26" s="19">
        <v>-23543548</v>
      </c>
      <c r="J26" s="19">
        <v>-32675895</v>
      </c>
      <c r="K26" s="19">
        <v>-17042552</v>
      </c>
      <c r="L26" s="19">
        <v>-30428962</v>
      </c>
      <c r="M26" s="19">
        <v>-9508105</v>
      </c>
      <c r="N26" s="19">
        <v>-56979619</v>
      </c>
      <c r="O26" s="19"/>
      <c r="P26" s="19"/>
      <c r="Q26" s="19"/>
      <c r="R26" s="19"/>
      <c r="S26" s="19"/>
      <c r="T26" s="19"/>
      <c r="U26" s="19"/>
      <c r="V26" s="19"/>
      <c r="W26" s="19">
        <v>-89655514</v>
      </c>
      <c r="X26" s="19">
        <v>-161955658</v>
      </c>
      <c r="Y26" s="19">
        <v>72300144</v>
      </c>
      <c r="Z26" s="20">
        <v>-44.64</v>
      </c>
      <c r="AA26" s="21">
        <v>-313187647</v>
      </c>
    </row>
    <row r="27" spans="1:27" ht="13.5">
      <c r="A27" s="23" t="s">
        <v>51</v>
      </c>
      <c r="B27" s="24"/>
      <c r="C27" s="25">
        <f aca="true" t="shared" si="1" ref="C27:Y27">SUM(C21:C26)</f>
        <v>-241341014</v>
      </c>
      <c r="D27" s="25">
        <f>SUM(D21:D26)</f>
        <v>0</v>
      </c>
      <c r="E27" s="26">
        <f t="shared" si="1"/>
        <v>-313187647</v>
      </c>
      <c r="F27" s="27">
        <f t="shared" si="1"/>
        <v>-313187647</v>
      </c>
      <c r="G27" s="27">
        <f t="shared" si="1"/>
        <v>-7544</v>
      </c>
      <c r="H27" s="27">
        <f t="shared" si="1"/>
        <v>-9124803</v>
      </c>
      <c r="I27" s="27">
        <f t="shared" si="1"/>
        <v>-23543548</v>
      </c>
      <c r="J27" s="27">
        <f t="shared" si="1"/>
        <v>-32675895</v>
      </c>
      <c r="K27" s="27">
        <f t="shared" si="1"/>
        <v>-17042552</v>
      </c>
      <c r="L27" s="27">
        <f t="shared" si="1"/>
        <v>-30428962</v>
      </c>
      <c r="M27" s="27">
        <f t="shared" si="1"/>
        <v>-9508105</v>
      </c>
      <c r="N27" s="27">
        <f t="shared" si="1"/>
        <v>-56979619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-89655514</v>
      </c>
      <c r="X27" s="27">
        <f t="shared" si="1"/>
        <v>-161955658</v>
      </c>
      <c r="Y27" s="27">
        <f t="shared" si="1"/>
        <v>72300144</v>
      </c>
      <c r="Z27" s="28">
        <f>+IF(X27&lt;&gt;0,+(Y27/X27)*100,0)</f>
        <v>-44.64193773335168</v>
      </c>
      <c r="AA27" s="29">
        <f>SUM(AA21:AA26)</f>
        <v>-313187647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177978</v>
      </c>
      <c r="F33" s="19">
        <v>177978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109348</v>
      </c>
      <c r="Y33" s="19">
        <v>-109348</v>
      </c>
      <c r="Z33" s="20">
        <v>-100</v>
      </c>
      <c r="AA33" s="21">
        <v>177978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-3572538</v>
      </c>
      <c r="D35" s="17"/>
      <c r="E35" s="18">
        <v>-2999912</v>
      </c>
      <c r="F35" s="19">
        <v>-2999912</v>
      </c>
      <c r="G35" s="19"/>
      <c r="H35" s="19"/>
      <c r="I35" s="19"/>
      <c r="J35" s="19"/>
      <c r="K35" s="19"/>
      <c r="L35" s="19">
        <v>-1453102</v>
      </c>
      <c r="M35" s="19"/>
      <c r="N35" s="19">
        <v>-1453102</v>
      </c>
      <c r="O35" s="19"/>
      <c r="P35" s="19"/>
      <c r="Q35" s="19"/>
      <c r="R35" s="19"/>
      <c r="S35" s="19"/>
      <c r="T35" s="19"/>
      <c r="U35" s="19"/>
      <c r="V35" s="19"/>
      <c r="W35" s="19">
        <v>-1453102</v>
      </c>
      <c r="X35" s="19">
        <v>-1453102</v>
      </c>
      <c r="Y35" s="19"/>
      <c r="Z35" s="20"/>
      <c r="AA35" s="21">
        <v>-2999912</v>
      </c>
    </row>
    <row r="36" spans="1:27" ht="13.5">
      <c r="A36" s="23" t="s">
        <v>57</v>
      </c>
      <c r="B36" s="24"/>
      <c r="C36" s="25">
        <f aca="true" t="shared" si="2" ref="C36:Y36">SUM(C31:C35)</f>
        <v>-3572538</v>
      </c>
      <c r="D36" s="25">
        <f>SUM(D31:D35)</f>
        <v>0</v>
      </c>
      <c r="E36" s="26">
        <f t="shared" si="2"/>
        <v>-2821934</v>
      </c>
      <c r="F36" s="27">
        <f t="shared" si="2"/>
        <v>-2821934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-1453102</v>
      </c>
      <c r="M36" s="27">
        <f t="shared" si="2"/>
        <v>0</v>
      </c>
      <c r="N36" s="27">
        <f t="shared" si="2"/>
        <v>-1453102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-1453102</v>
      </c>
      <c r="X36" s="27">
        <f t="shared" si="2"/>
        <v>-1343754</v>
      </c>
      <c r="Y36" s="27">
        <f t="shared" si="2"/>
        <v>-109348</v>
      </c>
      <c r="Z36" s="28">
        <f>+IF(X36&lt;&gt;0,+(Y36/X36)*100,0)</f>
        <v>8.137501358135491</v>
      </c>
      <c r="AA36" s="29">
        <f>SUM(AA31:AA35)</f>
        <v>-2821934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-20052515</v>
      </c>
      <c r="D38" s="31">
        <f>+D17+D27+D36</f>
        <v>0</v>
      </c>
      <c r="E38" s="32">
        <f t="shared" si="3"/>
        <v>12999917</v>
      </c>
      <c r="F38" s="33">
        <f t="shared" si="3"/>
        <v>12999917</v>
      </c>
      <c r="G38" s="33">
        <f t="shared" si="3"/>
        <v>158606482</v>
      </c>
      <c r="H38" s="33">
        <f t="shared" si="3"/>
        <v>-54983534</v>
      </c>
      <c r="I38" s="33">
        <f t="shared" si="3"/>
        <v>-56790459</v>
      </c>
      <c r="J38" s="33">
        <f t="shared" si="3"/>
        <v>46832489</v>
      </c>
      <c r="K38" s="33">
        <f t="shared" si="3"/>
        <v>45167153</v>
      </c>
      <c r="L38" s="33">
        <f t="shared" si="3"/>
        <v>-60565774</v>
      </c>
      <c r="M38" s="33">
        <f t="shared" si="3"/>
        <v>79970290</v>
      </c>
      <c r="N38" s="33">
        <f t="shared" si="3"/>
        <v>64571669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111404158</v>
      </c>
      <c r="X38" s="33">
        <f t="shared" si="3"/>
        <v>137203956</v>
      </c>
      <c r="Y38" s="33">
        <f t="shared" si="3"/>
        <v>-25799798</v>
      </c>
      <c r="Z38" s="34">
        <f>+IF(X38&lt;&gt;0,+(Y38/X38)*100,0)</f>
        <v>-18.803975302286474</v>
      </c>
      <c r="AA38" s="35">
        <f>+AA17+AA27+AA36</f>
        <v>12999917</v>
      </c>
    </row>
    <row r="39" spans="1:27" ht="13.5">
      <c r="A39" s="22" t="s">
        <v>59</v>
      </c>
      <c r="B39" s="16"/>
      <c r="C39" s="31">
        <v>25871310</v>
      </c>
      <c r="D39" s="31"/>
      <c r="E39" s="32">
        <v>19876787</v>
      </c>
      <c r="F39" s="33">
        <v>19876787</v>
      </c>
      <c r="G39" s="33">
        <v>5818975</v>
      </c>
      <c r="H39" s="33">
        <v>164425457</v>
      </c>
      <c r="I39" s="33">
        <v>109441923</v>
      </c>
      <c r="J39" s="33">
        <v>5818975</v>
      </c>
      <c r="K39" s="33">
        <v>52651464</v>
      </c>
      <c r="L39" s="33">
        <v>97818617</v>
      </c>
      <c r="M39" s="33">
        <v>37252843</v>
      </c>
      <c r="N39" s="33">
        <v>52651464</v>
      </c>
      <c r="O39" s="33"/>
      <c r="P39" s="33"/>
      <c r="Q39" s="33"/>
      <c r="R39" s="33"/>
      <c r="S39" s="33"/>
      <c r="T39" s="33"/>
      <c r="U39" s="33"/>
      <c r="V39" s="33"/>
      <c r="W39" s="33">
        <v>5818975</v>
      </c>
      <c r="X39" s="33">
        <v>19876787</v>
      </c>
      <c r="Y39" s="33">
        <v>-14057812</v>
      </c>
      <c r="Z39" s="34">
        <v>-70.72</v>
      </c>
      <c r="AA39" s="35">
        <v>19876787</v>
      </c>
    </row>
    <row r="40" spans="1:27" ht="13.5">
      <c r="A40" s="41" t="s">
        <v>60</v>
      </c>
      <c r="B40" s="42"/>
      <c r="C40" s="43">
        <v>5818795</v>
      </c>
      <c r="D40" s="43"/>
      <c r="E40" s="44">
        <v>32876705</v>
      </c>
      <c r="F40" s="45">
        <v>32876705</v>
      </c>
      <c r="G40" s="45">
        <v>164425457</v>
      </c>
      <c r="H40" s="45">
        <v>109441923</v>
      </c>
      <c r="I40" s="45">
        <v>52651464</v>
      </c>
      <c r="J40" s="45">
        <v>52651464</v>
      </c>
      <c r="K40" s="45">
        <v>97818617</v>
      </c>
      <c r="L40" s="45">
        <v>37252843</v>
      </c>
      <c r="M40" s="45">
        <v>117223133</v>
      </c>
      <c r="N40" s="45">
        <v>117223133</v>
      </c>
      <c r="O40" s="45"/>
      <c r="P40" s="45"/>
      <c r="Q40" s="45"/>
      <c r="R40" s="45"/>
      <c r="S40" s="45"/>
      <c r="T40" s="45"/>
      <c r="U40" s="45"/>
      <c r="V40" s="45"/>
      <c r="W40" s="45">
        <v>117223133</v>
      </c>
      <c r="X40" s="45">
        <v>157080744</v>
      </c>
      <c r="Y40" s="45">
        <v>-39857611</v>
      </c>
      <c r="Z40" s="46">
        <v>-25.37</v>
      </c>
      <c r="AA40" s="47">
        <v>32876705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312644658</v>
      </c>
      <c r="D6" s="17"/>
      <c r="E6" s="18">
        <v>327543773</v>
      </c>
      <c r="F6" s="19">
        <v>327543773</v>
      </c>
      <c r="G6" s="19">
        <v>31355989</v>
      </c>
      <c r="H6" s="19"/>
      <c r="I6" s="19">
        <v>34860101</v>
      </c>
      <c r="J6" s="19">
        <v>66216090</v>
      </c>
      <c r="K6" s="19">
        <v>34792872</v>
      </c>
      <c r="L6" s="19">
        <v>31476607</v>
      </c>
      <c r="M6" s="19">
        <v>31997421</v>
      </c>
      <c r="N6" s="19">
        <v>98266900</v>
      </c>
      <c r="O6" s="19"/>
      <c r="P6" s="19"/>
      <c r="Q6" s="19"/>
      <c r="R6" s="19"/>
      <c r="S6" s="19"/>
      <c r="T6" s="19"/>
      <c r="U6" s="19"/>
      <c r="V6" s="19"/>
      <c r="W6" s="19">
        <v>164482990</v>
      </c>
      <c r="X6" s="19">
        <v>163947138</v>
      </c>
      <c r="Y6" s="19">
        <v>535852</v>
      </c>
      <c r="Z6" s="20">
        <v>0.33</v>
      </c>
      <c r="AA6" s="21">
        <v>327543773</v>
      </c>
    </row>
    <row r="7" spans="1:27" ht="13.5">
      <c r="A7" s="22" t="s">
        <v>34</v>
      </c>
      <c r="B7" s="16"/>
      <c r="C7" s="17">
        <v>134920851</v>
      </c>
      <c r="D7" s="17"/>
      <c r="E7" s="18">
        <v>174359496</v>
      </c>
      <c r="F7" s="19">
        <v>174359496</v>
      </c>
      <c r="G7" s="19">
        <v>13077083</v>
      </c>
      <c r="H7" s="19">
        <v>18984888</v>
      </c>
      <c r="I7" s="19">
        <v>13244908</v>
      </c>
      <c r="J7" s="19">
        <v>45306879</v>
      </c>
      <c r="K7" s="19">
        <v>13098728</v>
      </c>
      <c r="L7" s="19">
        <v>14847959</v>
      </c>
      <c r="M7" s="19">
        <v>13046200</v>
      </c>
      <c r="N7" s="19">
        <v>40992887</v>
      </c>
      <c r="O7" s="19"/>
      <c r="P7" s="19"/>
      <c r="Q7" s="19"/>
      <c r="R7" s="19"/>
      <c r="S7" s="19"/>
      <c r="T7" s="19"/>
      <c r="U7" s="19"/>
      <c r="V7" s="19"/>
      <c r="W7" s="19">
        <v>86299766</v>
      </c>
      <c r="X7" s="19">
        <v>87179748</v>
      </c>
      <c r="Y7" s="19">
        <v>-879982</v>
      </c>
      <c r="Z7" s="20">
        <v>-1.01</v>
      </c>
      <c r="AA7" s="21">
        <v>174359496</v>
      </c>
    </row>
    <row r="8" spans="1:27" ht="13.5">
      <c r="A8" s="22" t="s">
        <v>35</v>
      </c>
      <c r="B8" s="16"/>
      <c r="C8" s="17">
        <v>47638366</v>
      </c>
      <c r="D8" s="17"/>
      <c r="E8" s="18">
        <v>77912931</v>
      </c>
      <c r="F8" s="19">
        <v>77912931</v>
      </c>
      <c r="G8" s="19">
        <v>3173104</v>
      </c>
      <c r="H8" s="19">
        <v>3160911</v>
      </c>
      <c r="I8" s="19">
        <v>49960455</v>
      </c>
      <c r="J8" s="19">
        <v>56294470</v>
      </c>
      <c r="K8" s="19">
        <v>3623697</v>
      </c>
      <c r="L8" s="19">
        <v>3204165</v>
      </c>
      <c r="M8" s="19">
        <v>3124436</v>
      </c>
      <c r="N8" s="19">
        <v>9952298</v>
      </c>
      <c r="O8" s="19"/>
      <c r="P8" s="19"/>
      <c r="Q8" s="19"/>
      <c r="R8" s="19"/>
      <c r="S8" s="19"/>
      <c r="T8" s="19"/>
      <c r="U8" s="19"/>
      <c r="V8" s="19"/>
      <c r="W8" s="19">
        <v>66246768</v>
      </c>
      <c r="X8" s="19">
        <v>38944584</v>
      </c>
      <c r="Y8" s="19">
        <v>27302184</v>
      </c>
      <c r="Z8" s="20">
        <v>70.11</v>
      </c>
      <c r="AA8" s="21">
        <v>77912931</v>
      </c>
    </row>
    <row r="9" spans="1:27" ht="13.5">
      <c r="A9" s="22" t="s">
        <v>36</v>
      </c>
      <c r="B9" s="16"/>
      <c r="C9" s="17">
        <v>141537473</v>
      </c>
      <c r="D9" s="17"/>
      <c r="E9" s="18">
        <v>200962364</v>
      </c>
      <c r="F9" s="19">
        <v>200962364</v>
      </c>
      <c r="G9" s="19">
        <v>20532000</v>
      </c>
      <c r="H9" s="19">
        <v>8844351</v>
      </c>
      <c r="I9" s="19"/>
      <c r="J9" s="19">
        <v>29376351</v>
      </c>
      <c r="K9" s="19">
        <v>668241</v>
      </c>
      <c r="L9" s="19">
        <v>1195850</v>
      </c>
      <c r="M9" s="19">
        <v>36863000</v>
      </c>
      <c r="N9" s="19">
        <v>38727091</v>
      </c>
      <c r="O9" s="19"/>
      <c r="P9" s="19"/>
      <c r="Q9" s="19"/>
      <c r="R9" s="19"/>
      <c r="S9" s="19"/>
      <c r="T9" s="19"/>
      <c r="U9" s="19"/>
      <c r="V9" s="19"/>
      <c r="W9" s="19">
        <v>68103442</v>
      </c>
      <c r="X9" s="19"/>
      <c r="Y9" s="19">
        <v>68103442</v>
      </c>
      <c r="Z9" s="20"/>
      <c r="AA9" s="21">
        <v>200962364</v>
      </c>
    </row>
    <row r="10" spans="1:27" ht="13.5">
      <c r="A10" s="22" t="s">
        <v>37</v>
      </c>
      <c r="B10" s="16"/>
      <c r="C10" s="17">
        <v>100760269</v>
      </c>
      <c r="D10" s="17"/>
      <c r="E10" s="18">
        <v>121837650</v>
      </c>
      <c r="F10" s="19">
        <v>121837650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121837650</v>
      </c>
      <c r="Y10" s="19">
        <v>-121837650</v>
      </c>
      <c r="Z10" s="20">
        <v>-100</v>
      </c>
      <c r="AA10" s="21">
        <v>121837650</v>
      </c>
    </row>
    <row r="11" spans="1:27" ht="13.5">
      <c r="A11" s="22" t="s">
        <v>38</v>
      </c>
      <c r="B11" s="16"/>
      <c r="C11" s="17">
        <v>4017429</v>
      </c>
      <c r="D11" s="17"/>
      <c r="E11" s="18">
        <v>11103506</v>
      </c>
      <c r="F11" s="19">
        <v>11103506</v>
      </c>
      <c r="G11" s="19">
        <v>1173760</v>
      </c>
      <c r="H11" s="19">
        <v>1038754</v>
      </c>
      <c r="I11" s="19">
        <v>1097986</v>
      </c>
      <c r="J11" s="19">
        <v>3310500</v>
      </c>
      <c r="K11" s="19">
        <v>1785284</v>
      </c>
      <c r="L11" s="19">
        <v>1335210</v>
      </c>
      <c r="M11" s="19">
        <v>1438264</v>
      </c>
      <c r="N11" s="19">
        <v>4558758</v>
      </c>
      <c r="O11" s="19"/>
      <c r="P11" s="19"/>
      <c r="Q11" s="19"/>
      <c r="R11" s="19"/>
      <c r="S11" s="19"/>
      <c r="T11" s="19"/>
      <c r="U11" s="19"/>
      <c r="V11" s="19"/>
      <c r="W11" s="19">
        <v>7869258</v>
      </c>
      <c r="X11" s="19">
        <v>5302128</v>
      </c>
      <c r="Y11" s="19">
        <v>2567130</v>
      </c>
      <c r="Z11" s="20">
        <v>48.42</v>
      </c>
      <c r="AA11" s="21">
        <v>11103506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-665046167</v>
      </c>
      <c r="D14" s="17"/>
      <c r="E14" s="18">
        <v>-725860222</v>
      </c>
      <c r="F14" s="19">
        <v>-725860222</v>
      </c>
      <c r="G14" s="19">
        <v>-35969452</v>
      </c>
      <c r="H14" s="19">
        <v>47773968</v>
      </c>
      <c r="I14" s="19">
        <v>60913400</v>
      </c>
      <c r="J14" s="19">
        <v>72717916</v>
      </c>
      <c r="K14" s="19">
        <v>54965619</v>
      </c>
      <c r="L14" s="19">
        <v>-59580634</v>
      </c>
      <c r="M14" s="19">
        <v>-57710116</v>
      </c>
      <c r="N14" s="19">
        <v>-62325131</v>
      </c>
      <c r="O14" s="19"/>
      <c r="P14" s="19"/>
      <c r="Q14" s="19"/>
      <c r="R14" s="19"/>
      <c r="S14" s="19"/>
      <c r="T14" s="19"/>
      <c r="U14" s="19"/>
      <c r="V14" s="19"/>
      <c r="W14" s="19">
        <v>10392785</v>
      </c>
      <c r="X14" s="19">
        <v>-362808936</v>
      </c>
      <c r="Y14" s="19">
        <v>373201721</v>
      </c>
      <c r="Z14" s="20">
        <v>-102.86</v>
      </c>
      <c r="AA14" s="21">
        <v>-725860222</v>
      </c>
    </row>
    <row r="15" spans="1:27" ht="13.5">
      <c r="A15" s="22" t="s">
        <v>42</v>
      </c>
      <c r="B15" s="16"/>
      <c r="C15" s="17">
        <v>-4252550</v>
      </c>
      <c r="D15" s="17"/>
      <c r="E15" s="18">
        <v>-4373388</v>
      </c>
      <c r="F15" s="19">
        <v>-4373388</v>
      </c>
      <c r="G15" s="19"/>
      <c r="H15" s="19"/>
      <c r="I15" s="19"/>
      <c r="J15" s="19"/>
      <c r="K15" s="19">
        <v>1874915</v>
      </c>
      <c r="L15" s="19"/>
      <c r="M15" s="19"/>
      <c r="N15" s="19">
        <v>1874915</v>
      </c>
      <c r="O15" s="19"/>
      <c r="P15" s="19"/>
      <c r="Q15" s="19"/>
      <c r="R15" s="19"/>
      <c r="S15" s="19"/>
      <c r="T15" s="19"/>
      <c r="U15" s="19"/>
      <c r="V15" s="19"/>
      <c r="W15" s="19">
        <v>1874915</v>
      </c>
      <c r="X15" s="19">
        <v>-2186694</v>
      </c>
      <c r="Y15" s="19">
        <v>4061609</v>
      </c>
      <c r="Z15" s="20">
        <v>-185.74</v>
      </c>
      <c r="AA15" s="21">
        <v>-4373388</v>
      </c>
    </row>
    <row r="16" spans="1:27" ht="13.5">
      <c r="A16" s="22" t="s">
        <v>43</v>
      </c>
      <c r="B16" s="16"/>
      <c r="C16" s="17">
        <v>-4919872</v>
      </c>
      <c r="D16" s="17"/>
      <c r="E16" s="18">
        <v>-9508620</v>
      </c>
      <c r="F16" s="19">
        <v>-9508620</v>
      </c>
      <c r="G16" s="19">
        <v>-81400</v>
      </c>
      <c r="H16" s="19">
        <v>26840</v>
      </c>
      <c r="I16" s="19">
        <v>141874</v>
      </c>
      <c r="J16" s="19">
        <v>87314</v>
      </c>
      <c r="K16" s="19">
        <v>446617</v>
      </c>
      <c r="L16" s="19">
        <v>-614386</v>
      </c>
      <c r="M16" s="19">
        <v>-171500</v>
      </c>
      <c r="N16" s="19">
        <v>-339269</v>
      </c>
      <c r="O16" s="19"/>
      <c r="P16" s="19"/>
      <c r="Q16" s="19"/>
      <c r="R16" s="19"/>
      <c r="S16" s="19"/>
      <c r="T16" s="19"/>
      <c r="U16" s="19"/>
      <c r="V16" s="19"/>
      <c r="W16" s="19">
        <v>-251955</v>
      </c>
      <c r="X16" s="19">
        <v>-4754310</v>
      </c>
      <c r="Y16" s="19">
        <v>4502355</v>
      </c>
      <c r="Z16" s="20">
        <v>-94.7</v>
      </c>
      <c r="AA16" s="21">
        <v>-9508620</v>
      </c>
    </row>
    <row r="17" spans="1:27" ht="13.5">
      <c r="A17" s="23" t="s">
        <v>44</v>
      </c>
      <c r="B17" s="24"/>
      <c r="C17" s="25">
        <f aca="true" t="shared" si="0" ref="C17:Y17">SUM(C6:C16)</f>
        <v>67300457</v>
      </c>
      <c r="D17" s="25">
        <f>SUM(D6:D16)</f>
        <v>0</v>
      </c>
      <c r="E17" s="26">
        <f t="shared" si="0"/>
        <v>173977490</v>
      </c>
      <c r="F17" s="27">
        <f t="shared" si="0"/>
        <v>173977490</v>
      </c>
      <c r="G17" s="27">
        <f t="shared" si="0"/>
        <v>33261084</v>
      </c>
      <c r="H17" s="27">
        <f t="shared" si="0"/>
        <v>79829712</v>
      </c>
      <c r="I17" s="27">
        <f t="shared" si="0"/>
        <v>160218724</v>
      </c>
      <c r="J17" s="27">
        <f t="shared" si="0"/>
        <v>273309520</v>
      </c>
      <c r="K17" s="27">
        <f t="shared" si="0"/>
        <v>111255973</v>
      </c>
      <c r="L17" s="27">
        <f t="shared" si="0"/>
        <v>-8135229</v>
      </c>
      <c r="M17" s="27">
        <f t="shared" si="0"/>
        <v>28587705</v>
      </c>
      <c r="N17" s="27">
        <f t="shared" si="0"/>
        <v>131708449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405017969</v>
      </c>
      <c r="X17" s="27">
        <f t="shared" si="0"/>
        <v>47461308</v>
      </c>
      <c r="Y17" s="27">
        <f t="shared" si="0"/>
        <v>357556661</v>
      </c>
      <c r="Z17" s="28">
        <f>+IF(X17&lt;&gt;0,+(Y17/X17)*100,0)</f>
        <v>753.3645322206459</v>
      </c>
      <c r="AA17" s="29">
        <f>SUM(AA6:AA16)</f>
        <v>173977490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950000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-66802804</v>
      </c>
      <c r="D26" s="17"/>
      <c r="E26" s="18">
        <v>-146428136</v>
      </c>
      <c r="F26" s="19">
        <v>-146428136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-72964068</v>
      </c>
      <c r="Y26" s="19">
        <v>72964068</v>
      </c>
      <c r="Z26" s="20">
        <v>-100</v>
      </c>
      <c r="AA26" s="21">
        <v>-146428136</v>
      </c>
    </row>
    <row r="27" spans="1:27" ht="13.5">
      <c r="A27" s="23" t="s">
        <v>51</v>
      </c>
      <c r="B27" s="24"/>
      <c r="C27" s="25">
        <f aca="true" t="shared" si="1" ref="C27:Y27">SUM(C21:C26)</f>
        <v>-65852804</v>
      </c>
      <c r="D27" s="25">
        <f>SUM(D21:D26)</f>
        <v>0</v>
      </c>
      <c r="E27" s="26">
        <f t="shared" si="1"/>
        <v>-146428136</v>
      </c>
      <c r="F27" s="27">
        <f t="shared" si="1"/>
        <v>-146428136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-72964068</v>
      </c>
      <c r="Y27" s="27">
        <f t="shared" si="1"/>
        <v>72964068</v>
      </c>
      <c r="Z27" s="28">
        <f>+IF(X27&lt;&gt;0,+(Y27/X27)*100,0)</f>
        <v>-100</v>
      </c>
      <c r="AA27" s="29">
        <f>SUM(AA21:AA26)</f>
        <v>-146428136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800004</v>
      </c>
      <c r="F33" s="19">
        <v>800004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400002</v>
      </c>
      <c r="Y33" s="19">
        <v>-400002</v>
      </c>
      <c r="Z33" s="20">
        <v>-100</v>
      </c>
      <c r="AA33" s="21">
        <v>800004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-6176020</v>
      </c>
      <c r="D35" s="17"/>
      <c r="E35" s="18">
        <v>-7046479</v>
      </c>
      <c r="F35" s="19">
        <v>-7046479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-3471751</v>
      </c>
      <c r="Y35" s="19">
        <v>3471751</v>
      </c>
      <c r="Z35" s="20">
        <v>-100</v>
      </c>
      <c r="AA35" s="21">
        <v>-7046479</v>
      </c>
    </row>
    <row r="36" spans="1:27" ht="13.5">
      <c r="A36" s="23" t="s">
        <v>57</v>
      </c>
      <c r="B36" s="24"/>
      <c r="C36" s="25">
        <f aca="true" t="shared" si="2" ref="C36:Y36">SUM(C31:C35)</f>
        <v>-6176020</v>
      </c>
      <c r="D36" s="25">
        <f>SUM(D31:D35)</f>
        <v>0</v>
      </c>
      <c r="E36" s="26">
        <f t="shared" si="2"/>
        <v>-6246475</v>
      </c>
      <c r="F36" s="27">
        <f t="shared" si="2"/>
        <v>-6246475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-3071749</v>
      </c>
      <c r="Y36" s="27">
        <f t="shared" si="2"/>
        <v>3071749</v>
      </c>
      <c r="Z36" s="28">
        <f>+IF(X36&lt;&gt;0,+(Y36/X36)*100,0)</f>
        <v>-100</v>
      </c>
      <c r="AA36" s="29">
        <f>SUM(AA31:AA35)</f>
        <v>-6246475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-4728367</v>
      </c>
      <c r="D38" s="31">
        <f>+D17+D27+D36</f>
        <v>0</v>
      </c>
      <c r="E38" s="32">
        <f t="shared" si="3"/>
        <v>21302879</v>
      </c>
      <c r="F38" s="33">
        <f t="shared" si="3"/>
        <v>21302879</v>
      </c>
      <c r="G38" s="33">
        <f t="shared" si="3"/>
        <v>33261084</v>
      </c>
      <c r="H38" s="33">
        <f t="shared" si="3"/>
        <v>79829712</v>
      </c>
      <c r="I38" s="33">
        <f t="shared" si="3"/>
        <v>160218724</v>
      </c>
      <c r="J38" s="33">
        <f t="shared" si="3"/>
        <v>273309520</v>
      </c>
      <c r="K38" s="33">
        <f t="shared" si="3"/>
        <v>111255973</v>
      </c>
      <c r="L38" s="33">
        <f t="shared" si="3"/>
        <v>-8135229</v>
      </c>
      <c r="M38" s="33">
        <f t="shared" si="3"/>
        <v>28587705</v>
      </c>
      <c r="N38" s="33">
        <f t="shared" si="3"/>
        <v>131708449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405017969</v>
      </c>
      <c r="X38" s="33">
        <f t="shared" si="3"/>
        <v>-28574509</v>
      </c>
      <c r="Y38" s="33">
        <f t="shared" si="3"/>
        <v>433592478</v>
      </c>
      <c r="Z38" s="34">
        <f>+IF(X38&lt;&gt;0,+(Y38/X38)*100,0)</f>
        <v>-1517.410073432933</v>
      </c>
      <c r="AA38" s="35">
        <f>+AA17+AA27+AA36</f>
        <v>21302879</v>
      </c>
    </row>
    <row r="39" spans="1:27" ht="13.5">
      <c r="A39" s="22" t="s">
        <v>59</v>
      </c>
      <c r="B39" s="16"/>
      <c r="C39" s="31">
        <v>91828756</v>
      </c>
      <c r="D39" s="31"/>
      <c r="E39" s="32">
        <v>82602709</v>
      </c>
      <c r="F39" s="33">
        <v>82602709</v>
      </c>
      <c r="G39" s="33">
        <v>87141635</v>
      </c>
      <c r="H39" s="33">
        <v>120402719</v>
      </c>
      <c r="I39" s="33">
        <v>200232431</v>
      </c>
      <c r="J39" s="33">
        <v>87141635</v>
      </c>
      <c r="K39" s="33">
        <v>360451155</v>
      </c>
      <c r="L39" s="33">
        <v>471707128</v>
      </c>
      <c r="M39" s="33">
        <v>463571899</v>
      </c>
      <c r="N39" s="33">
        <v>360451155</v>
      </c>
      <c r="O39" s="33"/>
      <c r="P39" s="33"/>
      <c r="Q39" s="33"/>
      <c r="R39" s="33"/>
      <c r="S39" s="33"/>
      <c r="T39" s="33"/>
      <c r="U39" s="33"/>
      <c r="V39" s="33"/>
      <c r="W39" s="33">
        <v>87141635</v>
      </c>
      <c r="X39" s="33">
        <v>82602709</v>
      </c>
      <c r="Y39" s="33">
        <v>4538926</v>
      </c>
      <c r="Z39" s="34">
        <v>5.49</v>
      </c>
      <c r="AA39" s="35">
        <v>82602709</v>
      </c>
    </row>
    <row r="40" spans="1:27" ht="13.5">
      <c r="A40" s="41" t="s">
        <v>60</v>
      </c>
      <c r="B40" s="42"/>
      <c r="C40" s="43">
        <v>87100389</v>
      </c>
      <c r="D40" s="43"/>
      <c r="E40" s="44">
        <v>103905588</v>
      </c>
      <c r="F40" s="45">
        <v>103905588</v>
      </c>
      <c r="G40" s="45">
        <v>120402719</v>
      </c>
      <c r="H40" s="45">
        <v>200232431</v>
      </c>
      <c r="I40" s="45">
        <v>360451155</v>
      </c>
      <c r="J40" s="45">
        <v>360451155</v>
      </c>
      <c r="K40" s="45">
        <v>471707128</v>
      </c>
      <c r="L40" s="45">
        <v>463571899</v>
      </c>
      <c r="M40" s="45">
        <v>492159604</v>
      </c>
      <c r="N40" s="45">
        <v>492159604</v>
      </c>
      <c r="O40" s="45"/>
      <c r="P40" s="45"/>
      <c r="Q40" s="45"/>
      <c r="R40" s="45"/>
      <c r="S40" s="45"/>
      <c r="T40" s="45"/>
      <c r="U40" s="45"/>
      <c r="V40" s="45"/>
      <c r="W40" s="45">
        <v>492159604</v>
      </c>
      <c r="X40" s="45">
        <v>54028200</v>
      </c>
      <c r="Y40" s="45">
        <v>438131404</v>
      </c>
      <c r="Z40" s="46">
        <v>810.93</v>
      </c>
      <c r="AA40" s="47">
        <v>103905588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26796438</v>
      </c>
      <c r="D7" s="17"/>
      <c r="E7" s="18">
        <v>412090680</v>
      </c>
      <c r="F7" s="19">
        <v>412090680</v>
      </c>
      <c r="G7" s="19">
        <v>23006195</v>
      </c>
      <c r="H7" s="19">
        <v>25539193</v>
      </c>
      <c r="I7" s="19">
        <v>24434873</v>
      </c>
      <c r="J7" s="19">
        <v>72980261</v>
      </c>
      <c r="K7" s="19">
        <v>25731199</v>
      </c>
      <c r="L7" s="19">
        <v>26356017</v>
      </c>
      <c r="M7" s="19">
        <v>24649753</v>
      </c>
      <c r="N7" s="19">
        <v>76736969</v>
      </c>
      <c r="O7" s="19"/>
      <c r="P7" s="19"/>
      <c r="Q7" s="19"/>
      <c r="R7" s="19"/>
      <c r="S7" s="19"/>
      <c r="T7" s="19"/>
      <c r="U7" s="19"/>
      <c r="V7" s="19"/>
      <c r="W7" s="19">
        <v>149717230</v>
      </c>
      <c r="X7" s="19">
        <v>206045340</v>
      </c>
      <c r="Y7" s="19">
        <v>-56328110</v>
      </c>
      <c r="Z7" s="20">
        <v>-27.34</v>
      </c>
      <c r="AA7" s="21">
        <v>412090680</v>
      </c>
    </row>
    <row r="8" spans="1:27" ht="13.5">
      <c r="A8" s="22" t="s">
        <v>35</v>
      </c>
      <c r="B8" s="16"/>
      <c r="C8" s="17">
        <v>3285678</v>
      </c>
      <c r="D8" s="17"/>
      <c r="E8" s="18">
        <v>12784584</v>
      </c>
      <c r="F8" s="19">
        <v>12784584</v>
      </c>
      <c r="G8" s="19">
        <v>6147743</v>
      </c>
      <c r="H8" s="19">
        <v>6384519</v>
      </c>
      <c r="I8" s="19">
        <v>4103774</v>
      </c>
      <c r="J8" s="19">
        <v>16636036</v>
      </c>
      <c r="K8" s="19">
        <v>6518977</v>
      </c>
      <c r="L8" s="19">
        <v>2707893</v>
      </c>
      <c r="M8" s="19">
        <v>1354203</v>
      </c>
      <c r="N8" s="19">
        <v>10581073</v>
      </c>
      <c r="O8" s="19"/>
      <c r="P8" s="19"/>
      <c r="Q8" s="19"/>
      <c r="R8" s="19"/>
      <c r="S8" s="19"/>
      <c r="T8" s="19"/>
      <c r="U8" s="19"/>
      <c r="V8" s="19"/>
      <c r="W8" s="19">
        <v>27217109</v>
      </c>
      <c r="X8" s="19">
        <v>6392292</v>
      </c>
      <c r="Y8" s="19">
        <v>20824817</v>
      </c>
      <c r="Z8" s="20">
        <v>325.78</v>
      </c>
      <c r="AA8" s="21">
        <v>12784584</v>
      </c>
    </row>
    <row r="9" spans="1:27" ht="13.5">
      <c r="A9" s="22" t="s">
        <v>36</v>
      </c>
      <c r="B9" s="16"/>
      <c r="C9" s="17"/>
      <c r="D9" s="17"/>
      <c r="E9" s="18">
        <v>408661588</v>
      </c>
      <c r="F9" s="19">
        <v>408661588</v>
      </c>
      <c r="G9" s="19">
        <v>160303000</v>
      </c>
      <c r="H9" s="19">
        <v>1907000</v>
      </c>
      <c r="I9" s="19">
        <v>1250000</v>
      </c>
      <c r="J9" s="19">
        <v>163460000</v>
      </c>
      <c r="K9" s="19"/>
      <c r="L9" s="19">
        <v>1205000</v>
      </c>
      <c r="M9" s="19">
        <v>120133213</v>
      </c>
      <c r="N9" s="19">
        <v>121338213</v>
      </c>
      <c r="O9" s="19"/>
      <c r="P9" s="19"/>
      <c r="Q9" s="19"/>
      <c r="R9" s="19"/>
      <c r="S9" s="19"/>
      <c r="T9" s="19"/>
      <c r="U9" s="19"/>
      <c r="V9" s="19"/>
      <c r="W9" s="19">
        <v>284798213</v>
      </c>
      <c r="X9" s="19">
        <v>204330794</v>
      </c>
      <c r="Y9" s="19">
        <v>80467419</v>
      </c>
      <c r="Z9" s="20">
        <v>39.38</v>
      </c>
      <c r="AA9" s="21">
        <v>408661588</v>
      </c>
    </row>
    <row r="10" spans="1:27" ht="13.5">
      <c r="A10" s="22" t="s">
        <v>37</v>
      </c>
      <c r="B10" s="16"/>
      <c r="C10" s="17"/>
      <c r="D10" s="17"/>
      <c r="E10" s="18">
        <v>310862000</v>
      </c>
      <c r="F10" s="19">
        <v>310862000</v>
      </c>
      <c r="G10" s="19">
        <v>118352000</v>
      </c>
      <c r="H10" s="19"/>
      <c r="I10" s="19"/>
      <c r="J10" s="19">
        <v>118352000</v>
      </c>
      <c r="K10" s="19">
        <v>40439000</v>
      </c>
      <c r="L10" s="19"/>
      <c r="M10" s="19">
        <v>82176787</v>
      </c>
      <c r="N10" s="19">
        <v>122615787</v>
      </c>
      <c r="O10" s="19"/>
      <c r="P10" s="19"/>
      <c r="Q10" s="19"/>
      <c r="R10" s="19"/>
      <c r="S10" s="19"/>
      <c r="T10" s="19"/>
      <c r="U10" s="19"/>
      <c r="V10" s="19"/>
      <c r="W10" s="19">
        <v>240967787</v>
      </c>
      <c r="X10" s="19">
        <v>155431000</v>
      </c>
      <c r="Y10" s="19">
        <v>85536787</v>
      </c>
      <c r="Z10" s="20">
        <v>55.03</v>
      </c>
      <c r="AA10" s="21">
        <v>310862000</v>
      </c>
    </row>
    <row r="11" spans="1:27" ht="13.5">
      <c r="A11" s="22" t="s">
        <v>38</v>
      </c>
      <c r="B11" s="16"/>
      <c r="C11" s="17">
        <v>607982</v>
      </c>
      <c r="D11" s="17"/>
      <c r="E11" s="18">
        <v>19355628</v>
      </c>
      <c r="F11" s="19">
        <v>19355628</v>
      </c>
      <c r="G11" s="19">
        <v>366587</v>
      </c>
      <c r="H11" s="19">
        <v>201045</v>
      </c>
      <c r="I11" s="19">
        <v>517730</v>
      </c>
      <c r="J11" s="19">
        <v>1085362</v>
      </c>
      <c r="K11" s="19">
        <v>397264</v>
      </c>
      <c r="L11" s="19">
        <v>399318</v>
      </c>
      <c r="M11" s="19">
        <v>2214218</v>
      </c>
      <c r="N11" s="19">
        <v>3010800</v>
      </c>
      <c r="O11" s="19"/>
      <c r="P11" s="19"/>
      <c r="Q11" s="19"/>
      <c r="R11" s="19"/>
      <c r="S11" s="19"/>
      <c r="T11" s="19"/>
      <c r="U11" s="19"/>
      <c r="V11" s="19"/>
      <c r="W11" s="19">
        <v>4096162</v>
      </c>
      <c r="X11" s="19">
        <v>9677814</v>
      </c>
      <c r="Y11" s="19">
        <v>-5581652</v>
      </c>
      <c r="Z11" s="20">
        <v>-57.67</v>
      </c>
      <c r="AA11" s="21">
        <v>19355628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-36284000</v>
      </c>
      <c r="D14" s="17"/>
      <c r="E14" s="18">
        <v>-620842500</v>
      </c>
      <c r="F14" s="19">
        <v>-620842500</v>
      </c>
      <c r="G14" s="19">
        <v>-50774105</v>
      </c>
      <c r="H14" s="19">
        <v>-68037145</v>
      </c>
      <c r="I14" s="19">
        <v>-55823756</v>
      </c>
      <c r="J14" s="19">
        <v>-174635006</v>
      </c>
      <c r="K14" s="19">
        <v>-68815385</v>
      </c>
      <c r="L14" s="19">
        <v>-73787515</v>
      </c>
      <c r="M14" s="19">
        <v>-58905731</v>
      </c>
      <c r="N14" s="19">
        <v>-201508631</v>
      </c>
      <c r="O14" s="19"/>
      <c r="P14" s="19"/>
      <c r="Q14" s="19"/>
      <c r="R14" s="19"/>
      <c r="S14" s="19"/>
      <c r="T14" s="19"/>
      <c r="U14" s="19"/>
      <c r="V14" s="19"/>
      <c r="W14" s="19">
        <v>-376143637</v>
      </c>
      <c r="X14" s="19">
        <v>-310421250</v>
      </c>
      <c r="Y14" s="19">
        <v>-65722387</v>
      </c>
      <c r="Z14" s="20">
        <v>21.17</v>
      </c>
      <c r="AA14" s="21">
        <v>-620842500</v>
      </c>
    </row>
    <row r="15" spans="1:27" ht="13.5">
      <c r="A15" s="22" t="s">
        <v>42</v>
      </c>
      <c r="B15" s="16"/>
      <c r="C15" s="17">
        <v>-3023703</v>
      </c>
      <c r="D15" s="17"/>
      <c r="E15" s="18">
        <v>-15775660</v>
      </c>
      <c r="F15" s="19">
        <v>-15775660</v>
      </c>
      <c r="G15" s="19">
        <v>-278</v>
      </c>
      <c r="H15" s="19">
        <v>-537940</v>
      </c>
      <c r="I15" s="19">
        <v>-2631761</v>
      </c>
      <c r="J15" s="19">
        <v>-3169979</v>
      </c>
      <c r="K15" s="19"/>
      <c r="L15" s="19">
        <v>-418810</v>
      </c>
      <c r="M15" s="19">
        <v>-14965911</v>
      </c>
      <c r="N15" s="19">
        <v>-15384721</v>
      </c>
      <c r="O15" s="19"/>
      <c r="P15" s="19"/>
      <c r="Q15" s="19"/>
      <c r="R15" s="19"/>
      <c r="S15" s="19"/>
      <c r="T15" s="19"/>
      <c r="U15" s="19"/>
      <c r="V15" s="19"/>
      <c r="W15" s="19">
        <v>-18554700</v>
      </c>
      <c r="X15" s="19">
        <v>-7887830</v>
      </c>
      <c r="Y15" s="19">
        <v>-10666870</v>
      </c>
      <c r="Z15" s="20">
        <v>135.23</v>
      </c>
      <c r="AA15" s="21">
        <v>-15775660</v>
      </c>
    </row>
    <row r="16" spans="1:27" ht="13.5">
      <c r="A16" s="22" t="s">
        <v>43</v>
      </c>
      <c r="B16" s="16"/>
      <c r="C16" s="17">
        <v>-6542795</v>
      </c>
      <c r="D16" s="17"/>
      <c r="E16" s="18">
        <v>-37027536</v>
      </c>
      <c r="F16" s="19">
        <v>-37027536</v>
      </c>
      <c r="G16" s="19">
        <v>-1525528</v>
      </c>
      <c r="H16" s="19">
        <v>-1531345</v>
      </c>
      <c r="I16" s="19">
        <v>-5882629</v>
      </c>
      <c r="J16" s="19">
        <v>-8939502</v>
      </c>
      <c r="K16" s="19">
        <v>-7595994</v>
      </c>
      <c r="L16" s="19">
        <v>-5210780</v>
      </c>
      <c r="M16" s="19">
        <v>-9176023</v>
      </c>
      <c r="N16" s="19">
        <v>-21982797</v>
      </c>
      <c r="O16" s="19"/>
      <c r="P16" s="19"/>
      <c r="Q16" s="19"/>
      <c r="R16" s="19"/>
      <c r="S16" s="19"/>
      <c r="T16" s="19"/>
      <c r="U16" s="19"/>
      <c r="V16" s="19"/>
      <c r="W16" s="19">
        <v>-30922299</v>
      </c>
      <c r="X16" s="19">
        <v>-18513768</v>
      </c>
      <c r="Y16" s="19">
        <v>-12408531</v>
      </c>
      <c r="Z16" s="20">
        <v>67.02</v>
      </c>
      <c r="AA16" s="21">
        <v>-37027536</v>
      </c>
    </row>
    <row r="17" spans="1:27" ht="13.5">
      <c r="A17" s="23" t="s">
        <v>44</v>
      </c>
      <c r="B17" s="24"/>
      <c r="C17" s="25">
        <f aca="true" t="shared" si="0" ref="C17:Y17">SUM(C6:C16)</f>
        <v>-15160400</v>
      </c>
      <c r="D17" s="25">
        <f>SUM(D6:D16)</f>
        <v>0</v>
      </c>
      <c r="E17" s="26">
        <f t="shared" si="0"/>
        <v>490108784</v>
      </c>
      <c r="F17" s="27">
        <f t="shared" si="0"/>
        <v>490108784</v>
      </c>
      <c r="G17" s="27">
        <f t="shared" si="0"/>
        <v>255875614</v>
      </c>
      <c r="H17" s="27">
        <f t="shared" si="0"/>
        <v>-36074673</v>
      </c>
      <c r="I17" s="27">
        <f t="shared" si="0"/>
        <v>-34031769</v>
      </c>
      <c r="J17" s="27">
        <f t="shared" si="0"/>
        <v>185769172</v>
      </c>
      <c r="K17" s="27">
        <f t="shared" si="0"/>
        <v>-3324939</v>
      </c>
      <c r="L17" s="27">
        <f t="shared" si="0"/>
        <v>-48748877</v>
      </c>
      <c r="M17" s="27">
        <f t="shared" si="0"/>
        <v>147480509</v>
      </c>
      <c r="N17" s="27">
        <f t="shared" si="0"/>
        <v>95406693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281175865</v>
      </c>
      <c r="X17" s="27">
        <f t="shared" si="0"/>
        <v>245054392</v>
      </c>
      <c r="Y17" s="27">
        <f t="shared" si="0"/>
        <v>36121473</v>
      </c>
      <c r="Z17" s="28">
        <f>+IF(X17&lt;&gt;0,+(Y17/X17)*100,0)</f>
        <v>14.740185925743376</v>
      </c>
      <c r="AA17" s="29">
        <f>SUM(AA6:AA16)</f>
        <v>490108784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94728</v>
      </c>
      <c r="F23" s="19">
        <v>94728</v>
      </c>
      <c r="G23" s="36"/>
      <c r="H23" s="36"/>
      <c r="I23" s="36"/>
      <c r="J23" s="19"/>
      <c r="K23" s="36"/>
      <c r="L23" s="36"/>
      <c r="M23" s="19">
        <v>3534</v>
      </c>
      <c r="N23" s="36">
        <v>3534</v>
      </c>
      <c r="O23" s="36"/>
      <c r="P23" s="36"/>
      <c r="Q23" s="19"/>
      <c r="R23" s="36"/>
      <c r="S23" s="36"/>
      <c r="T23" s="19"/>
      <c r="U23" s="36"/>
      <c r="V23" s="36"/>
      <c r="W23" s="36">
        <v>3534</v>
      </c>
      <c r="X23" s="19">
        <v>47364</v>
      </c>
      <c r="Y23" s="36">
        <v>-43830</v>
      </c>
      <c r="Z23" s="37">
        <v>-92.54</v>
      </c>
      <c r="AA23" s="38">
        <v>94728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-86497394</v>
      </c>
      <c r="D26" s="17"/>
      <c r="E26" s="18">
        <v>-369147000</v>
      </c>
      <c r="F26" s="19">
        <v>-369147000</v>
      </c>
      <c r="G26" s="19">
        <v>-26195104</v>
      </c>
      <c r="H26" s="19">
        <v>-29600859</v>
      </c>
      <c r="I26" s="19">
        <v>-20015704</v>
      </c>
      <c r="J26" s="19">
        <v>-75811667</v>
      </c>
      <c r="K26" s="19">
        <v>-27152696</v>
      </c>
      <c r="L26" s="19">
        <v>-14324584</v>
      </c>
      <c r="M26" s="19">
        <v>-31356286</v>
      </c>
      <c r="N26" s="19">
        <v>-72833566</v>
      </c>
      <c r="O26" s="19"/>
      <c r="P26" s="19"/>
      <c r="Q26" s="19"/>
      <c r="R26" s="19"/>
      <c r="S26" s="19"/>
      <c r="T26" s="19"/>
      <c r="U26" s="19"/>
      <c r="V26" s="19"/>
      <c r="W26" s="19">
        <v>-148645233</v>
      </c>
      <c r="X26" s="19">
        <v>-184573500</v>
      </c>
      <c r="Y26" s="19">
        <v>35928267</v>
      </c>
      <c r="Z26" s="20">
        <v>-19.47</v>
      </c>
      <c r="AA26" s="21">
        <v>-369147000</v>
      </c>
    </row>
    <row r="27" spans="1:27" ht="13.5">
      <c r="A27" s="23" t="s">
        <v>51</v>
      </c>
      <c r="B27" s="24"/>
      <c r="C27" s="25">
        <f aca="true" t="shared" si="1" ref="C27:Y27">SUM(C21:C26)</f>
        <v>-86497394</v>
      </c>
      <c r="D27" s="25">
        <f>SUM(D21:D26)</f>
        <v>0</v>
      </c>
      <c r="E27" s="26">
        <f t="shared" si="1"/>
        <v>-369052272</v>
      </c>
      <c r="F27" s="27">
        <f t="shared" si="1"/>
        <v>-369052272</v>
      </c>
      <c r="G27" s="27">
        <f t="shared" si="1"/>
        <v>-26195104</v>
      </c>
      <c r="H27" s="27">
        <f t="shared" si="1"/>
        <v>-29600859</v>
      </c>
      <c r="I27" s="27">
        <f t="shared" si="1"/>
        <v>-20015704</v>
      </c>
      <c r="J27" s="27">
        <f t="shared" si="1"/>
        <v>-75811667</v>
      </c>
      <c r="K27" s="27">
        <f t="shared" si="1"/>
        <v>-27152696</v>
      </c>
      <c r="L27" s="27">
        <f t="shared" si="1"/>
        <v>-14324584</v>
      </c>
      <c r="M27" s="27">
        <f t="shared" si="1"/>
        <v>-31352752</v>
      </c>
      <c r="N27" s="27">
        <f t="shared" si="1"/>
        <v>-72830032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-148641699</v>
      </c>
      <c r="X27" s="27">
        <f t="shared" si="1"/>
        <v>-184526136</v>
      </c>
      <c r="Y27" s="27">
        <f t="shared" si="1"/>
        <v>35884437</v>
      </c>
      <c r="Z27" s="28">
        <f>+IF(X27&lt;&gt;0,+(Y27/X27)*100,0)</f>
        <v>-19.44680454372057</v>
      </c>
      <c r="AA27" s="29">
        <f>SUM(AA21:AA26)</f>
        <v>-369052272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30477</v>
      </c>
      <c r="D33" s="17"/>
      <c r="E33" s="18">
        <v>420720</v>
      </c>
      <c r="F33" s="19">
        <v>420720</v>
      </c>
      <c r="G33" s="19">
        <v>34168</v>
      </c>
      <c r="H33" s="36">
        <v>31532</v>
      </c>
      <c r="I33" s="36">
        <v>3733</v>
      </c>
      <c r="J33" s="36">
        <v>69433</v>
      </c>
      <c r="K33" s="19">
        <v>45624</v>
      </c>
      <c r="L33" s="19">
        <v>29832</v>
      </c>
      <c r="M33" s="19">
        <v>17908</v>
      </c>
      <c r="N33" s="19">
        <v>93364</v>
      </c>
      <c r="O33" s="36"/>
      <c r="P33" s="36"/>
      <c r="Q33" s="36"/>
      <c r="R33" s="19"/>
      <c r="S33" s="19"/>
      <c r="T33" s="19"/>
      <c r="U33" s="19"/>
      <c r="V33" s="36"/>
      <c r="W33" s="36">
        <v>162797</v>
      </c>
      <c r="X33" s="36">
        <v>210360</v>
      </c>
      <c r="Y33" s="19">
        <v>-47563</v>
      </c>
      <c r="Z33" s="20">
        <v>-22.61</v>
      </c>
      <c r="AA33" s="21">
        <v>420720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-3809393</v>
      </c>
      <c r="D35" s="17"/>
      <c r="E35" s="18">
        <v>-18277296</v>
      </c>
      <c r="F35" s="19">
        <v>-18277296</v>
      </c>
      <c r="G35" s="19"/>
      <c r="H35" s="19">
        <v>-447099</v>
      </c>
      <c r="I35" s="19">
        <v>-5058242</v>
      </c>
      <c r="J35" s="19">
        <v>-5505341</v>
      </c>
      <c r="K35" s="19"/>
      <c r="L35" s="19">
        <v>-453668</v>
      </c>
      <c r="M35" s="19">
        <v>-3210581</v>
      </c>
      <c r="N35" s="19">
        <v>-3664249</v>
      </c>
      <c r="O35" s="19"/>
      <c r="P35" s="19"/>
      <c r="Q35" s="19"/>
      <c r="R35" s="19"/>
      <c r="S35" s="19"/>
      <c r="T35" s="19"/>
      <c r="U35" s="19"/>
      <c r="V35" s="19"/>
      <c r="W35" s="19">
        <v>-9169590</v>
      </c>
      <c r="X35" s="19">
        <v>-9138648</v>
      </c>
      <c r="Y35" s="19">
        <v>-30942</v>
      </c>
      <c r="Z35" s="20">
        <v>0.34</v>
      </c>
      <c r="AA35" s="21">
        <v>-18277296</v>
      </c>
    </row>
    <row r="36" spans="1:27" ht="13.5">
      <c r="A36" s="23" t="s">
        <v>57</v>
      </c>
      <c r="B36" s="24"/>
      <c r="C36" s="25">
        <f aca="true" t="shared" si="2" ref="C36:Y36">SUM(C31:C35)</f>
        <v>-3778916</v>
      </c>
      <c r="D36" s="25">
        <f>SUM(D31:D35)</f>
        <v>0</v>
      </c>
      <c r="E36" s="26">
        <f t="shared" si="2"/>
        <v>-17856576</v>
      </c>
      <c r="F36" s="27">
        <f t="shared" si="2"/>
        <v>-17856576</v>
      </c>
      <c r="G36" s="27">
        <f t="shared" si="2"/>
        <v>34168</v>
      </c>
      <c r="H36" s="27">
        <f t="shared" si="2"/>
        <v>-415567</v>
      </c>
      <c r="I36" s="27">
        <f t="shared" si="2"/>
        <v>-5054509</v>
      </c>
      <c r="J36" s="27">
        <f t="shared" si="2"/>
        <v>-5435908</v>
      </c>
      <c r="K36" s="27">
        <f t="shared" si="2"/>
        <v>45624</v>
      </c>
      <c r="L36" s="27">
        <f t="shared" si="2"/>
        <v>-423836</v>
      </c>
      <c r="M36" s="27">
        <f t="shared" si="2"/>
        <v>-3192673</v>
      </c>
      <c r="N36" s="27">
        <f t="shared" si="2"/>
        <v>-3570885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-9006793</v>
      </c>
      <c r="X36" s="27">
        <f t="shared" si="2"/>
        <v>-8928288</v>
      </c>
      <c r="Y36" s="27">
        <f t="shared" si="2"/>
        <v>-78505</v>
      </c>
      <c r="Z36" s="28">
        <f>+IF(X36&lt;&gt;0,+(Y36/X36)*100,0)</f>
        <v>0.8792839119885022</v>
      </c>
      <c r="AA36" s="29">
        <f>SUM(AA31:AA35)</f>
        <v>-17856576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-105436710</v>
      </c>
      <c r="D38" s="31">
        <f>+D17+D27+D36</f>
        <v>0</v>
      </c>
      <c r="E38" s="32">
        <f t="shared" si="3"/>
        <v>103199936</v>
      </c>
      <c r="F38" s="33">
        <f t="shared" si="3"/>
        <v>103199936</v>
      </c>
      <c r="G38" s="33">
        <f t="shared" si="3"/>
        <v>229714678</v>
      </c>
      <c r="H38" s="33">
        <f t="shared" si="3"/>
        <v>-66091099</v>
      </c>
      <c r="I38" s="33">
        <f t="shared" si="3"/>
        <v>-59101982</v>
      </c>
      <c r="J38" s="33">
        <f t="shared" si="3"/>
        <v>104521597</v>
      </c>
      <c r="K38" s="33">
        <f t="shared" si="3"/>
        <v>-30432011</v>
      </c>
      <c r="L38" s="33">
        <f t="shared" si="3"/>
        <v>-63497297</v>
      </c>
      <c r="M38" s="33">
        <f t="shared" si="3"/>
        <v>112935084</v>
      </c>
      <c r="N38" s="33">
        <f t="shared" si="3"/>
        <v>19005776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123527373</v>
      </c>
      <c r="X38" s="33">
        <f t="shared" si="3"/>
        <v>51599968</v>
      </c>
      <c r="Y38" s="33">
        <f t="shared" si="3"/>
        <v>71927405</v>
      </c>
      <c r="Z38" s="34">
        <f>+IF(X38&lt;&gt;0,+(Y38/X38)*100,0)</f>
        <v>139.39428218250058</v>
      </c>
      <c r="AA38" s="35">
        <f>+AA17+AA27+AA36</f>
        <v>103199936</v>
      </c>
    </row>
    <row r="39" spans="1:27" ht="13.5">
      <c r="A39" s="22" t="s">
        <v>59</v>
      </c>
      <c r="B39" s="16"/>
      <c r="C39" s="31">
        <v>361888604</v>
      </c>
      <c r="D39" s="31"/>
      <c r="E39" s="32">
        <v>263708830</v>
      </c>
      <c r="F39" s="33">
        <v>263708830</v>
      </c>
      <c r="G39" s="33">
        <v>276260878</v>
      </c>
      <c r="H39" s="33">
        <v>505975556</v>
      </c>
      <c r="I39" s="33">
        <v>439884457</v>
      </c>
      <c r="J39" s="33">
        <v>276260878</v>
      </c>
      <c r="K39" s="33">
        <v>380782475</v>
      </c>
      <c r="L39" s="33">
        <v>350350464</v>
      </c>
      <c r="M39" s="33">
        <v>286853167</v>
      </c>
      <c r="N39" s="33">
        <v>380782475</v>
      </c>
      <c r="O39" s="33"/>
      <c r="P39" s="33"/>
      <c r="Q39" s="33"/>
      <c r="R39" s="33"/>
      <c r="S39" s="33"/>
      <c r="T39" s="33"/>
      <c r="U39" s="33"/>
      <c r="V39" s="33"/>
      <c r="W39" s="33">
        <v>276260878</v>
      </c>
      <c r="X39" s="33">
        <v>263708830</v>
      </c>
      <c r="Y39" s="33">
        <v>12552048</v>
      </c>
      <c r="Z39" s="34">
        <v>4.76</v>
      </c>
      <c r="AA39" s="35">
        <v>263708830</v>
      </c>
    </row>
    <row r="40" spans="1:27" ht="13.5">
      <c r="A40" s="41" t="s">
        <v>60</v>
      </c>
      <c r="B40" s="42"/>
      <c r="C40" s="43">
        <v>256451894</v>
      </c>
      <c r="D40" s="43"/>
      <c r="E40" s="44">
        <v>366908767</v>
      </c>
      <c r="F40" s="45">
        <v>366908767</v>
      </c>
      <c r="G40" s="45">
        <v>505975556</v>
      </c>
      <c r="H40" s="45">
        <v>439884457</v>
      </c>
      <c r="I40" s="45">
        <v>380782475</v>
      </c>
      <c r="J40" s="45">
        <v>380782475</v>
      </c>
      <c r="K40" s="45">
        <v>350350464</v>
      </c>
      <c r="L40" s="45">
        <v>286853167</v>
      </c>
      <c r="M40" s="45">
        <v>399788251</v>
      </c>
      <c r="N40" s="45">
        <v>399788251</v>
      </c>
      <c r="O40" s="45"/>
      <c r="P40" s="45"/>
      <c r="Q40" s="45"/>
      <c r="R40" s="45"/>
      <c r="S40" s="45"/>
      <c r="T40" s="45"/>
      <c r="U40" s="45"/>
      <c r="V40" s="45"/>
      <c r="W40" s="45">
        <v>399788251</v>
      </c>
      <c r="X40" s="45">
        <v>315308799</v>
      </c>
      <c r="Y40" s="45">
        <v>84479452</v>
      </c>
      <c r="Z40" s="46">
        <v>26.79</v>
      </c>
      <c r="AA40" s="47">
        <v>366908767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26475000</v>
      </c>
      <c r="F6" s="19">
        <v>26475000</v>
      </c>
      <c r="G6" s="19">
        <v>1373877</v>
      </c>
      <c r="H6" s="19">
        <v>1694912</v>
      </c>
      <c r="I6" s="19">
        <v>1654817</v>
      </c>
      <c r="J6" s="19">
        <v>4723606</v>
      </c>
      <c r="K6" s="19">
        <v>3490714</v>
      </c>
      <c r="L6" s="19">
        <v>1677001</v>
      </c>
      <c r="M6" s="19"/>
      <c r="N6" s="19">
        <v>5167715</v>
      </c>
      <c r="O6" s="19"/>
      <c r="P6" s="19"/>
      <c r="Q6" s="19"/>
      <c r="R6" s="19"/>
      <c r="S6" s="19"/>
      <c r="T6" s="19"/>
      <c r="U6" s="19"/>
      <c r="V6" s="19"/>
      <c r="W6" s="19">
        <v>9891321</v>
      </c>
      <c r="X6" s="19">
        <v>13275000</v>
      </c>
      <c r="Y6" s="19">
        <v>-3383679</v>
      </c>
      <c r="Z6" s="20">
        <v>-25.49</v>
      </c>
      <c r="AA6" s="21">
        <v>26475000</v>
      </c>
    </row>
    <row r="7" spans="1:27" ht="13.5">
      <c r="A7" s="22" t="s">
        <v>34</v>
      </c>
      <c r="B7" s="16"/>
      <c r="C7" s="17"/>
      <c r="D7" s="17"/>
      <c r="E7" s="18">
        <v>1573000</v>
      </c>
      <c r="F7" s="19">
        <v>1573000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786000</v>
      </c>
      <c r="Y7" s="19">
        <v>-786000</v>
      </c>
      <c r="Z7" s="20">
        <v>-100</v>
      </c>
      <c r="AA7" s="21">
        <v>1573000</v>
      </c>
    </row>
    <row r="8" spans="1:27" ht="13.5">
      <c r="A8" s="22" t="s">
        <v>35</v>
      </c>
      <c r="B8" s="16"/>
      <c r="C8" s="17"/>
      <c r="D8" s="17"/>
      <c r="E8" s="18">
        <v>3386000</v>
      </c>
      <c r="F8" s="19">
        <v>3386000</v>
      </c>
      <c r="G8" s="19">
        <v>2070217</v>
      </c>
      <c r="H8" s="19">
        <v>391372</v>
      </c>
      <c r="I8" s="19">
        <v>737858</v>
      </c>
      <c r="J8" s="19">
        <v>3199447</v>
      </c>
      <c r="K8" s="19">
        <v>340457</v>
      </c>
      <c r="L8" s="19">
        <v>3028691</v>
      </c>
      <c r="M8" s="19"/>
      <c r="N8" s="19">
        <v>3369148</v>
      </c>
      <c r="O8" s="19"/>
      <c r="P8" s="19"/>
      <c r="Q8" s="19"/>
      <c r="R8" s="19"/>
      <c r="S8" s="19"/>
      <c r="T8" s="19"/>
      <c r="U8" s="19"/>
      <c r="V8" s="19"/>
      <c r="W8" s="19">
        <v>6568595</v>
      </c>
      <c r="X8" s="19">
        <v>1691700</v>
      </c>
      <c r="Y8" s="19">
        <v>4876895</v>
      </c>
      <c r="Z8" s="20">
        <v>288.28</v>
      </c>
      <c r="AA8" s="21">
        <v>3386000</v>
      </c>
    </row>
    <row r="9" spans="1:27" ht="13.5">
      <c r="A9" s="22" t="s">
        <v>36</v>
      </c>
      <c r="B9" s="16"/>
      <c r="C9" s="17"/>
      <c r="D9" s="17"/>
      <c r="E9" s="18">
        <v>92511000</v>
      </c>
      <c r="F9" s="19">
        <v>92511000</v>
      </c>
      <c r="G9" s="19">
        <v>34782000</v>
      </c>
      <c r="H9" s="19">
        <v>2153000</v>
      </c>
      <c r="I9" s="19">
        <v>1500000</v>
      </c>
      <c r="J9" s="19">
        <v>38435000</v>
      </c>
      <c r="K9" s="19">
        <v>1500000</v>
      </c>
      <c r="L9" s="19">
        <v>1591000</v>
      </c>
      <c r="M9" s="19"/>
      <c r="N9" s="19">
        <v>3091000</v>
      </c>
      <c r="O9" s="19"/>
      <c r="P9" s="19"/>
      <c r="Q9" s="19"/>
      <c r="R9" s="19"/>
      <c r="S9" s="19"/>
      <c r="T9" s="19"/>
      <c r="U9" s="19"/>
      <c r="V9" s="19"/>
      <c r="W9" s="19">
        <v>41526000</v>
      </c>
      <c r="X9" s="19">
        <v>69378600</v>
      </c>
      <c r="Y9" s="19">
        <v>-27852600</v>
      </c>
      <c r="Z9" s="20">
        <v>-40.15</v>
      </c>
      <c r="AA9" s="21">
        <v>92511000</v>
      </c>
    </row>
    <row r="10" spans="1:27" ht="13.5">
      <c r="A10" s="22" t="s">
        <v>37</v>
      </c>
      <c r="B10" s="16"/>
      <c r="C10" s="17"/>
      <c r="D10" s="17"/>
      <c r="E10" s="18">
        <v>26329000</v>
      </c>
      <c r="F10" s="19">
        <v>26329000</v>
      </c>
      <c r="G10" s="19">
        <v>14000000</v>
      </c>
      <c r="H10" s="19"/>
      <c r="I10" s="19"/>
      <c r="J10" s="19">
        <v>14000000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14000000</v>
      </c>
      <c r="X10" s="19">
        <v>18000000</v>
      </c>
      <c r="Y10" s="19">
        <v>-4000000</v>
      </c>
      <c r="Z10" s="20">
        <v>-22.22</v>
      </c>
      <c r="AA10" s="21">
        <v>26329000</v>
      </c>
    </row>
    <row r="11" spans="1:27" ht="13.5">
      <c r="A11" s="22" t="s">
        <v>38</v>
      </c>
      <c r="B11" s="16"/>
      <c r="C11" s="17"/>
      <c r="D11" s="17"/>
      <c r="E11" s="18">
        <v>9700000</v>
      </c>
      <c r="F11" s="19">
        <v>9700000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5100000</v>
      </c>
      <c r="Y11" s="19">
        <v>-5100000</v>
      </c>
      <c r="Z11" s="20">
        <v>-100</v>
      </c>
      <c r="AA11" s="21">
        <v>9700000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-122647000</v>
      </c>
      <c r="F14" s="19">
        <v>-122647000</v>
      </c>
      <c r="G14" s="19">
        <v>-59265351</v>
      </c>
      <c r="H14" s="19">
        <v>-9009983</v>
      </c>
      <c r="I14" s="19">
        <v>-11533578</v>
      </c>
      <c r="J14" s="19">
        <v>-79808912</v>
      </c>
      <c r="K14" s="19">
        <v>-10319669</v>
      </c>
      <c r="L14" s="19">
        <v>-6953607</v>
      </c>
      <c r="M14" s="19"/>
      <c r="N14" s="19">
        <v>-17273276</v>
      </c>
      <c r="O14" s="19"/>
      <c r="P14" s="19"/>
      <c r="Q14" s="19"/>
      <c r="R14" s="19"/>
      <c r="S14" s="19"/>
      <c r="T14" s="19"/>
      <c r="U14" s="19"/>
      <c r="V14" s="19"/>
      <c r="W14" s="19">
        <v>-97082188</v>
      </c>
      <c r="X14" s="19">
        <v>-61473300</v>
      </c>
      <c r="Y14" s="19">
        <v>-35608888</v>
      </c>
      <c r="Z14" s="20">
        <v>57.93</v>
      </c>
      <c r="AA14" s="21">
        <v>-122647000</v>
      </c>
    </row>
    <row r="15" spans="1:27" ht="13.5">
      <c r="A15" s="22" t="s">
        <v>42</v>
      </c>
      <c r="B15" s="16"/>
      <c r="C15" s="17"/>
      <c r="D15" s="17"/>
      <c r="E15" s="18">
        <v>-1800000</v>
      </c>
      <c r="F15" s="19">
        <v>-1800000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-900000</v>
      </c>
      <c r="Y15" s="19">
        <v>900000</v>
      </c>
      <c r="Z15" s="20">
        <v>-100</v>
      </c>
      <c r="AA15" s="21">
        <v>-1800000</v>
      </c>
    </row>
    <row r="16" spans="1:27" ht="13.5">
      <c r="A16" s="22" t="s">
        <v>43</v>
      </c>
      <c r="B16" s="16"/>
      <c r="C16" s="17"/>
      <c r="D16" s="17"/>
      <c r="E16" s="18">
        <v>-2000000</v>
      </c>
      <c r="F16" s="19">
        <v>-2000000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-999600</v>
      </c>
      <c r="Y16" s="19">
        <v>999600</v>
      </c>
      <c r="Z16" s="20">
        <v>-100</v>
      </c>
      <c r="AA16" s="21">
        <v>-2000000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33527000</v>
      </c>
      <c r="F17" s="27">
        <f t="shared" si="0"/>
        <v>33527000</v>
      </c>
      <c r="G17" s="27">
        <f t="shared" si="0"/>
        <v>-7039257</v>
      </c>
      <c r="H17" s="27">
        <f t="shared" si="0"/>
        <v>-4770699</v>
      </c>
      <c r="I17" s="27">
        <f t="shared" si="0"/>
        <v>-7640903</v>
      </c>
      <c r="J17" s="27">
        <f t="shared" si="0"/>
        <v>-19450859</v>
      </c>
      <c r="K17" s="27">
        <f t="shared" si="0"/>
        <v>-4988498</v>
      </c>
      <c r="L17" s="27">
        <f t="shared" si="0"/>
        <v>-656915</v>
      </c>
      <c r="M17" s="27">
        <f t="shared" si="0"/>
        <v>0</v>
      </c>
      <c r="N17" s="27">
        <f t="shared" si="0"/>
        <v>-5645413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-25096272</v>
      </c>
      <c r="X17" s="27">
        <f t="shared" si="0"/>
        <v>44858400</v>
      </c>
      <c r="Y17" s="27">
        <f t="shared" si="0"/>
        <v>-69954672</v>
      </c>
      <c r="Z17" s="28">
        <f>+IF(X17&lt;&gt;0,+(Y17/X17)*100,0)</f>
        <v>-155.94553528436145</v>
      </c>
      <c r="AA17" s="29">
        <f>SUM(AA6:AA16)</f>
        <v>33527000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</v>
      </c>
      <c r="F21" s="19">
        <v>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</v>
      </c>
      <c r="Y21" s="36">
        <v>-500000</v>
      </c>
      <c r="Z21" s="37">
        <v>-100</v>
      </c>
      <c r="AA21" s="38">
        <v>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11450000</v>
      </c>
      <c r="H24" s="19">
        <v>15968692</v>
      </c>
      <c r="I24" s="19">
        <v>8600000</v>
      </c>
      <c r="J24" s="19">
        <v>36018692</v>
      </c>
      <c r="K24" s="19">
        <v>9400000</v>
      </c>
      <c r="L24" s="19">
        <v>2900000</v>
      </c>
      <c r="M24" s="19"/>
      <c r="N24" s="19">
        <v>12300000</v>
      </c>
      <c r="O24" s="19"/>
      <c r="P24" s="19"/>
      <c r="Q24" s="19"/>
      <c r="R24" s="19"/>
      <c r="S24" s="19"/>
      <c r="T24" s="19"/>
      <c r="U24" s="19"/>
      <c r="V24" s="19"/>
      <c r="W24" s="19">
        <v>48318692</v>
      </c>
      <c r="X24" s="19"/>
      <c r="Y24" s="19">
        <v>48318692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-28629000</v>
      </c>
      <c r="F26" s="19">
        <v>-28629000</v>
      </c>
      <c r="G26" s="19">
        <v>-3774341</v>
      </c>
      <c r="H26" s="19">
        <v>-9119094</v>
      </c>
      <c r="I26" s="19">
        <v>-2773125</v>
      </c>
      <c r="J26" s="19">
        <v>-15666560</v>
      </c>
      <c r="K26" s="19">
        <v>-3499103</v>
      </c>
      <c r="L26" s="19">
        <v>-1758216</v>
      </c>
      <c r="M26" s="19"/>
      <c r="N26" s="19">
        <v>-5257319</v>
      </c>
      <c r="O26" s="19"/>
      <c r="P26" s="19"/>
      <c r="Q26" s="19"/>
      <c r="R26" s="19"/>
      <c r="S26" s="19"/>
      <c r="T26" s="19"/>
      <c r="U26" s="19"/>
      <c r="V26" s="19"/>
      <c r="W26" s="19">
        <v>-20923879</v>
      </c>
      <c r="X26" s="19">
        <v>-14364000</v>
      </c>
      <c r="Y26" s="19">
        <v>-6559879</v>
      </c>
      <c r="Z26" s="20">
        <v>45.67</v>
      </c>
      <c r="AA26" s="21">
        <v>-28629000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-28129000</v>
      </c>
      <c r="F27" s="27">
        <f t="shared" si="1"/>
        <v>-28129000</v>
      </c>
      <c r="G27" s="27">
        <f t="shared" si="1"/>
        <v>7675659</v>
      </c>
      <c r="H27" s="27">
        <f t="shared" si="1"/>
        <v>6849598</v>
      </c>
      <c r="I27" s="27">
        <f t="shared" si="1"/>
        <v>5826875</v>
      </c>
      <c r="J27" s="27">
        <f t="shared" si="1"/>
        <v>20352132</v>
      </c>
      <c r="K27" s="27">
        <f t="shared" si="1"/>
        <v>5900897</v>
      </c>
      <c r="L27" s="27">
        <f t="shared" si="1"/>
        <v>1141784</v>
      </c>
      <c r="M27" s="27">
        <f t="shared" si="1"/>
        <v>0</v>
      </c>
      <c r="N27" s="27">
        <f t="shared" si="1"/>
        <v>7042681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27394813</v>
      </c>
      <c r="X27" s="27">
        <f t="shared" si="1"/>
        <v>-13864000</v>
      </c>
      <c r="Y27" s="27">
        <f t="shared" si="1"/>
        <v>41258813</v>
      </c>
      <c r="Z27" s="28">
        <f>+IF(X27&lt;&gt;0,+(Y27/X27)*100,0)</f>
        <v>-297.5967469705713</v>
      </c>
      <c r="AA27" s="29">
        <f>SUM(AA21:AA26)</f>
        <v>-28129000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-3250000</v>
      </c>
      <c r="F35" s="19">
        <v>-3250000</v>
      </c>
      <c r="G35" s="19"/>
      <c r="H35" s="19">
        <v>-297931</v>
      </c>
      <c r="I35" s="19">
        <v>-71387</v>
      </c>
      <c r="J35" s="19">
        <v>-369318</v>
      </c>
      <c r="K35" s="19">
        <v>-1635581</v>
      </c>
      <c r="L35" s="19">
        <v>-297932</v>
      </c>
      <c r="M35" s="19"/>
      <c r="N35" s="19">
        <v>-1933513</v>
      </c>
      <c r="O35" s="19"/>
      <c r="P35" s="19"/>
      <c r="Q35" s="19"/>
      <c r="R35" s="19"/>
      <c r="S35" s="19"/>
      <c r="T35" s="19"/>
      <c r="U35" s="19"/>
      <c r="V35" s="19"/>
      <c r="W35" s="19">
        <v>-2302831</v>
      </c>
      <c r="X35" s="19">
        <v>-1624800</v>
      </c>
      <c r="Y35" s="19">
        <v>-678031</v>
      </c>
      <c r="Z35" s="20">
        <v>41.73</v>
      </c>
      <c r="AA35" s="21">
        <v>-3250000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-3250000</v>
      </c>
      <c r="F36" s="27">
        <f t="shared" si="2"/>
        <v>-3250000</v>
      </c>
      <c r="G36" s="27">
        <f t="shared" si="2"/>
        <v>0</v>
      </c>
      <c r="H36" s="27">
        <f t="shared" si="2"/>
        <v>-297931</v>
      </c>
      <c r="I36" s="27">
        <f t="shared" si="2"/>
        <v>-71387</v>
      </c>
      <c r="J36" s="27">
        <f t="shared" si="2"/>
        <v>-369318</v>
      </c>
      <c r="K36" s="27">
        <f t="shared" si="2"/>
        <v>-1635581</v>
      </c>
      <c r="L36" s="27">
        <f t="shared" si="2"/>
        <v>-297932</v>
      </c>
      <c r="M36" s="27">
        <f t="shared" si="2"/>
        <v>0</v>
      </c>
      <c r="N36" s="27">
        <f t="shared" si="2"/>
        <v>-1933513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-2302831</v>
      </c>
      <c r="X36" s="27">
        <f t="shared" si="2"/>
        <v>-1624800</v>
      </c>
      <c r="Y36" s="27">
        <f t="shared" si="2"/>
        <v>-678031</v>
      </c>
      <c r="Z36" s="28">
        <f>+IF(X36&lt;&gt;0,+(Y36/X36)*100,0)</f>
        <v>41.73012063023142</v>
      </c>
      <c r="AA36" s="29">
        <f>SUM(AA31:AA35)</f>
        <v>-3250000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2148000</v>
      </c>
      <c r="F38" s="33">
        <f t="shared" si="3"/>
        <v>2148000</v>
      </c>
      <c r="G38" s="33">
        <f t="shared" si="3"/>
        <v>636402</v>
      </c>
      <c r="H38" s="33">
        <f t="shared" si="3"/>
        <v>1780968</v>
      </c>
      <c r="I38" s="33">
        <f t="shared" si="3"/>
        <v>-1885415</v>
      </c>
      <c r="J38" s="33">
        <f t="shared" si="3"/>
        <v>531955</v>
      </c>
      <c r="K38" s="33">
        <f t="shared" si="3"/>
        <v>-723182</v>
      </c>
      <c r="L38" s="33">
        <f t="shared" si="3"/>
        <v>186937</v>
      </c>
      <c r="M38" s="33">
        <f t="shared" si="3"/>
        <v>0</v>
      </c>
      <c r="N38" s="33">
        <f t="shared" si="3"/>
        <v>-536245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-4290</v>
      </c>
      <c r="X38" s="33">
        <f t="shared" si="3"/>
        <v>29369600</v>
      </c>
      <c r="Y38" s="33">
        <f t="shared" si="3"/>
        <v>-29373890</v>
      </c>
      <c r="Z38" s="34">
        <f>+IF(X38&lt;&gt;0,+(Y38/X38)*100,0)</f>
        <v>-100.01460694050992</v>
      </c>
      <c r="AA38" s="35">
        <f>+AA17+AA27+AA36</f>
        <v>2148000</v>
      </c>
    </row>
    <row r="39" spans="1:27" ht="13.5">
      <c r="A39" s="22" t="s">
        <v>59</v>
      </c>
      <c r="B39" s="16"/>
      <c r="C39" s="31"/>
      <c r="D39" s="31"/>
      <c r="E39" s="32">
        <v>2213527</v>
      </c>
      <c r="F39" s="33">
        <v>2213527</v>
      </c>
      <c r="G39" s="33">
        <v>585873</v>
      </c>
      <c r="H39" s="33">
        <v>1222275</v>
      </c>
      <c r="I39" s="33">
        <v>3003243</v>
      </c>
      <c r="J39" s="33">
        <v>585873</v>
      </c>
      <c r="K39" s="33">
        <v>1117828</v>
      </c>
      <c r="L39" s="33">
        <v>394646</v>
      </c>
      <c r="M39" s="33"/>
      <c r="N39" s="33">
        <v>1117828</v>
      </c>
      <c r="O39" s="33"/>
      <c r="P39" s="33"/>
      <c r="Q39" s="33"/>
      <c r="R39" s="33"/>
      <c r="S39" s="33"/>
      <c r="T39" s="33"/>
      <c r="U39" s="33"/>
      <c r="V39" s="33"/>
      <c r="W39" s="33">
        <v>585873</v>
      </c>
      <c r="X39" s="33">
        <v>2213527</v>
      </c>
      <c r="Y39" s="33">
        <v>-1627654</v>
      </c>
      <c r="Z39" s="34">
        <v>-73.53</v>
      </c>
      <c r="AA39" s="35">
        <v>2213527</v>
      </c>
    </row>
    <row r="40" spans="1:27" ht="13.5">
      <c r="A40" s="41" t="s">
        <v>60</v>
      </c>
      <c r="B40" s="42"/>
      <c r="C40" s="43"/>
      <c r="D40" s="43"/>
      <c r="E40" s="44">
        <v>4361527</v>
      </c>
      <c r="F40" s="45">
        <v>4361527</v>
      </c>
      <c r="G40" s="45">
        <v>1222275</v>
      </c>
      <c r="H40" s="45">
        <v>3003243</v>
      </c>
      <c r="I40" s="45">
        <v>1117828</v>
      </c>
      <c r="J40" s="45">
        <v>1117828</v>
      </c>
      <c r="K40" s="45">
        <v>394646</v>
      </c>
      <c r="L40" s="45">
        <v>581583</v>
      </c>
      <c r="M40" s="45"/>
      <c r="N40" s="45">
        <v>581583</v>
      </c>
      <c r="O40" s="45"/>
      <c r="P40" s="45"/>
      <c r="Q40" s="45"/>
      <c r="R40" s="45"/>
      <c r="S40" s="45"/>
      <c r="T40" s="45"/>
      <c r="U40" s="45"/>
      <c r="V40" s="45"/>
      <c r="W40" s="45">
        <v>581583</v>
      </c>
      <c r="X40" s="45">
        <v>31583127</v>
      </c>
      <c r="Y40" s="45">
        <v>-31001544</v>
      </c>
      <c r="Z40" s="46">
        <v>-98.16</v>
      </c>
      <c r="AA40" s="47">
        <v>4361527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162203280</v>
      </c>
      <c r="D6" s="17"/>
      <c r="E6" s="18">
        <v>161186940</v>
      </c>
      <c r="F6" s="19">
        <v>161186940</v>
      </c>
      <c r="G6" s="19">
        <v>13480907</v>
      </c>
      <c r="H6" s="19">
        <v>12807374</v>
      </c>
      <c r="I6" s="19">
        <v>12568637</v>
      </c>
      <c r="J6" s="19">
        <v>38856918</v>
      </c>
      <c r="K6" s="19">
        <v>15486688</v>
      </c>
      <c r="L6" s="19">
        <v>14965204</v>
      </c>
      <c r="M6" s="19">
        <v>14145234</v>
      </c>
      <c r="N6" s="19">
        <v>44597126</v>
      </c>
      <c r="O6" s="19"/>
      <c r="P6" s="19"/>
      <c r="Q6" s="19"/>
      <c r="R6" s="19"/>
      <c r="S6" s="19"/>
      <c r="T6" s="19"/>
      <c r="U6" s="19"/>
      <c r="V6" s="19"/>
      <c r="W6" s="19">
        <v>83454044</v>
      </c>
      <c r="X6" s="19">
        <v>80491143</v>
      </c>
      <c r="Y6" s="19">
        <v>2962901</v>
      </c>
      <c r="Z6" s="20">
        <v>3.68</v>
      </c>
      <c r="AA6" s="21">
        <v>161186940</v>
      </c>
    </row>
    <row r="7" spans="1:27" ht="13.5">
      <c r="A7" s="22" t="s">
        <v>34</v>
      </c>
      <c r="B7" s="16"/>
      <c r="C7" s="17">
        <v>62487450</v>
      </c>
      <c r="D7" s="17"/>
      <c r="E7" s="18">
        <v>72509050</v>
      </c>
      <c r="F7" s="19">
        <v>72509050</v>
      </c>
      <c r="G7" s="19">
        <v>4583673</v>
      </c>
      <c r="H7" s="19">
        <v>6368778</v>
      </c>
      <c r="I7" s="19">
        <v>4877367</v>
      </c>
      <c r="J7" s="19">
        <v>15829818</v>
      </c>
      <c r="K7" s="19">
        <v>8032263</v>
      </c>
      <c r="L7" s="19">
        <v>7276174</v>
      </c>
      <c r="M7" s="19">
        <v>6301633</v>
      </c>
      <c r="N7" s="19">
        <v>21610070</v>
      </c>
      <c r="O7" s="19"/>
      <c r="P7" s="19"/>
      <c r="Q7" s="19"/>
      <c r="R7" s="19"/>
      <c r="S7" s="19"/>
      <c r="T7" s="19"/>
      <c r="U7" s="19"/>
      <c r="V7" s="19"/>
      <c r="W7" s="19">
        <v>37439888</v>
      </c>
      <c r="X7" s="19">
        <v>37263034</v>
      </c>
      <c r="Y7" s="19">
        <v>176854</v>
      </c>
      <c r="Z7" s="20">
        <v>0.47</v>
      </c>
      <c r="AA7" s="21">
        <v>72509050</v>
      </c>
    </row>
    <row r="8" spans="1:27" ht="13.5">
      <c r="A8" s="22" t="s">
        <v>35</v>
      </c>
      <c r="B8" s="16"/>
      <c r="C8" s="17">
        <v>7610425</v>
      </c>
      <c r="D8" s="17"/>
      <c r="E8" s="18">
        <v>24995679</v>
      </c>
      <c r="F8" s="19">
        <v>24995679</v>
      </c>
      <c r="G8" s="19">
        <v>1133795</v>
      </c>
      <c r="H8" s="19">
        <v>1175809</v>
      </c>
      <c r="I8" s="19">
        <v>1756784</v>
      </c>
      <c r="J8" s="19">
        <v>4066388</v>
      </c>
      <c r="K8" s="19">
        <v>3661954</v>
      </c>
      <c r="L8" s="19">
        <v>1973018</v>
      </c>
      <c r="M8" s="19">
        <v>1146136</v>
      </c>
      <c r="N8" s="19">
        <v>6781108</v>
      </c>
      <c r="O8" s="19"/>
      <c r="P8" s="19"/>
      <c r="Q8" s="19"/>
      <c r="R8" s="19"/>
      <c r="S8" s="19"/>
      <c r="T8" s="19"/>
      <c r="U8" s="19"/>
      <c r="V8" s="19"/>
      <c r="W8" s="19">
        <v>10847496</v>
      </c>
      <c r="X8" s="19">
        <v>9783710</v>
      </c>
      <c r="Y8" s="19">
        <v>1063786</v>
      </c>
      <c r="Z8" s="20">
        <v>10.87</v>
      </c>
      <c r="AA8" s="21">
        <v>24995679</v>
      </c>
    </row>
    <row r="9" spans="1:27" ht="13.5">
      <c r="A9" s="22" t="s">
        <v>36</v>
      </c>
      <c r="B9" s="16"/>
      <c r="C9" s="17">
        <v>53691873</v>
      </c>
      <c r="D9" s="17"/>
      <c r="E9" s="18">
        <v>61469000</v>
      </c>
      <c r="F9" s="19">
        <v>61469000</v>
      </c>
      <c r="G9" s="19">
        <v>20552000</v>
      </c>
      <c r="H9" s="19">
        <v>1625000</v>
      </c>
      <c r="I9" s="19">
        <v>329000</v>
      </c>
      <c r="J9" s="19">
        <v>22506000</v>
      </c>
      <c r="K9" s="19"/>
      <c r="L9" s="19">
        <v>4000000</v>
      </c>
      <c r="M9" s="19">
        <v>6760000</v>
      </c>
      <c r="N9" s="19">
        <v>10760000</v>
      </c>
      <c r="O9" s="19"/>
      <c r="P9" s="19"/>
      <c r="Q9" s="19"/>
      <c r="R9" s="19"/>
      <c r="S9" s="19"/>
      <c r="T9" s="19"/>
      <c r="U9" s="19"/>
      <c r="V9" s="19"/>
      <c r="W9" s="19">
        <v>33266000</v>
      </c>
      <c r="X9" s="19">
        <v>40751403</v>
      </c>
      <c r="Y9" s="19">
        <v>-7485403</v>
      </c>
      <c r="Z9" s="20">
        <v>-18.37</v>
      </c>
      <c r="AA9" s="21">
        <v>61469000</v>
      </c>
    </row>
    <row r="10" spans="1:27" ht="13.5">
      <c r="A10" s="22" t="s">
        <v>37</v>
      </c>
      <c r="B10" s="16"/>
      <c r="C10" s="17">
        <v>17439945</v>
      </c>
      <c r="D10" s="17"/>
      <c r="E10" s="18">
        <v>21866000</v>
      </c>
      <c r="F10" s="19">
        <v>21866000</v>
      </c>
      <c r="G10" s="19">
        <v>2015000</v>
      </c>
      <c r="H10" s="19"/>
      <c r="I10" s="19"/>
      <c r="J10" s="19">
        <v>2015000</v>
      </c>
      <c r="K10" s="19"/>
      <c r="L10" s="19"/>
      <c r="M10" s="19">
        <v>5005000</v>
      </c>
      <c r="N10" s="19">
        <v>5005000</v>
      </c>
      <c r="O10" s="19"/>
      <c r="P10" s="19"/>
      <c r="Q10" s="19"/>
      <c r="R10" s="19"/>
      <c r="S10" s="19"/>
      <c r="T10" s="19"/>
      <c r="U10" s="19"/>
      <c r="V10" s="19"/>
      <c r="W10" s="19">
        <v>7020000</v>
      </c>
      <c r="X10" s="19">
        <v>14540000</v>
      </c>
      <c r="Y10" s="19">
        <v>-7520000</v>
      </c>
      <c r="Z10" s="20">
        <v>-51.72</v>
      </c>
      <c r="AA10" s="21">
        <v>21866000</v>
      </c>
    </row>
    <row r="11" spans="1:27" ht="13.5">
      <c r="A11" s="22" t="s">
        <v>38</v>
      </c>
      <c r="B11" s="16"/>
      <c r="C11" s="17">
        <v>3907283</v>
      </c>
      <c r="D11" s="17"/>
      <c r="E11" s="18">
        <v>5449339</v>
      </c>
      <c r="F11" s="19">
        <v>5449339</v>
      </c>
      <c r="G11" s="19">
        <v>43638</v>
      </c>
      <c r="H11" s="19">
        <v>121098</v>
      </c>
      <c r="I11" s="19">
        <v>527553</v>
      </c>
      <c r="J11" s="19">
        <v>692289</v>
      </c>
      <c r="K11" s="19">
        <v>224761</v>
      </c>
      <c r="L11" s="19">
        <v>140280</v>
      </c>
      <c r="M11" s="19">
        <v>176101</v>
      </c>
      <c r="N11" s="19">
        <v>541142</v>
      </c>
      <c r="O11" s="19"/>
      <c r="P11" s="19"/>
      <c r="Q11" s="19"/>
      <c r="R11" s="19"/>
      <c r="S11" s="19"/>
      <c r="T11" s="19"/>
      <c r="U11" s="19"/>
      <c r="V11" s="19"/>
      <c r="W11" s="19">
        <v>1233431</v>
      </c>
      <c r="X11" s="19">
        <v>2534311</v>
      </c>
      <c r="Y11" s="19">
        <v>-1300880</v>
      </c>
      <c r="Z11" s="20">
        <v>-51.33</v>
      </c>
      <c r="AA11" s="21">
        <v>5449339</v>
      </c>
    </row>
    <row r="12" spans="1:27" ht="13.5">
      <c r="A12" s="22" t="s">
        <v>39</v>
      </c>
      <c r="B12" s="16"/>
      <c r="C12" s="17">
        <v>3945852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-274234721</v>
      </c>
      <c r="D14" s="17"/>
      <c r="E14" s="18">
        <v>-306736355</v>
      </c>
      <c r="F14" s="19">
        <v>-306736355</v>
      </c>
      <c r="G14" s="19">
        <v>-33531297</v>
      </c>
      <c r="H14" s="19">
        <v>-27899086</v>
      </c>
      <c r="I14" s="19">
        <v>-13512783</v>
      </c>
      <c r="J14" s="19">
        <v>-74943166</v>
      </c>
      <c r="K14" s="19">
        <v>-29231571</v>
      </c>
      <c r="L14" s="19">
        <v>-26665829</v>
      </c>
      <c r="M14" s="19">
        <v>-35748107</v>
      </c>
      <c r="N14" s="19">
        <v>-91645507</v>
      </c>
      <c r="O14" s="19"/>
      <c r="P14" s="19"/>
      <c r="Q14" s="19"/>
      <c r="R14" s="19"/>
      <c r="S14" s="19"/>
      <c r="T14" s="19"/>
      <c r="U14" s="19"/>
      <c r="V14" s="19"/>
      <c r="W14" s="19">
        <v>-166588673</v>
      </c>
      <c r="X14" s="19">
        <v>-154756450</v>
      </c>
      <c r="Y14" s="19">
        <v>-11832223</v>
      </c>
      <c r="Z14" s="20">
        <v>7.65</v>
      </c>
      <c r="AA14" s="21">
        <v>-306736355</v>
      </c>
    </row>
    <row r="15" spans="1:27" ht="13.5">
      <c r="A15" s="22" t="s">
        <v>42</v>
      </c>
      <c r="B15" s="16"/>
      <c r="C15" s="17">
        <v>-3441913</v>
      </c>
      <c r="D15" s="17"/>
      <c r="E15" s="18">
        <v>-5127488</v>
      </c>
      <c r="F15" s="19">
        <v>-5127488</v>
      </c>
      <c r="G15" s="19"/>
      <c r="H15" s="19"/>
      <c r="I15" s="19">
        <v>-724026</v>
      </c>
      <c r="J15" s="19">
        <v>-724026</v>
      </c>
      <c r="K15" s="19"/>
      <c r="L15" s="19"/>
      <c r="M15" s="19">
        <v>-378268</v>
      </c>
      <c r="N15" s="19">
        <v>-378268</v>
      </c>
      <c r="O15" s="19"/>
      <c r="P15" s="19"/>
      <c r="Q15" s="19"/>
      <c r="R15" s="19"/>
      <c r="S15" s="19"/>
      <c r="T15" s="19"/>
      <c r="U15" s="19"/>
      <c r="V15" s="19"/>
      <c r="W15" s="19">
        <v>-1102294</v>
      </c>
      <c r="X15" s="19">
        <v>-2436311</v>
      </c>
      <c r="Y15" s="19">
        <v>1334017</v>
      </c>
      <c r="Z15" s="20">
        <v>-54.76</v>
      </c>
      <c r="AA15" s="21">
        <v>-5127488</v>
      </c>
    </row>
    <row r="16" spans="1:27" ht="13.5">
      <c r="A16" s="22" t="s">
        <v>43</v>
      </c>
      <c r="B16" s="16"/>
      <c r="C16" s="17">
        <v>-8787167</v>
      </c>
      <c r="D16" s="17"/>
      <c r="E16" s="18">
        <v>-3515936</v>
      </c>
      <c r="F16" s="19">
        <v>-3515936</v>
      </c>
      <c r="G16" s="19"/>
      <c r="H16" s="19"/>
      <c r="I16" s="19">
        <v>-301896</v>
      </c>
      <c r="J16" s="19">
        <v>-301896</v>
      </c>
      <c r="K16" s="19">
        <v>-882434</v>
      </c>
      <c r="L16" s="19"/>
      <c r="M16" s="19"/>
      <c r="N16" s="19">
        <v>-882434</v>
      </c>
      <c r="O16" s="19"/>
      <c r="P16" s="19"/>
      <c r="Q16" s="19"/>
      <c r="R16" s="19"/>
      <c r="S16" s="19"/>
      <c r="T16" s="19"/>
      <c r="U16" s="19"/>
      <c r="V16" s="19"/>
      <c r="W16" s="19">
        <v>-1184330</v>
      </c>
      <c r="X16" s="19">
        <v>-1757970</v>
      </c>
      <c r="Y16" s="19">
        <v>573640</v>
      </c>
      <c r="Z16" s="20">
        <v>-32.63</v>
      </c>
      <c r="AA16" s="21">
        <v>-3515936</v>
      </c>
    </row>
    <row r="17" spans="1:27" ht="13.5">
      <c r="A17" s="23" t="s">
        <v>44</v>
      </c>
      <c r="B17" s="24"/>
      <c r="C17" s="25">
        <f aca="true" t="shared" si="0" ref="C17:Y17">SUM(C6:C16)</f>
        <v>24822307</v>
      </c>
      <c r="D17" s="25">
        <f>SUM(D6:D16)</f>
        <v>0</v>
      </c>
      <c r="E17" s="26">
        <f t="shared" si="0"/>
        <v>32096229</v>
      </c>
      <c r="F17" s="27">
        <f t="shared" si="0"/>
        <v>32096229</v>
      </c>
      <c r="G17" s="27">
        <f t="shared" si="0"/>
        <v>8277716</v>
      </c>
      <c r="H17" s="27">
        <f t="shared" si="0"/>
        <v>-5801027</v>
      </c>
      <c r="I17" s="27">
        <f t="shared" si="0"/>
        <v>5520636</v>
      </c>
      <c r="J17" s="27">
        <f t="shared" si="0"/>
        <v>7997325</v>
      </c>
      <c r="K17" s="27">
        <f t="shared" si="0"/>
        <v>-2708339</v>
      </c>
      <c r="L17" s="27">
        <f t="shared" si="0"/>
        <v>1688847</v>
      </c>
      <c r="M17" s="27">
        <f t="shared" si="0"/>
        <v>-2592271</v>
      </c>
      <c r="N17" s="27">
        <f t="shared" si="0"/>
        <v>-3611763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4385562</v>
      </c>
      <c r="X17" s="27">
        <f t="shared" si="0"/>
        <v>26412870</v>
      </c>
      <c r="Y17" s="27">
        <f t="shared" si="0"/>
        <v>-22027308</v>
      </c>
      <c r="Z17" s="28">
        <f>+IF(X17&lt;&gt;0,+(Y17/X17)*100,0)</f>
        <v>-83.39611712017664</v>
      </c>
      <c r="AA17" s="29">
        <f>SUM(AA6:AA16)</f>
        <v>32096229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-23497108</v>
      </c>
      <c r="D26" s="17"/>
      <c r="E26" s="18">
        <v>-29147641</v>
      </c>
      <c r="F26" s="19">
        <v>-29147641</v>
      </c>
      <c r="G26" s="19">
        <v>-7906833</v>
      </c>
      <c r="H26" s="19">
        <v>-1620067</v>
      </c>
      <c r="I26" s="19"/>
      <c r="J26" s="19">
        <v>-9526900</v>
      </c>
      <c r="K26" s="19">
        <v>-1085508</v>
      </c>
      <c r="L26" s="19">
        <v>-3731663</v>
      </c>
      <c r="M26" s="19">
        <v>-4840572</v>
      </c>
      <c r="N26" s="19">
        <v>-9657743</v>
      </c>
      <c r="O26" s="19"/>
      <c r="P26" s="19"/>
      <c r="Q26" s="19"/>
      <c r="R26" s="19"/>
      <c r="S26" s="19"/>
      <c r="T26" s="19"/>
      <c r="U26" s="19"/>
      <c r="V26" s="19"/>
      <c r="W26" s="19">
        <v>-19184643</v>
      </c>
      <c r="X26" s="19">
        <v>-15526381</v>
      </c>
      <c r="Y26" s="19">
        <v>-3658262</v>
      </c>
      <c r="Z26" s="20">
        <v>23.56</v>
      </c>
      <c r="AA26" s="21">
        <v>-29147641</v>
      </c>
    </row>
    <row r="27" spans="1:27" ht="13.5">
      <c r="A27" s="23" t="s">
        <v>51</v>
      </c>
      <c r="B27" s="24"/>
      <c r="C27" s="25">
        <f aca="true" t="shared" si="1" ref="C27:Y27">SUM(C21:C26)</f>
        <v>-23497108</v>
      </c>
      <c r="D27" s="25">
        <f>SUM(D21:D26)</f>
        <v>0</v>
      </c>
      <c r="E27" s="26">
        <f t="shared" si="1"/>
        <v>-29147641</v>
      </c>
      <c r="F27" s="27">
        <f t="shared" si="1"/>
        <v>-29147641</v>
      </c>
      <c r="G27" s="27">
        <f t="shared" si="1"/>
        <v>-7906833</v>
      </c>
      <c r="H27" s="27">
        <f t="shared" si="1"/>
        <v>-1620067</v>
      </c>
      <c r="I27" s="27">
        <f t="shared" si="1"/>
        <v>0</v>
      </c>
      <c r="J27" s="27">
        <f t="shared" si="1"/>
        <v>-9526900</v>
      </c>
      <c r="K27" s="27">
        <f t="shared" si="1"/>
        <v>-1085508</v>
      </c>
      <c r="L27" s="27">
        <f t="shared" si="1"/>
        <v>-3731663</v>
      </c>
      <c r="M27" s="27">
        <f t="shared" si="1"/>
        <v>-4840572</v>
      </c>
      <c r="N27" s="27">
        <f t="shared" si="1"/>
        <v>-9657743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-19184643</v>
      </c>
      <c r="X27" s="27">
        <f t="shared" si="1"/>
        <v>-15526381</v>
      </c>
      <c r="Y27" s="27">
        <f t="shared" si="1"/>
        <v>-3658262</v>
      </c>
      <c r="Z27" s="28">
        <f>+IF(X27&lt;&gt;0,+(Y27/X27)*100,0)</f>
        <v>23.561588498955423</v>
      </c>
      <c r="AA27" s="29">
        <f>SUM(AA21:AA26)</f>
        <v>-29147641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-51217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97906</v>
      </c>
      <c r="D33" s="17"/>
      <c r="E33" s="18">
        <v>182059</v>
      </c>
      <c r="F33" s="19">
        <v>182059</v>
      </c>
      <c r="G33" s="19"/>
      <c r="H33" s="36">
        <v>-4280</v>
      </c>
      <c r="I33" s="36">
        <v>11259</v>
      </c>
      <c r="J33" s="36">
        <v>6979</v>
      </c>
      <c r="K33" s="19">
        <v>22674</v>
      </c>
      <c r="L33" s="19">
        <v>62374</v>
      </c>
      <c r="M33" s="19">
        <v>12230</v>
      </c>
      <c r="N33" s="19">
        <v>97278</v>
      </c>
      <c r="O33" s="36"/>
      <c r="P33" s="36"/>
      <c r="Q33" s="36"/>
      <c r="R33" s="19"/>
      <c r="S33" s="19"/>
      <c r="T33" s="19"/>
      <c r="U33" s="19"/>
      <c r="V33" s="36"/>
      <c r="W33" s="36">
        <v>104257</v>
      </c>
      <c r="X33" s="36">
        <v>-109809</v>
      </c>
      <c r="Y33" s="19">
        <v>214066</v>
      </c>
      <c r="Z33" s="20">
        <v>-194.94</v>
      </c>
      <c r="AA33" s="21">
        <v>182059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-2678887</v>
      </c>
      <c r="D35" s="17"/>
      <c r="E35" s="18">
        <v>-2805152</v>
      </c>
      <c r="F35" s="19">
        <v>-2805152</v>
      </c>
      <c r="G35" s="19"/>
      <c r="H35" s="19"/>
      <c r="I35" s="19"/>
      <c r="J35" s="19"/>
      <c r="K35" s="19">
        <v>-1136067</v>
      </c>
      <c r="L35" s="19"/>
      <c r="M35" s="19">
        <v>-666667</v>
      </c>
      <c r="N35" s="19">
        <v>-1802734</v>
      </c>
      <c r="O35" s="19"/>
      <c r="P35" s="19"/>
      <c r="Q35" s="19"/>
      <c r="R35" s="19"/>
      <c r="S35" s="19"/>
      <c r="T35" s="19"/>
      <c r="U35" s="19"/>
      <c r="V35" s="19"/>
      <c r="W35" s="19">
        <v>-1802734</v>
      </c>
      <c r="X35" s="19">
        <v>-1331612</v>
      </c>
      <c r="Y35" s="19">
        <v>-471122</v>
      </c>
      <c r="Z35" s="20">
        <v>35.38</v>
      </c>
      <c r="AA35" s="21">
        <v>-2805152</v>
      </c>
    </row>
    <row r="36" spans="1:27" ht="13.5">
      <c r="A36" s="23" t="s">
        <v>57</v>
      </c>
      <c r="B36" s="24"/>
      <c r="C36" s="25">
        <f aca="true" t="shared" si="2" ref="C36:Y36">SUM(C31:C35)</f>
        <v>-2632198</v>
      </c>
      <c r="D36" s="25">
        <f>SUM(D31:D35)</f>
        <v>0</v>
      </c>
      <c r="E36" s="26">
        <f t="shared" si="2"/>
        <v>-2623093</v>
      </c>
      <c r="F36" s="27">
        <f t="shared" si="2"/>
        <v>-2623093</v>
      </c>
      <c r="G36" s="27">
        <f t="shared" si="2"/>
        <v>0</v>
      </c>
      <c r="H36" s="27">
        <f t="shared" si="2"/>
        <v>-4280</v>
      </c>
      <c r="I36" s="27">
        <f t="shared" si="2"/>
        <v>11259</v>
      </c>
      <c r="J36" s="27">
        <f t="shared" si="2"/>
        <v>6979</v>
      </c>
      <c r="K36" s="27">
        <f t="shared" si="2"/>
        <v>-1113393</v>
      </c>
      <c r="L36" s="27">
        <f t="shared" si="2"/>
        <v>62374</v>
      </c>
      <c r="M36" s="27">
        <f t="shared" si="2"/>
        <v>-654437</v>
      </c>
      <c r="N36" s="27">
        <f t="shared" si="2"/>
        <v>-1705456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-1698477</v>
      </c>
      <c r="X36" s="27">
        <f t="shared" si="2"/>
        <v>-1441421</v>
      </c>
      <c r="Y36" s="27">
        <f t="shared" si="2"/>
        <v>-257056</v>
      </c>
      <c r="Z36" s="28">
        <f>+IF(X36&lt;&gt;0,+(Y36/X36)*100,0)</f>
        <v>17.833512901504832</v>
      </c>
      <c r="AA36" s="29">
        <f>SUM(AA31:AA35)</f>
        <v>-2623093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-1306999</v>
      </c>
      <c r="D38" s="31">
        <f>+D17+D27+D36</f>
        <v>0</v>
      </c>
      <c r="E38" s="32">
        <f t="shared" si="3"/>
        <v>325495</v>
      </c>
      <c r="F38" s="33">
        <f t="shared" si="3"/>
        <v>325495</v>
      </c>
      <c r="G38" s="33">
        <f t="shared" si="3"/>
        <v>370883</v>
      </c>
      <c r="H38" s="33">
        <f t="shared" si="3"/>
        <v>-7425374</v>
      </c>
      <c r="I38" s="33">
        <f t="shared" si="3"/>
        <v>5531895</v>
      </c>
      <c r="J38" s="33">
        <f t="shared" si="3"/>
        <v>-1522596</v>
      </c>
      <c r="K38" s="33">
        <f t="shared" si="3"/>
        <v>-4907240</v>
      </c>
      <c r="L38" s="33">
        <f t="shared" si="3"/>
        <v>-1980442</v>
      </c>
      <c r="M38" s="33">
        <f t="shared" si="3"/>
        <v>-8087280</v>
      </c>
      <c r="N38" s="33">
        <f t="shared" si="3"/>
        <v>-14974962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-16497558</v>
      </c>
      <c r="X38" s="33">
        <f t="shared" si="3"/>
        <v>9445068</v>
      </c>
      <c r="Y38" s="33">
        <f t="shared" si="3"/>
        <v>-25942626</v>
      </c>
      <c r="Z38" s="34">
        <f>+IF(X38&lt;&gt;0,+(Y38/X38)*100,0)</f>
        <v>-274.66849365192496</v>
      </c>
      <c r="AA38" s="35">
        <f>+AA17+AA27+AA36</f>
        <v>325495</v>
      </c>
    </row>
    <row r="39" spans="1:27" ht="13.5">
      <c r="A39" s="22" t="s">
        <v>59</v>
      </c>
      <c r="B39" s="16"/>
      <c r="C39" s="31">
        <v>8103231</v>
      </c>
      <c r="D39" s="31"/>
      <c r="E39" s="32">
        <v>24989028</v>
      </c>
      <c r="F39" s="33">
        <v>24989028</v>
      </c>
      <c r="G39" s="33">
        <v>40648304</v>
      </c>
      <c r="H39" s="33">
        <v>41019187</v>
      </c>
      <c r="I39" s="33">
        <v>33593813</v>
      </c>
      <c r="J39" s="33">
        <v>40648304</v>
      </c>
      <c r="K39" s="33">
        <v>39125708</v>
      </c>
      <c r="L39" s="33">
        <v>34218468</v>
      </c>
      <c r="M39" s="33">
        <v>32238026</v>
      </c>
      <c r="N39" s="33">
        <v>39125708</v>
      </c>
      <c r="O39" s="33"/>
      <c r="P39" s="33"/>
      <c r="Q39" s="33"/>
      <c r="R39" s="33"/>
      <c r="S39" s="33"/>
      <c r="T39" s="33"/>
      <c r="U39" s="33"/>
      <c r="V39" s="33"/>
      <c r="W39" s="33">
        <v>40648304</v>
      </c>
      <c r="X39" s="33">
        <v>24989028</v>
      </c>
      <c r="Y39" s="33">
        <v>15659276</v>
      </c>
      <c r="Z39" s="34">
        <v>62.66</v>
      </c>
      <c r="AA39" s="35">
        <v>24989028</v>
      </c>
    </row>
    <row r="40" spans="1:27" ht="13.5">
      <c r="A40" s="41" t="s">
        <v>60</v>
      </c>
      <c r="B40" s="42"/>
      <c r="C40" s="43">
        <v>6796232</v>
      </c>
      <c r="D40" s="43"/>
      <c r="E40" s="44">
        <v>25314524</v>
      </c>
      <c r="F40" s="45">
        <v>25314524</v>
      </c>
      <c r="G40" s="45">
        <v>41019187</v>
      </c>
      <c r="H40" s="45">
        <v>33593813</v>
      </c>
      <c r="I40" s="45">
        <v>39125708</v>
      </c>
      <c r="J40" s="45">
        <v>39125708</v>
      </c>
      <c r="K40" s="45">
        <v>34218468</v>
      </c>
      <c r="L40" s="45">
        <v>32238026</v>
      </c>
      <c r="M40" s="45">
        <v>24150746</v>
      </c>
      <c r="N40" s="45">
        <v>24150746</v>
      </c>
      <c r="O40" s="45"/>
      <c r="P40" s="45"/>
      <c r="Q40" s="45"/>
      <c r="R40" s="45"/>
      <c r="S40" s="45"/>
      <c r="T40" s="45"/>
      <c r="U40" s="45"/>
      <c r="V40" s="45"/>
      <c r="W40" s="45">
        <v>24150746</v>
      </c>
      <c r="X40" s="45">
        <v>34434097</v>
      </c>
      <c r="Y40" s="45">
        <v>-10283351</v>
      </c>
      <c r="Z40" s="46">
        <v>-29.86</v>
      </c>
      <c r="AA40" s="47">
        <v>25314524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2017-01-31T14:42:09Z</dcterms:created>
  <dcterms:modified xsi:type="dcterms:W3CDTF">2017-01-31T14:42:55Z</dcterms:modified>
  <cp:category/>
  <cp:version/>
  <cp:contentType/>
  <cp:contentStatus/>
</cp:coreProperties>
</file>